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5.xml" ContentType="application/vnd.openxmlformats-officedocument.customXml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estfile01v01\reacq\Acquisition\#2021 All-Source RFP\300 AS RFP filing\301 AS RFP filing doc\301.3 Redlines on draft\"/>
    </mc:Choice>
  </mc:AlternateContent>
  <bookViews>
    <workbookView xWindow="360" yWindow="240" windowWidth="14940" windowHeight="6360" tabRatio="908" firstSheet="1" activeTab="1"/>
  </bookViews>
  <sheets>
    <sheet name="change log" sheetId="65" state="hidden" r:id="rId1"/>
    <sheet name="Instructions for Respondents" sheetId="32" r:id="rId2"/>
    <sheet name="1. Proposal Content Checklist" sheetId="1" r:id="rId3"/>
    <sheet name="2a. Commercial Details" sheetId="17" r:id="rId4"/>
    <sheet name="2b. Offer Details" sheetId="64" r:id="rId5"/>
    <sheet name="3. Facility" sheetId="62" r:id="rId6"/>
    <sheet name="3a. Variable Energy" sheetId="58" r:id="rId7"/>
    <sheet name="3b. Flexible Capacity" sheetId="59" r:id="rId8"/>
    <sheet name="3c. Energy Storage" sheetId="61" r:id="rId9"/>
    <sheet name="3d. DR_DER_System" sheetId="60" r:id="rId10"/>
    <sheet name="4. Energy Output (8760)" sheetId="12" r:id="rId11"/>
    <sheet name="5. Interconnect &amp; Transmission" sheetId="35" r:id="rId12"/>
    <sheet name="6. Development - Details" sheetId="43" r:id="rId13"/>
    <sheet name="7. Ownership - Capital Costs" sheetId="13" r:id="rId14"/>
    <sheet name="8. Ownership - Operating Costs" sheetId="14" r:id="rId15"/>
    <sheet name="9. Bid Certification &amp; Contacts" sheetId="36" r:id="rId16"/>
  </sheets>
  <definedNames>
    <definedName name="_xlnm._FilterDatabase" localSheetId="2" hidden="1">'1. Proposal Content Checklist'!#REF!</definedName>
    <definedName name="_xlnm._FilterDatabase" localSheetId="3" hidden="1">'2a. Commercial Details'!#REF!</definedName>
    <definedName name="_xlnm._FilterDatabase" localSheetId="4" hidden="1">'2b. Offer Details'!$A$4:$BX$127</definedName>
    <definedName name="_xlnm._FilterDatabase" localSheetId="6" hidden="1">'3a. Variable Energy'!$A$3:$BM$325</definedName>
    <definedName name="_xlnm._FilterDatabase" localSheetId="7" hidden="1">'3b. Flexible Capacity'!$A$4:$BR$295</definedName>
    <definedName name="_xlnm._FilterDatabase" localSheetId="8" hidden="1">'3c. Energy Storage'!$A$3:$BK$220</definedName>
    <definedName name="_xlnm._FilterDatabase" localSheetId="9" hidden="1">'3d. DR_DER_System'!$A$3:$BP$565</definedName>
    <definedName name="_xlnm._FilterDatabase" localSheetId="11" hidden="1">'5. Interconnect &amp; Transmission'!$A$4:$BK$203</definedName>
    <definedName name="_xlnm._FilterDatabase" localSheetId="15" hidden="1">'9. Bid Certification &amp; Contacts'!#REF!</definedName>
    <definedName name="Address1" localSheetId="3">'2a. Commercial Details'!#REF!</definedName>
    <definedName name="Address1" localSheetId="4">'2b. Offer Details'!#REF!</definedName>
    <definedName name="Address1" localSheetId="5">'1. Proposal Content Checklist'!#REF!</definedName>
    <definedName name="Address1" localSheetId="12">'1. Proposal Content Checklist'!#REF!</definedName>
    <definedName name="Address1" localSheetId="15">'9. Bid Certification &amp; Contacts'!#REF!</definedName>
    <definedName name="Address1">'1. Proposal Content Checklist'!#REF!</definedName>
    <definedName name="Address2" localSheetId="3">'2a. Commercial Details'!#REF!</definedName>
    <definedName name="Address2" localSheetId="4">'2b. Offer Details'!#REF!</definedName>
    <definedName name="Address2" localSheetId="5">'1. Proposal Content Checklist'!#REF!</definedName>
    <definedName name="Address2" localSheetId="12">'1. Proposal Content Checklist'!#REF!</definedName>
    <definedName name="Address2" localSheetId="15">'9. Bid Certification &amp; Contacts'!#REF!</definedName>
    <definedName name="Address2">'1. Proposal Content Checklist'!#REF!</definedName>
    <definedName name="City1" localSheetId="3">'2a. Commercial Details'!#REF!</definedName>
    <definedName name="City1" localSheetId="4">'2b. Offer Details'!#REF!</definedName>
    <definedName name="City1" localSheetId="5">'1. Proposal Content Checklist'!#REF!</definedName>
    <definedName name="City1" localSheetId="12">'1. Proposal Content Checklist'!#REF!</definedName>
    <definedName name="City1" localSheetId="15">'9. Bid Certification &amp; Contacts'!#REF!</definedName>
    <definedName name="City1">'1. Proposal Content Checklist'!#REF!</definedName>
    <definedName name="CIty2" localSheetId="3">'2a. Commercial Details'!#REF!</definedName>
    <definedName name="CIty2" localSheetId="4">'2b. Offer Details'!#REF!</definedName>
    <definedName name="CIty2" localSheetId="5">'1. Proposal Content Checklist'!#REF!</definedName>
    <definedName name="CIty2" localSheetId="12">'1. Proposal Content Checklist'!#REF!</definedName>
    <definedName name="CIty2" localSheetId="15">'9. Bid Certification &amp; Contacts'!#REF!</definedName>
    <definedName name="CIty2">'1. Proposal Content Checklist'!#REF!</definedName>
    <definedName name="CommArrangeField">#REF!</definedName>
    <definedName name="CompanyName1" localSheetId="3">'2a. Commercial Details'!#REF!</definedName>
    <definedName name="CompanyName1" localSheetId="4">'2b. Offer Details'!#REF!</definedName>
    <definedName name="CompanyName1" localSheetId="5">'1. Proposal Content Checklist'!#REF!</definedName>
    <definedName name="CompanyName1" localSheetId="12">'1. Proposal Content Checklist'!#REF!</definedName>
    <definedName name="CompanyName1" localSheetId="15">'9. Bid Certification &amp; Contacts'!#REF!</definedName>
    <definedName name="CompanyName1">'1. Proposal Content Checklist'!#REF!</definedName>
    <definedName name="CompanyName2" localSheetId="3">'2a. Commercial Details'!#REF!</definedName>
    <definedName name="CompanyName2" localSheetId="4">'2b. Offer Details'!#REF!</definedName>
    <definedName name="CompanyName2" localSheetId="5">'1. Proposal Content Checklist'!#REF!</definedName>
    <definedName name="CompanyName2" localSheetId="12">'1. Proposal Content Checklist'!#REF!</definedName>
    <definedName name="CompanyName2" localSheetId="15">'9. Bid Certification &amp; Contacts'!#REF!</definedName>
    <definedName name="CompanyName2">'1. Proposal Content Checklist'!#REF!</definedName>
    <definedName name="ContactName1" localSheetId="3">'2a. Commercial Details'!#REF!</definedName>
    <definedName name="ContactName1" localSheetId="4">'2b. Offer Details'!#REF!</definedName>
    <definedName name="ContactName1" localSheetId="5">'1. Proposal Content Checklist'!#REF!</definedName>
    <definedName name="ContactName1" localSheetId="12">'1. Proposal Content Checklist'!#REF!</definedName>
    <definedName name="ContactName1" localSheetId="15">'9. Bid Certification &amp; Contacts'!#REF!</definedName>
    <definedName name="ContactName1">'1. Proposal Content Checklist'!#REF!</definedName>
    <definedName name="ContactName2" localSheetId="3">'2a. Commercial Details'!#REF!</definedName>
    <definedName name="ContactName2" localSheetId="4">'2b. Offer Details'!#REF!</definedName>
    <definedName name="ContactName2" localSheetId="5">'1. Proposal Content Checklist'!#REF!</definedName>
    <definedName name="ContactName2" localSheetId="12">'1. Proposal Content Checklist'!#REF!</definedName>
    <definedName name="ContactName2" localSheetId="15">'9. Bid Certification &amp; Contacts'!#REF!</definedName>
    <definedName name="ContactName2">'1. Proposal Content Checklist'!#REF!</definedName>
    <definedName name="DeliveryInfo" localSheetId="3">#REF!</definedName>
    <definedName name="DeliveryInfo" localSheetId="4">#REF!</definedName>
    <definedName name="DeliveryInfo" localSheetId="5">#REF!</definedName>
    <definedName name="DeliveryInfo" localSheetId="12">#REF!</definedName>
    <definedName name="DeliveryInfo" localSheetId="15">#REF!</definedName>
    <definedName name="DeliveryInfo">#REF!</definedName>
    <definedName name="Email1" localSheetId="3">'2a. Commercial Details'!#REF!</definedName>
    <definedName name="Email1" localSheetId="4">'2b. Offer Details'!#REF!</definedName>
    <definedName name="Email1" localSheetId="5">'1. Proposal Content Checklist'!#REF!</definedName>
    <definedName name="Email1" localSheetId="12">'1. Proposal Content Checklist'!#REF!</definedName>
    <definedName name="Email1" localSheetId="15">'9. Bid Certification &amp; Contacts'!#REF!</definedName>
    <definedName name="Email1">'1. Proposal Content Checklist'!#REF!</definedName>
    <definedName name="Email2" localSheetId="3">'2a. Commercial Details'!#REF!</definedName>
    <definedName name="Email2" localSheetId="4">'2b. Offer Details'!#REF!</definedName>
    <definedName name="Email2" localSheetId="5">'1. Proposal Content Checklist'!#REF!</definedName>
    <definedName name="Email2" localSheetId="12">'1. Proposal Content Checklist'!#REF!</definedName>
    <definedName name="Email2" localSheetId="15">'9. Bid Certification &amp; Contacts'!#REF!</definedName>
    <definedName name="Email2">'1. Proposal Content Checklist'!#REF!</definedName>
    <definedName name="fuck" localSheetId="4">'1. Proposal Content Checklist'!#REF!</definedName>
    <definedName name="fuck" localSheetId="5">'1. Proposal Content Checklist'!#REF!</definedName>
    <definedName name="fuck" localSheetId="12">'1. Proposal Content Checklist'!#REF!</definedName>
    <definedName name="fuck">'1. Proposal Content Checklist'!#REF!</definedName>
    <definedName name="FuelReqMeas">#REF!</definedName>
    <definedName name="FuelReqMeasu" localSheetId="3">#REF!</definedName>
    <definedName name="FuelReqMeasu" localSheetId="4">#REF!</definedName>
    <definedName name="FuelReqMeasu" localSheetId="5">#REF!</definedName>
    <definedName name="FuelReqMeasu" localSheetId="12">#REF!</definedName>
    <definedName name="FuelReqMeasu" localSheetId="15">#REF!</definedName>
    <definedName name="FuelReqMeasu">#REF!</definedName>
    <definedName name="FuelReqMeasures" localSheetId="3">#REF!</definedName>
    <definedName name="FuelReqMeasures" localSheetId="4">#REF!</definedName>
    <definedName name="FuelReqMeasures" localSheetId="5">#REF!</definedName>
    <definedName name="FuelReqMeasures" localSheetId="12">#REF!</definedName>
    <definedName name="FuelReqMeasures" localSheetId="15">#REF!</definedName>
    <definedName name="FuelReqMeasures">#REF!</definedName>
    <definedName name="FuelTranspo" localSheetId="3">#REF!</definedName>
    <definedName name="FuelTranspo" localSheetId="4">#REF!</definedName>
    <definedName name="FuelTranspo" localSheetId="5">#REF!</definedName>
    <definedName name="FuelTranspo" localSheetId="12">#REF!</definedName>
    <definedName name="FuelTranspo" localSheetId="15">#REF!</definedName>
    <definedName name="FuelTranspo">#REF!</definedName>
    <definedName name="FuelType" localSheetId="3">#REF!</definedName>
    <definedName name="FuelType" localSheetId="4">#REF!</definedName>
    <definedName name="FuelType" localSheetId="5">#REF!</definedName>
    <definedName name="FuelType" localSheetId="12">#REF!</definedName>
    <definedName name="FuelType" localSheetId="15">#REF!</definedName>
    <definedName name="FuelType">#REF!</definedName>
    <definedName name="idunno" localSheetId="4">'1. Proposal Content Checklist'!#REF!</definedName>
    <definedName name="idunno" localSheetId="5">'1. Proposal Content Checklist'!#REF!</definedName>
    <definedName name="idunno" localSheetId="12">'1. Proposal Content Checklist'!#REF!</definedName>
    <definedName name="idunno">'1. Proposal Content Checklist'!#REF!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4">'1. Proposal Content Checklist'!#REF!</definedName>
    <definedName name="k" localSheetId="5">'1. Proposal Content Checklist'!#REF!</definedName>
    <definedName name="k" localSheetId="12">'1. Proposal Content Checklist'!#REF!</definedName>
    <definedName name="k">'1. Proposal Content Checklist'!#REF!</definedName>
    <definedName name="leavemealone" localSheetId="4">#REF!</definedName>
    <definedName name="leavemealone" localSheetId="5">#REF!</definedName>
    <definedName name="leavemealone" localSheetId="12">#REF!</definedName>
    <definedName name="leavemealone">#REF!</definedName>
    <definedName name="Phone" localSheetId="3">#REF!</definedName>
    <definedName name="Phone" localSheetId="4">#REF!</definedName>
    <definedName name="Phone" localSheetId="5">#REF!</definedName>
    <definedName name="Phone" localSheetId="12">#REF!</definedName>
    <definedName name="Phone" localSheetId="15">#REF!</definedName>
    <definedName name="Phone">#REF!</definedName>
    <definedName name="Phone1" localSheetId="3">'2a. Commercial Details'!#REF!</definedName>
    <definedName name="Phone1" localSheetId="4">'2b. Offer Details'!#REF!</definedName>
    <definedName name="Phone1" localSheetId="5">'1. Proposal Content Checklist'!#REF!</definedName>
    <definedName name="Phone1" localSheetId="12">'1. Proposal Content Checklist'!#REF!</definedName>
    <definedName name="Phone1" localSheetId="15">'9. Bid Certification &amp; Contacts'!#REF!</definedName>
    <definedName name="Phone1">'1. Proposal Content Checklist'!#REF!</definedName>
    <definedName name="Phone2" localSheetId="3">'2a. Commercial Details'!#REF!</definedName>
    <definedName name="Phone2" localSheetId="4">'2b. Offer Details'!#REF!</definedName>
    <definedName name="Phone2" localSheetId="5">'1. Proposal Content Checklist'!#REF!</definedName>
    <definedName name="Phone2" localSheetId="12">'1. Proposal Content Checklist'!#REF!</definedName>
    <definedName name="Phone2" localSheetId="15">'9. Bid Certification &amp; Contacts'!#REF!</definedName>
    <definedName name="Phone2">'1. Proposal Content Checklist'!#REF!</definedName>
    <definedName name="_xlnm.Print_Area" localSheetId="2">'1. Proposal Content Checklist'!$A$1:$F$137</definedName>
    <definedName name="_xlnm.Print_Area" localSheetId="3">'2a. Commercial Details'!$A$1:$M$81</definedName>
    <definedName name="_xlnm.Print_Area" localSheetId="4">'2b. Offer Details'!$A$1:$M$127</definedName>
    <definedName name="_xlnm.Print_Area" localSheetId="5">'3. Facility'!$A$1:$J$156</definedName>
    <definedName name="_xlnm.Print_Area" localSheetId="10">'4. Energy Output (8760)'!$A$1:$F$72</definedName>
    <definedName name="_xlnm.Print_Area" localSheetId="11">'5. Interconnect &amp; Transmission'!$A$1:$G$203</definedName>
    <definedName name="_xlnm.Print_Area" localSheetId="12">'6. Development - Details'!$A$1:$J$60</definedName>
    <definedName name="_xlnm.Print_Area" localSheetId="14">'8. Ownership - Operating Costs'!$A$1:$AN$63</definedName>
    <definedName name="_xlnm.Print_Area" localSheetId="15">'9. Bid Certification &amp; Contacts'!$A$1:$D$69</definedName>
    <definedName name="_xlnm.Print_Area" localSheetId="1">'Instructions for Respondents'!$B$2:$G$32</definedName>
    <definedName name="ProductType" localSheetId="3">#REF!</definedName>
    <definedName name="ProductType" localSheetId="4">#REF!</definedName>
    <definedName name="ProductType" localSheetId="5">#REF!</definedName>
    <definedName name="ProductType" localSheetId="12">#REF!</definedName>
    <definedName name="ProductType" localSheetId="15">#REF!</definedName>
    <definedName name="ProductType">#REF!</definedName>
    <definedName name="ProjectName" localSheetId="3">'2a. Commercial Details'!#REF!</definedName>
    <definedName name="ProjectName" localSheetId="4">'2b. Offer Details'!#REF!</definedName>
    <definedName name="ProjectName" localSheetId="5">'1. Proposal Content Checklist'!#REF!</definedName>
    <definedName name="ProjectName" localSheetId="12">'1. Proposal Content Checklist'!#REF!</definedName>
    <definedName name="ProjectName" localSheetId="15">'9. Bid Certification &amp; Contacts'!#REF!</definedName>
    <definedName name="ProjectName">'1. Proposal Content Checklist'!#REF!</definedName>
    <definedName name="ProjectStatus">#REF!</definedName>
    <definedName name="ProjectType" localSheetId="3">#REF!</definedName>
    <definedName name="ProjectType" localSheetId="4">#REF!</definedName>
    <definedName name="ProjectType" localSheetId="5">#REF!</definedName>
    <definedName name="ProjectType" localSheetId="12">#REF!</definedName>
    <definedName name="ProjectType" localSheetId="15">#REF!</definedName>
    <definedName name="ProjectType">#REF!</definedName>
    <definedName name="ProjStat" localSheetId="3">#REF!</definedName>
    <definedName name="ProjStat" localSheetId="4">#REF!</definedName>
    <definedName name="ProjStat" localSheetId="5">#REF!</definedName>
    <definedName name="ProjStat" localSheetId="12">#REF!</definedName>
    <definedName name="ProjStat" localSheetId="15">#REF!</definedName>
    <definedName name="ProjStat">#REF!</definedName>
    <definedName name="ResourceType">#REF!</definedName>
    <definedName name="solver_typ" localSheetId="5" hidden="1">2</definedName>
    <definedName name="solver_typ" localSheetId="7" hidden="1">2</definedName>
    <definedName name="solver_typ" localSheetId="11" hidden="1">2</definedName>
    <definedName name="solver_ver" localSheetId="5" hidden="1">17</definedName>
    <definedName name="solver_ver" localSheetId="7" hidden="1">17</definedName>
    <definedName name="solver_ver" localSheetId="11" hidden="1">17</definedName>
    <definedName name="StateFields">#REF!</definedName>
    <definedName name="StateFieldsContact">#REF!</definedName>
    <definedName name="StateFieldsProject">#REF!</definedName>
    <definedName name="StateProv1" localSheetId="3">'2a. Commercial Details'!#REF!</definedName>
    <definedName name="StateProv1" localSheetId="4">'2b. Offer Details'!#REF!</definedName>
    <definedName name="StateProv1" localSheetId="5">'1. Proposal Content Checklist'!#REF!</definedName>
    <definedName name="StateProv1" localSheetId="12">'1. Proposal Content Checklist'!#REF!</definedName>
    <definedName name="StateProv1" localSheetId="15">'9. Bid Certification &amp; Contacts'!#REF!</definedName>
    <definedName name="StateProv1">'1. Proposal Content Checklist'!#REF!</definedName>
    <definedName name="StateProv2" localSheetId="3">'2a. Commercial Details'!#REF!</definedName>
    <definedName name="StateProv2" localSheetId="4">'2b. Offer Details'!#REF!</definedName>
    <definedName name="StateProv2" localSheetId="5">'1. Proposal Content Checklist'!#REF!</definedName>
    <definedName name="StateProv2" localSheetId="12">'1. Proposal Content Checklist'!#REF!</definedName>
    <definedName name="StateProv2" localSheetId="15">'9. Bid Certification &amp; Contacts'!#REF!</definedName>
    <definedName name="StateProv2">'1. Proposal Content Checklist'!#REF!</definedName>
    <definedName name="stop" localSheetId="4">'1. Proposal Content Checklist'!#REF!</definedName>
    <definedName name="stop" localSheetId="5">'1. Proposal Content Checklist'!#REF!</definedName>
    <definedName name="stop" localSheetId="12">'1. Proposal Content Checklist'!#REF!</definedName>
    <definedName name="stop">'1. Proposal Content Checklist'!#REF!</definedName>
    <definedName name="stopit" localSheetId="4">#REF!</definedName>
    <definedName name="stopit" localSheetId="5">#REF!</definedName>
    <definedName name="stopit" localSheetId="12">#REF!</definedName>
    <definedName name="stopit">#REF!</definedName>
    <definedName name="TechType" localSheetId="3">#REF!</definedName>
    <definedName name="TechType" localSheetId="4">#REF!</definedName>
    <definedName name="TechType" localSheetId="5">#REF!</definedName>
    <definedName name="TechType" localSheetId="12">#REF!</definedName>
    <definedName name="TechType" localSheetId="15">#REF!</definedName>
    <definedName name="TechType">#REF!</definedName>
    <definedName name="TransJump" localSheetId="4">#REF!</definedName>
    <definedName name="TransJump" localSheetId="5">#REF!</definedName>
    <definedName name="TransJump" localSheetId="12">#REF!</definedName>
    <definedName name="TransJump" localSheetId="15">#REF!</definedName>
    <definedName name="TransJump">#REF!</definedName>
    <definedName name="wtop" localSheetId="4">'1. Proposal Content Checklist'!#REF!</definedName>
    <definedName name="wtop" localSheetId="5">'1. Proposal Content Checklist'!#REF!</definedName>
    <definedName name="wtop" localSheetId="12">'1. Proposal Content Checklist'!#REF!</definedName>
    <definedName name="wtop">'1. Proposal Content Checklist'!#REF!</definedName>
    <definedName name="wuit" localSheetId="4">#REF!</definedName>
    <definedName name="wuit" localSheetId="5">#REF!</definedName>
    <definedName name="wuit" localSheetId="12">#REF!</definedName>
    <definedName name="wuit">#REF!</definedName>
    <definedName name="Zip1" localSheetId="3">'2a. Commercial Details'!#REF!</definedName>
    <definedName name="Zip1" localSheetId="4">'2b. Offer Details'!#REF!</definedName>
    <definedName name="Zip1" localSheetId="5">'1. Proposal Content Checklist'!#REF!</definedName>
    <definedName name="Zip1" localSheetId="12">'1. Proposal Content Checklist'!#REF!</definedName>
    <definedName name="Zip1" localSheetId="15">'9. Bid Certification &amp; Contacts'!#REF!</definedName>
    <definedName name="Zip1">'1. Proposal Content Checklist'!#REF!</definedName>
    <definedName name="Zip2" localSheetId="3">'2a. Commercial Details'!#REF!</definedName>
    <definedName name="Zip2" localSheetId="4">'2b. Offer Details'!#REF!</definedName>
  </definedNames>
  <calcPr calcId="162913"/>
</workbook>
</file>

<file path=xl/calcChain.xml><?xml version="1.0" encoding="utf-8"?>
<calcChain xmlns="http://schemas.openxmlformats.org/spreadsheetml/2006/main">
  <c r="Y32" i="43" l="1"/>
  <c r="AC85" i="64" l="1"/>
  <c r="AC84" i="64"/>
  <c r="AC83" i="64"/>
  <c r="AP32" i="14" l="1"/>
  <c r="AP27" i="14"/>
  <c r="U10" i="12"/>
  <c r="U9" i="12"/>
  <c r="U8" i="12"/>
  <c r="J398" i="60"/>
  <c r="G398" i="60"/>
  <c r="D398" i="60"/>
  <c r="AC15" i="60"/>
  <c r="AC14" i="60"/>
  <c r="AC13" i="60"/>
  <c r="AC12" i="60"/>
  <c r="AC11" i="60"/>
  <c r="AC10" i="60"/>
  <c r="AC9" i="60"/>
  <c r="AC8" i="60"/>
  <c r="AC7" i="60"/>
  <c r="AE9" i="59"/>
  <c r="AE8" i="59"/>
  <c r="AE7" i="59"/>
  <c r="Y39" i="58"/>
  <c r="Y38" i="58"/>
  <c r="Y37" i="58"/>
  <c r="Y30" i="58"/>
  <c r="Y29" i="58"/>
  <c r="Y28" i="58"/>
  <c r="Y21" i="58"/>
  <c r="Y20" i="58"/>
  <c r="Y19" i="58"/>
  <c r="Y12" i="58"/>
  <c r="Y11" i="58"/>
  <c r="Y10" i="58"/>
  <c r="V119" i="1" l="1"/>
  <c r="AD33" i="13" l="1"/>
  <c r="AE33" i="13" s="1"/>
  <c r="AF33" i="13" s="1"/>
  <c r="AG33" i="13" s="1"/>
  <c r="AH33" i="13" s="1"/>
  <c r="AI33" i="13" s="1"/>
  <c r="AJ33" i="13" s="1"/>
  <c r="AK33" i="13" s="1"/>
  <c r="AL33" i="13" s="1"/>
  <c r="AM33" i="13" s="1"/>
  <c r="B19" i="65" l="1"/>
  <c r="AC35" i="64" l="1"/>
  <c r="AC36" i="64"/>
  <c r="AC37" i="64"/>
  <c r="V474" i="60" l="1"/>
  <c r="U474" i="60"/>
  <c r="T474" i="60"/>
  <c r="V473" i="60"/>
  <c r="U473" i="60"/>
  <c r="T473" i="60"/>
  <c r="V472" i="60"/>
  <c r="U472" i="60"/>
  <c r="T472" i="60"/>
  <c r="V465" i="60"/>
  <c r="U465" i="60"/>
  <c r="T465" i="60"/>
  <c r="V464" i="60"/>
  <c r="U464" i="60"/>
  <c r="T464" i="60"/>
  <c r="V463" i="60"/>
  <c r="U463" i="60"/>
  <c r="T463" i="60"/>
  <c r="V456" i="60"/>
  <c r="U456" i="60"/>
  <c r="T456" i="60"/>
  <c r="V455" i="60"/>
  <c r="U455" i="60"/>
  <c r="T455" i="60"/>
  <c r="V454" i="60"/>
  <c r="U454" i="60"/>
  <c r="T454" i="60"/>
  <c r="V447" i="60"/>
  <c r="U447" i="60"/>
  <c r="T447" i="60"/>
  <c r="V446" i="60"/>
  <c r="U446" i="60"/>
  <c r="T446" i="60"/>
  <c r="V445" i="60"/>
  <c r="U445" i="60"/>
  <c r="T445" i="60"/>
  <c r="V438" i="60"/>
  <c r="U438" i="60"/>
  <c r="T438" i="60"/>
  <c r="V437" i="60"/>
  <c r="U437" i="60"/>
  <c r="T437" i="60"/>
  <c r="V436" i="60"/>
  <c r="U436" i="60"/>
  <c r="T436" i="60"/>
  <c r="V99" i="60"/>
  <c r="U99" i="60"/>
  <c r="T99" i="60"/>
  <c r="V98" i="60"/>
  <c r="U98" i="60"/>
  <c r="T98" i="60"/>
  <c r="V97" i="60"/>
  <c r="U97" i="60"/>
  <c r="T97" i="60"/>
  <c r="V93" i="60"/>
  <c r="U93" i="60"/>
  <c r="T93" i="60"/>
  <c r="V92" i="60"/>
  <c r="U92" i="60"/>
  <c r="T92" i="60"/>
  <c r="V91" i="60"/>
  <c r="U91" i="60"/>
  <c r="T91" i="60"/>
  <c r="V84" i="60"/>
  <c r="U84" i="60"/>
  <c r="T84" i="60"/>
  <c r="V83" i="60"/>
  <c r="U83" i="60"/>
  <c r="T83" i="60"/>
  <c r="V82" i="60"/>
  <c r="U82" i="60"/>
  <c r="T82" i="60"/>
  <c r="V75" i="60"/>
  <c r="U75" i="60"/>
  <c r="T75" i="60"/>
  <c r="V74" i="60"/>
  <c r="U74" i="60"/>
  <c r="T74" i="60"/>
  <c r="V73" i="60"/>
  <c r="U73" i="60"/>
  <c r="T73" i="60"/>
  <c r="V66" i="60"/>
  <c r="U66" i="60"/>
  <c r="T66" i="60"/>
  <c r="V65" i="60"/>
  <c r="U65" i="60"/>
  <c r="T65" i="60"/>
  <c r="V64" i="60"/>
  <c r="U64" i="60"/>
  <c r="T64" i="60"/>
  <c r="AC96" i="60"/>
  <c r="AC95" i="60"/>
  <c r="AC94" i="60"/>
  <c r="AC87" i="60"/>
  <c r="AC86" i="60"/>
  <c r="AC85" i="60"/>
  <c r="AC78" i="60"/>
  <c r="AC77" i="60"/>
  <c r="AC76" i="60"/>
  <c r="AC69" i="60"/>
  <c r="AC68" i="60"/>
  <c r="AC67" i="60"/>
  <c r="AC60" i="60"/>
  <c r="AC59" i="60"/>
  <c r="AC58" i="60"/>
  <c r="AC471" i="60"/>
  <c r="AC470" i="60"/>
  <c r="AC469" i="60"/>
  <c r="AC462" i="60"/>
  <c r="AC461" i="60"/>
  <c r="AC460" i="60"/>
  <c r="AC453" i="60"/>
  <c r="AC452" i="60"/>
  <c r="AC451" i="60"/>
  <c r="AC444" i="60"/>
  <c r="AC443" i="60"/>
  <c r="AC442" i="60"/>
  <c r="AC435" i="60"/>
  <c r="AC434" i="60"/>
  <c r="AC433" i="60"/>
  <c r="Z64" i="60" l="1"/>
  <c r="Z464" i="60"/>
  <c r="Z473" i="60"/>
  <c r="Z455" i="60"/>
  <c r="Z83" i="60"/>
  <c r="Z75" i="60"/>
  <c r="Z93" i="60"/>
  <c r="Z446" i="60"/>
  <c r="Z474" i="60"/>
  <c r="Z454" i="60"/>
  <c r="Z465" i="60"/>
  <c r="Z463" i="60"/>
  <c r="Z472" i="60"/>
  <c r="Z445" i="60"/>
  <c r="Z456" i="60"/>
  <c r="Z438" i="60"/>
  <c r="Z98" i="60"/>
  <c r="Z447" i="60"/>
  <c r="Z437" i="60"/>
  <c r="Z99" i="60"/>
  <c r="Z97" i="60"/>
  <c r="Z436" i="60"/>
  <c r="Z73" i="60"/>
  <c r="Z84" i="60"/>
  <c r="Z82" i="60"/>
  <c r="Z92" i="60"/>
  <c r="Z91" i="60"/>
  <c r="Z74" i="60"/>
  <c r="Z66" i="60"/>
  <c r="Z65" i="60"/>
  <c r="B5" i="65"/>
  <c r="B6" i="65"/>
  <c r="B7" i="65"/>
  <c r="B8" i="65"/>
  <c r="B9" i="65" s="1"/>
  <c r="B10" i="65" s="1"/>
  <c r="B11" i="65" s="1"/>
  <c r="X77" i="62"/>
  <c r="B4" i="65" l="1"/>
  <c r="V63" i="60" l="1"/>
  <c r="U63" i="60"/>
  <c r="T63" i="60"/>
  <c r="V62" i="60"/>
  <c r="U62" i="60"/>
  <c r="T62" i="60"/>
  <c r="V61" i="60"/>
  <c r="U61" i="60"/>
  <c r="T61" i="60"/>
  <c r="V72" i="60"/>
  <c r="U72" i="60"/>
  <c r="T72" i="60"/>
  <c r="V71" i="60"/>
  <c r="U71" i="60"/>
  <c r="T71" i="60"/>
  <c r="V70" i="60"/>
  <c r="U70" i="60"/>
  <c r="T70" i="60"/>
  <c r="V81" i="60"/>
  <c r="U81" i="60"/>
  <c r="T81" i="60"/>
  <c r="V80" i="60"/>
  <c r="U80" i="60"/>
  <c r="T80" i="60"/>
  <c r="V79" i="60"/>
  <c r="U79" i="60"/>
  <c r="T79" i="60"/>
  <c r="V90" i="60"/>
  <c r="U90" i="60"/>
  <c r="T90" i="60"/>
  <c r="V89" i="60"/>
  <c r="U89" i="60"/>
  <c r="T89" i="60"/>
  <c r="V88" i="60"/>
  <c r="U88" i="60"/>
  <c r="T88" i="60"/>
  <c r="V102" i="60"/>
  <c r="U102" i="60"/>
  <c r="T102" i="60"/>
  <c r="V101" i="60"/>
  <c r="U101" i="60"/>
  <c r="T101" i="60"/>
  <c r="V100" i="60"/>
  <c r="U100" i="60"/>
  <c r="T100" i="60"/>
  <c r="V477" i="60"/>
  <c r="U477" i="60"/>
  <c r="T477" i="60"/>
  <c r="V476" i="60"/>
  <c r="U476" i="60"/>
  <c r="T476" i="60"/>
  <c r="V475" i="60"/>
  <c r="U475" i="60"/>
  <c r="T475" i="60"/>
  <c r="V468" i="60"/>
  <c r="U468" i="60"/>
  <c r="T468" i="60"/>
  <c r="V467" i="60"/>
  <c r="U467" i="60"/>
  <c r="T467" i="60"/>
  <c r="V466" i="60"/>
  <c r="U466" i="60"/>
  <c r="T466" i="60"/>
  <c r="V459" i="60"/>
  <c r="U459" i="60"/>
  <c r="T459" i="60"/>
  <c r="V458" i="60"/>
  <c r="U458" i="60"/>
  <c r="T458" i="60"/>
  <c r="V457" i="60"/>
  <c r="U457" i="60"/>
  <c r="T457" i="60"/>
  <c r="V450" i="60"/>
  <c r="U450" i="60"/>
  <c r="T450" i="60"/>
  <c r="V449" i="60"/>
  <c r="U449" i="60"/>
  <c r="T449" i="60"/>
  <c r="V448" i="60"/>
  <c r="U448" i="60"/>
  <c r="T448" i="60"/>
  <c r="V441" i="60"/>
  <c r="U441" i="60"/>
  <c r="T441" i="60"/>
  <c r="V440" i="60"/>
  <c r="U440" i="60"/>
  <c r="T440" i="60"/>
  <c r="V439" i="60"/>
  <c r="U439" i="60"/>
  <c r="T439" i="60"/>
  <c r="Z101" i="60" l="1"/>
  <c r="Z475" i="60"/>
  <c r="Z476" i="60"/>
  <c r="Z468" i="60"/>
  <c r="Z458" i="60"/>
  <c r="Z88" i="60"/>
  <c r="Z80" i="60"/>
  <c r="Z71" i="60"/>
  <c r="Z61" i="60"/>
  <c r="Z62" i="60"/>
  <c r="Z63" i="60"/>
  <c r="Z72" i="60"/>
  <c r="Z70" i="60"/>
  <c r="Z100" i="60"/>
  <c r="Z81" i="60"/>
  <c r="Z79" i="60"/>
  <c r="Z90" i="60"/>
  <c r="Z89" i="60"/>
  <c r="Z102" i="60"/>
  <c r="Z477" i="60"/>
  <c r="Z457" i="60"/>
  <c r="Z467" i="60"/>
  <c r="Z466" i="60"/>
  <c r="Z459" i="60"/>
  <c r="Z441" i="60"/>
  <c r="Z450" i="60"/>
  <c r="Z448" i="60"/>
  <c r="Z449" i="60"/>
  <c r="Z439" i="60"/>
  <c r="Z440" i="60"/>
  <c r="Q67" i="35"/>
  <c r="P67" i="35"/>
  <c r="O67" i="35"/>
  <c r="X67" i="35"/>
  <c r="N8" i="12"/>
  <c r="M11" i="12"/>
  <c r="M12" i="12"/>
  <c r="AB121" i="17"/>
  <c r="AB125" i="17"/>
  <c r="AB127" i="17"/>
  <c r="AB129" i="17"/>
  <c r="AB131" i="17"/>
  <c r="U131" i="17"/>
  <c r="T131" i="17"/>
  <c r="U129" i="17"/>
  <c r="T129" i="17"/>
  <c r="U127" i="17"/>
  <c r="T127" i="17"/>
  <c r="U125" i="17"/>
  <c r="T125" i="17"/>
  <c r="U121" i="17"/>
  <c r="T121" i="17"/>
  <c r="S125" i="17"/>
  <c r="Y125" i="17" s="1"/>
  <c r="S127" i="17"/>
  <c r="S129" i="17"/>
  <c r="Y129" i="17" s="1"/>
  <c r="S131" i="17"/>
  <c r="S121" i="17"/>
  <c r="U67" i="35" l="1"/>
  <c r="Y121" i="17"/>
  <c r="Y131" i="17"/>
  <c r="Y127" i="17"/>
  <c r="N25" i="12"/>
  <c r="N24" i="12"/>
  <c r="N23" i="12"/>
  <c r="N10" i="12" l="1"/>
  <c r="M10" i="12"/>
  <c r="L10" i="12"/>
  <c r="N9" i="12"/>
  <c r="M9" i="12"/>
  <c r="L9" i="12"/>
  <c r="L8" i="12"/>
  <c r="R8" i="12" s="1"/>
  <c r="Q5" i="35"/>
  <c r="Q8" i="35"/>
  <c r="Q12" i="35"/>
  <c r="P8" i="35"/>
  <c r="V471" i="60"/>
  <c r="U471" i="60"/>
  <c r="T471" i="60"/>
  <c r="V470" i="60"/>
  <c r="U470" i="60"/>
  <c r="T470" i="60"/>
  <c r="V469" i="60"/>
  <c r="U469" i="60"/>
  <c r="T469" i="60"/>
  <c r="AG475" i="60" s="1"/>
  <c r="V462" i="60"/>
  <c r="U462" i="60"/>
  <c r="T462" i="60"/>
  <c r="AG468" i="60" s="1"/>
  <c r="V461" i="60"/>
  <c r="U461" i="60"/>
  <c r="T461" i="60"/>
  <c r="AG467" i="60" s="1"/>
  <c r="V460" i="60"/>
  <c r="U460" i="60"/>
  <c r="T460" i="60"/>
  <c r="AG466" i="60" s="1"/>
  <c r="V453" i="60"/>
  <c r="U453" i="60"/>
  <c r="T453" i="60"/>
  <c r="AG459" i="60" s="1"/>
  <c r="V452" i="60"/>
  <c r="U452" i="60"/>
  <c r="T452" i="60"/>
  <c r="AG458" i="60" s="1"/>
  <c r="V451" i="60"/>
  <c r="U451" i="60"/>
  <c r="T451" i="60"/>
  <c r="AG457" i="60" s="1"/>
  <c r="V444" i="60"/>
  <c r="U444" i="60"/>
  <c r="T444" i="60"/>
  <c r="V443" i="60"/>
  <c r="U443" i="60"/>
  <c r="T443" i="60"/>
  <c r="AG449" i="60" s="1"/>
  <c r="V442" i="60"/>
  <c r="U442" i="60"/>
  <c r="T442" i="60"/>
  <c r="AG448" i="60" s="1"/>
  <c r="V435" i="60"/>
  <c r="U435" i="60"/>
  <c r="T435" i="60"/>
  <c r="AG441" i="60" s="1"/>
  <c r="V434" i="60"/>
  <c r="U434" i="60"/>
  <c r="T434" i="60"/>
  <c r="AG440" i="60" s="1"/>
  <c r="V433" i="60"/>
  <c r="U433" i="60"/>
  <c r="T433" i="60"/>
  <c r="AG439" i="60" s="1"/>
  <c r="V96" i="60"/>
  <c r="U96" i="60"/>
  <c r="T96" i="60"/>
  <c r="V95" i="60"/>
  <c r="U95" i="60"/>
  <c r="T95" i="60"/>
  <c r="V94" i="60"/>
  <c r="U94" i="60"/>
  <c r="T94" i="60"/>
  <c r="V87" i="60"/>
  <c r="U87" i="60"/>
  <c r="T87" i="60"/>
  <c r="V86" i="60"/>
  <c r="U86" i="60"/>
  <c r="T86" i="60"/>
  <c r="AG89" i="60" s="1"/>
  <c r="V85" i="60"/>
  <c r="U85" i="60"/>
  <c r="T85" i="60"/>
  <c r="AG88" i="60" s="1"/>
  <c r="V78" i="60"/>
  <c r="U78" i="60"/>
  <c r="T78" i="60"/>
  <c r="AG81" i="60" s="1"/>
  <c r="V77" i="60"/>
  <c r="U77" i="60"/>
  <c r="T77" i="60"/>
  <c r="AG80" i="60" s="1"/>
  <c r="V76" i="60"/>
  <c r="U76" i="60"/>
  <c r="T76" i="60"/>
  <c r="AG79" i="60" s="1"/>
  <c r="V69" i="60"/>
  <c r="U69" i="60"/>
  <c r="T69" i="60"/>
  <c r="AG72" i="60" s="1"/>
  <c r="V68" i="60"/>
  <c r="U68" i="60"/>
  <c r="T68" i="60"/>
  <c r="AG71" i="60" s="1"/>
  <c r="V67" i="60"/>
  <c r="U67" i="60"/>
  <c r="T67" i="60"/>
  <c r="AG70" i="60" s="1"/>
  <c r="V60" i="60"/>
  <c r="U60" i="60"/>
  <c r="T60" i="60"/>
  <c r="V59" i="60"/>
  <c r="U59" i="60"/>
  <c r="T59" i="60"/>
  <c r="V58" i="60"/>
  <c r="U58" i="60"/>
  <c r="T58" i="60"/>
  <c r="X9" i="61"/>
  <c r="X8" i="61"/>
  <c r="X7" i="61"/>
  <c r="AG101" i="60" l="1"/>
  <c r="AG98" i="60"/>
  <c r="AG102" i="60"/>
  <c r="AG99" i="60"/>
  <c r="AG100" i="60"/>
  <c r="AG97" i="60"/>
  <c r="AG93" i="60"/>
  <c r="AG90" i="60"/>
  <c r="AG92" i="60"/>
  <c r="AG91" i="60"/>
  <c r="AG83" i="60"/>
  <c r="AG84" i="60"/>
  <c r="AG82" i="60"/>
  <c r="AG75" i="60"/>
  <c r="AG73" i="60"/>
  <c r="AG74" i="60"/>
  <c r="AG63" i="60"/>
  <c r="AG66" i="60"/>
  <c r="AG62" i="60"/>
  <c r="AG65" i="60"/>
  <c r="AG61" i="60"/>
  <c r="AG64" i="60"/>
  <c r="AG477" i="60"/>
  <c r="AG474" i="60"/>
  <c r="AG476" i="60"/>
  <c r="AG473" i="60"/>
  <c r="AG472" i="60"/>
  <c r="AG465" i="60"/>
  <c r="AG464" i="60"/>
  <c r="AG463" i="60"/>
  <c r="AG456" i="60"/>
  <c r="AG455" i="60"/>
  <c r="AG454" i="60"/>
  <c r="AG447" i="60"/>
  <c r="AG450" i="60"/>
  <c r="AG446" i="60"/>
  <c r="AG445" i="60"/>
  <c r="AG438" i="60"/>
  <c r="AG437" i="60"/>
  <c r="AG436" i="60"/>
  <c r="Z453" i="60"/>
  <c r="Z433" i="60"/>
  <c r="Z87" i="60"/>
  <c r="R9" i="12"/>
  <c r="R10" i="12"/>
  <c r="Z68" i="60"/>
  <c r="Z76" i="60"/>
  <c r="Z86" i="60"/>
  <c r="Z94" i="60"/>
  <c r="Z460" i="60"/>
  <c r="Z470" i="60"/>
  <c r="Z461" i="60"/>
  <c r="Z469" i="60"/>
  <c r="Z443" i="60"/>
  <c r="Z471" i="60"/>
  <c r="Z434" i="60"/>
  <c r="Z442" i="60"/>
  <c r="Z444" i="60"/>
  <c r="Z452" i="60"/>
  <c r="Z435" i="60"/>
  <c r="Z451" i="60"/>
  <c r="Z462" i="60"/>
  <c r="Z95" i="60"/>
  <c r="Z96" i="60"/>
  <c r="Z77" i="60"/>
  <c r="Z85" i="60"/>
  <c r="Z78" i="60"/>
  <c r="Z67" i="60"/>
  <c r="Z59" i="60"/>
  <c r="Z69" i="60"/>
  <c r="Z58" i="60"/>
  <c r="Z60" i="60"/>
  <c r="Q7" i="61"/>
  <c r="P10" i="61"/>
  <c r="Q9" i="61"/>
  <c r="P9" i="61"/>
  <c r="O9" i="61"/>
  <c r="Q8" i="61"/>
  <c r="P8" i="61"/>
  <c r="O8" i="61"/>
  <c r="O7" i="61"/>
  <c r="U7" i="61" s="1"/>
  <c r="U8" i="61" l="1"/>
  <c r="U9" i="61"/>
  <c r="V8" i="64"/>
  <c r="V16" i="64"/>
  <c r="U16" i="64"/>
  <c r="AC8" i="64"/>
  <c r="T8" i="64"/>
  <c r="Z8" i="64" s="1"/>
  <c r="V46" i="64" l="1"/>
  <c r="T46" i="64"/>
  <c r="V45" i="64"/>
  <c r="T45" i="64"/>
  <c r="V44" i="64"/>
  <c r="T44" i="64"/>
  <c r="R24" i="43" l="1"/>
  <c r="Q24" i="43"/>
  <c r="P24" i="43"/>
  <c r="R19" i="43"/>
  <c r="Q19" i="43"/>
  <c r="P19" i="43"/>
  <c r="V19" i="43" s="1"/>
  <c r="Q151" i="62"/>
  <c r="Q128" i="62"/>
  <c r="Q107" i="62"/>
  <c r="V98" i="64"/>
  <c r="T98" i="64"/>
  <c r="X5" i="35"/>
  <c r="O5" i="35"/>
  <c r="U5" i="35" s="1"/>
  <c r="V24" i="43" l="1"/>
  <c r="X12" i="61"/>
  <c r="X11" i="61"/>
  <c r="X10" i="61"/>
  <c r="AE206" i="59"/>
  <c r="AE205" i="59"/>
  <c r="AE204" i="59"/>
  <c r="W8" i="59"/>
  <c r="W9" i="59"/>
  <c r="W10" i="59"/>
  <c r="X7" i="59"/>
  <c r="X9" i="59"/>
  <c r="V9" i="59"/>
  <c r="X8" i="59"/>
  <c r="V8" i="59"/>
  <c r="V7" i="59"/>
  <c r="AB7" i="59" s="1"/>
  <c r="P187" i="58"/>
  <c r="AC22" i="64"/>
  <c r="AC21" i="64"/>
  <c r="AC20" i="64"/>
  <c r="V22" i="64"/>
  <c r="T22" i="64"/>
  <c r="AG46" i="64" s="1"/>
  <c r="V21" i="64"/>
  <c r="T21" i="64"/>
  <c r="AG45" i="64" s="1"/>
  <c r="V20" i="64"/>
  <c r="T20" i="64"/>
  <c r="AG44" i="64" s="1"/>
  <c r="R10" i="58"/>
  <c r="R45" i="58"/>
  <c r="Q45" i="58"/>
  <c r="P45" i="58"/>
  <c r="R44" i="58"/>
  <c r="Q44" i="58"/>
  <c r="P44" i="58"/>
  <c r="R43" i="58"/>
  <c r="Q43" i="58"/>
  <c r="P43" i="58"/>
  <c r="Y42" i="58"/>
  <c r="R42" i="58"/>
  <c r="Q42" i="58"/>
  <c r="P42" i="58"/>
  <c r="Y41" i="58"/>
  <c r="R41" i="58"/>
  <c r="Q41" i="58"/>
  <c r="P41" i="58"/>
  <c r="Y40" i="58"/>
  <c r="R40" i="58"/>
  <c r="Q40" i="58"/>
  <c r="P40" i="58"/>
  <c r="R39" i="58"/>
  <c r="Q39" i="58"/>
  <c r="P39" i="58"/>
  <c r="R38" i="58"/>
  <c r="Q38" i="58"/>
  <c r="P38" i="58"/>
  <c r="R37" i="58"/>
  <c r="Q37" i="58"/>
  <c r="P37" i="58"/>
  <c r="AC34" i="64"/>
  <c r="AC33" i="64"/>
  <c r="AC32" i="64"/>
  <c r="AC62" i="64"/>
  <c r="AC61" i="64"/>
  <c r="AC60" i="64"/>
  <c r="AC59" i="64"/>
  <c r="AC58" i="64"/>
  <c r="AC57" i="64"/>
  <c r="AC82" i="64"/>
  <c r="AC81" i="64"/>
  <c r="AC80" i="64"/>
  <c r="AC72" i="64"/>
  <c r="AC71" i="64"/>
  <c r="AC70" i="64"/>
  <c r="AC66" i="64"/>
  <c r="AC65" i="64"/>
  <c r="AC64" i="64"/>
  <c r="AE140" i="59"/>
  <c r="AE139" i="59"/>
  <c r="AE138" i="59"/>
  <c r="AE137" i="59"/>
  <c r="AE136" i="59"/>
  <c r="AE135" i="59"/>
  <c r="AE134" i="59"/>
  <c r="AE133" i="59"/>
  <c r="AE132" i="59"/>
  <c r="AE131" i="59"/>
  <c r="AE130" i="59"/>
  <c r="AE129" i="59"/>
  <c r="AE128" i="59"/>
  <c r="AE127" i="59"/>
  <c r="AE126" i="59"/>
  <c r="AE125" i="59"/>
  <c r="AE124" i="59"/>
  <c r="X140" i="59"/>
  <c r="W140" i="59"/>
  <c r="X139" i="59"/>
  <c r="W139" i="59"/>
  <c r="X138" i="59"/>
  <c r="W138" i="59"/>
  <c r="X137" i="59"/>
  <c r="W137" i="59"/>
  <c r="X136" i="59"/>
  <c r="W136" i="59"/>
  <c r="X135" i="59"/>
  <c r="W135" i="59"/>
  <c r="X134" i="59"/>
  <c r="W134" i="59"/>
  <c r="X133" i="59"/>
  <c r="W133" i="59"/>
  <c r="X132" i="59"/>
  <c r="W132" i="59"/>
  <c r="X131" i="59"/>
  <c r="W131" i="59"/>
  <c r="X130" i="59"/>
  <c r="W130" i="59"/>
  <c r="X129" i="59"/>
  <c r="W129" i="59"/>
  <c r="X128" i="59"/>
  <c r="W128" i="59"/>
  <c r="X127" i="59"/>
  <c r="W127" i="59"/>
  <c r="X126" i="59"/>
  <c r="W126" i="59"/>
  <c r="X125" i="59"/>
  <c r="W125" i="59"/>
  <c r="V140" i="59"/>
  <c r="V139" i="59"/>
  <c r="V138" i="59"/>
  <c r="V137" i="59"/>
  <c r="V136" i="59"/>
  <c r="V135" i="59"/>
  <c r="V134" i="59"/>
  <c r="AB134" i="59" s="1"/>
  <c r="V133" i="59"/>
  <c r="AB133" i="59" s="1"/>
  <c r="V132" i="59"/>
  <c r="V131" i="59"/>
  <c r="V130" i="59"/>
  <c r="V129" i="59"/>
  <c r="V128" i="59"/>
  <c r="V127" i="59"/>
  <c r="V126" i="59"/>
  <c r="AB126" i="59" s="1"/>
  <c r="V125" i="59"/>
  <c r="AB125" i="59" s="1"/>
  <c r="V124" i="59"/>
  <c r="V123" i="59"/>
  <c r="V122" i="59"/>
  <c r="V121" i="59"/>
  <c r="V120" i="59"/>
  <c r="AE122" i="59"/>
  <c r="X122" i="59"/>
  <c r="W122" i="59"/>
  <c r="AE121" i="59"/>
  <c r="X121" i="59"/>
  <c r="W121" i="59"/>
  <c r="AE120" i="59"/>
  <c r="X120" i="59"/>
  <c r="W120" i="59"/>
  <c r="AE119" i="59"/>
  <c r="X119" i="59"/>
  <c r="W119" i="59"/>
  <c r="V119" i="59"/>
  <c r="Q46" i="62"/>
  <c r="P46" i="62"/>
  <c r="O46" i="62"/>
  <c r="Q51" i="62"/>
  <c r="P51" i="62"/>
  <c r="O51" i="62"/>
  <c r="Q67" i="62"/>
  <c r="P67" i="62"/>
  <c r="O67" i="62"/>
  <c r="Q83" i="62"/>
  <c r="P83" i="62"/>
  <c r="O83" i="62"/>
  <c r="P107" i="62"/>
  <c r="O107" i="62"/>
  <c r="P128" i="62"/>
  <c r="O128" i="62"/>
  <c r="P151" i="62"/>
  <c r="O151" i="62"/>
  <c r="U151" i="62" s="1"/>
  <c r="X220" i="61"/>
  <c r="X219" i="61"/>
  <c r="X218" i="61"/>
  <c r="X215" i="61"/>
  <c r="X214" i="61"/>
  <c r="Q220" i="61"/>
  <c r="P220" i="61"/>
  <c r="Q219" i="61"/>
  <c r="P219" i="61"/>
  <c r="O220" i="61"/>
  <c r="O219" i="61"/>
  <c r="O218" i="61"/>
  <c r="Q215" i="61"/>
  <c r="P215" i="61"/>
  <c r="Q214" i="61"/>
  <c r="P214" i="61"/>
  <c r="O215" i="61"/>
  <c r="O214" i="61"/>
  <c r="O213" i="61"/>
  <c r="O210" i="61"/>
  <c r="O207" i="61"/>
  <c r="O204" i="61"/>
  <c r="O203" i="61"/>
  <c r="Q204" i="61"/>
  <c r="P204" i="61"/>
  <c r="Q203" i="61"/>
  <c r="P203" i="61"/>
  <c r="J13" i="36"/>
  <c r="S9" i="17"/>
  <c r="W117" i="17"/>
  <c r="S113" i="17"/>
  <c r="S110" i="17"/>
  <c r="AB128" i="59" l="1"/>
  <c r="AB136" i="59"/>
  <c r="AB120" i="59"/>
  <c r="AB119" i="59"/>
  <c r="U128" i="62"/>
  <c r="U219" i="61"/>
  <c r="U214" i="61"/>
  <c r="U220" i="61"/>
  <c r="AI139" i="59"/>
  <c r="AI137" i="59"/>
  <c r="U215" i="61"/>
  <c r="AI132" i="59"/>
  <c r="AI135" i="59"/>
  <c r="AI122" i="59"/>
  <c r="AI129" i="59"/>
  <c r="AI130" i="59"/>
  <c r="AI123" i="59"/>
  <c r="AI124" i="59"/>
  <c r="AI140" i="59"/>
  <c r="AI131" i="59"/>
  <c r="AI138" i="59"/>
  <c r="AI136" i="59"/>
  <c r="AI127" i="59"/>
  <c r="AI133" i="59"/>
  <c r="AI134" i="59"/>
  <c r="AI125" i="59"/>
  <c r="AI126" i="59"/>
  <c r="AI121" i="59"/>
  <c r="AI128" i="59"/>
  <c r="AI120" i="59"/>
  <c r="AI119" i="59"/>
  <c r="AB8" i="59"/>
  <c r="AB129" i="59"/>
  <c r="AB137" i="59"/>
  <c r="AB122" i="59"/>
  <c r="AB9" i="59"/>
  <c r="AB121" i="59"/>
  <c r="AB130" i="59"/>
  <c r="AB138" i="59"/>
  <c r="AB139" i="59"/>
  <c r="AB132" i="59"/>
  <c r="AB140" i="59"/>
  <c r="AB131" i="59"/>
  <c r="AB127" i="59"/>
  <c r="AB135" i="59"/>
  <c r="V45" i="58"/>
  <c r="AC44" i="58"/>
  <c r="AC43" i="58"/>
  <c r="AC45" i="58"/>
  <c r="AC42" i="58"/>
  <c r="AC40" i="58"/>
  <c r="AC41" i="58"/>
  <c r="V38" i="58"/>
  <c r="V42" i="58"/>
  <c r="V39" i="58"/>
  <c r="V43" i="58"/>
  <c r="V41" i="58"/>
  <c r="V40" i="58"/>
  <c r="V44" i="58"/>
  <c r="V37" i="58"/>
  <c r="U46" i="62"/>
  <c r="U51" i="62"/>
  <c r="U67" i="62"/>
  <c r="U83" i="62"/>
  <c r="U107" i="62"/>
  <c r="U204" i="61"/>
  <c r="U203" i="61"/>
  <c r="AC366" i="60"/>
  <c r="V366" i="60"/>
  <c r="U366" i="60"/>
  <c r="T366" i="60"/>
  <c r="AC365" i="60"/>
  <c r="V365" i="60"/>
  <c r="U365" i="60"/>
  <c r="T365" i="60"/>
  <c r="AC364" i="60"/>
  <c r="V364" i="60"/>
  <c r="U364" i="60"/>
  <c r="T364" i="60"/>
  <c r="Z364" i="60" s="1"/>
  <c r="AC363" i="60"/>
  <c r="V363" i="60"/>
  <c r="U363" i="60"/>
  <c r="T363" i="60"/>
  <c r="AC362" i="60"/>
  <c r="V362" i="60"/>
  <c r="U362" i="60"/>
  <c r="T362" i="60"/>
  <c r="Z362" i="60" s="1"/>
  <c r="AC361" i="60"/>
  <c r="V361" i="60"/>
  <c r="U361" i="60"/>
  <c r="T361" i="60"/>
  <c r="AC360" i="60"/>
  <c r="V360" i="60"/>
  <c r="U360" i="60"/>
  <c r="T360" i="60"/>
  <c r="Z360" i="60" s="1"/>
  <c r="AC359" i="60"/>
  <c r="V359" i="60"/>
  <c r="U359" i="60"/>
  <c r="T359" i="60"/>
  <c r="AC358" i="60"/>
  <c r="V358" i="60"/>
  <c r="U358" i="60"/>
  <c r="T358" i="60"/>
  <c r="Z358" i="60" s="1"/>
  <c r="AC357" i="60"/>
  <c r="V357" i="60"/>
  <c r="U357" i="60"/>
  <c r="T357" i="60"/>
  <c r="AC356" i="60"/>
  <c r="V356" i="60"/>
  <c r="U356" i="60"/>
  <c r="T356" i="60"/>
  <c r="Z356" i="60" s="1"/>
  <c r="AC355" i="60"/>
  <c r="V355" i="60"/>
  <c r="U355" i="60"/>
  <c r="T355" i="60"/>
  <c r="AC354" i="60"/>
  <c r="V354" i="60"/>
  <c r="U354" i="60"/>
  <c r="T354" i="60"/>
  <c r="Z354" i="60" s="1"/>
  <c r="AC353" i="60"/>
  <c r="V353" i="60"/>
  <c r="U353" i="60"/>
  <c r="T353" i="60"/>
  <c r="AC352" i="60"/>
  <c r="V352" i="60"/>
  <c r="U352" i="60"/>
  <c r="T352" i="60"/>
  <c r="Z352" i="60" s="1"/>
  <c r="AC333" i="60"/>
  <c r="V333" i="60"/>
  <c r="U333" i="60"/>
  <c r="T333" i="60"/>
  <c r="AC332" i="60"/>
  <c r="V332" i="60"/>
  <c r="U332" i="60"/>
  <c r="T332" i="60"/>
  <c r="Z332" i="60" s="1"/>
  <c r="AC331" i="60"/>
  <c r="V331" i="60"/>
  <c r="U331" i="60"/>
  <c r="T331" i="60"/>
  <c r="AC330" i="60"/>
  <c r="V330" i="60"/>
  <c r="U330" i="60"/>
  <c r="T330" i="60"/>
  <c r="Z330" i="60" s="1"/>
  <c r="AC329" i="60"/>
  <c r="V329" i="60"/>
  <c r="U329" i="60"/>
  <c r="T329" i="60"/>
  <c r="AC328" i="60"/>
  <c r="V328" i="60"/>
  <c r="U328" i="60"/>
  <c r="T328" i="60"/>
  <c r="Z328" i="60" s="1"/>
  <c r="AC327" i="60"/>
  <c r="V327" i="60"/>
  <c r="U327" i="60"/>
  <c r="T327" i="60"/>
  <c r="AC326" i="60"/>
  <c r="V326" i="60"/>
  <c r="U326" i="60"/>
  <c r="T326" i="60"/>
  <c r="Z326" i="60" s="1"/>
  <c r="AC325" i="60"/>
  <c r="V325" i="60"/>
  <c r="U325" i="60"/>
  <c r="T325" i="60"/>
  <c r="AC324" i="60"/>
  <c r="V324" i="60"/>
  <c r="U324" i="60"/>
  <c r="T324" i="60"/>
  <c r="Z324" i="60" s="1"/>
  <c r="AC323" i="60"/>
  <c r="V323" i="60"/>
  <c r="U323" i="60"/>
  <c r="T323" i="60"/>
  <c r="AC322" i="60"/>
  <c r="V322" i="60"/>
  <c r="U322" i="60"/>
  <c r="T322" i="60"/>
  <c r="Z322" i="60" s="1"/>
  <c r="AC321" i="60"/>
  <c r="V321" i="60"/>
  <c r="U321" i="60"/>
  <c r="T321" i="60"/>
  <c r="AC320" i="60"/>
  <c r="V320" i="60"/>
  <c r="U320" i="60"/>
  <c r="T320" i="60"/>
  <c r="Z320" i="60" s="1"/>
  <c r="AC319" i="60"/>
  <c r="V319" i="60"/>
  <c r="U319" i="60"/>
  <c r="T319" i="60"/>
  <c r="AC302" i="60"/>
  <c r="V302" i="60"/>
  <c r="U302" i="60"/>
  <c r="T302" i="60"/>
  <c r="Z302" i="60" s="1"/>
  <c r="AC301" i="60"/>
  <c r="V301" i="60"/>
  <c r="U301" i="60"/>
  <c r="T301" i="60"/>
  <c r="AC300" i="60"/>
  <c r="V300" i="60"/>
  <c r="U300" i="60"/>
  <c r="T300" i="60"/>
  <c r="Z300" i="60" s="1"/>
  <c r="AC299" i="60"/>
  <c r="V299" i="60"/>
  <c r="U299" i="60"/>
  <c r="T299" i="60"/>
  <c r="AC298" i="60"/>
  <c r="V298" i="60"/>
  <c r="U298" i="60"/>
  <c r="T298" i="60"/>
  <c r="Z298" i="60" s="1"/>
  <c r="AC297" i="60"/>
  <c r="V297" i="60"/>
  <c r="U297" i="60"/>
  <c r="T297" i="60"/>
  <c r="AC296" i="60"/>
  <c r="V296" i="60"/>
  <c r="U296" i="60"/>
  <c r="T296" i="60"/>
  <c r="Z296" i="60" s="1"/>
  <c r="AC295" i="60"/>
  <c r="V295" i="60"/>
  <c r="U295" i="60"/>
  <c r="T295" i="60"/>
  <c r="AC294" i="60"/>
  <c r="V294" i="60"/>
  <c r="U294" i="60"/>
  <c r="T294" i="60"/>
  <c r="Z294" i="60" s="1"/>
  <c r="AC293" i="60"/>
  <c r="V293" i="60"/>
  <c r="U293" i="60"/>
  <c r="T293" i="60"/>
  <c r="AC292" i="60"/>
  <c r="V292" i="60"/>
  <c r="U292" i="60"/>
  <c r="T292" i="60"/>
  <c r="Z292" i="60" s="1"/>
  <c r="AC291" i="60"/>
  <c r="V291" i="60"/>
  <c r="U291" i="60"/>
  <c r="T291" i="60"/>
  <c r="AC290" i="60"/>
  <c r="V290" i="60"/>
  <c r="U290" i="60"/>
  <c r="T290" i="60"/>
  <c r="Z290" i="60" s="1"/>
  <c r="AC289" i="60"/>
  <c r="V289" i="60"/>
  <c r="U289" i="60"/>
  <c r="T289" i="60"/>
  <c r="AC288" i="60"/>
  <c r="V288" i="60"/>
  <c r="U288" i="60"/>
  <c r="T288" i="60"/>
  <c r="Z288" i="60" s="1"/>
  <c r="AC264" i="60"/>
  <c r="V264" i="60"/>
  <c r="U264" i="60"/>
  <c r="T264" i="60"/>
  <c r="AC263" i="60"/>
  <c r="V263" i="60"/>
  <c r="U263" i="60"/>
  <c r="T263" i="60"/>
  <c r="AC262" i="60"/>
  <c r="V262" i="60"/>
  <c r="U262" i="60"/>
  <c r="T262" i="60"/>
  <c r="AC261" i="60"/>
  <c r="V261" i="60"/>
  <c r="U261" i="60"/>
  <c r="T261" i="60"/>
  <c r="AC260" i="60"/>
  <c r="V260" i="60"/>
  <c r="U260" i="60"/>
  <c r="T260" i="60"/>
  <c r="AC259" i="60"/>
  <c r="V259" i="60"/>
  <c r="U259" i="60"/>
  <c r="T259" i="60"/>
  <c r="AC258" i="60"/>
  <c r="V258" i="60"/>
  <c r="U258" i="60"/>
  <c r="T258" i="60"/>
  <c r="AC257" i="60"/>
  <c r="V257" i="60"/>
  <c r="U257" i="60"/>
  <c r="T257" i="60"/>
  <c r="AC256" i="60"/>
  <c r="V256" i="60"/>
  <c r="U256" i="60"/>
  <c r="T256" i="60"/>
  <c r="AC255" i="60"/>
  <c r="V255" i="60"/>
  <c r="U255" i="60"/>
  <c r="T255" i="60"/>
  <c r="AC254" i="60"/>
  <c r="V254" i="60"/>
  <c r="U254" i="60"/>
  <c r="T254" i="60"/>
  <c r="AC253" i="60"/>
  <c r="V253" i="60"/>
  <c r="U253" i="60"/>
  <c r="T253" i="60"/>
  <c r="AC252" i="60"/>
  <c r="V252" i="60"/>
  <c r="U252" i="60"/>
  <c r="T252" i="60"/>
  <c r="AC251" i="60"/>
  <c r="V251" i="60"/>
  <c r="U251" i="60"/>
  <c r="T251" i="60"/>
  <c r="AC250" i="60"/>
  <c r="V250" i="60"/>
  <c r="U250" i="60"/>
  <c r="T250" i="60"/>
  <c r="AC229" i="60"/>
  <c r="V229" i="60"/>
  <c r="U229" i="60"/>
  <c r="T229" i="60"/>
  <c r="Z229" i="60" s="1"/>
  <c r="AC228" i="60"/>
  <c r="V228" i="60"/>
  <c r="U228" i="60"/>
  <c r="T228" i="60"/>
  <c r="AC227" i="60"/>
  <c r="V227" i="60"/>
  <c r="U227" i="60"/>
  <c r="T227" i="60"/>
  <c r="Z227" i="60" s="1"/>
  <c r="AC226" i="60"/>
  <c r="V226" i="60"/>
  <c r="U226" i="60"/>
  <c r="T226" i="60"/>
  <c r="AC225" i="60"/>
  <c r="V225" i="60"/>
  <c r="U225" i="60"/>
  <c r="T225" i="60"/>
  <c r="Z225" i="60" s="1"/>
  <c r="AC224" i="60"/>
  <c r="V224" i="60"/>
  <c r="U224" i="60"/>
  <c r="T224" i="60"/>
  <c r="AC223" i="60"/>
  <c r="V223" i="60"/>
  <c r="U223" i="60"/>
  <c r="T223" i="60"/>
  <c r="Z223" i="60" s="1"/>
  <c r="AC222" i="60"/>
  <c r="V222" i="60"/>
  <c r="U222" i="60"/>
  <c r="T222" i="60"/>
  <c r="AC221" i="60"/>
  <c r="V221" i="60"/>
  <c r="U221" i="60"/>
  <c r="T221" i="60"/>
  <c r="Z221" i="60" s="1"/>
  <c r="AC220" i="60"/>
  <c r="V220" i="60"/>
  <c r="U220" i="60"/>
  <c r="T220" i="60"/>
  <c r="AC219" i="60"/>
  <c r="V219" i="60"/>
  <c r="U219" i="60"/>
  <c r="T219" i="60"/>
  <c r="Z219" i="60" s="1"/>
  <c r="AC218" i="60"/>
  <c r="V218" i="60"/>
  <c r="U218" i="60"/>
  <c r="T218" i="60"/>
  <c r="AC217" i="60"/>
  <c r="V217" i="60"/>
  <c r="U217" i="60"/>
  <c r="T217" i="60"/>
  <c r="Z217" i="60" s="1"/>
  <c r="AC216" i="60"/>
  <c r="V216" i="60"/>
  <c r="U216" i="60"/>
  <c r="T216" i="60"/>
  <c r="AC215" i="60"/>
  <c r="V215" i="60"/>
  <c r="U215" i="60"/>
  <c r="T215" i="60"/>
  <c r="Z215" i="60" s="1"/>
  <c r="AC214" i="60"/>
  <c r="V214" i="60"/>
  <c r="U214" i="60"/>
  <c r="T214" i="60"/>
  <c r="AC213" i="60"/>
  <c r="V213" i="60"/>
  <c r="U213" i="60"/>
  <c r="T213" i="60"/>
  <c r="Z213" i="60" s="1"/>
  <c r="AC212" i="60"/>
  <c r="V212" i="60"/>
  <c r="U212" i="60"/>
  <c r="T212" i="60"/>
  <c r="AC211" i="60"/>
  <c r="V211" i="60"/>
  <c r="U211" i="60"/>
  <c r="T211" i="60"/>
  <c r="Z211" i="60" s="1"/>
  <c r="AC210" i="60"/>
  <c r="V210" i="60"/>
  <c r="U210" i="60"/>
  <c r="T210" i="60"/>
  <c r="AC209" i="60"/>
  <c r="V209" i="60"/>
  <c r="U209" i="60"/>
  <c r="T209" i="60"/>
  <c r="Z209" i="60" s="1"/>
  <c r="AC208" i="60"/>
  <c r="V208" i="60"/>
  <c r="U208" i="60"/>
  <c r="T208" i="60"/>
  <c r="AC207" i="60"/>
  <c r="V207" i="60"/>
  <c r="U207" i="60"/>
  <c r="T207" i="60"/>
  <c r="Z207" i="60" s="1"/>
  <c r="AC206" i="60"/>
  <c r="V206" i="60"/>
  <c r="U206" i="60"/>
  <c r="T206" i="60"/>
  <c r="AC205" i="60"/>
  <c r="V205" i="60"/>
  <c r="U205" i="60"/>
  <c r="T205" i="60"/>
  <c r="Z205" i="60" s="1"/>
  <c r="AC204" i="60"/>
  <c r="V204" i="60"/>
  <c r="U204" i="60"/>
  <c r="T204" i="60"/>
  <c r="AC203" i="60"/>
  <c r="V203" i="60"/>
  <c r="U203" i="60"/>
  <c r="T203" i="60"/>
  <c r="Z203" i="60" s="1"/>
  <c r="AC202" i="60"/>
  <c r="V202" i="60"/>
  <c r="U202" i="60"/>
  <c r="T202" i="60"/>
  <c r="AC201" i="60"/>
  <c r="V201" i="60"/>
  <c r="U201" i="60"/>
  <c r="T201" i="60"/>
  <c r="Z201" i="60" s="1"/>
  <c r="AC200" i="60"/>
  <c r="V200" i="60"/>
  <c r="U200" i="60"/>
  <c r="T200" i="60"/>
  <c r="AC167" i="60"/>
  <c r="V167" i="60"/>
  <c r="U167" i="60"/>
  <c r="T167" i="60"/>
  <c r="Z167" i="60" s="1"/>
  <c r="AC166" i="60"/>
  <c r="V166" i="60"/>
  <c r="U166" i="60"/>
  <c r="T166" i="60"/>
  <c r="AC165" i="60"/>
  <c r="V165" i="60"/>
  <c r="U165" i="60"/>
  <c r="T165" i="60"/>
  <c r="Z165" i="60" s="1"/>
  <c r="AC164" i="60"/>
  <c r="V164" i="60"/>
  <c r="U164" i="60"/>
  <c r="T164" i="60"/>
  <c r="AC163" i="60"/>
  <c r="V163" i="60"/>
  <c r="U163" i="60"/>
  <c r="T163" i="60"/>
  <c r="Z163" i="60" s="1"/>
  <c r="AC162" i="60"/>
  <c r="V162" i="60"/>
  <c r="U162" i="60"/>
  <c r="T162" i="60"/>
  <c r="AC161" i="60"/>
  <c r="V161" i="60"/>
  <c r="U161" i="60"/>
  <c r="T161" i="60"/>
  <c r="Z161" i="60" s="1"/>
  <c r="AC160" i="60"/>
  <c r="V160" i="60"/>
  <c r="U160" i="60"/>
  <c r="T160" i="60"/>
  <c r="AC159" i="60"/>
  <c r="V159" i="60"/>
  <c r="U159" i="60"/>
  <c r="T159" i="60"/>
  <c r="Z159" i="60" s="1"/>
  <c r="AC158" i="60"/>
  <c r="V158" i="60"/>
  <c r="U158" i="60"/>
  <c r="T158" i="60"/>
  <c r="AC157" i="60"/>
  <c r="V157" i="60"/>
  <c r="U157" i="60"/>
  <c r="T157" i="60"/>
  <c r="Z157" i="60" s="1"/>
  <c r="AC156" i="60"/>
  <c r="V156" i="60"/>
  <c r="U156" i="60"/>
  <c r="T156" i="60"/>
  <c r="AC155" i="60"/>
  <c r="V155" i="60"/>
  <c r="U155" i="60"/>
  <c r="T155" i="60"/>
  <c r="Z155" i="60" s="1"/>
  <c r="AC154" i="60"/>
  <c r="V154" i="60"/>
  <c r="U154" i="60"/>
  <c r="T154" i="60"/>
  <c r="AC153" i="60"/>
  <c r="V153" i="60"/>
  <c r="U153" i="60"/>
  <c r="T153" i="60"/>
  <c r="Z153" i="60" s="1"/>
  <c r="AC152" i="60"/>
  <c r="V152" i="60"/>
  <c r="U152" i="60"/>
  <c r="T152" i="60"/>
  <c r="AC151" i="60"/>
  <c r="V151" i="60"/>
  <c r="U151" i="60"/>
  <c r="T151" i="60"/>
  <c r="Z151" i="60" s="1"/>
  <c r="AC150" i="60"/>
  <c r="V150" i="60"/>
  <c r="U150" i="60"/>
  <c r="T150" i="60"/>
  <c r="AC149" i="60"/>
  <c r="V149" i="60"/>
  <c r="U149" i="60"/>
  <c r="T149" i="60"/>
  <c r="Z149" i="60" s="1"/>
  <c r="AC148" i="60"/>
  <c r="V148" i="60"/>
  <c r="U148" i="60"/>
  <c r="T148" i="60"/>
  <c r="AC147" i="60"/>
  <c r="V147" i="60"/>
  <c r="U147" i="60"/>
  <c r="T147" i="60"/>
  <c r="Z147" i="60" s="1"/>
  <c r="AC146" i="60"/>
  <c r="V146" i="60"/>
  <c r="U146" i="60"/>
  <c r="T146" i="60"/>
  <c r="AC145" i="60"/>
  <c r="V145" i="60"/>
  <c r="U145" i="60"/>
  <c r="T145" i="60"/>
  <c r="Z145" i="60" s="1"/>
  <c r="AC144" i="60"/>
  <c r="V144" i="60"/>
  <c r="U144" i="60"/>
  <c r="T144" i="60"/>
  <c r="AC143" i="60"/>
  <c r="V143" i="60"/>
  <c r="U143" i="60"/>
  <c r="T143" i="60"/>
  <c r="Z143" i="60" s="1"/>
  <c r="AC142" i="60"/>
  <c r="V142" i="60"/>
  <c r="U142" i="60"/>
  <c r="T142" i="60"/>
  <c r="AC141" i="60"/>
  <c r="V141" i="60"/>
  <c r="U141" i="60"/>
  <c r="T141" i="60"/>
  <c r="Z141" i="60" s="1"/>
  <c r="AC140" i="60"/>
  <c r="V140" i="60"/>
  <c r="U140" i="60"/>
  <c r="T140" i="60"/>
  <c r="AC139" i="60"/>
  <c r="V139" i="60"/>
  <c r="U139" i="60"/>
  <c r="T139" i="60"/>
  <c r="Z139" i="60" s="1"/>
  <c r="AC138" i="60"/>
  <c r="V138" i="60"/>
  <c r="U138" i="60"/>
  <c r="T138" i="60"/>
  <c r="Z138" i="60" l="1"/>
  <c r="Z140" i="60"/>
  <c r="Z142" i="60"/>
  <c r="Z144" i="60"/>
  <c r="Z146" i="60"/>
  <c r="Z148" i="60"/>
  <c r="Z150" i="60"/>
  <c r="Z152" i="60"/>
  <c r="Z154" i="60"/>
  <c r="Z156" i="60"/>
  <c r="Z158" i="60"/>
  <c r="Z160" i="60"/>
  <c r="Z162" i="60"/>
  <c r="Z164" i="60"/>
  <c r="Z166" i="60"/>
  <c r="Z202" i="60"/>
  <c r="Z204" i="60"/>
  <c r="Z206" i="60"/>
  <c r="Z208" i="60"/>
  <c r="Z210" i="60"/>
  <c r="Z212" i="60"/>
  <c r="Z214" i="60"/>
  <c r="Z216" i="60"/>
  <c r="Z218" i="60"/>
  <c r="Z220" i="60"/>
  <c r="Z222" i="60"/>
  <c r="Z224" i="60"/>
  <c r="Z226" i="60"/>
  <c r="Z228" i="60"/>
  <c r="Z289" i="60"/>
  <c r="Z291" i="60"/>
  <c r="Z293" i="60"/>
  <c r="Z295" i="60"/>
  <c r="Z297" i="60"/>
  <c r="Z299" i="60"/>
  <c r="Z301" i="60"/>
  <c r="Z319" i="60"/>
  <c r="Z321" i="60"/>
  <c r="Z323" i="60"/>
  <c r="Z325" i="60"/>
  <c r="Z327" i="60"/>
  <c r="Z329" i="60"/>
  <c r="Z331" i="60"/>
  <c r="Z333" i="60"/>
  <c r="Z353" i="60"/>
  <c r="Z355" i="60"/>
  <c r="Z357" i="60"/>
  <c r="Z359" i="60"/>
  <c r="Z361" i="60"/>
  <c r="Z363" i="60"/>
  <c r="Z365" i="60"/>
  <c r="Z200" i="60"/>
  <c r="Z250" i="60"/>
  <c r="Z252" i="60"/>
  <c r="Z254" i="60"/>
  <c r="Z256" i="60"/>
  <c r="Z258" i="60"/>
  <c r="Z260" i="60"/>
  <c r="Z262" i="60"/>
  <c r="Z264" i="60"/>
  <c r="Z251" i="60"/>
  <c r="Z253" i="60"/>
  <c r="Z255" i="60"/>
  <c r="Z257" i="60"/>
  <c r="Z259" i="60"/>
  <c r="Z261" i="60"/>
  <c r="Z263" i="60"/>
  <c r="Z366" i="60"/>
  <c r="X67" i="62"/>
  <c r="X46" i="62"/>
  <c r="X51" i="62"/>
  <c r="X83" i="62"/>
  <c r="X107" i="62"/>
  <c r="X128" i="62"/>
  <c r="X151" i="62"/>
  <c r="Y24" i="43"/>
  <c r="Y19" i="43"/>
  <c r="C11" i="36"/>
  <c r="AC417" i="60"/>
  <c r="V417" i="60"/>
  <c r="U417" i="60"/>
  <c r="T417" i="60"/>
  <c r="AC416" i="60"/>
  <c r="V416" i="60"/>
  <c r="U416" i="60"/>
  <c r="T416" i="60"/>
  <c r="AC415" i="60"/>
  <c r="V415" i="60"/>
  <c r="U415" i="60"/>
  <c r="T415" i="60"/>
  <c r="AC42" i="60"/>
  <c r="AC41" i="60"/>
  <c r="AC40" i="60"/>
  <c r="AC35" i="60"/>
  <c r="AC34" i="60"/>
  <c r="AC33" i="60"/>
  <c r="V42" i="60"/>
  <c r="U42" i="60"/>
  <c r="T42" i="60"/>
  <c r="V41" i="60"/>
  <c r="U41" i="60"/>
  <c r="T41" i="60"/>
  <c r="V40" i="60"/>
  <c r="U40" i="60"/>
  <c r="T40" i="60"/>
  <c r="V38" i="60"/>
  <c r="U38" i="60"/>
  <c r="T38" i="60"/>
  <c r="V37" i="60"/>
  <c r="U37" i="60"/>
  <c r="T37" i="60"/>
  <c r="V36" i="60"/>
  <c r="U36" i="60"/>
  <c r="T36" i="60"/>
  <c r="Z415" i="60" l="1"/>
  <c r="Z417" i="60"/>
  <c r="Z416" i="60"/>
  <c r="Z40" i="60"/>
  <c r="Z41" i="60"/>
  <c r="Z36" i="60"/>
  <c r="Z37" i="60"/>
  <c r="Z38" i="60"/>
  <c r="Z42" i="60"/>
  <c r="S133" i="17"/>
  <c r="T133" i="17"/>
  <c r="U133" i="17"/>
  <c r="AB133" i="17"/>
  <c r="Y133" i="17" l="1"/>
  <c r="V113" i="1"/>
  <c r="V111" i="1"/>
  <c r="V108" i="1"/>
  <c r="V106" i="1"/>
  <c r="V102" i="1"/>
  <c r="V52" i="1"/>
  <c r="V50" i="1"/>
  <c r="V48" i="1"/>
  <c r="V46" i="1"/>
  <c r="V37" i="1"/>
  <c r="V35" i="1"/>
  <c r="V33" i="1"/>
  <c r="V25" i="1"/>
  <c r="V13" i="1"/>
  <c r="V11" i="1"/>
  <c r="V9" i="1"/>
  <c r="V7" i="1"/>
  <c r="V99" i="1"/>
  <c r="X89" i="61" l="1"/>
  <c r="Q89" i="61"/>
  <c r="P89" i="61"/>
  <c r="O89" i="61"/>
  <c r="AB89" i="61" s="1"/>
  <c r="X88" i="61"/>
  <c r="Q88" i="61"/>
  <c r="P88" i="61"/>
  <c r="O88" i="61"/>
  <c r="AB88" i="61" s="1"/>
  <c r="X87" i="61"/>
  <c r="Q87" i="61"/>
  <c r="P87" i="61"/>
  <c r="O87" i="61"/>
  <c r="AB87" i="61" s="1"/>
  <c r="O151" i="61"/>
  <c r="AB151" i="61" s="1"/>
  <c r="O150" i="61"/>
  <c r="AB150" i="61" s="1"/>
  <c r="O149" i="61"/>
  <c r="AB149" i="61" s="1"/>
  <c r="Q151" i="61"/>
  <c r="P151" i="61"/>
  <c r="Q148" i="61"/>
  <c r="P148" i="61"/>
  <c r="O148" i="61"/>
  <c r="AB148" i="61" s="1"/>
  <c r="O147" i="61"/>
  <c r="AB147" i="61" s="1"/>
  <c r="O146" i="61"/>
  <c r="AB146" i="61" s="1"/>
  <c r="Q58" i="61"/>
  <c r="P58" i="61"/>
  <c r="O58" i="61"/>
  <c r="AB58" i="61" s="1"/>
  <c r="Q57" i="61"/>
  <c r="P57" i="61"/>
  <c r="O57" i="61"/>
  <c r="AB57" i="61" s="1"/>
  <c r="Q56" i="61"/>
  <c r="P56" i="61"/>
  <c r="O56" i="61"/>
  <c r="AB56" i="61" s="1"/>
  <c r="Q150" i="61"/>
  <c r="P150" i="61"/>
  <c r="Q149" i="61"/>
  <c r="P149" i="61"/>
  <c r="U148" i="61" l="1"/>
  <c r="U88" i="61"/>
  <c r="U87" i="61"/>
  <c r="U89" i="61"/>
  <c r="U150" i="61"/>
  <c r="U151" i="61"/>
  <c r="U149" i="61"/>
  <c r="U56" i="61"/>
  <c r="U57" i="61"/>
  <c r="U58" i="61"/>
  <c r="T51" i="17"/>
  <c r="T49" i="17"/>
  <c r="S51" i="17"/>
  <c r="S49" i="17"/>
  <c r="S59" i="17"/>
  <c r="T163" i="17"/>
  <c r="T159" i="17"/>
  <c r="T157" i="17"/>
  <c r="T153" i="17"/>
  <c r="T151" i="17"/>
  <c r="T149" i="17"/>
  <c r="T145" i="17"/>
  <c r="T143" i="17"/>
  <c r="T139" i="17"/>
  <c r="T137" i="17"/>
  <c r="T117" i="17"/>
  <c r="T113" i="17"/>
  <c r="Y113" i="17" s="1"/>
  <c r="T110" i="17"/>
  <c r="Y110" i="17" s="1"/>
  <c r="T106" i="17"/>
  <c r="T102" i="17"/>
  <c r="T100" i="17"/>
  <c r="T96" i="17"/>
  <c r="T94" i="17"/>
  <c r="T90" i="17"/>
  <c r="T88" i="17"/>
  <c r="T84" i="17"/>
  <c r="T82" i="17"/>
  <c r="T78" i="17"/>
  <c r="T73" i="17"/>
  <c r="T69" i="17"/>
  <c r="T65" i="17"/>
  <c r="T61" i="17"/>
  <c r="T59" i="17"/>
  <c r="T57" i="17"/>
  <c r="T55" i="17"/>
  <c r="T47" i="17"/>
  <c r="T43" i="17"/>
  <c r="T41" i="17"/>
  <c r="T37" i="17"/>
  <c r="T34" i="17"/>
  <c r="T29" i="17"/>
  <c r="T27" i="17"/>
  <c r="T25" i="17"/>
  <c r="T23" i="17"/>
  <c r="T21" i="17"/>
  <c r="T19" i="17"/>
  <c r="T17" i="17"/>
  <c r="T13" i="17"/>
  <c r="T9" i="17"/>
  <c r="T7" i="17"/>
  <c r="U163" i="17"/>
  <c r="U159" i="17"/>
  <c r="U157" i="17"/>
  <c r="U153" i="17"/>
  <c r="U151" i="17"/>
  <c r="U149" i="17"/>
  <c r="U145" i="17"/>
  <c r="U143" i="17"/>
  <c r="U139" i="17"/>
  <c r="U137" i="17"/>
  <c r="U117" i="17"/>
  <c r="U113" i="17"/>
  <c r="U110" i="17"/>
  <c r="U51" i="17"/>
  <c r="U49" i="17"/>
  <c r="U106" i="17"/>
  <c r="U102" i="17"/>
  <c r="U100" i="17"/>
  <c r="U96" i="17"/>
  <c r="U94" i="17"/>
  <c r="U90" i="17"/>
  <c r="U88" i="17"/>
  <c r="U84" i="17"/>
  <c r="U82" i="17"/>
  <c r="U78" i="17"/>
  <c r="U73" i="17"/>
  <c r="U69" i="17"/>
  <c r="U65" i="17"/>
  <c r="U61" i="17"/>
  <c r="U59" i="17"/>
  <c r="U57" i="17"/>
  <c r="U55" i="17"/>
  <c r="U47" i="17"/>
  <c r="U43" i="17"/>
  <c r="U41" i="17"/>
  <c r="U37" i="17"/>
  <c r="U34" i="17"/>
  <c r="U29" i="17"/>
  <c r="U27" i="17"/>
  <c r="U25" i="17"/>
  <c r="U23" i="17"/>
  <c r="U21" i="17"/>
  <c r="U19" i="17"/>
  <c r="U17" i="17"/>
  <c r="U13" i="17"/>
  <c r="U9" i="17"/>
  <c r="U7" i="17"/>
  <c r="U5" i="17"/>
  <c r="V126" i="64"/>
  <c r="V124" i="64"/>
  <c r="V122" i="64"/>
  <c r="V119" i="64"/>
  <c r="V117" i="64"/>
  <c r="V115" i="64"/>
  <c r="V113" i="64"/>
  <c r="V109" i="64"/>
  <c r="V107" i="64"/>
  <c r="V104" i="64"/>
  <c r="V102" i="64"/>
  <c r="V100" i="64"/>
  <c r="V96" i="64"/>
  <c r="V94" i="64"/>
  <c r="V85" i="64"/>
  <c r="V84" i="64"/>
  <c r="V83" i="64"/>
  <c r="V82" i="64"/>
  <c r="V81" i="64"/>
  <c r="V80" i="64"/>
  <c r="V79" i="64"/>
  <c r="V78" i="64"/>
  <c r="V77" i="64"/>
  <c r="V75" i="64"/>
  <c r="V74" i="64"/>
  <c r="V73" i="64"/>
  <c r="V72" i="64"/>
  <c r="V71" i="64"/>
  <c r="V70" i="64"/>
  <c r="V69" i="64"/>
  <c r="V68" i="64"/>
  <c r="V67" i="64"/>
  <c r="V66" i="64"/>
  <c r="V65" i="64"/>
  <c r="V64" i="64"/>
  <c r="V62" i="64"/>
  <c r="V61" i="64"/>
  <c r="V60" i="64"/>
  <c r="V59" i="64"/>
  <c r="V58" i="64"/>
  <c r="V57" i="64"/>
  <c r="V55" i="64"/>
  <c r="V54" i="64"/>
  <c r="V53" i="64"/>
  <c r="V52" i="64"/>
  <c r="V51" i="64"/>
  <c r="V50" i="64"/>
  <c r="V49" i="64"/>
  <c r="V48" i="64"/>
  <c r="V47" i="64"/>
  <c r="V43" i="64"/>
  <c r="V42" i="64"/>
  <c r="V41" i="64"/>
  <c r="V34" i="64"/>
  <c r="V33" i="64"/>
  <c r="V32" i="64"/>
  <c r="V31" i="64"/>
  <c r="V30" i="64"/>
  <c r="V29" i="64"/>
  <c r="V28" i="64"/>
  <c r="V27" i="64"/>
  <c r="V26" i="64"/>
  <c r="V40" i="64"/>
  <c r="V39" i="64"/>
  <c r="V38" i="64"/>
  <c r="V37" i="64"/>
  <c r="V36" i="64"/>
  <c r="V35" i="64"/>
  <c r="V25" i="64"/>
  <c r="V24" i="64"/>
  <c r="T85" i="64"/>
  <c r="T84" i="64"/>
  <c r="T83" i="64"/>
  <c r="T82" i="64"/>
  <c r="T81" i="64"/>
  <c r="T80" i="64"/>
  <c r="T79" i="64"/>
  <c r="T78" i="64"/>
  <c r="T77" i="64"/>
  <c r="T75" i="64"/>
  <c r="T74" i="64"/>
  <c r="T73" i="64"/>
  <c r="T72" i="64"/>
  <c r="T71" i="64"/>
  <c r="T70" i="64"/>
  <c r="T69" i="64"/>
  <c r="T68" i="64"/>
  <c r="T67" i="64"/>
  <c r="T66" i="64"/>
  <c r="T65" i="64"/>
  <c r="T64" i="64"/>
  <c r="T62" i="64"/>
  <c r="T61" i="64"/>
  <c r="T60" i="64"/>
  <c r="T59" i="64"/>
  <c r="T58" i="64"/>
  <c r="T57" i="64"/>
  <c r="T55" i="64"/>
  <c r="T54" i="64"/>
  <c r="T53" i="64"/>
  <c r="T52" i="64"/>
  <c r="T51" i="64"/>
  <c r="T50" i="64"/>
  <c r="T49" i="64"/>
  <c r="T48" i="64"/>
  <c r="T47" i="64"/>
  <c r="T43" i="64"/>
  <c r="T42" i="64"/>
  <c r="T41" i="64"/>
  <c r="T34" i="64"/>
  <c r="T33" i="64"/>
  <c r="T32" i="64"/>
  <c r="T31" i="64"/>
  <c r="T30" i="64"/>
  <c r="T29" i="64"/>
  <c r="T28" i="64"/>
  <c r="T27" i="64"/>
  <c r="T26" i="64"/>
  <c r="AG26" i="64" s="1"/>
  <c r="T40" i="64"/>
  <c r="T39" i="64"/>
  <c r="T38" i="64"/>
  <c r="T37" i="64"/>
  <c r="T36" i="64"/>
  <c r="T35" i="64"/>
  <c r="AG35" i="64" s="1"/>
  <c r="T25" i="64"/>
  <c r="AG25" i="64" s="1"/>
  <c r="T24" i="64"/>
  <c r="AG24" i="64" s="1"/>
  <c r="T23" i="64"/>
  <c r="AG23" i="64" s="1"/>
  <c r="T16" i="64"/>
  <c r="Z16" i="64" s="1"/>
  <c r="V23" i="64"/>
  <c r="X147" i="62"/>
  <c r="X117" i="62"/>
  <c r="X134" i="62"/>
  <c r="X124" i="62"/>
  <c r="X115" i="62"/>
  <c r="X113" i="62"/>
  <c r="X111" i="62"/>
  <c r="X73" i="62"/>
  <c r="X28" i="62"/>
  <c r="X39" i="62"/>
  <c r="X43" i="62"/>
  <c r="X55" i="62"/>
  <c r="X74" i="61"/>
  <c r="X73" i="61"/>
  <c r="Q77" i="61"/>
  <c r="P77" i="61"/>
  <c r="Q76" i="61"/>
  <c r="P76" i="61"/>
  <c r="Q74" i="61"/>
  <c r="P74" i="61"/>
  <c r="Q73" i="61"/>
  <c r="P73" i="61"/>
  <c r="Q70" i="61"/>
  <c r="P70" i="61"/>
  <c r="Q69" i="61"/>
  <c r="P69" i="61"/>
  <c r="O77" i="61"/>
  <c r="AB77" i="61" s="1"/>
  <c r="O76" i="61"/>
  <c r="AB76" i="61" s="1"/>
  <c r="O75" i="61"/>
  <c r="AB75" i="61" s="1"/>
  <c r="O74" i="61"/>
  <c r="AB74" i="61" s="1"/>
  <c r="O73" i="61"/>
  <c r="AB73" i="61" s="1"/>
  <c r="O72" i="61"/>
  <c r="AB72" i="61" s="1"/>
  <c r="O70" i="61"/>
  <c r="AB70" i="61" s="1"/>
  <c r="O69" i="61"/>
  <c r="AB69" i="61" s="1"/>
  <c r="O68" i="61"/>
  <c r="AB68" i="61" s="1"/>
  <c r="O65" i="61"/>
  <c r="AB65" i="61" s="1"/>
  <c r="O66" i="61"/>
  <c r="AB66" i="61" s="1"/>
  <c r="Q66" i="61"/>
  <c r="P66" i="61"/>
  <c r="Q65" i="61"/>
  <c r="P65" i="61"/>
  <c r="O139" i="35"/>
  <c r="O140" i="35"/>
  <c r="O141" i="35"/>
  <c r="O142" i="35"/>
  <c r="O143" i="35"/>
  <c r="O144" i="35"/>
  <c r="O145" i="35"/>
  <c r="O146" i="35"/>
  <c r="O147" i="35"/>
  <c r="O148" i="35"/>
  <c r="O149" i="35"/>
  <c r="O150" i="35"/>
  <c r="O151" i="35"/>
  <c r="O152" i="35"/>
  <c r="O153" i="35"/>
  <c r="O154" i="35"/>
  <c r="O155" i="35"/>
  <c r="O156" i="35"/>
  <c r="O157" i="35"/>
  <c r="O158" i="35"/>
  <c r="P139" i="35"/>
  <c r="P140" i="35"/>
  <c r="P141" i="35"/>
  <c r="P142" i="35"/>
  <c r="P143" i="35"/>
  <c r="P144" i="35"/>
  <c r="P145" i="35"/>
  <c r="P146" i="35"/>
  <c r="P147" i="35"/>
  <c r="P148" i="35"/>
  <c r="P149" i="35"/>
  <c r="P150" i="35"/>
  <c r="P151" i="35"/>
  <c r="P152" i="35"/>
  <c r="P153" i="35"/>
  <c r="P154" i="35"/>
  <c r="P155" i="35"/>
  <c r="P156" i="35"/>
  <c r="P157" i="35"/>
  <c r="P158" i="35"/>
  <c r="AB73" i="17"/>
  <c r="S73" i="17"/>
  <c r="Q167" i="35"/>
  <c r="P167" i="35"/>
  <c r="O167" i="35"/>
  <c r="X165" i="35"/>
  <c r="Q165" i="35"/>
  <c r="P165" i="35"/>
  <c r="O165" i="35"/>
  <c r="X83" i="35"/>
  <c r="Q83" i="35"/>
  <c r="P83" i="35"/>
  <c r="O83" i="35"/>
  <c r="U157" i="35" l="1"/>
  <c r="U149" i="35"/>
  <c r="U152" i="35"/>
  <c r="U158" i="35"/>
  <c r="U156" i="35"/>
  <c r="U154" i="35"/>
  <c r="Y49" i="17"/>
  <c r="Y59" i="17"/>
  <c r="U165" i="35"/>
  <c r="U139" i="35"/>
  <c r="Y51" i="17"/>
  <c r="Y73" i="17"/>
  <c r="AB155" i="35"/>
  <c r="AB145" i="35"/>
  <c r="AB157" i="35"/>
  <c r="AB167" i="35"/>
  <c r="U167" i="35"/>
  <c r="AB156" i="35"/>
  <c r="AB153" i="35"/>
  <c r="AB158" i="35"/>
  <c r="AB151" i="35"/>
  <c r="AB152" i="35"/>
  <c r="AB150" i="35"/>
  <c r="U148" i="35"/>
  <c r="AB148" i="35"/>
  <c r="U147" i="35"/>
  <c r="AB147" i="35"/>
  <c r="U146" i="35"/>
  <c r="AB146" i="35"/>
  <c r="U155" i="35"/>
  <c r="AB143" i="35"/>
  <c r="AB140" i="35"/>
  <c r="AB142" i="35"/>
  <c r="AB141" i="35"/>
  <c r="U141" i="35"/>
  <c r="U140" i="35"/>
  <c r="U144" i="35"/>
  <c r="U151" i="35"/>
  <c r="U153" i="35"/>
  <c r="U145" i="35"/>
  <c r="U143" i="35"/>
  <c r="U150" i="35"/>
  <c r="U142" i="35"/>
  <c r="U83" i="35"/>
  <c r="AB83" i="35"/>
  <c r="U73" i="61"/>
  <c r="U66" i="61"/>
  <c r="U74" i="61"/>
  <c r="U65" i="61"/>
  <c r="U76" i="61"/>
  <c r="U77" i="61"/>
  <c r="U69" i="61"/>
  <c r="U70" i="61"/>
  <c r="AG53" i="64"/>
  <c r="AG54" i="64"/>
  <c r="AG55" i="64"/>
  <c r="AG51" i="64"/>
  <c r="AG50" i="64"/>
  <c r="AG52" i="64"/>
  <c r="AG49" i="64"/>
  <c r="AG47" i="64"/>
  <c r="AG48" i="64"/>
  <c r="AG41" i="64"/>
  <c r="AG42" i="64"/>
  <c r="AG43" i="64"/>
  <c r="AG27" i="64"/>
  <c r="AG28" i="64"/>
  <c r="AG36" i="64"/>
  <c r="AG37" i="64"/>
  <c r="AG70" i="64"/>
  <c r="AG40" i="64"/>
  <c r="AG31" i="64"/>
  <c r="AG32" i="64"/>
  <c r="AG34" i="64"/>
  <c r="AG33" i="64"/>
  <c r="AG30" i="64"/>
  <c r="AG29" i="64"/>
  <c r="AG38" i="64"/>
  <c r="AG39" i="64"/>
  <c r="AG64" i="64"/>
  <c r="AG59" i="64"/>
  <c r="AG77" i="64"/>
  <c r="AG66" i="64"/>
  <c r="AG79" i="64"/>
  <c r="AG78" i="64"/>
  <c r="AG74" i="64"/>
  <c r="AG75" i="64"/>
  <c r="AG73" i="64"/>
  <c r="AG67" i="64"/>
  <c r="AG71" i="64"/>
  <c r="AG72" i="64"/>
  <c r="AG68" i="64"/>
  <c r="AG69" i="64"/>
  <c r="AG62" i="64"/>
  <c r="AG65" i="64"/>
  <c r="AG58" i="64"/>
  <c r="AG61" i="64"/>
  <c r="AG60" i="64"/>
  <c r="AG57" i="64"/>
  <c r="Q210" i="61"/>
  <c r="P210" i="61"/>
  <c r="U210" i="61" s="1"/>
  <c r="Q209" i="61"/>
  <c r="P209" i="61"/>
  <c r="O209" i="61"/>
  <c r="Q208" i="61"/>
  <c r="P208" i="61"/>
  <c r="O208" i="61"/>
  <c r="Q218" i="61"/>
  <c r="P218" i="61"/>
  <c r="U218" i="61" s="1"/>
  <c r="X213" i="61"/>
  <c r="Q213" i="61"/>
  <c r="P213" i="61"/>
  <c r="U213" i="61" s="1"/>
  <c r="Q207" i="61"/>
  <c r="P207" i="61"/>
  <c r="U207" i="61" s="1"/>
  <c r="Q206" i="61"/>
  <c r="P206" i="61"/>
  <c r="O206" i="61"/>
  <c r="Q205" i="61"/>
  <c r="P205" i="61"/>
  <c r="O205" i="61"/>
  <c r="Q202" i="61"/>
  <c r="P202" i="61"/>
  <c r="O202" i="61"/>
  <c r="Q63" i="61"/>
  <c r="P63" i="61"/>
  <c r="O63" i="61"/>
  <c r="AB63" i="61" s="1"/>
  <c r="Q62" i="61"/>
  <c r="P62" i="61"/>
  <c r="O62" i="61"/>
  <c r="AB62" i="61" s="1"/>
  <c r="Q61" i="61"/>
  <c r="P61" i="61"/>
  <c r="O61" i="61"/>
  <c r="AB61" i="61" s="1"/>
  <c r="Q64" i="61"/>
  <c r="P64" i="61"/>
  <c r="O64" i="61"/>
  <c r="AB64" i="61" s="1"/>
  <c r="X72" i="61"/>
  <c r="Q72" i="61"/>
  <c r="P72" i="61"/>
  <c r="U72" i="61" s="1"/>
  <c r="Q75" i="61"/>
  <c r="P75" i="61"/>
  <c r="U75" i="61" s="1"/>
  <c r="Q68" i="61"/>
  <c r="P68" i="61"/>
  <c r="U68" i="61" s="1"/>
  <c r="U208" i="61" l="1"/>
  <c r="U206" i="61"/>
  <c r="U205" i="61"/>
  <c r="U202" i="61"/>
  <c r="U209" i="61"/>
  <c r="U62" i="61"/>
  <c r="U64" i="61"/>
  <c r="U63" i="61"/>
  <c r="U61" i="61"/>
  <c r="X89" i="62"/>
  <c r="X103" i="62"/>
  <c r="X95" i="62"/>
  <c r="X87" i="62"/>
  <c r="X79" i="62"/>
  <c r="O69" i="62"/>
  <c r="U69" i="62" s="1"/>
  <c r="P153" i="62"/>
  <c r="P147" i="62"/>
  <c r="P142" i="62"/>
  <c r="P138" i="62"/>
  <c r="P134" i="62"/>
  <c r="P130" i="62"/>
  <c r="P124" i="62"/>
  <c r="P117" i="62"/>
  <c r="P115" i="62"/>
  <c r="P113" i="62"/>
  <c r="P111" i="62"/>
  <c r="P109" i="62"/>
  <c r="P103" i="62"/>
  <c r="P99" i="62"/>
  <c r="P95" i="62"/>
  <c r="P93" i="62"/>
  <c r="P89" i="62"/>
  <c r="P87" i="62"/>
  <c r="P85" i="62"/>
  <c r="P79" i="62"/>
  <c r="P77" i="62"/>
  <c r="P73" i="62"/>
  <c r="P69" i="62"/>
  <c r="P63" i="62"/>
  <c r="P59" i="62"/>
  <c r="P55" i="62"/>
  <c r="P53" i="62"/>
  <c r="P48" i="62"/>
  <c r="P43" i="62"/>
  <c r="P39" i="62"/>
  <c r="P37" i="62"/>
  <c r="P32" i="62"/>
  <c r="P30" i="62"/>
  <c r="P28" i="62"/>
  <c r="P26" i="62"/>
  <c r="P24" i="62"/>
  <c r="Q153" i="62"/>
  <c r="Q147" i="62"/>
  <c r="Q142" i="62"/>
  <c r="Q138" i="62"/>
  <c r="Q134" i="62"/>
  <c r="Q130" i="62"/>
  <c r="Q124" i="62"/>
  <c r="Q117" i="62"/>
  <c r="Q115" i="62"/>
  <c r="Q113" i="62"/>
  <c r="Q111" i="62"/>
  <c r="Q109" i="62"/>
  <c r="Q103" i="62"/>
  <c r="Q99" i="62"/>
  <c r="Q95" i="62"/>
  <c r="Q93" i="62"/>
  <c r="Q89" i="62"/>
  <c r="Q87" i="62"/>
  <c r="Q85" i="62"/>
  <c r="Q79" i="62"/>
  <c r="Q77" i="62"/>
  <c r="Q73" i="62"/>
  <c r="Q69" i="62"/>
  <c r="Q63" i="62"/>
  <c r="Q59" i="62"/>
  <c r="Q55" i="62"/>
  <c r="Q53" i="62"/>
  <c r="Q48" i="62"/>
  <c r="Q43" i="62"/>
  <c r="Q39" i="62"/>
  <c r="Q37" i="62"/>
  <c r="Q32" i="62"/>
  <c r="Q30" i="62"/>
  <c r="Q28" i="62"/>
  <c r="Q26" i="62"/>
  <c r="Q24" i="62"/>
  <c r="Q21" i="62"/>
  <c r="O63" i="62"/>
  <c r="Y265" i="58"/>
  <c r="Y264" i="58"/>
  <c r="Y263" i="58"/>
  <c r="Y132" i="58"/>
  <c r="Y131" i="58"/>
  <c r="Y130" i="58"/>
  <c r="Y129" i="58"/>
  <c r="Y128" i="58"/>
  <c r="Y127" i="58"/>
  <c r="Y322" i="58"/>
  <c r="Y321" i="58"/>
  <c r="Y320" i="58"/>
  <c r="Y294" i="58"/>
  <c r="Y293" i="58"/>
  <c r="Y292" i="58"/>
  <c r="Y291" i="58"/>
  <c r="Y290" i="58"/>
  <c r="Y289" i="58"/>
  <c r="Y287" i="58"/>
  <c r="Y286" i="58"/>
  <c r="Y285" i="58"/>
  <c r="Y284" i="58"/>
  <c r="Y283" i="58"/>
  <c r="Y282" i="58"/>
  <c r="Y281" i="58"/>
  <c r="Y280" i="58"/>
  <c r="Y279" i="58"/>
  <c r="Y258" i="58"/>
  <c r="Y257" i="58"/>
  <c r="Y256" i="58"/>
  <c r="Y255" i="58"/>
  <c r="Y254" i="58"/>
  <c r="Y253" i="58"/>
  <c r="Y225" i="58"/>
  <c r="Y224" i="58"/>
  <c r="Y223" i="58"/>
  <c r="Y222" i="58"/>
  <c r="Y221" i="58"/>
  <c r="Y220" i="58"/>
  <c r="Y219" i="58"/>
  <c r="Y218" i="58"/>
  <c r="Y217" i="58"/>
  <c r="Y216" i="58"/>
  <c r="Y215" i="58"/>
  <c r="Y214" i="58"/>
  <c r="Y213" i="58"/>
  <c r="Y212" i="58"/>
  <c r="Y211" i="58"/>
  <c r="Y207" i="58"/>
  <c r="Y206" i="58"/>
  <c r="Y205" i="58"/>
  <c r="Y194" i="58"/>
  <c r="Y193" i="58"/>
  <c r="Y192" i="58"/>
  <c r="Y167" i="58"/>
  <c r="Y166" i="58"/>
  <c r="Y165" i="58"/>
  <c r="Y164" i="58"/>
  <c r="Y163" i="58"/>
  <c r="Y162" i="58"/>
  <c r="Y160" i="58"/>
  <c r="Y159" i="58"/>
  <c r="Y158" i="58"/>
  <c r="Y157" i="58"/>
  <c r="Y156" i="58"/>
  <c r="Y155" i="58"/>
  <c r="Y154" i="58"/>
  <c r="Y153" i="58"/>
  <c r="Y152" i="58"/>
  <c r="Y147" i="58"/>
  <c r="Y146" i="58"/>
  <c r="Y145" i="58"/>
  <c r="Y113" i="58"/>
  <c r="Y112" i="58"/>
  <c r="Y111" i="58"/>
  <c r="Y86" i="58"/>
  <c r="Y85" i="58"/>
  <c r="Y84" i="58"/>
  <c r="Y83" i="58"/>
  <c r="Y82" i="58"/>
  <c r="Y81" i="58"/>
  <c r="Y80" i="58"/>
  <c r="Y79" i="58"/>
  <c r="Y78" i="58"/>
  <c r="Y77" i="58"/>
  <c r="Y76" i="58"/>
  <c r="Y75" i="58"/>
  <c r="Y74" i="58"/>
  <c r="Y73" i="58"/>
  <c r="Y72" i="58"/>
  <c r="Y64" i="58"/>
  <c r="Y63" i="58"/>
  <c r="Y62" i="58"/>
  <c r="Y58" i="58"/>
  <c r="Y57" i="58"/>
  <c r="Y56" i="58"/>
  <c r="Y318" i="58"/>
  <c r="Y317" i="58"/>
  <c r="Y316" i="58"/>
  <c r="Y315" i="58"/>
  <c r="Y314" i="58"/>
  <c r="Y313" i="58"/>
  <c r="Y307" i="58"/>
  <c r="Y306" i="58"/>
  <c r="Y305" i="58"/>
  <c r="Y245" i="58"/>
  <c r="Y244" i="58"/>
  <c r="Y243" i="58"/>
  <c r="Y237" i="58"/>
  <c r="Y236" i="58"/>
  <c r="Y235" i="58"/>
  <c r="Y248" i="58"/>
  <c r="Y247" i="58"/>
  <c r="Y246" i="58"/>
  <c r="Y190" i="58"/>
  <c r="Y189" i="58"/>
  <c r="Y188" i="58"/>
  <c r="Y187" i="58"/>
  <c r="Y186" i="58"/>
  <c r="Y179" i="58"/>
  <c r="Y178" i="58"/>
  <c r="Y185" i="58"/>
  <c r="Y177" i="58"/>
  <c r="Y109" i="58"/>
  <c r="Y108" i="58"/>
  <c r="Y107" i="58"/>
  <c r="Y106" i="58"/>
  <c r="Y105" i="58"/>
  <c r="Y98" i="58"/>
  <c r="Y97" i="58"/>
  <c r="Y104" i="58"/>
  <c r="Y96" i="58"/>
  <c r="Y15" i="58"/>
  <c r="Y14" i="58"/>
  <c r="Y13" i="58"/>
  <c r="Y24" i="58"/>
  <c r="Y23" i="58"/>
  <c r="Y22" i="58"/>
  <c r="Y33" i="58"/>
  <c r="Y32" i="58"/>
  <c r="Y31" i="58"/>
  <c r="R325" i="58"/>
  <c r="Q325" i="58"/>
  <c r="R324" i="58"/>
  <c r="Q324" i="58"/>
  <c r="R323" i="58"/>
  <c r="Q323" i="58"/>
  <c r="R322" i="58"/>
  <c r="Q322" i="58"/>
  <c r="R321" i="58"/>
  <c r="Q321" i="58"/>
  <c r="R320" i="58"/>
  <c r="Q320" i="58"/>
  <c r="R318" i="58"/>
  <c r="Q318" i="58"/>
  <c r="R317" i="58"/>
  <c r="Q317" i="58"/>
  <c r="R316" i="58"/>
  <c r="Q316" i="58"/>
  <c r="R315" i="58"/>
  <c r="Q315" i="58"/>
  <c r="R314" i="58"/>
  <c r="Q314" i="58"/>
  <c r="R313" i="58"/>
  <c r="Q313" i="58"/>
  <c r="R312" i="58"/>
  <c r="Q312" i="58"/>
  <c r="R311" i="58"/>
  <c r="Q311" i="58"/>
  <c r="R310" i="58"/>
  <c r="Q310" i="58"/>
  <c r="R307" i="58"/>
  <c r="Q307" i="58"/>
  <c r="R306" i="58"/>
  <c r="Q306" i="58"/>
  <c r="R305" i="58"/>
  <c r="Q305" i="58"/>
  <c r="R304" i="58"/>
  <c r="Q304" i="58"/>
  <c r="R303" i="58"/>
  <c r="Q303" i="58"/>
  <c r="R302" i="58"/>
  <c r="Q302" i="58"/>
  <c r="R301" i="58"/>
  <c r="Q301" i="58"/>
  <c r="R300" i="58"/>
  <c r="Q300" i="58"/>
  <c r="R299" i="58"/>
  <c r="Q299" i="58"/>
  <c r="R297" i="58"/>
  <c r="Q297" i="58"/>
  <c r="R296" i="58"/>
  <c r="Q296" i="58"/>
  <c r="R295" i="58"/>
  <c r="Q295" i="58"/>
  <c r="R294" i="58"/>
  <c r="Q294" i="58"/>
  <c r="R293" i="58"/>
  <c r="Q293" i="58"/>
  <c r="R292" i="58"/>
  <c r="Q292" i="58"/>
  <c r="R291" i="58"/>
  <c r="Q291" i="58"/>
  <c r="R290" i="58"/>
  <c r="Q290" i="58"/>
  <c r="R289" i="58"/>
  <c r="Q289" i="58"/>
  <c r="R287" i="58"/>
  <c r="Q287" i="58"/>
  <c r="R286" i="58"/>
  <c r="Q286" i="58"/>
  <c r="R285" i="58"/>
  <c r="Q285" i="58"/>
  <c r="R284" i="58"/>
  <c r="Q284" i="58"/>
  <c r="R283" i="58"/>
  <c r="Q283" i="58"/>
  <c r="R282" i="58"/>
  <c r="Q282" i="58"/>
  <c r="R281" i="58"/>
  <c r="Q281" i="58"/>
  <c r="R280" i="58"/>
  <c r="Q280" i="58"/>
  <c r="R279" i="58"/>
  <c r="Q279" i="58"/>
  <c r="R278" i="58"/>
  <c r="Q278" i="58"/>
  <c r="R277" i="58"/>
  <c r="Q277" i="58"/>
  <c r="R276" i="58"/>
  <c r="Q276" i="58"/>
  <c r="R271" i="58"/>
  <c r="Q271" i="58"/>
  <c r="R270" i="58"/>
  <c r="Q270" i="58"/>
  <c r="R269" i="58"/>
  <c r="Q269" i="58"/>
  <c r="R268" i="58"/>
  <c r="Q268" i="58"/>
  <c r="R267" i="58"/>
  <c r="Q267" i="58"/>
  <c r="R266" i="58"/>
  <c r="Q266" i="58"/>
  <c r="R265" i="58"/>
  <c r="Q265" i="58"/>
  <c r="R264" i="58"/>
  <c r="Q264" i="58"/>
  <c r="R263" i="58"/>
  <c r="Q263" i="58"/>
  <c r="R261" i="58"/>
  <c r="Q261" i="58"/>
  <c r="R260" i="58"/>
  <c r="Q260" i="58"/>
  <c r="R259" i="58"/>
  <c r="Q259" i="58"/>
  <c r="R258" i="58"/>
  <c r="Q258" i="58"/>
  <c r="R257" i="58"/>
  <c r="Q257" i="58"/>
  <c r="R256" i="58"/>
  <c r="Q256" i="58"/>
  <c r="R255" i="58"/>
  <c r="Q255" i="58"/>
  <c r="R254" i="58"/>
  <c r="Q254" i="58"/>
  <c r="R253" i="58"/>
  <c r="Q253" i="58"/>
  <c r="R252" i="58"/>
  <c r="Q252" i="58"/>
  <c r="R251" i="58"/>
  <c r="Q251" i="58"/>
  <c r="R250" i="58"/>
  <c r="Q250" i="58"/>
  <c r="R248" i="58"/>
  <c r="Q248" i="58"/>
  <c r="R247" i="58"/>
  <c r="Q247" i="58"/>
  <c r="R246" i="58"/>
  <c r="Q246" i="58"/>
  <c r="R245" i="58"/>
  <c r="Q245" i="58"/>
  <c r="R244" i="58"/>
  <c r="Q244" i="58"/>
  <c r="R243" i="58"/>
  <c r="Q243" i="58"/>
  <c r="R242" i="58"/>
  <c r="Q242" i="58"/>
  <c r="R241" i="58"/>
  <c r="Q241" i="58"/>
  <c r="R240" i="58"/>
  <c r="Q240" i="58"/>
  <c r="R237" i="58"/>
  <c r="Q237" i="58"/>
  <c r="R236" i="58"/>
  <c r="Q236" i="58"/>
  <c r="R235" i="58"/>
  <c r="Q235" i="58"/>
  <c r="R234" i="58"/>
  <c r="Q234" i="58"/>
  <c r="R233" i="58"/>
  <c r="Q233" i="58"/>
  <c r="R232" i="58"/>
  <c r="Q232" i="58"/>
  <c r="R231" i="58"/>
  <c r="Q231" i="58"/>
  <c r="R230" i="58"/>
  <c r="Q230" i="58"/>
  <c r="R229" i="58"/>
  <c r="Q229" i="58"/>
  <c r="R228" i="58"/>
  <c r="Q228" i="58"/>
  <c r="R227" i="58"/>
  <c r="Q227" i="58"/>
  <c r="R226" i="58"/>
  <c r="Q226" i="58"/>
  <c r="R225" i="58"/>
  <c r="Q225" i="58"/>
  <c r="R224" i="58"/>
  <c r="Q224" i="58"/>
  <c r="R223" i="58"/>
  <c r="Q223" i="58"/>
  <c r="R222" i="58"/>
  <c r="Q222" i="58"/>
  <c r="R221" i="58"/>
  <c r="Q221" i="58"/>
  <c r="R220" i="58"/>
  <c r="Q220" i="58"/>
  <c r="R219" i="58"/>
  <c r="Q219" i="58"/>
  <c r="R218" i="58"/>
  <c r="Q218" i="58"/>
  <c r="R217" i="58"/>
  <c r="Q217" i="58"/>
  <c r="R216" i="58"/>
  <c r="Q216" i="58"/>
  <c r="R215" i="58"/>
  <c r="Q215" i="58"/>
  <c r="R214" i="58"/>
  <c r="Q214" i="58"/>
  <c r="R213" i="58"/>
  <c r="Q213" i="58"/>
  <c r="R212" i="58"/>
  <c r="Q212" i="58"/>
  <c r="R211" i="58"/>
  <c r="Q211" i="58"/>
  <c r="R210" i="58"/>
  <c r="Q210" i="58"/>
  <c r="R209" i="58"/>
  <c r="Q209" i="58"/>
  <c r="R208" i="58"/>
  <c r="Q208" i="58"/>
  <c r="R207" i="58"/>
  <c r="Q207" i="58"/>
  <c r="R206" i="58"/>
  <c r="Q206" i="58"/>
  <c r="R205" i="58"/>
  <c r="Q205" i="58"/>
  <c r="R204" i="58"/>
  <c r="Q204" i="58"/>
  <c r="R203" i="58"/>
  <c r="Q203" i="58"/>
  <c r="R202" i="58"/>
  <c r="Q202" i="58"/>
  <c r="R197" i="58"/>
  <c r="Q197" i="58"/>
  <c r="R196" i="58"/>
  <c r="Q196" i="58"/>
  <c r="R195" i="58"/>
  <c r="Q195" i="58"/>
  <c r="R194" i="58"/>
  <c r="Q194" i="58"/>
  <c r="R193" i="58"/>
  <c r="Q193" i="58"/>
  <c r="R192" i="58"/>
  <c r="Q192" i="58"/>
  <c r="R190" i="58"/>
  <c r="Q190" i="58"/>
  <c r="R189" i="58"/>
  <c r="Q189" i="58"/>
  <c r="R188" i="58"/>
  <c r="Q188" i="58"/>
  <c r="R187" i="58"/>
  <c r="Q187" i="58"/>
  <c r="R186" i="58"/>
  <c r="Q186" i="58"/>
  <c r="R185" i="58"/>
  <c r="Q185" i="58"/>
  <c r="R184" i="58"/>
  <c r="Q184" i="58"/>
  <c r="R183" i="58"/>
  <c r="Q183" i="58"/>
  <c r="R182" i="58"/>
  <c r="Q182" i="58"/>
  <c r="R179" i="58"/>
  <c r="Q179" i="58"/>
  <c r="R178" i="58"/>
  <c r="Q178" i="58"/>
  <c r="R177" i="58"/>
  <c r="Q177" i="58"/>
  <c r="R176" i="58"/>
  <c r="Q176" i="58"/>
  <c r="R175" i="58"/>
  <c r="Q175" i="58"/>
  <c r="R174" i="58"/>
  <c r="Q174" i="58"/>
  <c r="R173" i="58"/>
  <c r="Q173" i="58"/>
  <c r="R172" i="58"/>
  <c r="Q172" i="58"/>
  <c r="R171" i="58"/>
  <c r="Q171" i="58"/>
  <c r="R170" i="58"/>
  <c r="Q170" i="58"/>
  <c r="R169" i="58"/>
  <c r="Q169" i="58"/>
  <c r="R168" i="58"/>
  <c r="Q168" i="58"/>
  <c r="R167" i="58"/>
  <c r="Q167" i="58"/>
  <c r="R166" i="58"/>
  <c r="Q166" i="58"/>
  <c r="R165" i="58"/>
  <c r="Q165" i="58"/>
  <c r="R164" i="58"/>
  <c r="Q164" i="58"/>
  <c r="R163" i="58"/>
  <c r="Q163" i="58"/>
  <c r="R162" i="58"/>
  <c r="Q162" i="58"/>
  <c r="R160" i="58"/>
  <c r="Q160" i="58"/>
  <c r="R159" i="58"/>
  <c r="Q159" i="58"/>
  <c r="R158" i="58"/>
  <c r="Q158" i="58"/>
  <c r="R157" i="58"/>
  <c r="Q157" i="58"/>
  <c r="R156" i="58"/>
  <c r="Q156" i="58"/>
  <c r="R155" i="58"/>
  <c r="Q155" i="58"/>
  <c r="R154" i="58"/>
  <c r="Q154" i="58"/>
  <c r="R153" i="58"/>
  <c r="Q153" i="58"/>
  <c r="R152" i="58"/>
  <c r="Q152" i="58"/>
  <c r="R150" i="58"/>
  <c r="Q150" i="58"/>
  <c r="R149" i="58"/>
  <c r="Q149" i="58"/>
  <c r="R148" i="58"/>
  <c r="Q148" i="58"/>
  <c r="R147" i="58"/>
  <c r="Q147" i="58"/>
  <c r="R146" i="58"/>
  <c r="Q146" i="58"/>
  <c r="R145" i="58"/>
  <c r="Q145" i="58"/>
  <c r="R144" i="58"/>
  <c r="Q144" i="58"/>
  <c r="R143" i="58"/>
  <c r="Q143" i="58"/>
  <c r="R142" i="58"/>
  <c r="Q142" i="58"/>
  <c r="R141" i="58"/>
  <c r="Q141" i="58"/>
  <c r="R140" i="58"/>
  <c r="Q140" i="58"/>
  <c r="R139" i="58"/>
  <c r="Q139" i="58"/>
  <c r="R138" i="58"/>
  <c r="Q138" i="58"/>
  <c r="R137" i="58"/>
  <c r="Q137" i="58"/>
  <c r="R136" i="58"/>
  <c r="Q136" i="58"/>
  <c r="R135" i="58"/>
  <c r="Q135" i="58"/>
  <c r="R134" i="58"/>
  <c r="Q134" i="58"/>
  <c r="R133" i="58"/>
  <c r="Q133" i="58"/>
  <c r="R132" i="58"/>
  <c r="Q132" i="58"/>
  <c r="R131" i="58"/>
  <c r="Q131" i="58"/>
  <c r="R130" i="58"/>
  <c r="Q130" i="58"/>
  <c r="R129" i="58"/>
  <c r="Q129" i="58"/>
  <c r="R128" i="58"/>
  <c r="Q128" i="58"/>
  <c r="R127" i="58"/>
  <c r="Q127" i="58"/>
  <c r="R126" i="58"/>
  <c r="Q126" i="58"/>
  <c r="R125" i="58"/>
  <c r="Q125" i="58"/>
  <c r="R124" i="58"/>
  <c r="Q124" i="58"/>
  <c r="R123" i="58"/>
  <c r="Q123" i="58"/>
  <c r="R122" i="58"/>
  <c r="Q122" i="58"/>
  <c r="R121" i="58"/>
  <c r="Q121" i="58"/>
  <c r="R116" i="58"/>
  <c r="Q116" i="58"/>
  <c r="R115" i="58"/>
  <c r="Q115" i="58"/>
  <c r="R114" i="58"/>
  <c r="Q114" i="58"/>
  <c r="R113" i="58"/>
  <c r="Q113" i="58"/>
  <c r="R112" i="58"/>
  <c r="Q112" i="58"/>
  <c r="R111" i="58"/>
  <c r="Q111" i="58"/>
  <c r="R109" i="58"/>
  <c r="Q109" i="58"/>
  <c r="R108" i="58"/>
  <c r="Q108" i="58"/>
  <c r="R107" i="58"/>
  <c r="Q107" i="58"/>
  <c r="R106" i="58"/>
  <c r="Q106" i="58"/>
  <c r="R105" i="58"/>
  <c r="Q105" i="58"/>
  <c r="R104" i="58"/>
  <c r="Q104" i="58"/>
  <c r="R103" i="58"/>
  <c r="Q103" i="58"/>
  <c r="R102" i="58"/>
  <c r="Q102" i="58"/>
  <c r="R101" i="58"/>
  <c r="Q101" i="58"/>
  <c r="R98" i="58"/>
  <c r="Q98" i="58"/>
  <c r="R97" i="58"/>
  <c r="Q97" i="58"/>
  <c r="R96" i="58"/>
  <c r="Q96" i="58"/>
  <c r="R95" i="58"/>
  <c r="Q95" i="58"/>
  <c r="R94" i="58"/>
  <c r="Q94" i="58"/>
  <c r="R93" i="58"/>
  <c r="Q93" i="58"/>
  <c r="R92" i="58"/>
  <c r="Q92" i="58"/>
  <c r="R91" i="58"/>
  <c r="Q91" i="58"/>
  <c r="R90" i="58"/>
  <c r="Q90" i="58"/>
  <c r="R89" i="58"/>
  <c r="Q89" i="58"/>
  <c r="R88" i="58"/>
  <c r="Q88" i="58"/>
  <c r="R87" i="58"/>
  <c r="Q87" i="58"/>
  <c r="R86" i="58"/>
  <c r="Q86" i="58"/>
  <c r="R85" i="58"/>
  <c r="Q85" i="58"/>
  <c r="R84" i="58"/>
  <c r="Q84" i="58"/>
  <c r="R83" i="58"/>
  <c r="Q83" i="58"/>
  <c r="R82" i="58"/>
  <c r="Q82" i="58"/>
  <c r="R81" i="58"/>
  <c r="Q81" i="58"/>
  <c r="R80" i="58"/>
  <c r="Q80" i="58"/>
  <c r="R79" i="58"/>
  <c r="Q79" i="58"/>
  <c r="R78" i="58"/>
  <c r="Q78" i="58"/>
  <c r="R77" i="58"/>
  <c r="Q77" i="58"/>
  <c r="R76" i="58"/>
  <c r="Q76" i="58"/>
  <c r="R75" i="58"/>
  <c r="Q75" i="58"/>
  <c r="R74" i="58"/>
  <c r="Q74" i="58"/>
  <c r="R73" i="58"/>
  <c r="Q73" i="58"/>
  <c r="R72" i="58"/>
  <c r="Q72" i="58"/>
  <c r="R71" i="58"/>
  <c r="Q71" i="58"/>
  <c r="R70" i="58"/>
  <c r="Q70" i="58"/>
  <c r="R69" i="58"/>
  <c r="Q69" i="58"/>
  <c r="R68" i="58"/>
  <c r="Q68" i="58"/>
  <c r="R67" i="58"/>
  <c r="Q67" i="58"/>
  <c r="R66" i="58"/>
  <c r="Q66" i="58"/>
  <c r="R64" i="58"/>
  <c r="Q64" i="58"/>
  <c r="R63" i="58"/>
  <c r="Q63" i="58"/>
  <c r="R62" i="58"/>
  <c r="Q62" i="58"/>
  <c r="R61" i="58"/>
  <c r="Q61" i="58"/>
  <c r="R60" i="58"/>
  <c r="Q60" i="58"/>
  <c r="R59" i="58"/>
  <c r="Q59" i="58"/>
  <c r="R58" i="58"/>
  <c r="Q58" i="58"/>
  <c r="R57" i="58"/>
  <c r="Q57" i="58"/>
  <c r="R56" i="58"/>
  <c r="Q56" i="58"/>
  <c r="R55" i="58"/>
  <c r="Q55" i="58"/>
  <c r="R54" i="58"/>
  <c r="Q54" i="58"/>
  <c r="R53" i="58"/>
  <c r="Q53" i="58"/>
  <c r="R52" i="58"/>
  <c r="Q52" i="58"/>
  <c r="R51" i="58"/>
  <c r="Q51" i="58"/>
  <c r="R50" i="58"/>
  <c r="Q50" i="58"/>
  <c r="P325" i="58"/>
  <c r="AC325" i="58" s="1"/>
  <c r="P324" i="58"/>
  <c r="P323" i="58"/>
  <c r="P322" i="58"/>
  <c r="P321" i="58"/>
  <c r="AC321" i="58" s="1"/>
  <c r="P320" i="58"/>
  <c r="P318" i="58"/>
  <c r="P317" i="58"/>
  <c r="P316" i="58"/>
  <c r="P315" i="58"/>
  <c r="P314" i="58"/>
  <c r="P313" i="58"/>
  <c r="P312" i="58"/>
  <c r="AC312" i="58" s="1"/>
  <c r="P311" i="58"/>
  <c r="P310" i="58"/>
  <c r="P307" i="58"/>
  <c r="AC307" i="58" s="1"/>
  <c r="P306" i="58"/>
  <c r="AC306" i="58" s="1"/>
  <c r="P305" i="58"/>
  <c r="P304" i="58"/>
  <c r="P303" i="58"/>
  <c r="P302" i="58"/>
  <c r="AC302" i="58" s="1"/>
  <c r="P301" i="58"/>
  <c r="P300" i="58"/>
  <c r="P299" i="58"/>
  <c r="AC299" i="58" s="1"/>
  <c r="P297" i="58"/>
  <c r="AC297" i="58" s="1"/>
  <c r="P296" i="58"/>
  <c r="P295" i="58"/>
  <c r="P294" i="58"/>
  <c r="P293" i="58"/>
  <c r="AC293" i="58" s="1"/>
  <c r="P292" i="58"/>
  <c r="P291" i="58"/>
  <c r="P290" i="58"/>
  <c r="AC290" i="58" s="1"/>
  <c r="P289" i="58"/>
  <c r="AC289" i="58" s="1"/>
  <c r="P287" i="58"/>
  <c r="P286" i="58"/>
  <c r="P285" i="58"/>
  <c r="P284" i="58"/>
  <c r="AC284" i="58" s="1"/>
  <c r="P283" i="58"/>
  <c r="P282" i="58"/>
  <c r="P281" i="58"/>
  <c r="AC281" i="58" s="1"/>
  <c r="P280" i="58"/>
  <c r="AC280" i="58" s="1"/>
  <c r="P279" i="58"/>
  <c r="P278" i="58"/>
  <c r="AC278" i="58" s="1"/>
  <c r="P277" i="58"/>
  <c r="AC277" i="58" s="1"/>
  <c r="P276" i="58"/>
  <c r="AC276" i="58" s="1"/>
  <c r="P271" i="58"/>
  <c r="P270" i="58"/>
  <c r="P269" i="58"/>
  <c r="P268" i="58"/>
  <c r="P267" i="58"/>
  <c r="P266" i="58"/>
  <c r="P265" i="58"/>
  <c r="P264" i="58"/>
  <c r="P263" i="58"/>
  <c r="P261" i="58"/>
  <c r="P260" i="58"/>
  <c r="P259" i="58"/>
  <c r="P258" i="58"/>
  <c r="P257" i="58"/>
  <c r="P256" i="58"/>
  <c r="P255" i="58"/>
  <c r="P254" i="58"/>
  <c r="P253" i="58"/>
  <c r="P252" i="58"/>
  <c r="P251" i="58"/>
  <c r="P250" i="58"/>
  <c r="P248" i="58"/>
  <c r="P247" i="58"/>
  <c r="P246" i="58"/>
  <c r="P245" i="58"/>
  <c r="P244" i="58"/>
  <c r="P243" i="58"/>
  <c r="P242" i="58"/>
  <c r="P241" i="58"/>
  <c r="P240" i="58"/>
  <c r="P237" i="58"/>
  <c r="P236" i="58"/>
  <c r="P235" i="58"/>
  <c r="P234" i="58"/>
  <c r="P233" i="58"/>
  <c r="P232" i="58"/>
  <c r="P231" i="58"/>
  <c r="P230" i="58"/>
  <c r="P229" i="58"/>
  <c r="P228" i="58"/>
  <c r="P227" i="58"/>
  <c r="P226" i="58"/>
  <c r="P225" i="58"/>
  <c r="P224" i="58"/>
  <c r="P223" i="58"/>
  <c r="P222" i="58"/>
  <c r="P221" i="58"/>
  <c r="P220" i="58"/>
  <c r="P219" i="58"/>
  <c r="P218" i="58"/>
  <c r="P217" i="58"/>
  <c r="P216" i="58"/>
  <c r="P215" i="58"/>
  <c r="P214" i="58"/>
  <c r="P213" i="58"/>
  <c r="P212" i="58"/>
  <c r="P211" i="58"/>
  <c r="P210" i="58"/>
  <c r="P209" i="58"/>
  <c r="P208" i="58"/>
  <c r="P207" i="58"/>
  <c r="P206" i="58"/>
  <c r="P205" i="58"/>
  <c r="P204" i="58"/>
  <c r="P203" i="58"/>
  <c r="P202" i="58"/>
  <c r="P197" i="58"/>
  <c r="P196" i="58"/>
  <c r="P195" i="58"/>
  <c r="P194" i="58"/>
  <c r="P193" i="58"/>
  <c r="P192" i="58"/>
  <c r="P190" i="58"/>
  <c r="AC190" i="58" s="1"/>
  <c r="P189" i="58"/>
  <c r="P188" i="58"/>
  <c r="P186" i="58"/>
  <c r="P185" i="58"/>
  <c r="P184" i="58"/>
  <c r="P183" i="58"/>
  <c r="P182" i="58"/>
  <c r="P179" i="58"/>
  <c r="P178" i="58"/>
  <c r="P177" i="58"/>
  <c r="P176" i="58"/>
  <c r="P175" i="58"/>
  <c r="P174" i="58"/>
  <c r="P173" i="58"/>
  <c r="P172" i="58"/>
  <c r="P171" i="58"/>
  <c r="P170" i="58"/>
  <c r="P169" i="58"/>
  <c r="P168" i="58"/>
  <c r="P167" i="58"/>
  <c r="P166" i="58"/>
  <c r="P165" i="58"/>
  <c r="P164" i="58"/>
  <c r="P163" i="58"/>
  <c r="P162" i="58"/>
  <c r="P160" i="58"/>
  <c r="P159" i="58"/>
  <c r="P158" i="58"/>
  <c r="P157" i="58"/>
  <c r="P156" i="58"/>
  <c r="P155" i="58"/>
  <c r="P154" i="58"/>
  <c r="P153" i="58"/>
  <c r="P152" i="58"/>
  <c r="P150" i="58"/>
  <c r="P149" i="58"/>
  <c r="P148" i="58"/>
  <c r="P147" i="58"/>
  <c r="P146" i="58"/>
  <c r="P145" i="58"/>
  <c r="P144" i="58"/>
  <c r="P143" i="58"/>
  <c r="P142" i="58"/>
  <c r="P141" i="58"/>
  <c r="P140" i="58"/>
  <c r="P139" i="58"/>
  <c r="P138" i="58"/>
  <c r="P137" i="58"/>
  <c r="P136" i="58"/>
  <c r="P135" i="58"/>
  <c r="P134" i="58"/>
  <c r="P133" i="58"/>
  <c r="P132" i="58"/>
  <c r="P131" i="58"/>
  <c r="P130" i="58"/>
  <c r="P129" i="58"/>
  <c r="P128" i="58"/>
  <c r="P127" i="58"/>
  <c r="P126" i="58"/>
  <c r="P125" i="58"/>
  <c r="P124" i="58"/>
  <c r="P123" i="58"/>
  <c r="P122" i="58"/>
  <c r="P121" i="58"/>
  <c r="P116" i="58"/>
  <c r="P115" i="58"/>
  <c r="P114" i="58"/>
  <c r="P113" i="58"/>
  <c r="P112" i="58"/>
  <c r="P111" i="58"/>
  <c r="P109" i="58"/>
  <c r="P108" i="58"/>
  <c r="P107" i="58"/>
  <c r="P106" i="58"/>
  <c r="P105" i="58"/>
  <c r="P104" i="58"/>
  <c r="P103" i="58"/>
  <c r="P102" i="58"/>
  <c r="P101" i="58"/>
  <c r="P98" i="58"/>
  <c r="P97" i="58"/>
  <c r="P96" i="58"/>
  <c r="P95" i="58"/>
  <c r="P94" i="58"/>
  <c r="P93" i="58"/>
  <c r="P92" i="58"/>
  <c r="P91" i="58"/>
  <c r="P90" i="58"/>
  <c r="P89" i="58"/>
  <c r="P88" i="58"/>
  <c r="P87" i="58"/>
  <c r="P86" i="58"/>
  <c r="P85" i="58"/>
  <c r="P84" i="58"/>
  <c r="P83" i="58"/>
  <c r="P82" i="58"/>
  <c r="P81" i="58"/>
  <c r="P80" i="58"/>
  <c r="P79" i="58"/>
  <c r="P78" i="58"/>
  <c r="P77" i="58"/>
  <c r="P76" i="58"/>
  <c r="P75" i="58"/>
  <c r="P74" i="58"/>
  <c r="P73" i="58"/>
  <c r="P72" i="58"/>
  <c r="P71" i="58"/>
  <c r="P70" i="58"/>
  <c r="P69" i="58"/>
  <c r="P68" i="58"/>
  <c r="P67" i="58"/>
  <c r="P66" i="58"/>
  <c r="P64" i="58"/>
  <c r="P63" i="58"/>
  <c r="P62" i="58"/>
  <c r="P61" i="58"/>
  <c r="P60" i="58"/>
  <c r="P59" i="58"/>
  <c r="P58" i="58"/>
  <c r="P57" i="58"/>
  <c r="P56" i="58"/>
  <c r="P55" i="58"/>
  <c r="P54" i="58"/>
  <c r="P53" i="58"/>
  <c r="P52" i="58"/>
  <c r="P51" i="58"/>
  <c r="P50" i="58"/>
  <c r="R36" i="58"/>
  <c r="Q36" i="58"/>
  <c r="R35" i="58"/>
  <c r="Q35" i="58"/>
  <c r="R34" i="58"/>
  <c r="Q34" i="58"/>
  <c r="R33" i="58"/>
  <c r="Q33" i="58"/>
  <c r="R32" i="58"/>
  <c r="Q32" i="58"/>
  <c r="R31" i="58"/>
  <c r="Q31" i="58"/>
  <c r="R30" i="58"/>
  <c r="Q30" i="58"/>
  <c r="R29" i="58"/>
  <c r="Q29" i="58"/>
  <c r="R28" i="58"/>
  <c r="Q28" i="58"/>
  <c r="R27" i="58"/>
  <c r="Q27" i="58"/>
  <c r="R26" i="58"/>
  <c r="Q26" i="58"/>
  <c r="R25" i="58"/>
  <c r="Q25" i="58"/>
  <c r="R24" i="58"/>
  <c r="Q24" i="58"/>
  <c r="R23" i="58"/>
  <c r="Q23" i="58"/>
  <c r="R22" i="58"/>
  <c r="Q22" i="58"/>
  <c r="R21" i="58"/>
  <c r="Q21" i="58"/>
  <c r="R20" i="58"/>
  <c r="Q20" i="58"/>
  <c r="R19" i="58"/>
  <c r="Q19" i="58"/>
  <c r="R18" i="58"/>
  <c r="Q18" i="58"/>
  <c r="R17" i="58"/>
  <c r="Q17" i="58"/>
  <c r="R16" i="58"/>
  <c r="Q16" i="58"/>
  <c r="R15" i="58"/>
  <c r="Q15" i="58"/>
  <c r="R14" i="58"/>
  <c r="Q14" i="58"/>
  <c r="R13" i="58"/>
  <c r="Q13" i="58"/>
  <c r="R12" i="58"/>
  <c r="Q12" i="58"/>
  <c r="R11" i="58"/>
  <c r="Q11" i="58"/>
  <c r="P36" i="58"/>
  <c r="P35" i="58"/>
  <c r="P34" i="58"/>
  <c r="P33" i="58"/>
  <c r="P32" i="58"/>
  <c r="P31" i="58"/>
  <c r="P30" i="58"/>
  <c r="P29" i="58"/>
  <c r="P28" i="58"/>
  <c r="P27" i="58"/>
  <c r="P26" i="58"/>
  <c r="P25" i="58"/>
  <c r="P24" i="58"/>
  <c r="P23" i="58"/>
  <c r="P22" i="58"/>
  <c r="P21" i="58"/>
  <c r="P20" i="58"/>
  <c r="P19" i="58"/>
  <c r="P18" i="58"/>
  <c r="P17" i="58"/>
  <c r="P16" i="58"/>
  <c r="P15" i="58"/>
  <c r="P14" i="58"/>
  <c r="P13" i="58"/>
  <c r="P12" i="58"/>
  <c r="P11" i="58"/>
  <c r="P10" i="58"/>
  <c r="V10" i="58" s="1"/>
  <c r="AE253" i="59"/>
  <c r="AE252" i="59"/>
  <c r="AE251" i="59"/>
  <c r="AE250" i="59"/>
  <c r="AE249" i="59"/>
  <c r="AE248" i="59"/>
  <c r="AE247" i="59"/>
  <c r="AE246" i="59"/>
  <c r="AE245" i="59"/>
  <c r="AE244" i="59"/>
  <c r="AE243" i="59"/>
  <c r="AE242" i="59"/>
  <c r="AE241" i="59"/>
  <c r="AE240" i="59"/>
  <c r="AE239" i="59"/>
  <c r="AE238" i="59"/>
  <c r="AE237" i="59"/>
  <c r="AE236" i="59"/>
  <c r="AE235" i="59"/>
  <c r="AE234" i="59"/>
  <c r="AE233" i="59"/>
  <c r="AE232" i="59"/>
  <c r="AE231" i="59"/>
  <c r="AE230" i="59"/>
  <c r="AE227" i="59"/>
  <c r="AE226" i="59"/>
  <c r="AE225" i="59"/>
  <c r="AE224" i="59"/>
  <c r="AE223" i="59"/>
  <c r="AE222" i="59"/>
  <c r="AE220" i="59"/>
  <c r="AE219" i="59"/>
  <c r="AE218" i="59"/>
  <c r="AE217" i="59"/>
  <c r="AE216" i="59"/>
  <c r="AE215" i="59"/>
  <c r="AE203" i="59"/>
  <c r="AE202" i="59"/>
  <c r="AE201" i="59"/>
  <c r="AE193" i="59"/>
  <c r="AE192" i="59"/>
  <c r="AE191" i="59"/>
  <c r="AE189" i="59"/>
  <c r="AE188" i="59"/>
  <c r="AE187" i="59"/>
  <c r="AE182" i="59"/>
  <c r="AE181" i="59"/>
  <c r="AE180" i="59"/>
  <c r="AE179" i="59"/>
  <c r="AE178" i="59"/>
  <c r="AE177" i="59"/>
  <c r="AE176" i="59"/>
  <c r="AE175" i="59"/>
  <c r="AE174" i="59"/>
  <c r="AE173" i="59"/>
  <c r="AE172" i="59"/>
  <c r="AE171" i="59"/>
  <c r="AE170" i="59"/>
  <c r="AE169" i="59"/>
  <c r="AE168" i="59"/>
  <c r="AE167" i="59"/>
  <c r="AE166" i="59"/>
  <c r="AE165" i="59"/>
  <c r="AE164" i="59"/>
  <c r="AE163" i="59"/>
  <c r="AE162" i="59"/>
  <c r="AE161" i="59"/>
  <c r="AE160" i="59"/>
  <c r="AE159" i="59"/>
  <c r="AE158" i="59"/>
  <c r="AE157" i="59"/>
  <c r="AE156" i="59"/>
  <c r="AE155" i="59"/>
  <c r="AE154" i="59"/>
  <c r="AE153" i="59"/>
  <c r="AE152" i="59"/>
  <c r="AE151" i="59"/>
  <c r="AE150" i="59"/>
  <c r="AE149" i="59"/>
  <c r="AE148" i="59"/>
  <c r="AE147" i="59"/>
  <c r="AE146" i="59"/>
  <c r="AE145" i="59"/>
  <c r="AE144" i="59"/>
  <c r="AE143" i="59"/>
  <c r="AE142" i="59"/>
  <c r="AE141" i="59"/>
  <c r="AE123" i="59"/>
  <c r="AE118" i="59"/>
  <c r="AE117" i="59"/>
  <c r="AE109" i="59"/>
  <c r="AE108" i="59"/>
  <c r="AE107" i="59"/>
  <c r="AE106" i="59"/>
  <c r="AE105" i="59"/>
  <c r="AE104" i="59"/>
  <c r="AE99" i="59"/>
  <c r="AE98" i="59"/>
  <c r="AE97" i="59"/>
  <c r="AE91" i="59"/>
  <c r="AE90" i="59"/>
  <c r="AE89" i="59"/>
  <c r="AE88" i="59"/>
  <c r="AE87" i="59"/>
  <c r="AE86" i="59"/>
  <c r="AE85" i="59"/>
  <c r="AE84" i="59"/>
  <c r="AE83" i="59"/>
  <c r="AE82" i="59"/>
  <c r="AE81" i="59"/>
  <c r="AE80" i="59"/>
  <c r="AE79" i="59"/>
  <c r="AE78" i="59"/>
  <c r="AE77" i="59"/>
  <c r="AE76" i="59"/>
  <c r="AE75" i="59"/>
  <c r="AE74" i="59"/>
  <c r="AE73" i="59"/>
  <c r="AE72" i="59"/>
  <c r="AE71" i="59"/>
  <c r="AE70" i="59"/>
  <c r="AE69" i="59"/>
  <c r="AE68" i="59"/>
  <c r="AE67" i="59"/>
  <c r="AE66" i="59"/>
  <c r="AE65" i="59"/>
  <c r="AE64" i="59"/>
  <c r="AE63" i="59"/>
  <c r="AE62" i="59"/>
  <c r="AE61" i="59"/>
  <c r="AE60" i="59"/>
  <c r="AE59" i="59"/>
  <c r="AE58" i="59"/>
  <c r="AE57" i="59"/>
  <c r="AE56" i="59"/>
  <c r="AE46" i="59"/>
  <c r="AE45" i="59"/>
  <c r="AE44" i="59"/>
  <c r="AE43" i="59"/>
  <c r="AE42" i="59"/>
  <c r="AE41" i="59"/>
  <c r="AE40" i="59"/>
  <c r="AE39" i="59"/>
  <c r="AE38" i="59"/>
  <c r="AE36" i="59"/>
  <c r="AE35" i="59"/>
  <c r="AE34" i="59"/>
  <c r="AE33" i="59"/>
  <c r="AE32" i="59"/>
  <c r="AE31" i="59"/>
  <c r="AE29" i="59"/>
  <c r="AE28" i="59"/>
  <c r="AE27" i="59"/>
  <c r="AE26" i="59"/>
  <c r="AE25" i="59"/>
  <c r="AE24" i="59"/>
  <c r="AE289" i="59"/>
  <c r="AE288" i="59"/>
  <c r="AE287" i="59"/>
  <c r="AE283" i="59"/>
  <c r="AE282" i="59"/>
  <c r="AE281" i="59"/>
  <c r="AE273" i="59"/>
  <c r="AE272" i="59"/>
  <c r="AE271" i="59"/>
  <c r="AE267" i="59"/>
  <c r="AE266" i="59"/>
  <c r="AE265" i="59"/>
  <c r="AE96" i="59"/>
  <c r="AE95" i="59"/>
  <c r="AE94" i="59"/>
  <c r="AE12" i="59"/>
  <c r="AE11" i="59"/>
  <c r="AE10" i="59"/>
  <c r="AE15" i="59"/>
  <c r="AE14" i="59"/>
  <c r="AE13" i="59"/>
  <c r="X206" i="59"/>
  <c r="X205" i="59"/>
  <c r="X204" i="59"/>
  <c r="W206" i="59"/>
  <c r="W205" i="59"/>
  <c r="W204" i="59"/>
  <c r="V206" i="59"/>
  <c r="V205" i="59"/>
  <c r="AI205" i="59" s="1"/>
  <c r="V204" i="59"/>
  <c r="X292" i="59"/>
  <c r="W292" i="59"/>
  <c r="X291" i="59"/>
  <c r="W291" i="59"/>
  <c r="X290" i="59"/>
  <c r="W290" i="59"/>
  <c r="X289" i="59"/>
  <c r="W289" i="59"/>
  <c r="X288" i="59"/>
  <c r="W288" i="59"/>
  <c r="X287" i="59"/>
  <c r="W287" i="59"/>
  <c r="X286" i="59"/>
  <c r="W286" i="59"/>
  <c r="X285" i="59"/>
  <c r="W285" i="59"/>
  <c r="X284" i="59"/>
  <c r="W284" i="59"/>
  <c r="X283" i="59"/>
  <c r="W283" i="59"/>
  <c r="X282" i="59"/>
  <c r="W282" i="59"/>
  <c r="X281" i="59"/>
  <c r="W281" i="59"/>
  <c r="X279" i="59"/>
  <c r="W279" i="59"/>
  <c r="X278" i="59"/>
  <c r="W278" i="59"/>
  <c r="X277" i="59"/>
  <c r="W277" i="59"/>
  <c r="X273" i="59"/>
  <c r="W273" i="59"/>
  <c r="X272" i="59"/>
  <c r="W272" i="59"/>
  <c r="X271" i="59"/>
  <c r="W271" i="59"/>
  <c r="X270" i="59"/>
  <c r="W270" i="59"/>
  <c r="X269" i="59"/>
  <c r="W269" i="59"/>
  <c r="X268" i="59"/>
  <c r="W268" i="59"/>
  <c r="X267" i="59"/>
  <c r="W267" i="59"/>
  <c r="X266" i="59"/>
  <c r="W266" i="59"/>
  <c r="X265" i="59"/>
  <c r="W265" i="59"/>
  <c r="X264" i="59"/>
  <c r="W264" i="59"/>
  <c r="X263" i="59"/>
  <c r="W263" i="59"/>
  <c r="X262" i="59"/>
  <c r="W262" i="59"/>
  <c r="X261" i="59"/>
  <c r="W261" i="59"/>
  <c r="X260" i="59"/>
  <c r="W260" i="59"/>
  <c r="X259" i="59"/>
  <c r="W259" i="59"/>
  <c r="X256" i="59"/>
  <c r="W256" i="59"/>
  <c r="X255" i="59"/>
  <c r="W255" i="59"/>
  <c r="X254" i="59"/>
  <c r="W254" i="59"/>
  <c r="X253" i="59"/>
  <c r="W253" i="59"/>
  <c r="X252" i="59"/>
  <c r="W252" i="59"/>
  <c r="X251" i="59"/>
  <c r="W251" i="59"/>
  <c r="X250" i="59"/>
  <c r="W250" i="59"/>
  <c r="X249" i="59"/>
  <c r="W249" i="59"/>
  <c r="X248" i="59"/>
  <c r="W248" i="59"/>
  <c r="X247" i="59"/>
  <c r="W247" i="59"/>
  <c r="X246" i="59"/>
  <c r="W246" i="59"/>
  <c r="X245" i="59"/>
  <c r="W245" i="59"/>
  <c r="X244" i="59"/>
  <c r="W244" i="59"/>
  <c r="X243" i="59"/>
  <c r="W243" i="59"/>
  <c r="X242" i="59"/>
  <c r="W242" i="59"/>
  <c r="X241" i="59"/>
  <c r="W241" i="59"/>
  <c r="X240" i="59"/>
  <c r="W240" i="59"/>
  <c r="X239" i="59"/>
  <c r="W239" i="59"/>
  <c r="X238" i="59"/>
  <c r="W238" i="59"/>
  <c r="X237" i="59"/>
  <c r="W237" i="59"/>
  <c r="X236" i="59"/>
  <c r="W236" i="59"/>
  <c r="X235" i="59"/>
  <c r="W235" i="59"/>
  <c r="X234" i="59"/>
  <c r="W234" i="59"/>
  <c r="X233" i="59"/>
  <c r="W233" i="59"/>
  <c r="X232" i="59"/>
  <c r="W232" i="59"/>
  <c r="X231" i="59"/>
  <c r="W231" i="59"/>
  <c r="X230" i="59"/>
  <c r="W230" i="59"/>
  <c r="X227" i="59"/>
  <c r="W227" i="59"/>
  <c r="X226" i="59"/>
  <c r="W226" i="59"/>
  <c r="X225" i="59"/>
  <c r="W225" i="59"/>
  <c r="X224" i="59"/>
  <c r="W224" i="59"/>
  <c r="X223" i="59"/>
  <c r="W223" i="59"/>
  <c r="X222" i="59"/>
  <c r="W222" i="59"/>
  <c r="X220" i="59"/>
  <c r="W220" i="59"/>
  <c r="X219" i="59"/>
  <c r="W219" i="59"/>
  <c r="X218" i="59"/>
  <c r="W218" i="59"/>
  <c r="X217" i="59"/>
  <c r="W217" i="59"/>
  <c r="X216" i="59"/>
  <c r="W216" i="59"/>
  <c r="X215" i="59"/>
  <c r="W215" i="59"/>
  <c r="X210" i="59"/>
  <c r="W210" i="59"/>
  <c r="X209" i="59"/>
  <c r="W209" i="59"/>
  <c r="X208" i="59"/>
  <c r="W208" i="59"/>
  <c r="X203" i="59"/>
  <c r="W203" i="59"/>
  <c r="X202" i="59"/>
  <c r="W202" i="59"/>
  <c r="X201" i="59"/>
  <c r="W201" i="59"/>
  <c r="X199" i="59"/>
  <c r="W199" i="59"/>
  <c r="X198" i="59"/>
  <c r="W198" i="59"/>
  <c r="X197" i="59"/>
  <c r="W197" i="59"/>
  <c r="X196" i="59"/>
  <c r="W196" i="59"/>
  <c r="X195" i="59"/>
  <c r="W195" i="59"/>
  <c r="X194" i="59"/>
  <c r="W194" i="59"/>
  <c r="X193" i="59"/>
  <c r="W193" i="59"/>
  <c r="X192" i="59"/>
  <c r="W192" i="59"/>
  <c r="X191" i="59"/>
  <c r="W191" i="59"/>
  <c r="X189" i="59"/>
  <c r="W189" i="59"/>
  <c r="X188" i="59"/>
  <c r="W188" i="59"/>
  <c r="X187" i="59"/>
  <c r="W187" i="59"/>
  <c r="X186" i="59"/>
  <c r="W186" i="59"/>
  <c r="X185" i="59"/>
  <c r="W185" i="59"/>
  <c r="X184" i="59"/>
  <c r="W184" i="59"/>
  <c r="X182" i="59"/>
  <c r="W182" i="59"/>
  <c r="X181" i="59"/>
  <c r="W181" i="59"/>
  <c r="X180" i="59"/>
  <c r="W180" i="59"/>
  <c r="X179" i="59"/>
  <c r="W179" i="59"/>
  <c r="X178" i="59"/>
  <c r="W178" i="59"/>
  <c r="X177" i="59"/>
  <c r="W177" i="59"/>
  <c r="X176" i="59"/>
  <c r="W176" i="59"/>
  <c r="X175" i="59"/>
  <c r="W175" i="59"/>
  <c r="X174" i="59"/>
  <c r="W174" i="59"/>
  <c r="X173" i="59"/>
  <c r="W173" i="59"/>
  <c r="X172" i="59"/>
  <c r="W172" i="59"/>
  <c r="X171" i="59"/>
  <c r="W171" i="59"/>
  <c r="X170" i="59"/>
  <c r="W170" i="59"/>
  <c r="X169" i="59"/>
  <c r="W169" i="59"/>
  <c r="X168" i="59"/>
  <c r="W168" i="59"/>
  <c r="X167" i="59"/>
  <c r="W167" i="59"/>
  <c r="X166" i="59"/>
  <c r="W166" i="59"/>
  <c r="X165" i="59"/>
  <c r="W165" i="59"/>
  <c r="X164" i="59"/>
  <c r="W164" i="59"/>
  <c r="X163" i="59"/>
  <c r="W163" i="59"/>
  <c r="X162" i="59"/>
  <c r="W162" i="59"/>
  <c r="X161" i="59"/>
  <c r="W161" i="59"/>
  <c r="X160" i="59"/>
  <c r="W160" i="59"/>
  <c r="X159" i="59"/>
  <c r="W159" i="59"/>
  <c r="X158" i="59"/>
  <c r="W158" i="59"/>
  <c r="X157" i="59"/>
  <c r="W157" i="59"/>
  <c r="X156" i="59"/>
  <c r="W156" i="59"/>
  <c r="X155" i="59"/>
  <c r="W155" i="59"/>
  <c r="X154" i="59"/>
  <c r="W154" i="59"/>
  <c r="X153" i="59"/>
  <c r="W153" i="59"/>
  <c r="X152" i="59"/>
  <c r="W152" i="59"/>
  <c r="X151" i="59"/>
  <c r="W151" i="59"/>
  <c r="X150" i="59"/>
  <c r="W150" i="59"/>
  <c r="X149" i="59"/>
  <c r="W149" i="59"/>
  <c r="X148" i="59"/>
  <c r="W148" i="59"/>
  <c r="X147" i="59"/>
  <c r="W147" i="59"/>
  <c r="X146" i="59"/>
  <c r="W146" i="59"/>
  <c r="X145" i="59"/>
  <c r="W145" i="59"/>
  <c r="X144" i="59"/>
  <c r="W144" i="59"/>
  <c r="X143" i="59"/>
  <c r="W143" i="59"/>
  <c r="X142" i="59"/>
  <c r="W142" i="59"/>
  <c r="X141" i="59"/>
  <c r="W141" i="59"/>
  <c r="X124" i="59"/>
  <c r="W124" i="59"/>
  <c r="AB124" i="59" s="1"/>
  <c r="X123" i="59"/>
  <c r="W123" i="59"/>
  <c r="AB123" i="59" s="1"/>
  <c r="X118" i="59"/>
  <c r="W118" i="59"/>
  <c r="X117" i="59"/>
  <c r="W117" i="59"/>
  <c r="V182" i="59"/>
  <c r="AI182" i="59" s="1"/>
  <c r="V181" i="59"/>
  <c r="AI181" i="59" s="1"/>
  <c r="V180" i="59"/>
  <c r="AI180" i="59" s="1"/>
  <c r="V179" i="59"/>
  <c r="V178" i="59"/>
  <c r="AI178" i="59" s="1"/>
  <c r="V177" i="59"/>
  <c r="AI177" i="59" s="1"/>
  <c r="V176" i="59"/>
  <c r="AI176" i="59" s="1"/>
  <c r="V175" i="59"/>
  <c r="AI175" i="59" s="1"/>
  <c r="V174" i="59"/>
  <c r="AI174" i="59" s="1"/>
  <c r="V173" i="59"/>
  <c r="AI173" i="59" s="1"/>
  <c r="V172" i="59"/>
  <c r="AI172" i="59" s="1"/>
  <c r="V171" i="59"/>
  <c r="V170" i="59"/>
  <c r="AI170" i="59" s="1"/>
  <c r="V169" i="59"/>
  <c r="AI169" i="59" s="1"/>
  <c r="V168" i="59"/>
  <c r="AI168" i="59" s="1"/>
  <c r="V167" i="59"/>
  <c r="AI167" i="59" s="1"/>
  <c r="V166" i="59"/>
  <c r="AI166" i="59" s="1"/>
  <c r="V165" i="59"/>
  <c r="AI165" i="59" s="1"/>
  <c r="V164" i="59"/>
  <c r="AI164" i="59" s="1"/>
  <c r="V163" i="59"/>
  <c r="V162" i="59"/>
  <c r="AI162" i="59" s="1"/>
  <c r="V161" i="59"/>
  <c r="AI161" i="59" s="1"/>
  <c r="V160" i="59"/>
  <c r="AI160" i="59" s="1"/>
  <c r="V159" i="59"/>
  <c r="AI159" i="59" s="1"/>
  <c r="V158" i="59"/>
  <c r="AI158" i="59" s="1"/>
  <c r="V157" i="59"/>
  <c r="AI157" i="59" s="1"/>
  <c r="V156" i="59"/>
  <c r="AI156" i="59" s="1"/>
  <c r="V155" i="59"/>
  <c r="V154" i="59"/>
  <c r="AI154" i="59" s="1"/>
  <c r="V153" i="59"/>
  <c r="AI153" i="59" s="1"/>
  <c r="V152" i="59"/>
  <c r="AI152" i="59" s="1"/>
  <c r="V151" i="59"/>
  <c r="AI151" i="59" s="1"/>
  <c r="V150" i="59"/>
  <c r="AI150" i="59" s="1"/>
  <c r="V149" i="59"/>
  <c r="AI149" i="59" s="1"/>
  <c r="V148" i="59"/>
  <c r="AI148" i="59" s="1"/>
  <c r="V147" i="59"/>
  <c r="V146" i="59"/>
  <c r="AI146" i="59" s="1"/>
  <c r="V145" i="59"/>
  <c r="AI145" i="59" s="1"/>
  <c r="V144" i="59"/>
  <c r="AI144" i="59" s="1"/>
  <c r="V143" i="59"/>
  <c r="AI143" i="59" s="1"/>
  <c r="V142" i="59"/>
  <c r="AI142" i="59" s="1"/>
  <c r="V141" i="59"/>
  <c r="AI141" i="59" s="1"/>
  <c r="V118" i="59"/>
  <c r="AI118" i="59" s="1"/>
  <c r="V117" i="59"/>
  <c r="AI117" i="59" s="1"/>
  <c r="V253" i="59"/>
  <c r="AI253" i="59" s="1"/>
  <c r="V252" i="59"/>
  <c r="AI252" i="59" s="1"/>
  <c r="V251" i="59"/>
  <c r="AI251" i="59" s="1"/>
  <c r="V250" i="59"/>
  <c r="AI250" i="59" s="1"/>
  <c r="V249" i="59"/>
  <c r="AI249" i="59" s="1"/>
  <c r="V248" i="59"/>
  <c r="AI248" i="59" s="1"/>
  <c r="V247" i="59"/>
  <c r="AI247" i="59" s="1"/>
  <c r="V246" i="59"/>
  <c r="AI246" i="59" s="1"/>
  <c r="V245" i="59"/>
  <c r="AI245" i="59" s="1"/>
  <c r="V244" i="59"/>
  <c r="AI244" i="59" s="1"/>
  <c r="V243" i="59"/>
  <c r="AI243" i="59" s="1"/>
  <c r="V242" i="59"/>
  <c r="AI242" i="59" s="1"/>
  <c r="V241" i="59"/>
  <c r="AI241" i="59" s="1"/>
  <c r="V240" i="59"/>
  <c r="AI240" i="59" s="1"/>
  <c r="V239" i="59"/>
  <c r="AI239" i="59" s="1"/>
  <c r="V238" i="59"/>
  <c r="AI238" i="59" s="1"/>
  <c r="V237" i="59"/>
  <c r="AI237" i="59" s="1"/>
  <c r="V236" i="59"/>
  <c r="AI236" i="59" s="1"/>
  <c r="V235" i="59"/>
  <c r="AI235" i="59" s="1"/>
  <c r="V234" i="59"/>
  <c r="AI234" i="59" s="1"/>
  <c r="V233" i="59"/>
  <c r="AI233" i="59" s="1"/>
  <c r="V232" i="59"/>
  <c r="AI232" i="59" s="1"/>
  <c r="V231" i="59"/>
  <c r="AI231" i="59" s="1"/>
  <c r="V230" i="59"/>
  <c r="AI230" i="59" s="1"/>
  <c r="X112" i="59"/>
  <c r="W112" i="59"/>
  <c r="X111" i="59"/>
  <c r="W111" i="59"/>
  <c r="X110" i="59"/>
  <c r="W110" i="59"/>
  <c r="X109" i="59"/>
  <c r="W109" i="59"/>
  <c r="X108" i="59"/>
  <c r="W108" i="59"/>
  <c r="X107" i="59"/>
  <c r="W107" i="59"/>
  <c r="X106" i="59"/>
  <c r="W106" i="59"/>
  <c r="X105" i="59"/>
  <c r="W105" i="59"/>
  <c r="X104" i="59"/>
  <c r="W104" i="59"/>
  <c r="X102" i="59"/>
  <c r="W102" i="59"/>
  <c r="X101" i="59"/>
  <c r="W101" i="59"/>
  <c r="X100" i="59"/>
  <c r="W100" i="59"/>
  <c r="X99" i="59"/>
  <c r="W99" i="59"/>
  <c r="X98" i="59"/>
  <c r="W98" i="59"/>
  <c r="X97" i="59"/>
  <c r="W97" i="59"/>
  <c r="X96" i="59"/>
  <c r="W96" i="59"/>
  <c r="X95" i="59"/>
  <c r="W95" i="59"/>
  <c r="X94" i="59"/>
  <c r="W94" i="59"/>
  <c r="X91" i="59"/>
  <c r="W91" i="59"/>
  <c r="X90" i="59"/>
  <c r="W90" i="59"/>
  <c r="X89" i="59"/>
  <c r="W89" i="59"/>
  <c r="X88" i="59"/>
  <c r="W88" i="59"/>
  <c r="X87" i="59"/>
  <c r="W87" i="59"/>
  <c r="X86" i="59"/>
  <c r="W86" i="59"/>
  <c r="X85" i="59"/>
  <c r="W85" i="59"/>
  <c r="X84" i="59"/>
  <c r="W84" i="59"/>
  <c r="X83" i="59"/>
  <c r="W83" i="59"/>
  <c r="X82" i="59"/>
  <c r="W82" i="59"/>
  <c r="X81" i="59"/>
  <c r="W81" i="59"/>
  <c r="X80" i="59"/>
  <c r="W80" i="59"/>
  <c r="X79" i="59"/>
  <c r="W79" i="59"/>
  <c r="X78" i="59"/>
  <c r="W78" i="59"/>
  <c r="X77" i="59"/>
  <c r="W77" i="59"/>
  <c r="X76" i="59"/>
  <c r="W76" i="59"/>
  <c r="X75" i="59"/>
  <c r="W75" i="59"/>
  <c r="X74" i="59"/>
  <c r="W74" i="59"/>
  <c r="X73" i="59"/>
  <c r="W73" i="59"/>
  <c r="X72" i="59"/>
  <c r="W72" i="59"/>
  <c r="X71" i="59"/>
  <c r="W71" i="59"/>
  <c r="X70" i="59"/>
  <c r="W70" i="59"/>
  <c r="X69" i="59"/>
  <c r="W69" i="59"/>
  <c r="X68" i="59"/>
  <c r="W68" i="59"/>
  <c r="X67" i="59"/>
  <c r="W67" i="59"/>
  <c r="X66" i="59"/>
  <c r="W66" i="59"/>
  <c r="X65" i="59"/>
  <c r="W65" i="59"/>
  <c r="X64" i="59"/>
  <c r="W64" i="59"/>
  <c r="X63" i="59"/>
  <c r="W63" i="59"/>
  <c r="X62" i="59"/>
  <c r="W62" i="59"/>
  <c r="X61" i="59"/>
  <c r="W61" i="59"/>
  <c r="X60" i="59"/>
  <c r="W60" i="59"/>
  <c r="X59" i="59"/>
  <c r="W59" i="59"/>
  <c r="X58" i="59"/>
  <c r="W58" i="59"/>
  <c r="X57" i="59"/>
  <c r="W57" i="59"/>
  <c r="X56" i="59"/>
  <c r="W56" i="59"/>
  <c r="X52" i="59"/>
  <c r="W52" i="59"/>
  <c r="X51" i="59"/>
  <c r="W51" i="59"/>
  <c r="X50" i="59"/>
  <c r="W50" i="59"/>
  <c r="X49" i="59"/>
  <c r="W49" i="59"/>
  <c r="X48" i="59"/>
  <c r="W48" i="59"/>
  <c r="X47" i="59"/>
  <c r="W47" i="59"/>
  <c r="X46" i="59"/>
  <c r="W46" i="59"/>
  <c r="X45" i="59"/>
  <c r="W45" i="59"/>
  <c r="X44" i="59"/>
  <c r="W44" i="59"/>
  <c r="X43" i="59"/>
  <c r="W43" i="59"/>
  <c r="X42" i="59"/>
  <c r="W42" i="59"/>
  <c r="X41" i="59"/>
  <c r="W41" i="59"/>
  <c r="X40" i="59"/>
  <c r="W40" i="59"/>
  <c r="X39" i="59"/>
  <c r="W39" i="59"/>
  <c r="X38" i="59"/>
  <c r="W38" i="59"/>
  <c r="X36" i="59"/>
  <c r="W36" i="59"/>
  <c r="X35" i="59"/>
  <c r="W35" i="59"/>
  <c r="X34" i="59"/>
  <c r="W34" i="59"/>
  <c r="X33" i="59"/>
  <c r="W33" i="59"/>
  <c r="X32" i="59"/>
  <c r="W32" i="59"/>
  <c r="X31" i="59"/>
  <c r="W31" i="59"/>
  <c r="X29" i="59"/>
  <c r="W29" i="59"/>
  <c r="X28" i="59"/>
  <c r="W28" i="59"/>
  <c r="X27" i="59"/>
  <c r="W27" i="59"/>
  <c r="X26" i="59"/>
  <c r="W26" i="59"/>
  <c r="X25" i="59"/>
  <c r="W25" i="59"/>
  <c r="X24" i="59"/>
  <c r="W24" i="59"/>
  <c r="X18" i="59"/>
  <c r="W18" i="59"/>
  <c r="X17" i="59"/>
  <c r="W17" i="59"/>
  <c r="X16" i="59"/>
  <c r="W16" i="59"/>
  <c r="X15" i="59"/>
  <c r="W15" i="59"/>
  <c r="X14" i="59"/>
  <c r="W14" i="59"/>
  <c r="X13" i="59"/>
  <c r="W13" i="59"/>
  <c r="X12" i="59"/>
  <c r="W12" i="59"/>
  <c r="X11" i="59"/>
  <c r="W11" i="59"/>
  <c r="X10" i="59"/>
  <c r="V91" i="59"/>
  <c r="V90" i="59"/>
  <c r="V89" i="59"/>
  <c r="V88" i="59"/>
  <c r="V87" i="59"/>
  <c r="V86" i="59"/>
  <c r="V85" i="59"/>
  <c r="V84" i="59"/>
  <c r="AI84" i="59" s="1"/>
  <c r="V83" i="59"/>
  <c r="AI83" i="59" s="1"/>
  <c r="V82" i="59"/>
  <c r="AI82" i="59" s="1"/>
  <c r="V81" i="59"/>
  <c r="AI81" i="59" s="1"/>
  <c r="V80" i="59"/>
  <c r="AI80" i="59" s="1"/>
  <c r="V79" i="59"/>
  <c r="AI79" i="59" s="1"/>
  <c r="V78" i="59"/>
  <c r="AI78" i="59" s="1"/>
  <c r="V77" i="59"/>
  <c r="AI77" i="59" s="1"/>
  <c r="V76" i="59"/>
  <c r="AI76" i="59" s="1"/>
  <c r="V75" i="59"/>
  <c r="AI75" i="59" s="1"/>
  <c r="V74" i="59"/>
  <c r="AI74" i="59" s="1"/>
  <c r="V73" i="59"/>
  <c r="AI73" i="59" s="1"/>
  <c r="V72" i="59"/>
  <c r="AI72" i="59" s="1"/>
  <c r="V71" i="59"/>
  <c r="AI71" i="59" s="1"/>
  <c r="V70" i="59"/>
  <c r="AI70" i="59" s="1"/>
  <c r="V69" i="59"/>
  <c r="AI69" i="59" s="1"/>
  <c r="V68" i="59"/>
  <c r="AI68" i="59" s="1"/>
  <c r="V67" i="59"/>
  <c r="AI67" i="59" s="1"/>
  <c r="V66" i="59"/>
  <c r="AI66" i="59" s="1"/>
  <c r="V65" i="59"/>
  <c r="AI65" i="59" s="1"/>
  <c r="V64" i="59"/>
  <c r="AI64" i="59" s="1"/>
  <c r="V63" i="59"/>
  <c r="AI63" i="59" s="1"/>
  <c r="V62" i="59"/>
  <c r="AI62" i="59" s="1"/>
  <c r="V61" i="59"/>
  <c r="AI61" i="59" s="1"/>
  <c r="V60" i="59"/>
  <c r="AI60" i="59" s="1"/>
  <c r="V59" i="59"/>
  <c r="AI59" i="59" s="1"/>
  <c r="V58" i="59"/>
  <c r="AI58" i="59" s="1"/>
  <c r="V57" i="59"/>
  <c r="AI57" i="59" s="1"/>
  <c r="V56" i="59"/>
  <c r="AI56" i="59" s="1"/>
  <c r="AC137" i="60"/>
  <c r="AC136" i="60"/>
  <c r="AC135" i="60"/>
  <c r="AC134" i="60"/>
  <c r="AC133" i="60"/>
  <c r="AC132" i="60"/>
  <c r="AC131" i="60"/>
  <c r="AC130" i="60"/>
  <c r="AC129" i="60"/>
  <c r="AC128" i="60"/>
  <c r="AC127" i="60"/>
  <c r="AC126" i="60"/>
  <c r="AC125" i="60"/>
  <c r="AC124" i="60"/>
  <c r="AC123" i="60"/>
  <c r="AC122" i="60"/>
  <c r="AC121" i="60"/>
  <c r="AC120" i="60"/>
  <c r="AC119" i="60"/>
  <c r="AC118" i="60"/>
  <c r="AC117" i="60"/>
  <c r="AC116" i="60"/>
  <c r="AC115" i="60"/>
  <c r="AC114" i="60"/>
  <c r="AC113" i="60"/>
  <c r="AC112" i="60"/>
  <c r="AC111" i="60"/>
  <c r="AC110" i="60"/>
  <c r="AC109" i="60"/>
  <c r="AC108" i="60"/>
  <c r="AC199" i="60"/>
  <c r="AC198" i="60"/>
  <c r="AC197" i="60"/>
  <c r="AC196" i="60"/>
  <c r="AC195" i="60"/>
  <c r="AC194" i="60"/>
  <c r="AC193" i="60"/>
  <c r="AC192" i="60"/>
  <c r="AC191" i="60"/>
  <c r="AC190" i="60"/>
  <c r="AC189" i="60"/>
  <c r="AC188" i="60"/>
  <c r="AC187" i="60"/>
  <c r="AC186" i="60"/>
  <c r="AC185" i="60"/>
  <c r="AC184" i="60"/>
  <c r="AC183" i="60"/>
  <c r="AC182" i="60"/>
  <c r="AC181" i="60"/>
  <c r="AC180" i="60"/>
  <c r="AC179" i="60"/>
  <c r="AC178" i="60"/>
  <c r="AC177" i="60"/>
  <c r="AC176" i="60"/>
  <c r="AC175" i="60"/>
  <c r="AC174" i="60"/>
  <c r="AC173" i="60"/>
  <c r="AC172" i="60"/>
  <c r="AC171" i="60"/>
  <c r="AC170" i="60"/>
  <c r="V137" i="60"/>
  <c r="U137" i="60"/>
  <c r="V136" i="60"/>
  <c r="U136" i="60"/>
  <c r="V135" i="60"/>
  <c r="U135" i="60"/>
  <c r="V134" i="60"/>
  <c r="U134" i="60"/>
  <c r="V133" i="60"/>
  <c r="U133" i="60"/>
  <c r="V132" i="60"/>
  <c r="U132" i="60"/>
  <c r="V131" i="60"/>
  <c r="U131" i="60"/>
  <c r="V130" i="60"/>
  <c r="U130" i="60"/>
  <c r="V129" i="60"/>
  <c r="U129" i="60"/>
  <c r="V128" i="60"/>
  <c r="U128" i="60"/>
  <c r="V127" i="60"/>
  <c r="U127" i="60"/>
  <c r="V126" i="60"/>
  <c r="U126" i="60"/>
  <c r="V125" i="60"/>
  <c r="U125" i="60"/>
  <c r="V124" i="60"/>
  <c r="U124" i="60"/>
  <c r="V123" i="60"/>
  <c r="U123" i="60"/>
  <c r="V122" i="60"/>
  <c r="U122" i="60"/>
  <c r="V121" i="60"/>
  <c r="U121" i="60"/>
  <c r="V120" i="60"/>
  <c r="U120" i="60"/>
  <c r="V119" i="60"/>
  <c r="U119" i="60"/>
  <c r="V118" i="60"/>
  <c r="U118" i="60"/>
  <c r="V117" i="60"/>
  <c r="U117" i="60"/>
  <c r="V116" i="60"/>
  <c r="U116" i="60"/>
  <c r="V115" i="60"/>
  <c r="U115" i="60"/>
  <c r="V114" i="60"/>
  <c r="U114" i="60"/>
  <c r="V113" i="60"/>
  <c r="U113" i="60"/>
  <c r="V112" i="60"/>
  <c r="U112" i="60"/>
  <c r="V111" i="60"/>
  <c r="U111" i="60"/>
  <c r="V110" i="60"/>
  <c r="U110" i="60"/>
  <c r="V109" i="60"/>
  <c r="U109" i="60"/>
  <c r="V108" i="60"/>
  <c r="U108" i="60"/>
  <c r="V199" i="60"/>
  <c r="U199" i="60"/>
  <c r="V198" i="60"/>
  <c r="U198" i="60"/>
  <c r="V197" i="60"/>
  <c r="U197" i="60"/>
  <c r="V196" i="60"/>
  <c r="U196" i="60"/>
  <c r="V195" i="60"/>
  <c r="U195" i="60"/>
  <c r="V194" i="60"/>
  <c r="U194" i="60"/>
  <c r="V193" i="60"/>
  <c r="U193" i="60"/>
  <c r="V192" i="60"/>
  <c r="U192" i="60"/>
  <c r="V191" i="60"/>
  <c r="U191" i="60"/>
  <c r="V190" i="60"/>
  <c r="U190" i="60"/>
  <c r="V189" i="60"/>
  <c r="U189" i="60"/>
  <c r="V188" i="60"/>
  <c r="U188" i="60"/>
  <c r="V187" i="60"/>
  <c r="U187" i="60"/>
  <c r="V186" i="60"/>
  <c r="U186" i="60"/>
  <c r="V185" i="60"/>
  <c r="U185" i="60"/>
  <c r="V184" i="60"/>
  <c r="U184" i="60"/>
  <c r="V183" i="60"/>
  <c r="U183" i="60"/>
  <c r="V182" i="60"/>
  <c r="U182" i="60"/>
  <c r="V181" i="60"/>
  <c r="U181" i="60"/>
  <c r="V180" i="60"/>
  <c r="U180" i="60"/>
  <c r="V179" i="60"/>
  <c r="U179" i="60"/>
  <c r="V178" i="60"/>
  <c r="U178" i="60"/>
  <c r="V177" i="60"/>
  <c r="U177" i="60"/>
  <c r="V176" i="60"/>
  <c r="U176" i="60"/>
  <c r="V175" i="60"/>
  <c r="U175" i="60"/>
  <c r="V174" i="60"/>
  <c r="U174" i="60"/>
  <c r="V173" i="60"/>
  <c r="U173" i="60"/>
  <c r="V172" i="60"/>
  <c r="U172" i="60"/>
  <c r="V171" i="60"/>
  <c r="U171" i="60"/>
  <c r="V170" i="60"/>
  <c r="U170" i="60"/>
  <c r="T199" i="60"/>
  <c r="T198" i="60"/>
  <c r="T197" i="60"/>
  <c r="T196" i="60"/>
  <c r="T195" i="60"/>
  <c r="T194" i="60"/>
  <c r="T193" i="60"/>
  <c r="T192" i="60"/>
  <c r="T191" i="60"/>
  <c r="T190" i="60"/>
  <c r="T189" i="60"/>
  <c r="T188" i="60"/>
  <c r="T187" i="60"/>
  <c r="T186" i="60"/>
  <c r="T185" i="60"/>
  <c r="T184" i="60"/>
  <c r="T183" i="60"/>
  <c r="T182" i="60"/>
  <c r="T181" i="60"/>
  <c r="T180" i="60"/>
  <c r="T179" i="60"/>
  <c r="T178" i="60"/>
  <c r="T177" i="60"/>
  <c r="T176" i="60"/>
  <c r="T175" i="60"/>
  <c r="T174" i="60"/>
  <c r="T173" i="60"/>
  <c r="T172" i="60"/>
  <c r="T171" i="60"/>
  <c r="T170" i="60"/>
  <c r="T137" i="60"/>
  <c r="T136" i="60"/>
  <c r="T135" i="60"/>
  <c r="T134" i="60"/>
  <c r="T133" i="60"/>
  <c r="T132" i="60"/>
  <c r="T131" i="60"/>
  <c r="T130" i="60"/>
  <c r="T129" i="60"/>
  <c r="T128" i="60"/>
  <c r="T127" i="60"/>
  <c r="T126" i="60"/>
  <c r="T125" i="60"/>
  <c r="T124" i="60"/>
  <c r="T123" i="60"/>
  <c r="T122" i="60"/>
  <c r="T121" i="60"/>
  <c r="T120" i="60"/>
  <c r="T119" i="60"/>
  <c r="T118" i="60"/>
  <c r="T117" i="60"/>
  <c r="T116" i="60"/>
  <c r="T115" i="60"/>
  <c r="T114" i="60"/>
  <c r="T113" i="60"/>
  <c r="T112" i="60"/>
  <c r="T111" i="60"/>
  <c r="T110" i="60"/>
  <c r="T109" i="60"/>
  <c r="T108" i="60"/>
  <c r="V279" i="59"/>
  <c r="V278" i="59"/>
  <c r="V277" i="59"/>
  <c r="V292" i="59"/>
  <c r="AI292" i="59" s="1"/>
  <c r="V291" i="59"/>
  <c r="V290" i="59"/>
  <c r="AI290" i="59" s="1"/>
  <c r="V289" i="59"/>
  <c r="V288" i="59"/>
  <c r="AI288" i="59" s="1"/>
  <c r="V287" i="59"/>
  <c r="V286" i="59"/>
  <c r="V285" i="59"/>
  <c r="V284" i="59"/>
  <c r="V283" i="59"/>
  <c r="V282" i="59"/>
  <c r="AI282" i="59" s="1"/>
  <c r="V281" i="59"/>
  <c r="V273" i="59"/>
  <c r="AI273" i="59" s="1"/>
  <c r="V272" i="59"/>
  <c r="AI272" i="59" s="1"/>
  <c r="V271" i="59"/>
  <c r="AI271" i="59" s="1"/>
  <c r="V270" i="59"/>
  <c r="V269" i="59"/>
  <c r="V268" i="59"/>
  <c r="V267" i="59"/>
  <c r="V266" i="59"/>
  <c r="AI266" i="59" s="1"/>
  <c r="V265" i="59"/>
  <c r="AI265" i="59" s="1"/>
  <c r="V264" i="59"/>
  <c r="AI264" i="59" s="1"/>
  <c r="V263" i="59"/>
  <c r="AI263" i="59" s="1"/>
  <c r="V262" i="59"/>
  <c r="AI262" i="59" s="1"/>
  <c r="V261" i="59"/>
  <c r="AI261" i="59" s="1"/>
  <c r="V260" i="59"/>
  <c r="AI260" i="59" s="1"/>
  <c r="V259" i="59"/>
  <c r="V256" i="59"/>
  <c r="AI256" i="59" s="1"/>
  <c r="V255" i="59"/>
  <c r="AI255" i="59" s="1"/>
  <c r="V254" i="59"/>
  <c r="AI254" i="59" s="1"/>
  <c r="V227" i="59"/>
  <c r="AI227" i="59" s="1"/>
  <c r="V226" i="59"/>
  <c r="AI226" i="59" s="1"/>
  <c r="V225" i="59"/>
  <c r="AI225" i="59" s="1"/>
  <c r="V224" i="59"/>
  <c r="AI224" i="59" s="1"/>
  <c r="V223" i="59"/>
  <c r="V222" i="59"/>
  <c r="AI222" i="59" s="1"/>
  <c r="V220" i="59"/>
  <c r="AI220" i="59" s="1"/>
  <c r="V219" i="59"/>
  <c r="AI219" i="59" s="1"/>
  <c r="V218" i="59"/>
  <c r="AI218" i="59" s="1"/>
  <c r="V217" i="59"/>
  <c r="AI217" i="59" s="1"/>
  <c r="V216" i="59"/>
  <c r="AI216" i="59" s="1"/>
  <c r="V215" i="59"/>
  <c r="AI215" i="59" s="1"/>
  <c r="V210" i="59"/>
  <c r="V209" i="59"/>
  <c r="AI209" i="59" s="1"/>
  <c r="V208" i="59"/>
  <c r="AI208" i="59" s="1"/>
  <c r="V203" i="59"/>
  <c r="AI203" i="59" s="1"/>
  <c r="V202" i="59"/>
  <c r="AI202" i="59" s="1"/>
  <c r="V201" i="59"/>
  <c r="AI201" i="59" s="1"/>
  <c r="V199" i="59"/>
  <c r="AI199" i="59" s="1"/>
  <c r="V198" i="59"/>
  <c r="AI198" i="59" s="1"/>
  <c r="V197" i="59"/>
  <c r="V196" i="59"/>
  <c r="AI196" i="59" s="1"/>
  <c r="V195" i="59"/>
  <c r="AI195" i="59" s="1"/>
  <c r="V194" i="59"/>
  <c r="AI194" i="59" s="1"/>
  <c r="V193" i="59"/>
  <c r="AI193" i="59" s="1"/>
  <c r="V192" i="59"/>
  <c r="AI192" i="59" s="1"/>
  <c r="V191" i="59"/>
  <c r="AI191" i="59" s="1"/>
  <c r="V189" i="59"/>
  <c r="AI189" i="59" s="1"/>
  <c r="V188" i="59"/>
  <c r="V187" i="59"/>
  <c r="AI187" i="59" s="1"/>
  <c r="V186" i="59"/>
  <c r="AI186" i="59" s="1"/>
  <c r="V185" i="59"/>
  <c r="AI185" i="59" s="1"/>
  <c r="V184" i="59"/>
  <c r="AI184" i="59" s="1"/>
  <c r="V112" i="59"/>
  <c r="V111" i="59"/>
  <c r="AI111" i="59" s="1"/>
  <c r="V110" i="59"/>
  <c r="AI110" i="59" s="1"/>
  <c r="V109" i="59"/>
  <c r="V108" i="59"/>
  <c r="V107" i="59"/>
  <c r="AI107" i="59" s="1"/>
  <c r="V106" i="59"/>
  <c r="AI106" i="59" s="1"/>
  <c r="V105" i="59"/>
  <c r="AI105" i="59" s="1"/>
  <c r="V104" i="59"/>
  <c r="V102" i="59"/>
  <c r="AI102" i="59" s="1"/>
  <c r="V101" i="59"/>
  <c r="AI101" i="59" s="1"/>
  <c r="V100" i="59"/>
  <c r="V99" i="59"/>
  <c r="V98" i="59"/>
  <c r="AI98" i="59" s="1"/>
  <c r="V97" i="59"/>
  <c r="AI97" i="59" s="1"/>
  <c r="V96" i="59"/>
  <c r="AI96" i="59" s="1"/>
  <c r="V95" i="59"/>
  <c r="V94" i="59"/>
  <c r="AI94" i="59" s="1"/>
  <c r="V52" i="59"/>
  <c r="AI52" i="59" s="1"/>
  <c r="V51" i="59"/>
  <c r="V50" i="59"/>
  <c r="V49" i="59"/>
  <c r="V48" i="59"/>
  <c r="V47" i="59"/>
  <c r="V46" i="59"/>
  <c r="AI46" i="59" s="1"/>
  <c r="V45" i="59"/>
  <c r="AI45" i="59" s="1"/>
  <c r="V44" i="59"/>
  <c r="AI44" i="59" s="1"/>
  <c r="V43" i="59"/>
  <c r="AI43" i="59" s="1"/>
  <c r="V42" i="59"/>
  <c r="AI42" i="59" s="1"/>
  <c r="V41" i="59"/>
  <c r="AI41" i="59" s="1"/>
  <c r="V40" i="59"/>
  <c r="AI40" i="59" s="1"/>
  <c r="V39" i="59"/>
  <c r="AI39" i="59" s="1"/>
  <c r="V38" i="59"/>
  <c r="AI38" i="59" s="1"/>
  <c r="V36" i="59"/>
  <c r="AI36" i="59" s="1"/>
  <c r="V35" i="59"/>
  <c r="AI35" i="59" s="1"/>
  <c r="V34" i="59"/>
  <c r="AI34" i="59" s="1"/>
  <c r="V33" i="59"/>
  <c r="AI33" i="59" s="1"/>
  <c r="V32" i="59"/>
  <c r="AI32" i="59" s="1"/>
  <c r="V31" i="59"/>
  <c r="AI31" i="59" s="1"/>
  <c r="V29" i="59"/>
  <c r="AI29" i="59" s="1"/>
  <c r="V28" i="59"/>
  <c r="AI28" i="59" s="1"/>
  <c r="V27" i="59"/>
  <c r="AI27" i="59" s="1"/>
  <c r="V26" i="59"/>
  <c r="AI26" i="59" s="1"/>
  <c r="V25" i="59"/>
  <c r="AI25" i="59" s="1"/>
  <c r="V24" i="59"/>
  <c r="AI24" i="59" s="1"/>
  <c r="V18" i="59"/>
  <c r="V17" i="59"/>
  <c r="V16" i="59"/>
  <c r="V15" i="59"/>
  <c r="V14" i="59"/>
  <c r="V13" i="59"/>
  <c r="V12" i="59"/>
  <c r="V11" i="59"/>
  <c r="V10" i="59"/>
  <c r="AI10" i="59" s="1"/>
  <c r="AI91" i="59" l="1"/>
  <c r="AB91" i="59"/>
  <c r="AI85" i="59"/>
  <c r="AB85" i="59"/>
  <c r="AI86" i="59"/>
  <c r="AB86" i="59"/>
  <c r="AI87" i="59"/>
  <c r="AB87" i="59"/>
  <c r="AI88" i="59"/>
  <c r="AB88" i="59"/>
  <c r="AI89" i="59"/>
  <c r="AB89" i="59"/>
  <c r="AI90" i="59"/>
  <c r="AB90" i="59"/>
  <c r="U63" i="62"/>
  <c r="Z172" i="60"/>
  <c r="Z180" i="60"/>
  <c r="Z188" i="60"/>
  <c r="Z196" i="60"/>
  <c r="Z174" i="60"/>
  <c r="Z182" i="60"/>
  <c r="Z190" i="60"/>
  <c r="Z198" i="60"/>
  <c r="Z134" i="60"/>
  <c r="Z132" i="60"/>
  <c r="Z126" i="60"/>
  <c r="Z124" i="60"/>
  <c r="Z116" i="60"/>
  <c r="Z118" i="60"/>
  <c r="Z110" i="60"/>
  <c r="Z108" i="60"/>
  <c r="Z131" i="60"/>
  <c r="Z179" i="60"/>
  <c r="Z123" i="60"/>
  <c r="Z187" i="60"/>
  <c r="Z115" i="60"/>
  <c r="Z171" i="60"/>
  <c r="Z195" i="60"/>
  <c r="Z111" i="60"/>
  <c r="Z119" i="60"/>
  <c r="Z127" i="60"/>
  <c r="Z135" i="60"/>
  <c r="Z175" i="60"/>
  <c r="Z183" i="60"/>
  <c r="Z191" i="60"/>
  <c r="Z199" i="60"/>
  <c r="Z112" i="60"/>
  <c r="Z136" i="60"/>
  <c r="Z121" i="60"/>
  <c r="Z177" i="60"/>
  <c r="Z120" i="60"/>
  <c r="Z192" i="60"/>
  <c r="Z129" i="60"/>
  <c r="Z185" i="60"/>
  <c r="Z193" i="60"/>
  <c r="Z114" i="60"/>
  <c r="Z122" i="60"/>
  <c r="Z130" i="60"/>
  <c r="Z170" i="60"/>
  <c r="Z178" i="60"/>
  <c r="Z186" i="60"/>
  <c r="Z194" i="60"/>
  <c r="Z128" i="60"/>
  <c r="Z184" i="60"/>
  <c r="Z113" i="60"/>
  <c r="Z137" i="60"/>
  <c r="Z109" i="60"/>
  <c r="Z117" i="60"/>
  <c r="Z125" i="60"/>
  <c r="Z133" i="60"/>
  <c r="Z173" i="60"/>
  <c r="Z181" i="60"/>
  <c r="Z189" i="60"/>
  <c r="Z197" i="60"/>
  <c r="Z176" i="60"/>
  <c r="AI285" i="59"/>
  <c r="AI286" i="59"/>
  <c r="AI284" i="59"/>
  <c r="AI270" i="59"/>
  <c r="AB283" i="59"/>
  <c r="AI283" i="59"/>
  <c r="AB281" i="59"/>
  <c r="AI281" i="59"/>
  <c r="AI269" i="59"/>
  <c r="AI268" i="59"/>
  <c r="AI277" i="59"/>
  <c r="AI279" i="59"/>
  <c r="AI278" i="59"/>
  <c r="AB291" i="59"/>
  <c r="AI291" i="59"/>
  <c r="AB287" i="59"/>
  <c r="AI287" i="59"/>
  <c r="AB289" i="59"/>
  <c r="AI289" i="59"/>
  <c r="AB267" i="59"/>
  <c r="AI267" i="59"/>
  <c r="AB259" i="59"/>
  <c r="AI259" i="59"/>
  <c r="AB223" i="59"/>
  <c r="AI223" i="59"/>
  <c r="AB210" i="59"/>
  <c r="AI210" i="59"/>
  <c r="AB204" i="59"/>
  <c r="AI204" i="59"/>
  <c r="AB206" i="59"/>
  <c r="AI206" i="59"/>
  <c r="AB197" i="59"/>
  <c r="AI197" i="59"/>
  <c r="AB188" i="59"/>
  <c r="AI188" i="59"/>
  <c r="AB179" i="59"/>
  <c r="AI179" i="59"/>
  <c r="AB171" i="59"/>
  <c r="AI171" i="59"/>
  <c r="AB163" i="59"/>
  <c r="AI163" i="59"/>
  <c r="AB155" i="59"/>
  <c r="AI155" i="59"/>
  <c r="AB147" i="59"/>
  <c r="AI147" i="59"/>
  <c r="AB112" i="59"/>
  <c r="AI112" i="59"/>
  <c r="AB108" i="59"/>
  <c r="AI108" i="59"/>
  <c r="AB109" i="59"/>
  <c r="AI109" i="59"/>
  <c r="AB104" i="59"/>
  <c r="AI104" i="59"/>
  <c r="AB100" i="59"/>
  <c r="AI100" i="59"/>
  <c r="AB99" i="59"/>
  <c r="AI99" i="59"/>
  <c r="AB95" i="59"/>
  <c r="AI95" i="59"/>
  <c r="AB77" i="59"/>
  <c r="AB69" i="59"/>
  <c r="AB61" i="59"/>
  <c r="AB50" i="59"/>
  <c r="AI50" i="59"/>
  <c r="AB51" i="59"/>
  <c r="AI51" i="59"/>
  <c r="AI48" i="59"/>
  <c r="AI49" i="59"/>
  <c r="AI47" i="59"/>
  <c r="AB46" i="59"/>
  <c r="AB42" i="59"/>
  <c r="AB43" i="59"/>
  <c r="AB38" i="59"/>
  <c r="AB34" i="59"/>
  <c r="AB33" i="59"/>
  <c r="AB28" i="59"/>
  <c r="AB24" i="59"/>
  <c r="AB25" i="59"/>
  <c r="AI17" i="59"/>
  <c r="AI18" i="59"/>
  <c r="AI16" i="59"/>
  <c r="AI15" i="59"/>
  <c r="AI13" i="59"/>
  <c r="AI14" i="59"/>
  <c r="AB15" i="59"/>
  <c r="AB11" i="59"/>
  <c r="AI11" i="59"/>
  <c r="AB12" i="59"/>
  <c r="AI12" i="59"/>
  <c r="AB10" i="59"/>
  <c r="AC228" i="58"/>
  <c r="AC246" i="58"/>
  <c r="AC204" i="58"/>
  <c r="AC255" i="58"/>
  <c r="AC216" i="58"/>
  <c r="AC242" i="58"/>
  <c r="AC268" i="58"/>
  <c r="AB141" i="59"/>
  <c r="AB199" i="59"/>
  <c r="AB225" i="59"/>
  <c r="AB285" i="59"/>
  <c r="AB145" i="59"/>
  <c r="AB153" i="59"/>
  <c r="AB261" i="59"/>
  <c r="AB216" i="59"/>
  <c r="AB191" i="59"/>
  <c r="AB269" i="59"/>
  <c r="AB186" i="59"/>
  <c r="AB195" i="59"/>
  <c r="AB208" i="59"/>
  <c r="AB220" i="59"/>
  <c r="AB255" i="59"/>
  <c r="AB265" i="59"/>
  <c r="AB273" i="59"/>
  <c r="AB13" i="59"/>
  <c r="AB26" i="59"/>
  <c r="AB44" i="59"/>
  <c r="AB101" i="59"/>
  <c r="AB189" i="59"/>
  <c r="AB215" i="59"/>
  <c r="AB224" i="59"/>
  <c r="AB268" i="59"/>
  <c r="AB59" i="59"/>
  <c r="AB67" i="59"/>
  <c r="AB75" i="59"/>
  <c r="AB83" i="59"/>
  <c r="AB234" i="59"/>
  <c r="AB242" i="59"/>
  <c r="AB250" i="59"/>
  <c r="AB35" i="59"/>
  <c r="AB52" i="59"/>
  <c r="AB110" i="59"/>
  <c r="AB198" i="59"/>
  <c r="AB260" i="59"/>
  <c r="AB284" i="59"/>
  <c r="AB292" i="59"/>
  <c r="AB161" i="59"/>
  <c r="AB169" i="59"/>
  <c r="AB177" i="59"/>
  <c r="AB16" i="59"/>
  <c r="AB29" i="59"/>
  <c r="AB39" i="59"/>
  <c r="AB47" i="59"/>
  <c r="AB96" i="59"/>
  <c r="AB105" i="59"/>
  <c r="AB71" i="59"/>
  <c r="AB246" i="59"/>
  <c r="AB17" i="59"/>
  <c r="AB31" i="59"/>
  <c r="AB40" i="59"/>
  <c r="AB48" i="59"/>
  <c r="AB97" i="59"/>
  <c r="AB106" i="59"/>
  <c r="AB185" i="59"/>
  <c r="AB194" i="59"/>
  <c r="AB203" i="59"/>
  <c r="AB219" i="59"/>
  <c r="AB254" i="59"/>
  <c r="AB264" i="59"/>
  <c r="AB272" i="59"/>
  <c r="AB279" i="59"/>
  <c r="AB63" i="59"/>
  <c r="AB79" i="59"/>
  <c r="AB230" i="59"/>
  <c r="AB238" i="59"/>
  <c r="AB288" i="59"/>
  <c r="V11" i="58"/>
  <c r="V12" i="58"/>
  <c r="V20" i="58"/>
  <c r="V28" i="58"/>
  <c r="V323" i="58"/>
  <c r="AC323" i="58"/>
  <c r="V324" i="58"/>
  <c r="AC324" i="58"/>
  <c r="V320" i="58"/>
  <c r="AC320" i="58"/>
  <c r="V322" i="58"/>
  <c r="AC322" i="58"/>
  <c r="V314" i="58"/>
  <c r="AC314" i="58"/>
  <c r="V315" i="58"/>
  <c r="AC315" i="58"/>
  <c r="V313" i="58"/>
  <c r="AC313" i="58"/>
  <c r="V311" i="58"/>
  <c r="AC311" i="58"/>
  <c r="V310" i="58"/>
  <c r="AC310" i="58"/>
  <c r="AC259" i="58"/>
  <c r="AC220" i="58"/>
  <c r="V305" i="58"/>
  <c r="AC305" i="58"/>
  <c r="V303" i="58"/>
  <c r="AC303" i="58"/>
  <c r="V304" i="58"/>
  <c r="AC304" i="58"/>
  <c r="V300" i="58"/>
  <c r="AC300" i="58"/>
  <c r="V301" i="58"/>
  <c r="AC301" i="58"/>
  <c r="V295" i="58"/>
  <c r="AC295" i="58"/>
  <c r="V296" i="58"/>
  <c r="AC296" i="58"/>
  <c r="V292" i="58"/>
  <c r="AC292" i="58"/>
  <c r="V294" i="58"/>
  <c r="AC294" i="58"/>
  <c r="V291" i="58"/>
  <c r="AC291" i="58"/>
  <c r="V285" i="58"/>
  <c r="AC285" i="58"/>
  <c r="V286" i="58"/>
  <c r="AC286" i="58"/>
  <c r="V287" i="58"/>
  <c r="AC287" i="58"/>
  <c r="V283" i="58"/>
  <c r="AC283" i="58"/>
  <c r="V282" i="58"/>
  <c r="AC282" i="58"/>
  <c r="V279" i="58"/>
  <c r="AC279" i="58"/>
  <c r="AC264" i="58"/>
  <c r="V277" i="58"/>
  <c r="V278" i="58"/>
  <c r="V270" i="58"/>
  <c r="AC270" i="58"/>
  <c r="V271" i="58"/>
  <c r="AC271" i="58"/>
  <c r="AC269" i="58"/>
  <c r="V266" i="58"/>
  <c r="AC266" i="58"/>
  <c r="V267" i="58"/>
  <c r="AC267" i="58"/>
  <c r="V265" i="58"/>
  <c r="AC265" i="58"/>
  <c r="V263" i="58"/>
  <c r="AC263" i="58"/>
  <c r="V261" i="58"/>
  <c r="AC261" i="58"/>
  <c r="AC260" i="58"/>
  <c r="V256" i="58"/>
  <c r="AC256" i="58"/>
  <c r="V257" i="58"/>
  <c r="AC257" i="58"/>
  <c r="V258" i="58"/>
  <c r="AC258" i="58"/>
  <c r="AC232" i="58"/>
  <c r="V254" i="58"/>
  <c r="AC254" i="58"/>
  <c r="V253" i="58"/>
  <c r="AC253" i="58"/>
  <c r="V250" i="58"/>
  <c r="AC250" i="58"/>
  <c r="AC251" i="58"/>
  <c r="AC252" i="58"/>
  <c r="V244" i="58"/>
  <c r="AC244" i="58"/>
  <c r="V245" i="58"/>
  <c r="AC245" i="58"/>
  <c r="AC243" i="58"/>
  <c r="V240" i="58"/>
  <c r="AC240" i="58"/>
  <c r="V241" i="58"/>
  <c r="AC241" i="58"/>
  <c r="V235" i="58"/>
  <c r="AC235" i="58"/>
  <c r="AC236" i="58"/>
  <c r="V237" i="58"/>
  <c r="AC237" i="58"/>
  <c r="V234" i="58"/>
  <c r="AC234" i="58"/>
  <c r="AC233" i="58"/>
  <c r="V229" i="58"/>
  <c r="AC229" i="58"/>
  <c r="V230" i="58"/>
  <c r="AC230" i="58"/>
  <c r="V231" i="58"/>
  <c r="AC231" i="58"/>
  <c r="V226" i="58"/>
  <c r="AC226" i="58"/>
  <c r="V227" i="58"/>
  <c r="AC227" i="58"/>
  <c r="V223" i="58"/>
  <c r="AC223" i="58"/>
  <c r="AC224" i="58"/>
  <c r="AC225" i="58"/>
  <c r="V221" i="58"/>
  <c r="AC221" i="58"/>
  <c r="V222" i="58"/>
  <c r="AC222" i="58"/>
  <c r="V218" i="58"/>
  <c r="AC218" i="58"/>
  <c r="V219" i="58"/>
  <c r="AC219" i="58"/>
  <c r="AC217" i="58"/>
  <c r="V215" i="58"/>
  <c r="AC215" i="58"/>
  <c r="V214" i="58"/>
  <c r="AC214" i="58"/>
  <c r="V211" i="58"/>
  <c r="AC211" i="58"/>
  <c r="AC212" i="58"/>
  <c r="V213" i="58"/>
  <c r="AC213" i="58"/>
  <c r="AC202" i="58"/>
  <c r="V210" i="58"/>
  <c r="AC210" i="58"/>
  <c r="AC208" i="58"/>
  <c r="AC209" i="58"/>
  <c r="V205" i="58"/>
  <c r="AC205" i="58"/>
  <c r="V206" i="58"/>
  <c r="AC206" i="58"/>
  <c r="V207" i="58"/>
  <c r="AC207" i="58"/>
  <c r="AC203" i="58"/>
  <c r="V202" i="58"/>
  <c r="V203" i="58"/>
  <c r="AC316" i="58"/>
  <c r="V318" i="58"/>
  <c r="AC318" i="58"/>
  <c r="AC121" i="58"/>
  <c r="AC317" i="58"/>
  <c r="AC189" i="58"/>
  <c r="AC123" i="58"/>
  <c r="AC147" i="58"/>
  <c r="AC173" i="58"/>
  <c r="V247" i="58"/>
  <c r="AC247" i="58"/>
  <c r="V248" i="58"/>
  <c r="AC248" i="58"/>
  <c r="AC192" i="58"/>
  <c r="AC188" i="58"/>
  <c r="AC160" i="58"/>
  <c r="AC187" i="58"/>
  <c r="AC135" i="58"/>
  <c r="V195" i="58"/>
  <c r="AC195" i="58"/>
  <c r="AC196" i="58"/>
  <c r="AC197" i="58"/>
  <c r="V193" i="58"/>
  <c r="AC193" i="58"/>
  <c r="V194" i="58"/>
  <c r="AC194" i="58"/>
  <c r="V189" i="58"/>
  <c r="V190" i="58"/>
  <c r="AC139" i="58"/>
  <c r="AC165" i="58"/>
  <c r="V185" i="58"/>
  <c r="AC185" i="58"/>
  <c r="V186" i="58"/>
  <c r="AC186" i="58"/>
  <c r="AC177" i="58"/>
  <c r="V182" i="58"/>
  <c r="AC182" i="58"/>
  <c r="AC183" i="58"/>
  <c r="V184" i="58"/>
  <c r="AC184" i="58"/>
  <c r="V179" i="58"/>
  <c r="AC179" i="58"/>
  <c r="AC178" i="58"/>
  <c r="V174" i="58"/>
  <c r="AC174" i="58"/>
  <c r="V175" i="58"/>
  <c r="AC175" i="58"/>
  <c r="V176" i="58"/>
  <c r="AC176" i="58"/>
  <c r="V172" i="58"/>
  <c r="AC172" i="58"/>
  <c r="V171" i="58"/>
  <c r="AC171" i="58"/>
  <c r="AC127" i="58"/>
  <c r="AC152" i="58"/>
  <c r="V168" i="58"/>
  <c r="AC168" i="58"/>
  <c r="AC169" i="58"/>
  <c r="AC170" i="58"/>
  <c r="V166" i="58"/>
  <c r="AC166" i="58"/>
  <c r="V167" i="58"/>
  <c r="AC167" i="58"/>
  <c r="V163" i="58"/>
  <c r="AC163" i="58"/>
  <c r="V164" i="58"/>
  <c r="AC164" i="58"/>
  <c r="AC162" i="58"/>
  <c r="V158" i="58"/>
  <c r="AC158" i="58"/>
  <c r="V159" i="58"/>
  <c r="AC159" i="58"/>
  <c r="AC156" i="58"/>
  <c r="V155" i="58"/>
  <c r="AC155" i="58"/>
  <c r="V157" i="58"/>
  <c r="AC157" i="58"/>
  <c r="V154" i="58"/>
  <c r="AC154" i="58"/>
  <c r="AC153" i="58"/>
  <c r="V19" i="58"/>
  <c r="V148" i="58"/>
  <c r="AC148" i="58"/>
  <c r="V149" i="58"/>
  <c r="AC149" i="58"/>
  <c r="V150" i="58"/>
  <c r="AC150" i="58"/>
  <c r="V145" i="58"/>
  <c r="AC145" i="58"/>
  <c r="V146" i="58"/>
  <c r="AC146" i="58"/>
  <c r="V142" i="58"/>
  <c r="AC142" i="58"/>
  <c r="AC143" i="58"/>
  <c r="AC144" i="58"/>
  <c r="V140" i="58"/>
  <c r="AC140" i="58"/>
  <c r="V141" i="58"/>
  <c r="AC141" i="58"/>
  <c r="V138" i="58"/>
  <c r="AC138" i="58"/>
  <c r="V137" i="58"/>
  <c r="AC137" i="58"/>
  <c r="AC136" i="58"/>
  <c r="V133" i="58"/>
  <c r="AC133" i="58"/>
  <c r="V134" i="58"/>
  <c r="AC134" i="58"/>
  <c r="V130" i="58"/>
  <c r="AC130" i="58"/>
  <c r="AC131" i="58"/>
  <c r="V132" i="58"/>
  <c r="AC132" i="58"/>
  <c r="V129" i="58"/>
  <c r="AC129" i="58"/>
  <c r="AC128" i="58"/>
  <c r="AC122" i="58"/>
  <c r="V124" i="58"/>
  <c r="AC124" i="58"/>
  <c r="V125" i="58"/>
  <c r="AC125" i="58"/>
  <c r="V126" i="58"/>
  <c r="AC126" i="58"/>
  <c r="AC51" i="58"/>
  <c r="AC76" i="58"/>
  <c r="AC102" i="58"/>
  <c r="AC88" i="58"/>
  <c r="AC115" i="58"/>
  <c r="V121" i="58"/>
  <c r="V122" i="58"/>
  <c r="V109" i="58"/>
  <c r="AC109" i="58"/>
  <c r="V108" i="58"/>
  <c r="AC108" i="58"/>
  <c r="AC107" i="58"/>
  <c r="V114" i="58"/>
  <c r="AC114" i="58"/>
  <c r="AC116" i="58"/>
  <c r="AC111" i="58"/>
  <c r="V112" i="58"/>
  <c r="AC112" i="58"/>
  <c r="V113" i="58"/>
  <c r="AC113" i="58"/>
  <c r="V104" i="58"/>
  <c r="AC104" i="58"/>
  <c r="V105" i="58"/>
  <c r="AC105" i="58"/>
  <c r="AC106" i="58"/>
  <c r="V101" i="58"/>
  <c r="AC101" i="58"/>
  <c r="V103" i="58"/>
  <c r="AC103" i="58"/>
  <c r="V98" i="58"/>
  <c r="AC98" i="58"/>
  <c r="AC92" i="58"/>
  <c r="AC96" i="58"/>
  <c r="AC97" i="58"/>
  <c r="V82" i="58"/>
  <c r="AC82" i="58"/>
  <c r="V90" i="58"/>
  <c r="AC90" i="58"/>
  <c r="V77" i="58"/>
  <c r="AC77" i="58"/>
  <c r="V85" i="58"/>
  <c r="AC85" i="58"/>
  <c r="V93" i="58"/>
  <c r="AC93" i="58"/>
  <c r="V83" i="58"/>
  <c r="AC83" i="58"/>
  <c r="V78" i="58"/>
  <c r="AC78" i="58"/>
  <c r="V75" i="58"/>
  <c r="AC75" i="58"/>
  <c r="AC84" i="58"/>
  <c r="V86" i="58"/>
  <c r="AC86" i="58"/>
  <c r="V94" i="58"/>
  <c r="AC94" i="58"/>
  <c r="V79" i="58"/>
  <c r="AC79" i="58"/>
  <c r="V87" i="58"/>
  <c r="AC87" i="58"/>
  <c r="V95" i="58"/>
  <c r="AC95" i="58"/>
  <c r="AC80" i="58"/>
  <c r="V91" i="58"/>
  <c r="AC91" i="58"/>
  <c r="AC81" i="58"/>
  <c r="AC89" i="58"/>
  <c r="V74" i="58"/>
  <c r="AC74" i="58"/>
  <c r="AC63" i="58"/>
  <c r="AC72" i="58"/>
  <c r="AC73" i="58"/>
  <c r="AC68" i="58"/>
  <c r="V69" i="58"/>
  <c r="AC69" i="58"/>
  <c r="V70" i="58"/>
  <c r="AC70" i="58"/>
  <c r="V71" i="58"/>
  <c r="AC71" i="58"/>
  <c r="V66" i="58"/>
  <c r="AC66" i="58"/>
  <c r="V67" i="58"/>
  <c r="AC67" i="58"/>
  <c r="V62" i="58"/>
  <c r="AC62" i="58"/>
  <c r="AC64" i="58"/>
  <c r="V60" i="58"/>
  <c r="AC60" i="58"/>
  <c r="AC59" i="58"/>
  <c r="V61" i="58"/>
  <c r="AC61" i="58"/>
  <c r="V57" i="58"/>
  <c r="AC57" i="58"/>
  <c r="V58" i="58"/>
  <c r="AC58" i="58"/>
  <c r="AC56" i="58"/>
  <c r="AC52" i="58"/>
  <c r="V53" i="58"/>
  <c r="AC53" i="58"/>
  <c r="V54" i="58"/>
  <c r="AC54" i="58"/>
  <c r="AC55" i="58"/>
  <c r="V52" i="58"/>
  <c r="AC50" i="58"/>
  <c r="AC16" i="58"/>
  <c r="AC26" i="58"/>
  <c r="AC18" i="58"/>
  <c r="AC34" i="58"/>
  <c r="V50" i="58"/>
  <c r="V35" i="58"/>
  <c r="AC35" i="58"/>
  <c r="V36" i="58"/>
  <c r="AC36" i="58"/>
  <c r="AC25" i="58"/>
  <c r="V27" i="58"/>
  <c r="AC27" i="58"/>
  <c r="AC17" i="58"/>
  <c r="AC22" i="58"/>
  <c r="V16" i="58"/>
  <c r="AC33" i="58"/>
  <c r="V32" i="58"/>
  <c r="AC32" i="58"/>
  <c r="V31" i="58"/>
  <c r="AC31" i="58"/>
  <c r="V24" i="58"/>
  <c r="AC24" i="58"/>
  <c r="V23" i="58"/>
  <c r="AC23" i="58"/>
  <c r="AC15" i="58"/>
  <c r="AC14" i="58"/>
  <c r="AC13" i="58"/>
  <c r="V15" i="58"/>
  <c r="V51" i="58"/>
  <c r="V59" i="58"/>
  <c r="V68" i="58"/>
  <c r="V76" i="58"/>
  <c r="V84" i="58"/>
  <c r="V92" i="58"/>
  <c r="V102" i="58"/>
  <c r="V111" i="58"/>
  <c r="V123" i="58"/>
  <c r="V131" i="58"/>
  <c r="V139" i="58"/>
  <c r="V147" i="58"/>
  <c r="V156" i="58"/>
  <c r="V165" i="58"/>
  <c r="V173" i="58"/>
  <c r="V183" i="58"/>
  <c r="V192" i="58"/>
  <c r="V204" i="58"/>
  <c r="V212" i="58"/>
  <c r="V220" i="58"/>
  <c r="V228" i="58"/>
  <c r="V236" i="58"/>
  <c r="V246" i="58"/>
  <c r="V255" i="58"/>
  <c r="V264" i="58"/>
  <c r="V276" i="58"/>
  <c r="V284" i="58"/>
  <c r="V293" i="58"/>
  <c r="V302" i="58"/>
  <c r="V312" i="58"/>
  <c r="V321" i="58"/>
  <c r="V13" i="58"/>
  <c r="V21" i="58"/>
  <c r="V55" i="58"/>
  <c r="V63" i="58"/>
  <c r="V72" i="58"/>
  <c r="V80" i="58"/>
  <c r="V88" i="58"/>
  <c r="V96" i="58"/>
  <c r="V106" i="58"/>
  <c r="V115" i="58"/>
  <c r="V127" i="58"/>
  <c r="V135" i="58"/>
  <c r="V143" i="58"/>
  <c r="V152" i="58"/>
  <c r="V160" i="58"/>
  <c r="V169" i="58"/>
  <c r="V177" i="58"/>
  <c r="V187" i="58"/>
  <c r="V196" i="58"/>
  <c r="V208" i="58"/>
  <c r="V216" i="58"/>
  <c r="V224" i="58"/>
  <c r="V232" i="58"/>
  <c r="V242" i="58"/>
  <c r="V251" i="58"/>
  <c r="V259" i="58"/>
  <c r="V268" i="58"/>
  <c r="V280" i="58"/>
  <c r="V289" i="58"/>
  <c r="V297" i="58"/>
  <c r="V306" i="58"/>
  <c r="V316" i="58"/>
  <c r="V325" i="58"/>
  <c r="V29" i="58"/>
  <c r="V22" i="58"/>
  <c r="V30" i="58"/>
  <c r="V14" i="58"/>
  <c r="V17" i="58"/>
  <c r="V25" i="58"/>
  <c r="V33" i="58"/>
  <c r="V56" i="58"/>
  <c r="V64" i="58"/>
  <c r="V73" i="58"/>
  <c r="V81" i="58"/>
  <c r="V89" i="58"/>
  <c r="V97" i="58"/>
  <c r="V107" i="58"/>
  <c r="V116" i="58"/>
  <c r="V128" i="58"/>
  <c r="V136" i="58"/>
  <c r="V144" i="58"/>
  <c r="V153" i="58"/>
  <c r="V162" i="58"/>
  <c r="V170" i="58"/>
  <c r="V178" i="58"/>
  <c r="V188" i="58"/>
  <c r="V197" i="58"/>
  <c r="V209" i="58"/>
  <c r="V217" i="58"/>
  <c r="V225" i="58"/>
  <c r="V233" i="58"/>
  <c r="V243" i="58"/>
  <c r="V252" i="58"/>
  <c r="V260" i="58"/>
  <c r="V269" i="58"/>
  <c r="V281" i="58"/>
  <c r="V290" i="58"/>
  <c r="V299" i="58"/>
  <c r="V307" i="58"/>
  <c r="V317" i="58"/>
  <c r="V18" i="58"/>
  <c r="V26" i="58"/>
  <c r="V34" i="58"/>
  <c r="AB117" i="59"/>
  <c r="AB149" i="59"/>
  <c r="AB14" i="59"/>
  <c r="AB27" i="59"/>
  <c r="AB36" i="59"/>
  <c r="AB45" i="59"/>
  <c r="AB94" i="59"/>
  <c r="AB102" i="59"/>
  <c r="AB111" i="59"/>
  <c r="AB60" i="59"/>
  <c r="AB68" i="59"/>
  <c r="AB76" i="59"/>
  <c r="AB84" i="59"/>
  <c r="AB235" i="59"/>
  <c r="AB243" i="59"/>
  <c r="AB251" i="59"/>
  <c r="AB146" i="59"/>
  <c r="AB154" i="59"/>
  <c r="AB162" i="59"/>
  <c r="AB170" i="59"/>
  <c r="AB178" i="59"/>
  <c r="AB270" i="59"/>
  <c r="AB244" i="59"/>
  <c r="AB192" i="59"/>
  <c r="AB262" i="59"/>
  <c r="AB277" i="59"/>
  <c r="AB236" i="59"/>
  <c r="AB252" i="59"/>
  <c r="AB184" i="59"/>
  <c r="AB193" i="59"/>
  <c r="AB202" i="59"/>
  <c r="AB218" i="59"/>
  <c r="AB227" i="59"/>
  <c r="AB263" i="59"/>
  <c r="AB271" i="59"/>
  <c r="AB286" i="59"/>
  <c r="AB278" i="59"/>
  <c r="AB62" i="59"/>
  <c r="AB70" i="59"/>
  <c r="AB78" i="59"/>
  <c r="AB237" i="59"/>
  <c r="AB245" i="59"/>
  <c r="AB253" i="59"/>
  <c r="AB148" i="59"/>
  <c r="AB156" i="59"/>
  <c r="AB164" i="59"/>
  <c r="AB172" i="59"/>
  <c r="AB180" i="59"/>
  <c r="AB217" i="59"/>
  <c r="AB157" i="59"/>
  <c r="AB165" i="59"/>
  <c r="AB173" i="59"/>
  <c r="AB181" i="59"/>
  <c r="AB201" i="59"/>
  <c r="AB18" i="59"/>
  <c r="AB32" i="59"/>
  <c r="AB41" i="59"/>
  <c r="AB49" i="59"/>
  <c r="AB98" i="59"/>
  <c r="AB107" i="59"/>
  <c r="AB56" i="59"/>
  <c r="AB64" i="59"/>
  <c r="AB72" i="59"/>
  <c r="AB80" i="59"/>
  <c r="AB231" i="59"/>
  <c r="AB239" i="59"/>
  <c r="AB247" i="59"/>
  <c r="AB118" i="59"/>
  <c r="AB142" i="59"/>
  <c r="AB150" i="59"/>
  <c r="AB158" i="59"/>
  <c r="AB166" i="59"/>
  <c r="AB174" i="59"/>
  <c r="AB182" i="59"/>
  <c r="AB226" i="59"/>
  <c r="AB196" i="59"/>
  <c r="AB256" i="59"/>
  <c r="AB57" i="59"/>
  <c r="AB65" i="59"/>
  <c r="AB73" i="59"/>
  <c r="AB81" i="59"/>
  <c r="AB232" i="59"/>
  <c r="AB240" i="59"/>
  <c r="AB248" i="59"/>
  <c r="AB143" i="59"/>
  <c r="AB151" i="59"/>
  <c r="AB159" i="59"/>
  <c r="AB167" i="59"/>
  <c r="AB175" i="59"/>
  <c r="AB187" i="59"/>
  <c r="AB209" i="59"/>
  <c r="AB222" i="59"/>
  <c r="AB266" i="59"/>
  <c r="AB282" i="59"/>
  <c r="AB290" i="59"/>
  <c r="AB58" i="59"/>
  <c r="AB66" i="59"/>
  <c r="AB74" i="59"/>
  <c r="AB82" i="59"/>
  <c r="AB233" i="59"/>
  <c r="AB241" i="59"/>
  <c r="AB249" i="59"/>
  <c r="AB144" i="59"/>
  <c r="AB152" i="59"/>
  <c r="AB160" i="59"/>
  <c r="AB168" i="59"/>
  <c r="AB176" i="59"/>
  <c r="AB205" i="59"/>
  <c r="X191" i="61"/>
  <c r="X190" i="61"/>
  <c r="X189" i="61"/>
  <c r="X187" i="61"/>
  <c r="X186" i="61"/>
  <c r="X185" i="61"/>
  <c r="X184" i="61"/>
  <c r="X183" i="61"/>
  <c r="X182" i="61"/>
  <c r="X180" i="61"/>
  <c r="X179" i="61"/>
  <c r="X178" i="61"/>
  <c r="X138" i="61"/>
  <c r="X137" i="61"/>
  <c r="X136" i="61"/>
  <c r="X135" i="61"/>
  <c r="X134" i="61"/>
  <c r="X133" i="61"/>
  <c r="X129" i="61"/>
  <c r="X128" i="61"/>
  <c r="X127" i="61"/>
  <c r="X126" i="61"/>
  <c r="X125" i="61"/>
  <c r="X124" i="61"/>
  <c r="X107" i="61"/>
  <c r="X106" i="61"/>
  <c r="X105" i="61"/>
  <c r="X104" i="61"/>
  <c r="X103" i="61"/>
  <c r="X102" i="61"/>
  <c r="X98" i="61"/>
  <c r="X97" i="61"/>
  <c r="X96" i="61"/>
  <c r="X95" i="61"/>
  <c r="X94" i="61"/>
  <c r="X93" i="61"/>
  <c r="X92" i="61"/>
  <c r="X91" i="61"/>
  <c r="X90" i="61"/>
  <c r="X86" i="61"/>
  <c r="X85" i="61"/>
  <c r="X84" i="61"/>
  <c r="X83" i="61"/>
  <c r="X82" i="61"/>
  <c r="X81" i="61"/>
  <c r="X24" i="61"/>
  <c r="X23" i="61"/>
  <c r="X22" i="61"/>
  <c r="X173" i="61"/>
  <c r="X172" i="61"/>
  <c r="X171" i="61"/>
  <c r="X167" i="61"/>
  <c r="X166" i="61"/>
  <c r="X165" i="61"/>
  <c r="X161" i="61"/>
  <c r="X160" i="61"/>
  <c r="X159" i="61"/>
  <c r="X158" i="61"/>
  <c r="X157" i="61"/>
  <c r="X156" i="61"/>
  <c r="X155" i="61"/>
  <c r="X154" i="61"/>
  <c r="X153" i="61"/>
  <c r="X113" i="61"/>
  <c r="X112" i="61"/>
  <c r="X18" i="61"/>
  <c r="X17" i="61"/>
  <c r="X48" i="61"/>
  <c r="X47" i="61"/>
  <c r="X39" i="61"/>
  <c r="X38" i="61"/>
  <c r="Q197" i="61"/>
  <c r="P197" i="61"/>
  <c r="Q196" i="61"/>
  <c r="P196" i="61"/>
  <c r="Q195" i="61"/>
  <c r="P195" i="61"/>
  <c r="Q194" i="61"/>
  <c r="P194" i="61"/>
  <c r="Q193" i="61"/>
  <c r="P193" i="61"/>
  <c r="Q192" i="61"/>
  <c r="P192" i="61"/>
  <c r="Q191" i="61"/>
  <c r="P191" i="61"/>
  <c r="Q190" i="61"/>
  <c r="P190" i="61"/>
  <c r="Q189" i="61"/>
  <c r="P189" i="61"/>
  <c r="Q187" i="61"/>
  <c r="P187" i="61"/>
  <c r="Q186" i="61"/>
  <c r="P186" i="61"/>
  <c r="Q185" i="61"/>
  <c r="P185" i="61"/>
  <c r="O187" i="61"/>
  <c r="AB187" i="61" s="1"/>
  <c r="O186" i="61"/>
  <c r="AB186" i="61" s="1"/>
  <c r="O185" i="61"/>
  <c r="AB185" i="61" s="1"/>
  <c r="Q180" i="61"/>
  <c r="P180" i="61"/>
  <c r="Q179" i="61"/>
  <c r="P179" i="61"/>
  <c r="Q178" i="61"/>
  <c r="P178" i="61"/>
  <c r="O180" i="61"/>
  <c r="AB180" i="61" s="1"/>
  <c r="O179" i="61"/>
  <c r="AB179" i="61" s="1"/>
  <c r="O178" i="61"/>
  <c r="AB178" i="61" s="1"/>
  <c r="Q184" i="61"/>
  <c r="P184" i="61"/>
  <c r="Q183" i="61"/>
  <c r="P183" i="61"/>
  <c r="Q182" i="61"/>
  <c r="P182" i="61"/>
  <c r="Q177" i="61"/>
  <c r="P177" i="61"/>
  <c r="Q176" i="61"/>
  <c r="P176" i="61"/>
  <c r="Q175" i="61"/>
  <c r="P175" i="61"/>
  <c r="Q173" i="61"/>
  <c r="P173" i="61"/>
  <c r="Q172" i="61"/>
  <c r="P172" i="61"/>
  <c r="Q171" i="61"/>
  <c r="P171" i="61"/>
  <c r="Q170" i="61"/>
  <c r="P170" i="61"/>
  <c r="Q169" i="61"/>
  <c r="P169" i="61"/>
  <c r="Q168" i="61"/>
  <c r="P168" i="61"/>
  <c r="Q167" i="61"/>
  <c r="P167" i="61"/>
  <c r="Q166" i="61"/>
  <c r="P166" i="61"/>
  <c r="Q165" i="61"/>
  <c r="P165" i="61"/>
  <c r="Q164" i="61"/>
  <c r="P164" i="61"/>
  <c r="Q163" i="61"/>
  <c r="P163" i="61"/>
  <c r="Q162" i="61"/>
  <c r="P162" i="61"/>
  <c r="Q161" i="61"/>
  <c r="P161" i="61"/>
  <c r="Q160" i="61"/>
  <c r="P160" i="61"/>
  <c r="Q159" i="61"/>
  <c r="P159" i="61"/>
  <c r="Q158" i="61"/>
  <c r="P158" i="61"/>
  <c r="Q157" i="61"/>
  <c r="P157" i="61"/>
  <c r="Q156" i="61"/>
  <c r="P156" i="61"/>
  <c r="Q155" i="61"/>
  <c r="P155" i="61"/>
  <c r="Q154" i="61"/>
  <c r="P154" i="61"/>
  <c r="Q153" i="61"/>
  <c r="P153" i="61"/>
  <c r="Q141" i="61"/>
  <c r="P141" i="61"/>
  <c r="Q140" i="61"/>
  <c r="P140" i="61"/>
  <c r="Q139" i="61"/>
  <c r="P139" i="61"/>
  <c r="Q138" i="61"/>
  <c r="P138" i="61"/>
  <c r="Q137" i="61"/>
  <c r="P137" i="61"/>
  <c r="Q136" i="61"/>
  <c r="P136" i="61"/>
  <c r="Q135" i="61"/>
  <c r="P135" i="61"/>
  <c r="Q134" i="61"/>
  <c r="P134" i="61"/>
  <c r="Q133" i="61"/>
  <c r="P133" i="61"/>
  <c r="Q129" i="61"/>
  <c r="P129" i="61"/>
  <c r="Q128" i="61"/>
  <c r="P128" i="61"/>
  <c r="Q127" i="61"/>
  <c r="P127" i="61"/>
  <c r="Q126" i="61"/>
  <c r="P126" i="61"/>
  <c r="Q125" i="61"/>
  <c r="P125" i="61"/>
  <c r="Q124" i="61"/>
  <c r="P124" i="61"/>
  <c r="Q123" i="61"/>
  <c r="P123" i="61"/>
  <c r="Q122" i="61"/>
  <c r="P122" i="61"/>
  <c r="Q121" i="61"/>
  <c r="P121" i="61"/>
  <c r="Q120" i="61"/>
  <c r="P120" i="61"/>
  <c r="Q119" i="61"/>
  <c r="P119" i="61"/>
  <c r="Q118" i="61"/>
  <c r="P118" i="61"/>
  <c r="Q116" i="61"/>
  <c r="P116" i="61"/>
  <c r="Q115" i="61"/>
  <c r="P115" i="61"/>
  <c r="Q114" i="61"/>
  <c r="P114" i="61"/>
  <c r="Q113" i="61"/>
  <c r="P113" i="61"/>
  <c r="Q112" i="61"/>
  <c r="P112" i="61"/>
  <c r="Q111" i="61"/>
  <c r="P111" i="61"/>
  <c r="Q110" i="61"/>
  <c r="P110" i="61"/>
  <c r="Q109" i="61"/>
  <c r="P109" i="61"/>
  <c r="Q108" i="61"/>
  <c r="P108" i="61"/>
  <c r="Q107" i="61"/>
  <c r="P107" i="61"/>
  <c r="Q106" i="61"/>
  <c r="P106" i="61"/>
  <c r="Q105" i="61"/>
  <c r="P105" i="61"/>
  <c r="Q104" i="61"/>
  <c r="P104" i="61"/>
  <c r="Q103" i="61"/>
  <c r="P103" i="61"/>
  <c r="Q102" i="61"/>
  <c r="P102" i="61"/>
  <c r="Q101" i="61"/>
  <c r="P101" i="61"/>
  <c r="Q100" i="61"/>
  <c r="P100" i="61"/>
  <c r="Q99" i="61"/>
  <c r="P99" i="61"/>
  <c r="Q98" i="61"/>
  <c r="P98" i="61"/>
  <c r="Q97" i="61"/>
  <c r="P97" i="61"/>
  <c r="Q96" i="61"/>
  <c r="P96" i="61"/>
  <c r="Q95" i="61"/>
  <c r="P95" i="61"/>
  <c r="Q94" i="61"/>
  <c r="P94" i="61"/>
  <c r="Q93" i="61"/>
  <c r="P93" i="61"/>
  <c r="Q92" i="61"/>
  <c r="P92" i="61"/>
  <c r="Q91" i="61"/>
  <c r="P91" i="61"/>
  <c r="Q90" i="61"/>
  <c r="P90" i="61"/>
  <c r="Q86" i="61"/>
  <c r="P86" i="61"/>
  <c r="Q85" i="61"/>
  <c r="P85" i="61"/>
  <c r="Q84" i="61"/>
  <c r="P84" i="61"/>
  <c r="Q83" i="61"/>
  <c r="P83" i="61"/>
  <c r="Q82" i="61"/>
  <c r="P82" i="61"/>
  <c r="Q81" i="61"/>
  <c r="P81" i="61"/>
  <c r="Q147" i="61"/>
  <c r="P147" i="61"/>
  <c r="U147" i="61" s="1"/>
  <c r="Q146" i="61"/>
  <c r="P146" i="61"/>
  <c r="U146" i="61" s="1"/>
  <c r="Q145" i="61"/>
  <c r="P145" i="61"/>
  <c r="Q144" i="61"/>
  <c r="P144" i="61"/>
  <c r="Q143" i="61"/>
  <c r="P143" i="61"/>
  <c r="Q55" i="61"/>
  <c r="P55" i="61"/>
  <c r="Q54" i="61"/>
  <c r="P54" i="61"/>
  <c r="Q53" i="61"/>
  <c r="P53" i="61"/>
  <c r="Q51" i="61"/>
  <c r="P51" i="61"/>
  <c r="Q50" i="61"/>
  <c r="P50" i="61"/>
  <c r="Q49" i="61"/>
  <c r="P49" i="61"/>
  <c r="Q48" i="61"/>
  <c r="P48" i="61"/>
  <c r="Q47" i="61"/>
  <c r="P47" i="61"/>
  <c r="Q46" i="61"/>
  <c r="P46" i="61"/>
  <c r="Q45" i="61"/>
  <c r="P45" i="61"/>
  <c r="Q44" i="61"/>
  <c r="P44" i="61"/>
  <c r="Q43" i="61"/>
  <c r="P43" i="61"/>
  <c r="Q42" i="61"/>
  <c r="P42" i="61"/>
  <c r="Q41" i="61"/>
  <c r="P41" i="61"/>
  <c r="Q40" i="61"/>
  <c r="P40" i="61"/>
  <c r="Q39" i="61"/>
  <c r="P39" i="61"/>
  <c r="Q38" i="61"/>
  <c r="P38" i="61"/>
  <c r="Q37" i="61"/>
  <c r="P37" i="61"/>
  <c r="Q36" i="61"/>
  <c r="P36" i="61"/>
  <c r="Q35" i="61"/>
  <c r="P35" i="61"/>
  <c r="Q34" i="61"/>
  <c r="P34" i="61"/>
  <c r="Q33" i="61"/>
  <c r="P33" i="61"/>
  <c r="Q32" i="61"/>
  <c r="P32" i="61"/>
  <c r="Q31" i="61"/>
  <c r="P31" i="61"/>
  <c r="Q27" i="61"/>
  <c r="P27" i="61"/>
  <c r="Q26" i="61"/>
  <c r="P26" i="61"/>
  <c r="Q25" i="61"/>
  <c r="P25" i="61"/>
  <c r="Q24" i="61"/>
  <c r="P24" i="61"/>
  <c r="Q23" i="61"/>
  <c r="P23" i="61"/>
  <c r="Q22" i="61"/>
  <c r="P22" i="61"/>
  <c r="Q21" i="61"/>
  <c r="P21" i="61"/>
  <c r="Q20" i="61"/>
  <c r="P20" i="61"/>
  <c r="Q19" i="61"/>
  <c r="P19" i="61"/>
  <c r="Q18" i="61"/>
  <c r="P18" i="61"/>
  <c r="Q17" i="61"/>
  <c r="P17" i="61"/>
  <c r="Q16" i="61"/>
  <c r="P16" i="61"/>
  <c r="Q15" i="61"/>
  <c r="P15" i="61"/>
  <c r="Q14" i="61"/>
  <c r="P14" i="61"/>
  <c r="Q13" i="61"/>
  <c r="P13" i="61"/>
  <c r="Q12" i="61"/>
  <c r="P12" i="61"/>
  <c r="Q11" i="61"/>
  <c r="P11" i="61"/>
  <c r="O197" i="61"/>
  <c r="AB197" i="61" s="1"/>
  <c r="O196" i="61"/>
  <c r="AB196" i="61" s="1"/>
  <c r="O195" i="61"/>
  <c r="AB195" i="61" s="1"/>
  <c r="O194" i="61"/>
  <c r="AB194" i="61" s="1"/>
  <c r="O193" i="61"/>
  <c r="AB193" i="61" s="1"/>
  <c r="O192" i="61"/>
  <c r="AB192" i="61" s="1"/>
  <c r="O191" i="61"/>
  <c r="AB191" i="61" s="1"/>
  <c r="O190" i="61"/>
  <c r="AB190" i="61" s="1"/>
  <c r="O189" i="61"/>
  <c r="AB189" i="61" s="1"/>
  <c r="O184" i="61"/>
  <c r="AB184" i="61" s="1"/>
  <c r="O183" i="61"/>
  <c r="AB183" i="61" s="1"/>
  <c r="O182" i="61"/>
  <c r="AB182" i="61" s="1"/>
  <c r="O177" i="61"/>
  <c r="AB177" i="61" s="1"/>
  <c r="O176" i="61"/>
  <c r="AB176" i="61" s="1"/>
  <c r="O175" i="61"/>
  <c r="AB175" i="61" s="1"/>
  <c r="O173" i="61"/>
  <c r="AB173" i="61" s="1"/>
  <c r="O172" i="61"/>
  <c r="AB172" i="61" s="1"/>
  <c r="O171" i="61"/>
  <c r="AB171" i="61" s="1"/>
  <c r="O170" i="61"/>
  <c r="O169" i="61"/>
  <c r="O168" i="61"/>
  <c r="O167" i="61"/>
  <c r="AB167" i="61" s="1"/>
  <c r="O166" i="61"/>
  <c r="AB166" i="61" s="1"/>
  <c r="O165" i="61"/>
  <c r="AB165" i="61" s="1"/>
  <c r="O164" i="61"/>
  <c r="O163" i="61"/>
  <c r="O162" i="61"/>
  <c r="O161" i="61"/>
  <c r="AB161" i="61" s="1"/>
  <c r="O160" i="61"/>
  <c r="AB160" i="61" s="1"/>
  <c r="O159" i="61"/>
  <c r="AB159" i="61" s="1"/>
  <c r="O158" i="61"/>
  <c r="AB158" i="61" s="1"/>
  <c r="O157" i="61"/>
  <c r="AB157" i="61" s="1"/>
  <c r="O156" i="61"/>
  <c r="AB156" i="61" s="1"/>
  <c r="O155" i="61"/>
  <c r="AB155" i="61" s="1"/>
  <c r="O154" i="61"/>
  <c r="AB154" i="61" s="1"/>
  <c r="O153" i="61"/>
  <c r="AB153" i="61" s="1"/>
  <c r="O141" i="61"/>
  <c r="AB141" i="61" s="1"/>
  <c r="O140" i="61"/>
  <c r="AB140" i="61" s="1"/>
  <c r="O139" i="61"/>
  <c r="AB139" i="61" s="1"/>
  <c r="O138" i="61"/>
  <c r="AB138" i="61" s="1"/>
  <c r="O137" i="61"/>
  <c r="AB137" i="61" s="1"/>
  <c r="O136" i="61"/>
  <c r="AB136" i="61" s="1"/>
  <c r="O135" i="61"/>
  <c r="AB135" i="61" s="1"/>
  <c r="O134" i="61"/>
  <c r="AB134" i="61" s="1"/>
  <c r="O133" i="61"/>
  <c r="AB133" i="61" s="1"/>
  <c r="O129" i="61"/>
  <c r="AB129" i="61" s="1"/>
  <c r="O128" i="61"/>
  <c r="AB128" i="61" s="1"/>
  <c r="O127" i="61"/>
  <c r="AB127" i="61" s="1"/>
  <c r="O126" i="61"/>
  <c r="AB126" i="61" s="1"/>
  <c r="O125" i="61"/>
  <c r="AB125" i="61" s="1"/>
  <c r="O124" i="61"/>
  <c r="AB124" i="61" s="1"/>
  <c r="O123" i="61"/>
  <c r="AB123" i="61" s="1"/>
  <c r="O122" i="61"/>
  <c r="AB122" i="61" s="1"/>
  <c r="O121" i="61"/>
  <c r="AB121" i="61" s="1"/>
  <c r="O120" i="61"/>
  <c r="AB120" i="61" s="1"/>
  <c r="O119" i="61"/>
  <c r="AB119" i="61" s="1"/>
  <c r="O118" i="61"/>
  <c r="AB118" i="61" s="1"/>
  <c r="O116" i="61"/>
  <c r="O115" i="61"/>
  <c r="O114" i="61"/>
  <c r="O113" i="61"/>
  <c r="AB113" i="61" s="1"/>
  <c r="O112" i="61"/>
  <c r="AB112" i="61" s="1"/>
  <c r="O111" i="61"/>
  <c r="AB111" i="61" s="1"/>
  <c r="O110" i="61"/>
  <c r="AB110" i="61" s="1"/>
  <c r="O109" i="61"/>
  <c r="AB109" i="61" s="1"/>
  <c r="O108" i="61"/>
  <c r="AB108" i="61" s="1"/>
  <c r="O107" i="61"/>
  <c r="AB107" i="61" s="1"/>
  <c r="O106" i="61"/>
  <c r="AB106" i="61" s="1"/>
  <c r="O105" i="61"/>
  <c r="AB105" i="61" s="1"/>
  <c r="O104" i="61"/>
  <c r="AB104" i="61" s="1"/>
  <c r="O103" i="61"/>
  <c r="AB103" i="61" s="1"/>
  <c r="O102" i="61"/>
  <c r="AB102" i="61" s="1"/>
  <c r="O101" i="61"/>
  <c r="AB101" i="61" s="1"/>
  <c r="O100" i="61"/>
  <c r="AB100" i="61" s="1"/>
  <c r="O99" i="61"/>
  <c r="AB99" i="61" s="1"/>
  <c r="O98" i="61"/>
  <c r="AB98" i="61" s="1"/>
  <c r="O97" i="61"/>
  <c r="AB97" i="61" s="1"/>
  <c r="O96" i="61"/>
  <c r="AB96" i="61" s="1"/>
  <c r="O95" i="61"/>
  <c r="AB95" i="61" s="1"/>
  <c r="O94" i="61"/>
  <c r="AB94" i="61" s="1"/>
  <c r="O93" i="61"/>
  <c r="AB93" i="61" s="1"/>
  <c r="O92" i="61"/>
  <c r="AB92" i="61" s="1"/>
  <c r="O91" i="61"/>
  <c r="AB91" i="61" s="1"/>
  <c r="O90" i="61"/>
  <c r="AB90" i="61" s="1"/>
  <c r="O86" i="61"/>
  <c r="AB86" i="61" s="1"/>
  <c r="O85" i="61"/>
  <c r="AB85" i="61" s="1"/>
  <c r="O84" i="61"/>
  <c r="AB84" i="61" s="1"/>
  <c r="O83" i="61"/>
  <c r="AB83" i="61" s="1"/>
  <c r="O82" i="61"/>
  <c r="AB82" i="61" s="1"/>
  <c r="O81" i="61"/>
  <c r="AB81" i="61" s="1"/>
  <c r="O145" i="61"/>
  <c r="AB145" i="61" s="1"/>
  <c r="O144" i="61"/>
  <c r="AB144" i="61" s="1"/>
  <c r="O143" i="61"/>
  <c r="AB143" i="61" s="1"/>
  <c r="O55" i="61"/>
  <c r="AB55" i="61" s="1"/>
  <c r="O54" i="61"/>
  <c r="AB54" i="61" s="1"/>
  <c r="O53" i="61"/>
  <c r="AB53" i="61" s="1"/>
  <c r="O51" i="61"/>
  <c r="AB51" i="61" s="1"/>
  <c r="O50" i="61"/>
  <c r="AB50" i="61" s="1"/>
  <c r="O49" i="61"/>
  <c r="AB49" i="61" s="1"/>
  <c r="O48" i="61"/>
  <c r="AB48" i="61" s="1"/>
  <c r="O47" i="61"/>
  <c r="AB47" i="61" s="1"/>
  <c r="O46" i="61"/>
  <c r="AB46" i="61" s="1"/>
  <c r="O45" i="61"/>
  <c r="AB45" i="61" s="1"/>
  <c r="O44" i="61"/>
  <c r="AB44" i="61" s="1"/>
  <c r="O43" i="61"/>
  <c r="AB43" i="61" s="1"/>
  <c r="O42" i="61"/>
  <c r="AB42" i="61" s="1"/>
  <c r="O41" i="61"/>
  <c r="AB41" i="61" s="1"/>
  <c r="O40" i="61"/>
  <c r="AB40" i="61" s="1"/>
  <c r="O39" i="61"/>
  <c r="AB39" i="61" s="1"/>
  <c r="O38" i="61"/>
  <c r="AB38" i="61" s="1"/>
  <c r="O37" i="61"/>
  <c r="AB37" i="61" s="1"/>
  <c r="O36" i="61"/>
  <c r="AB36" i="61" s="1"/>
  <c r="O35" i="61"/>
  <c r="AB35" i="61" s="1"/>
  <c r="O34" i="61"/>
  <c r="AB34" i="61" s="1"/>
  <c r="O33" i="61"/>
  <c r="AB33" i="61" s="1"/>
  <c r="O32" i="61"/>
  <c r="AB32" i="61" s="1"/>
  <c r="O31" i="61"/>
  <c r="AB31" i="61" s="1"/>
  <c r="O27" i="61"/>
  <c r="O26" i="61"/>
  <c r="O25" i="61"/>
  <c r="O24" i="61"/>
  <c r="AB24" i="61" s="1"/>
  <c r="O23" i="61"/>
  <c r="AB23" i="61" s="1"/>
  <c r="O22" i="61"/>
  <c r="AB22" i="61" s="1"/>
  <c r="O21" i="61"/>
  <c r="O20" i="61"/>
  <c r="O19" i="61"/>
  <c r="O18" i="61"/>
  <c r="AB18" i="61" s="1"/>
  <c r="O17" i="61"/>
  <c r="AB17" i="61" s="1"/>
  <c r="O16" i="61"/>
  <c r="AB16" i="61" s="1"/>
  <c r="O15" i="61"/>
  <c r="O14" i="61"/>
  <c r="O13" i="61"/>
  <c r="O12" i="61"/>
  <c r="O11" i="61"/>
  <c r="O10" i="61"/>
  <c r="Q10" i="61"/>
  <c r="X111" i="61"/>
  <c r="X46" i="61"/>
  <c r="X37" i="61"/>
  <c r="X16" i="61"/>
  <c r="AC544" i="60"/>
  <c r="AC543" i="60"/>
  <c r="AC542" i="60"/>
  <c r="AC538" i="60"/>
  <c r="AC537" i="60"/>
  <c r="AC536" i="60"/>
  <c r="AC516" i="60"/>
  <c r="AC515" i="60"/>
  <c r="AC514" i="60"/>
  <c r="AC513" i="60"/>
  <c r="AC512" i="60"/>
  <c r="AC511" i="60"/>
  <c r="AC510" i="60"/>
  <c r="AC509" i="60"/>
  <c r="AC508" i="60"/>
  <c r="AC487" i="60"/>
  <c r="AC486" i="60"/>
  <c r="AC485" i="60"/>
  <c r="AC484" i="60"/>
  <c r="AC483" i="60"/>
  <c r="AC482" i="60"/>
  <c r="V232" i="60"/>
  <c r="U232" i="60"/>
  <c r="V231" i="60"/>
  <c r="U231" i="60"/>
  <c r="V230" i="60"/>
  <c r="U230" i="60"/>
  <c r="T232" i="60"/>
  <c r="T231" i="60"/>
  <c r="T230" i="60"/>
  <c r="AC400" i="60"/>
  <c r="AC399" i="60"/>
  <c r="AC398" i="60"/>
  <c r="AC351" i="60"/>
  <c r="AC350" i="60"/>
  <c r="AC349" i="60"/>
  <c r="AC348" i="60"/>
  <c r="AC347" i="60"/>
  <c r="AC346" i="60"/>
  <c r="AC345" i="60"/>
  <c r="AC344" i="60"/>
  <c r="AC343" i="60"/>
  <c r="AC342" i="60"/>
  <c r="AC341" i="60"/>
  <c r="AC340" i="60"/>
  <c r="AC339" i="60"/>
  <c r="AC338" i="60"/>
  <c r="AC337" i="60"/>
  <c r="AC318" i="60"/>
  <c r="AC317" i="60"/>
  <c r="AC316" i="60"/>
  <c r="AC315" i="60"/>
  <c r="AC314" i="60"/>
  <c r="AC313" i="60"/>
  <c r="AC312" i="60"/>
  <c r="AC311" i="60"/>
  <c r="AC310" i="60"/>
  <c r="AC309" i="60"/>
  <c r="AC308" i="60"/>
  <c r="AC307" i="60"/>
  <c r="AC306" i="60"/>
  <c r="AC305" i="60"/>
  <c r="AC304" i="60"/>
  <c r="AC287" i="60"/>
  <c r="AC286" i="60"/>
  <c r="AC285" i="60"/>
  <c r="AC284" i="60"/>
  <c r="AC283" i="60"/>
  <c r="AC282" i="60"/>
  <c r="AC281" i="60"/>
  <c r="AC280" i="60"/>
  <c r="AC279" i="60"/>
  <c r="AC278" i="60"/>
  <c r="AC277" i="60"/>
  <c r="AC276" i="60"/>
  <c r="AC275" i="60"/>
  <c r="AC274" i="60"/>
  <c r="AC273" i="60"/>
  <c r="AC249" i="60"/>
  <c r="AC248" i="60"/>
  <c r="AC247" i="60"/>
  <c r="AC246" i="60"/>
  <c r="AC245" i="60"/>
  <c r="AC244" i="60"/>
  <c r="AC243" i="60"/>
  <c r="AC242" i="60"/>
  <c r="AC241" i="60"/>
  <c r="AC240" i="60"/>
  <c r="AC239" i="60"/>
  <c r="AC238" i="60"/>
  <c r="AC237" i="60"/>
  <c r="AC236" i="60"/>
  <c r="AC235" i="60"/>
  <c r="AC565" i="60"/>
  <c r="AC564" i="60"/>
  <c r="AC563" i="60"/>
  <c r="AC562" i="60"/>
  <c r="AC561" i="60"/>
  <c r="AC560" i="60"/>
  <c r="AC522" i="60"/>
  <c r="AC521" i="60"/>
  <c r="AC520" i="60"/>
  <c r="AC519" i="60"/>
  <c r="AC518" i="60"/>
  <c r="AC517" i="60"/>
  <c r="AC503" i="60"/>
  <c r="AC502" i="60"/>
  <c r="AC501" i="60"/>
  <c r="AC492" i="60"/>
  <c r="AC491" i="60"/>
  <c r="AC490" i="60"/>
  <c r="AC268" i="60"/>
  <c r="AC267" i="60"/>
  <c r="AC266" i="60"/>
  <c r="V565" i="60"/>
  <c r="U565" i="60"/>
  <c r="V564" i="60"/>
  <c r="U564" i="60"/>
  <c r="V563" i="60"/>
  <c r="U563" i="60"/>
  <c r="V562" i="60"/>
  <c r="U562" i="60"/>
  <c r="V561" i="60"/>
  <c r="U561" i="60"/>
  <c r="V560" i="60"/>
  <c r="U560" i="60"/>
  <c r="V559" i="60"/>
  <c r="U559" i="60"/>
  <c r="V558" i="60"/>
  <c r="U558" i="60"/>
  <c r="V557" i="60"/>
  <c r="U557" i="60"/>
  <c r="V554" i="60"/>
  <c r="U554" i="60"/>
  <c r="V553" i="60"/>
  <c r="U553" i="60"/>
  <c r="V552" i="60"/>
  <c r="U552" i="60"/>
  <c r="V551" i="60"/>
  <c r="U551" i="60"/>
  <c r="V550" i="60"/>
  <c r="U550" i="60"/>
  <c r="V549" i="60"/>
  <c r="U549" i="60"/>
  <c r="V547" i="60"/>
  <c r="U547" i="60"/>
  <c r="V546" i="60"/>
  <c r="U546" i="60"/>
  <c r="V545" i="60"/>
  <c r="U545" i="60"/>
  <c r="V544" i="60"/>
  <c r="U544" i="60"/>
  <c r="V543" i="60"/>
  <c r="U543" i="60"/>
  <c r="V542" i="60"/>
  <c r="U542" i="60"/>
  <c r="V541" i="60"/>
  <c r="U541" i="60"/>
  <c r="V540" i="60"/>
  <c r="U540" i="60"/>
  <c r="V539" i="60"/>
  <c r="U539" i="60"/>
  <c r="V538" i="60"/>
  <c r="U538" i="60"/>
  <c r="V537" i="60"/>
  <c r="U537" i="60"/>
  <c r="V536" i="60"/>
  <c r="U536" i="60"/>
  <c r="V535" i="60"/>
  <c r="U535" i="60"/>
  <c r="V534" i="60"/>
  <c r="U534" i="60"/>
  <c r="V533" i="60"/>
  <c r="U533" i="60"/>
  <c r="V531" i="60"/>
  <c r="U531" i="60"/>
  <c r="V530" i="60"/>
  <c r="U530" i="60"/>
  <c r="V529" i="60"/>
  <c r="U529" i="60"/>
  <c r="V528" i="60"/>
  <c r="U528" i="60"/>
  <c r="V527" i="60"/>
  <c r="U527" i="60"/>
  <c r="V526" i="60"/>
  <c r="U526" i="60"/>
  <c r="V525" i="60"/>
  <c r="U525" i="60"/>
  <c r="V524" i="60"/>
  <c r="U524" i="60"/>
  <c r="V523" i="60"/>
  <c r="U523" i="60"/>
  <c r="V522" i="60"/>
  <c r="U522" i="60"/>
  <c r="V521" i="60"/>
  <c r="U521" i="60"/>
  <c r="V520" i="60"/>
  <c r="U520" i="60"/>
  <c r="V519" i="60"/>
  <c r="U519" i="60"/>
  <c r="V518" i="60"/>
  <c r="U518" i="60"/>
  <c r="V517" i="60"/>
  <c r="U517" i="60"/>
  <c r="V516" i="60"/>
  <c r="U516" i="60"/>
  <c r="V515" i="60"/>
  <c r="U515" i="60"/>
  <c r="V514" i="60"/>
  <c r="U514" i="60"/>
  <c r="V513" i="60"/>
  <c r="U513" i="60"/>
  <c r="V512" i="60"/>
  <c r="U512" i="60"/>
  <c r="V511" i="60"/>
  <c r="U511" i="60"/>
  <c r="V510" i="60"/>
  <c r="U510" i="60"/>
  <c r="V509" i="60"/>
  <c r="U509" i="60"/>
  <c r="V508" i="60"/>
  <c r="U508" i="60"/>
  <c r="V506" i="60"/>
  <c r="U506" i="60"/>
  <c r="V505" i="60"/>
  <c r="U505" i="60"/>
  <c r="V504" i="60"/>
  <c r="U504" i="60"/>
  <c r="V503" i="60"/>
  <c r="U503" i="60"/>
  <c r="V502" i="60"/>
  <c r="U502" i="60"/>
  <c r="V501" i="60"/>
  <c r="U501" i="60"/>
  <c r="V500" i="60"/>
  <c r="U500" i="60"/>
  <c r="V499" i="60"/>
  <c r="U499" i="60"/>
  <c r="V498" i="60"/>
  <c r="U498" i="60"/>
  <c r="V495" i="60"/>
  <c r="U495" i="60"/>
  <c r="V494" i="60"/>
  <c r="U494" i="60"/>
  <c r="V493" i="60"/>
  <c r="U493" i="60"/>
  <c r="V492" i="60"/>
  <c r="U492" i="60"/>
  <c r="V491" i="60"/>
  <c r="U491" i="60"/>
  <c r="V490" i="60"/>
  <c r="U490" i="60"/>
  <c r="V487" i="60"/>
  <c r="U487" i="60"/>
  <c r="V486" i="60"/>
  <c r="U486" i="60"/>
  <c r="V485" i="60"/>
  <c r="U485" i="60"/>
  <c r="V484" i="60"/>
  <c r="U484" i="60"/>
  <c r="V483" i="60"/>
  <c r="U483" i="60"/>
  <c r="V482" i="60"/>
  <c r="U482" i="60"/>
  <c r="V481" i="60"/>
  <c r="U481" i="60"/>
  <c r="V480" i="60"/>
  <c r="U480" i="60"/>
  <c r="V479" i="60"/>
  <c r="U479" i="60"/>
  <c r="V430" i="60"/>
  <c r="U430" i="60"/>
  <c r="V429" i="60"/>
  <c r="U429" i="60"/>
  <c r="V428" i="60"/>
  <c r="U428" i="60"/>
  <c r="V427" i="60"/>
  <c r="U427" i="60"/>
  <c r="V426" i="60"/>
  <c r="U426" i="60"/>
  <c r="V425" i="60"/>
  <c r="U425" i="60"/>
  <c r="V424" i="60"/>
  <c r="U424" i="60"/>
  <c r="V423" i="60"/>
  <c r="U423" i="60"/>
  <c r="V422" i="60"/>
  <c r="U422" i="60"/>
  <c r="V420" i="60"/>
  <c r="U420" i="60"/>
  <c r="V419" i="60"/>
  <c r="U419" i="60"/>
  <c r="V418" i="60"/>
  <c r="U418" i="60"/>
  <c r="V412" i="60"/>
  <c r="U412" i="60"/>
  <c r="V411" i="60"/>
  <c r="U411" i="60"/>
  <c r="V410" i="60"/>
  <c r="U410" i="60"/>
  <c r="V409" i="60"/>
  <c r="U409" i="60"/>
  <c r="V408" i="60"/>
  <c r="U408" i="60"/>
  <c r="V407" i="60"/>
  <c r="U407" i="60"/>
  <c r="V400" i="60"/>
  <c r="U400" i="60"/>
  <c r="V399" i="60"/>
  <c r="U399" i="60"/>
  <c r="V398" i="60"/>
  <c r="U398" i="60"/>
  <c r="V397" i="60"/>
  <c r="U397" i="60"/>
  <c r="V396" i="60"/>
  <c r="U396" i="60"/>
  <c r="V395" i="60"/>
  <c r="U395" i="60"/>
  <c r="V394" i="60"/>
  <c r="U394" i="60"/>
  <c r="V393" i="60"/>
  <c r="U393" i="60"/>
  <c r="V392" i="60"/>
  <c r="U392" i="60"/>
  <c r="V391" i="60"/>
  <c r="U391" i="60"/>
  <c r="V390" i="60"/>
  <c r="U390" i="60"/>
  <c r="V389" i="60"/>
  <c r="U389" i="60"/>
  <c r="V388" i="60"/>
  <c r="U388" i="60"/>
  <c r="V387" i="60"/>
  <c r="U387" i="60"/>
  <c r="V386" i="60"/>
  <c r="U386" i="60"/>
  <c r="V385" i="60"/>
  <c r="U385" i="60"/>
  <c r="V384" i="60"/>
  <c r="U384" i="60"/>
  <c r="V383" i="60"/>
  <c r="U383" i="60"/>
  <c r="V382" i="60"/>
  <c r="U382" i="60"/>
  <c r="V381" i="60"/>
  <c r="U381" i="60"/>
  <c r="V380" i="60"/>
  <c r="U380" i="60"/>
  <c r="V379" i="60"/>
  <c r="U379" i="60"/>
  <c r="V378" i="60"/>
  <c r="U378" i="60"/>
  <c r="V377" i="60"/>
  <c r="U377" i="60"/>
  <c r="V376" i="60"/>
  <c r="U376" i="60"/>
  <c r="V375" i="60"/>
  <c r="U375" i="60"/>
  <c r="V374" i="60"/>
  <c r="U374" i="60"/>
  <c r="V373" i="60"/>
  <c r="U373" i="60"/>
  <c r="V372" i="60"/>
  <c r="U372" i="60"/>
  <c r="V371" i="60"/>
  <c r="U371" i="60"/>
  <c r="V370" i="60"/>
  <c r="U370" i="60"/>
  <c r="V369" i="60"/>
  <c r="U369" i="60"/>
  <c r="V368" i="60"/>
  <c r="U368" i="60"/>
  <c r="V351" i="60"/>
  <c r="U351" i="60"/>
  <c r="V350" i="60"/>
  <c r="U350" i="60"/>
  <c r="V349" i="60"/>
  <c r="U349" i="60"/>
  <c r="V348" i="60"/>
  <c r="U348" i="60"/>
  <c r="V347" i="60"/>
  <c r="U347" i="60"/>
  <c r="V346" i="60"/>
  <c r="U346" i="60"/>
  <c r="V345" i="60"/>
  <c r="U345" i="60"/>
  <c r="V344" i="60"/>
  <c r="U344" i="60"/>
  <c r="V343" i="60"/>
  <c r="U343" i="60"/>
  <c r="V342" i="60"/>
  <c r="U342" i="60"/>
  <c r="V341" i="60"/>
  <c r="U341" i="60"/>
  <c r="V340" i="60"/>
  <c r="U340" i="60"/>
  <c r="V339" i="60"/>
  <c r="U339" i="60"/>
  <c r="V338" i="60"/>
  <c r="U338" i="60"/>
  <c r="V337" i="60"/>
  <c r="U337" i="60"/>
  <c r="V318" i="60"/>
  <c r="U318" i="60"/>
  <c r="V317" i="60"/>
  <c r="U317" i="60"/>
  <c r="V316" i="60"/>
  <c r="U316" i="60"/>
  <c r="V315" i="60"/>
  <c r="U315" i="60"/>
  <c r="V314" i="60"/>
  <c r="U314" i="60"/>
  <c r="V313" i="60"/>
  <c r="U313" i="60"/>
  <c r="V312" i="60"/>
  <c r="U312" i="60"/>
  <c r="V311" i="60"/>
  <c r="U311" i="60"/>
  <c r="V310" i="60"/>
  <c r="U310" i="60"/>
  <c r="V309" i="60"/>
  <c r="U309" i="60"/>
  <c r="V308" i="60"/>
  <c r="U308" i="60"/>
  <c r="V307" i="60"/>
  <c r="U307" i="60"/>
  <c r="V306" i="60"/>
  <c r="U306" i="60"/>
  <c r="V305" i="60"/>
  <c r="U305" i="60"/>
  <c r="V304" i="60"/>
  <c r="U304" i="60"/>
  <c r="V287" i="60"/>
  <c r="U287" i="60"/>
  <c r="V286" i="60"/>
  <c r="U286" i="60"/>
  <c r="V285" i="60"/>
  <c r="U285" i="60"/>
  <c r="V284" i="60"/>
  <c r="U284" i="60"/>
  <c r="V283" i="60"/>
  <c r="U283" i="60"/>
  <c r="V282" i="60"/>
  <c r="U282" i="60"/>
  <c r="V281" i="60"/>
  <c r="U281" i="60"/>
  <c r="V280" i="60"/>
  <c r="U280" i="60"/>
  <c r="V279" i="60"/>
  <c r="U279" i="60"/>
  <c r="V278" i="60"/>
  <c r="U278" i="60"/>
  <c r="V277" i="60"/>
  <c r="U277" i="60"/>
  <c r="V276" i="60"/>
  <c r="U276" i="60"/>
  <c r="V275" i="60"/>
  <c r="U275" i="60"/>
  <c r="V274" i="60"/>
  <c r="U274" i="60"/>
  <c r="V273" i="60"/>
  <c r="U273" i="60"/>
  <c r="V271" i="60"/>
  <c r="U271" i="60"/>
  <c r="V270" i="60"/>
  <c r="U270" i="60"/>
  <c r="V269" i="60"/>
  <c r="U269" i="60"/>
  <c r="V268" i="60"/>
  <c r="U268" i="60"/>
  <c r="V267" i="60"/>
  <c r="U267" i="60"/>
  <c r="V266" i="60"/>
  <c r="U266" i="60"/>
  <c r="V249" i="60"/>
  <c r="U249" i="60"/>
  <c r="V248" i="60"/>
  <c r="U248" i="60"/>
  <c r="V247" i="60"/>
  <c r="U247" i="60"/>
  <c r="V246" i="60"/>
  <c r="U246" i="60"/>
  <c r="V245" i="60"/>
  <c r="U245" i="60"/>
  <c r="V244" i="60"/>
  <c r="U244" i="60"/>
  <c r="V243" i="60"/>
  <c r="U243" i="60"/>
  <c r="V242" i="60"/>
  <c r="U242" i="60"/>
  <c r="V241" i="60"/>
  <c r="U241" i="60"/>
  <c r="V240" i="60"/>
  <c r="U240" i="60"/>
  <c r="V239" i="60"/>
  <c r="U239" i="60"/>
  <c r="V238" i="60"/>
  <c r="U238" i="60"/>
  <c r="V237" i="60"/>
  <c r="U237" i="60"/>
  <c r="V236" i="60"/>
  <c r="U236" i="60"/>
  <c r="V235" i="60"/>
  <c r="U235" i="60"/>
  <c r="T565" i="60"/>
  <c r="T564" i="60"/>
  <c r="T563" i="60"/>
  <c r="T562" i="60"/>
  <c r="T561" i="60"/>
  <c r="T560" i="60"/>
  <c r="T559" i="60"/>
  <c r="T558" i="60"/>
  <c r="T557" i="60"/>
  <c r="T554" i="60"/>
  <c r="T553" i="60"/>
  <c r="T552" i="60"/>
  <c r="T551" i="60"/>
  <c r="T550" i="60"/>
  <c r="T549" i="60"/>
  <c r="T547" i="60"/>
  <c r="T546" i="60"/>
  <c r="T545" i="60"/>
  <c r="T544" i="60"/>
  <c r="T543" i="60"/>
  <c r="T542" i="60"/>
  <c r="T541" i="60"/>
  <c r="T540" i="60"/>
  <c r="T539" i="60"/>
  <c r="T538" i="60"/>
  <c r="T537" i="60"/>
  <c r="T536" i="60"/>
  <c r="T535" i="60"/>
  <c r="T534" i="60"/>
  <c r="T533" i="60"/>
  <c r="T531" i="60"/>
  <c r="T530" i="60"/>
  <c r="T529" i="60"/>
  <c r="T528" i="60"/>
  <c r="T527" i="60"/>
  <c r="T526" i="60"/>
  <c r="T525" i="60"/>
  <c r="T524" i="60"/>
  <c r="T523" i="60"/>
  <c r="T522" i="60"/>
  <c r="T521" i="60"/>
  <c r="T520" i="60"/>
  <c r="T519" i="60"/>
  <c r="T518" i="60"/>
  <c r="T517" i="60"/>
  <c r="T516" i="60"/>
  <c r="T515" i="60"/>
  <c r="T514" i="60"/>
  <c r="T513" i="60"/>
  <c r="T512" i="60"/>
  <c r="T511" i="60"/>
  <c r="T510" i="60"/>
  <c r="T509" i="60"/>
  <c r="T508" i="60"/>
  <c r="T506" i="60"/>
  <c r="T505" i="60"/>
  <c r="T504" i="60"/>
  <c r="T503" i="60"/>
  <c r="T502" i="60"/>
  <c r="T501" i="60"/>
  <c r="T500" i="60"/>
  <c r="T499" i="60"/>
  <c r="T498" i="60"/>
  <c r="T495" i="60"/>
  <c r="T494" i="60"/>
  <c r="T493" i="60"/>
  <c r="T492" i="60"/>
  <c r="T491" i="60"/>
  <c r="T490" i="60"/>
  <c r="T487" i="60"/>
  <c r="T486" i="60"/>
  <c r="T485" i="60"/>
  <c r="T484" i="60"/>
  <c r="T483" i="60"/>
  <c r="T482" i="60"/>
  <c r="T481" i="60"/>
  <c r="T480" i="60"/>
  <c r="T479" i="60"/>
  <c r="T430" i="60"/>
  <c r="T429" i="60"/>
  <c r="T428" i="60"/>
  <c r="T427" i="60"/>
  <c r="T426" i="60"/>
  <c r="T425" i="60"/>
  <c r="T424" i="60"/>
  <c r="T423" i="60"/>
  <c r="T422" i="60"/>
  <c r="T420" i="60"/>
  <c r="T419" i="60"/>
  <c r="T418" i="60"/>
  <c r="T412" i="60"/>
  <c r="T411" i="60"/>
  <c r="T410" i="60"/>
  <c r="T409" i="60"/>
  <c r="T408" i="60"/>
  <c r="T407" i="60"/>
  <c r="T400" i="60"/>
  <c r="T399" i="60"/>
  <c r="T398" i="60"/>
  <c r="T397" i="60"/>
  <c r="T396" i="60"/>
  <c r="T395" i="60"/>
  <c r="T394" i="60"/>
  <c r="T393" i="60"/>
  <c r="T392" i="60"/>
  <c r="T391" i="60"/>
  <c r="T390" i="60"/>
  <c r="T389" i="60"/>
  <c r="T388" i="60"/>
  <c r="T387" i="60"/>
  <c r="T386" i="60"/>
  <c r="T385" i="60"/>
  <c r="T384" i="60"/>
  <c r="T383" i="60"/>
  <c r="T382" i="60"/>
  <c r="T381" i="60"/>
  <c r="T380" i="60"/>
  <c r="T379" i="60"/>
  <c r="T378" i="60"/>
  <c r="T377" i="60"/>
  <c r="T376" i="60"/>
  <c r="T375" i="60"/>
  <c r="T374" i="60"/>
  <c r="T373" i="60"/>
  <c r="T372" i="60"/>
  <c r="T371" i="60"/>
  <c r="T370" i="60"/>
  <c r="T369" i="60"/>
  <c r="T368" i="60"/>
  <c r="T351" i="60"/>
  <c r="T350" i="60"/>
  <c r="T349" i="60"/>
  <c r="T348" i="60"/>
  <c r="T347" i="60"/>
  <c r="T346" i="60"/>
  <c r="T345" i="60"/>
  <c r="T344" i="60"/>
  <c r="T343" i="60"/>
  <c r="T342" i="60"/>
  <c r="T341" i="60"/>
  <c r="T340" i="60"/>
  <c r="T339" i="60"/>
  <c r="T338" i="60"/>
  <c r="T337" i="60"/>
  <c r="T318" i="60"/>
  <c r="T317" i="60"/>
  <c r="T316" i="60"/>
  <c r="T315" i="60"/>
  <c r="T314" i="60"/>
  <c r="T313" i="60"/>
  <c r="T312" i="60"/>
  <c r="T311" i="60"/>
  <c r="T310" i="60"/>
  <c r="T309" i="60"/>
  <c r="T308" i="60"/>
  <c r="T307" i="60"/>
  <c r="T306" i="60"/>
  <c r="T305" i="60"/>
  <c r="T304" i="60"/>
  <c r="T287" i="60"/>
  <c r="T286" i="60"/>
  <c r="T285" i="60"/>
  <c r="T284" i="60"/>
  <c r="T283" i="60"/>
  <c r="T282" i="60"/>
  <c r="T281" i="60"/>
  <c r="T280" i="60"/>
  <c r="T279" i="60"/>
  <c r="T278" i="60"/>
  <c r="T277" i="60"/>
  <c r="T276" i="60"/>
  <c r="T275" i="60"/>
  <c r="T274" i="60"/>
  <c r="T273" i="60"/>
  <c r="T271" i="60"/>
  <c r="T270" i="60"/>
  <c r="T269" i="60"/>
  <c r="T268" i="60"/>
  <c r="T267" i="60"/>
  <c r="T266" i="60"/>
  <c r="T249" i="60"/>
  <c r="T248" i="60"/>
  <c r="T247" i="60"/>
  <c r="T246" i="60"/>
  <c r="T245" i="60"/>
  <c r="T244" i="60"/>
  <c r="T243" i="60"/>
  <c r="T242" i="60"/>
  <c r="T241" i="60"/>
  <c r="T240" i="60"/>
  <c r="T239" i="60"/>
  <c r="T238" i="60"/>
  <c r="T237" i="60"/>
  <c r="T236" i="60"/>
  <c r="T235" i="60"/>
  <c r="V55" i="60"/>
  <c r="V54" i="60"/>
  <c r="V53" i="60"/>
  <c r="V52" i="60"/>
  <c r="V51" i="60"/>
  <c r="V50" i="60"/>
  <c r="V49" i="60"/>
  <c r="V48" i="60"/>
  <c r="V47" i="60"/>
  <c r="V45" i="60"/>
  <c r="V44" i="60"/>
  <c r="V43" i="60"/>
  <c r="V35" i="60"/>
  <c r="V34" i="60"/>
  <c r="V33" i="60"/>
  <c r="V31" i="60"/>
  <c r="V30" i="60"/>
  <c r="V29" i="60"/>
  <c r="V28" i="60"/>
  <c r="V27" i="60"/>
  <c r="V26" i="60"/>
  <c r="V25" i="60"/>
  <c r="V24" i="60"/>
  <c r="V23" i="60"/>
  <c r="V15" i="60"/>
  <c r="V14" i="60"/>
  <c r="V13" i="60"/>
  <c r="V12" i="60"/>
  <c r="V11" i="60"/>
  <c r="V10" i="60"/>
  <c r="V9" i="60"/>
  <c r="V8" i="60"/>
  <c r="V7" i="60"/>
  <c r="U55" i="60"/>
  <c r="U54" i="60"/>
  <c r="U53" i="60"/>
  <c r="U52" i="60"/>
  <c r="U51" i="60"/>
  <c r="U50" i="60"/>
  <c r="U49" i="60"/>
  <c r="U48" i="60"/>
  <c r="U47" i="60"/>
  <c r="U45" i="60"/>
  <c r="U44" i="60"/>
  <c r="U43" i="60"/>
  <c r="U35" i="60"/>
  <c r="U34" i="60"/>
  <c r="U33" i="60"/>
  <c r="U31" i="60"/>
  <c r="U30" i="60"/>
  <c r="U29" i="60"/>
  <c r="U28" i="60"/>
  <c r="U27" i="60"/>
  <c r="U26" i="60"/>
  <c r="U25" i="60"/>
  <c r="U24" i="60"/>
  <c r="U23" i="60"/>
  <c r="U15" i="60"/>
  <c r="U14" i="60"/>
  <c r="U13" i="60"/>
  <c r="U12" i="60"/>
  <c r="U11" i="60"/>
  <c r="U10" i="60"/>
  <c r="U9" i="60"/>
  <c r="U8" i="60"/>
  <c r="T55" i="60"/>
  <c r="T54" i="60"/>
  <c r="T53" i="60"/>
  <c r="T52" i="60"/>
  <c r="T51" i="60"/>
  <c r="T50" i="60"/>
  <c r="T49" i="60"/>
  <c r="T48" i="60"/>
  <c r="T47" i="60"/>
  <c r="T45" i="60"/>
  <c r="T44" i="60"/>
  <c r="T43" i="60"/>
  <c r="T35" i="60"/>
  <c r="T34" i="60"/>
  <c r="T33" i="60"/>
  <c r="T31" i="60"/>
  <c r="T30" i="60"/>
  <c r="T29" i="60"/>
  <c r="T28" i="60"/>
  <c r="T27" i="60"/>
  <c r="T26" i="60"/>
  <c r="T25" i="60"/>
  <c r="T24" i="60"/>
  <c r="T23" i="60"/>
  <c r="T15" i="60"/>
  <c r="Z15" i="60" s="1"/>
  <c r="T14" i="60"/>
  <c r="Z14" i="60" s="1"/>
  <c r="T13" i="60"/>
  <c r="Z13" i="60" s="1"/>
  <c r="T12" i="60"/>
  <c r="T11" i="60"/>
  <c r="T10" i="60"/>
  <c r="T9" i="60"/>
  <c r="T8" i="60"/>
  <c r="T7" i="60"/>
  <c r="Y25" i="12"/>
  <c r="Y24" i="12"/>
  <c r="L25" i="12"/>
  <c r="L24" i="12"/>
  <c r="R24" i="12" s="1"/>
  <c r="M25" i="12"/>
  <c r="M24" i="12"/>
  <c r="U16" i="12"/>
  <c r="U15" i="12"/>
  <c r="U14" i="12"/>
  <c r="U13" i="12"/>
  <c r="U12" i="12"/>
  <c r="N16" i="12"/>
  <c r="N15" i="12"/>
  <c r="N14" i="12"/>
  <c r="N13" i="12"/>
  <c r="N12" i="12"/>
  <c r="N11" i="12"/>
  <c r="M23" i="12"/>
  <c r="M16" i="12"/>
  <c r="M15" i="12"/>
  <c r="M14" i="12"/>
  <c r="M13" i="12"/>
  <c r="L16" i="12"/>
  <c r="L15" i="12"/>
  <c r="Y15" i="12" s="1"/>
  <c r="L14" i="12"/>
  <c r="L13" i="12"/>
  <c r="Y13" i="12" s="1"/>
  <c r="L12" i="12"/>
  <c r="Y12" i="12" s="1"/>
  <c r="X156" i="35"/>
  <c r="X155" i="35"/>
  <c r="X154" i="35"/>
  <c r="X151" i="35"/>
  <c r="X150" i="35"/>
  <c r="X149" i="35"/>
  <c r="X146" i="35"/>
  <c r="X145" i="35"/>
  <c r="X144" i="35"/>
  <c r="X141" i="35"/>
  <c r="X140" i="35"/>
  <c r="X139" i="35"/>
  <c r="Q158" i="35"/>
  <c r="Q157" i="35"/>
  <c r="Q156" i="35"/>
  <c r="Q155" i="35"/>
  <c r="Q154" i="35"/>
  <c r="Q153" i="35"/>
  <c r="Q152" i="35"/>
  <c r="Q151" i="35"/>
  <c r="Q150" i="35"/>
  <c r="Q149" i="35"/>
  <c r="Q148" i="35"/>
  <c r="Q147" i="35"/>
  <c r="Q146" i="35"/>
  <c r="Q145" i="35"/>
  <c r="Q144" i="35"/>
  <c r="Q143" i="35"/>
  <c r="Q142" i="35"/>
  <c r="Q141" i="35"/>
  <c r="Q140" i="35"/>
  <c r="Q139" i="35"/>
  <c r="X85" i="35"/>
  <c r="X130" i="35"/>
  <c r="X129" i="35"/>
  <c r="X128" i="35"/>
  <c r="X121" i="35"/>
  <c r="X120" i="35"/>
  <c r="X119" i="35"/>
  <c r="Q133" i="35"/>
  <c r="P133" i="35"/>
  <c r="Q132" i="35"/>
  <c r="P132" i="35"/>
  <c r="Q131" i="35"/>
  <c r="P131" i="35"/>
  <c r="Q130" i="35"/>
  <c r="P130" i="35"/>
  <c r="Q129" i="35"/>
  <c r="P129" i="35"/>
  <c r="Q128" i="35"/>
  <c r="P128" i="35"/>
  <c r="Q127" i="35"/>
  <c r="P127" i="35"/>
  <c r="Q126" i="35"/>
  <c r="P126" i="35"/>
  <c r="Q125" i="35"/>
  <c r="P125" i="35"/>
  <c r="Q124" i="35"/>
  <c r="P124" i="35"/>
  <c r="Q123" i="35"/>
  <c r="P123" i="35"/>
  <c r="Q122" i="35"/>
  <c r="P122" i="35"/>
  <c r="Q121" i="35"/>
  <c r="P121" i="35"/>
  <c r="Q120" i="35"/>
  <c r="P120" i="35"/>
  <c r="Q119" i="35"/>
  <c r="P119" i="35"/>
  <c r="Q118" i="35"/>
  <c r="P118" i="35"/>
  <c r="Q117" i="35"/>
  <c r="P117" i="35"/>
  <c r="Q116" i="35"/>
  <c r="P116" i="35"/>
  <c r="Q115" i="35"/>
  <c r="P115" i="35"/>
  <c r="Q114" i="35"/>
  <c r="P114" i="35"/>
  <c r="Q113" i="35"/>
  <c r="P113" i="35"/>
  <c r="Q112" i="35"/>
  <c r="P112" i="35"/>
  <c r="Q111" i="35"/>
  <c r="P111" i="35"/>
  <c r="Q110" i="35"/>
  <c r="P110" i="35"/>
  <c r="Q109" i="35"/>
  <c r="P109" i="35"/>
  <c r="Q108" i="35"/>
  <c r="P108" i="35"/>
  <c r="Q107" i="35"/>
  <c r="P107" i="35"/>
  <c r="X93" i="35"/>
  <c r="X91" i="35"/>
  <c r="X89" i="35"/>
  <c r="X87" i="35"/>
  <c r="Q97" i="35"/>
  <c r="P97" i="35"/>
  <c r="Q95" i="35"/>
  <c r="P95" i="35"/>
  <c r="Q93" i="35"/>
  <c r="P93" i="35"/>
  <c r="Q91" i="35"/>
  <c r="P91" i="35"/>
  <c r="Q89" i="35"/>
  <c r="P89" i="35"/>
  <c r="Q87" i="35"/>
  <c r="P87" i="35"/>
  <c r="Q85" i="35"/>
  <c r="P85" i="35"/>
  <c r="X56" i="35"/>
  <c r="X51" i="35"/>
  <c r="X46" i="35"/>
  <c r="X41" i="35"/>
  <c r="Q59" i="35"/>
  <c r="Q58" i="35"/>
  <c r="Q57" i="35"/>
  <c r="Q56" i="35"/>
  <c r="Q55" i="35"/>
  <c r="Q54" i="35"/>
  <c r="Q53" i="35"/>
  <c r="Q52" i="35"/>
  <c r="Q51" i="35"/>
  <c r="Q50" i="35"/>
  <c r="Q49" i="35"/>
  <c r="Q48" i="35"/>
  <c r="Q47" i="35"/>
  <c r="Q46" i="35"/>
  <c r="Q45" i="35"/>
  <c r="Q44" i="35"/>
  <c r="Q43" i="35"/>
  <c r="Q42" i="35"/>
  <c r="Q41" i="35"/>
  <c r="Q40" i="35"/>
  <c r="P59" i="35"/>
  <c r="P58" i="35"/>
  <c r="P57" i="35"/>
  <c r="P56" i="35"/>
  <c r="P55" i="35"/>
  <c r="P54" i="35"/>
  <c r="P53" i="35"/>
  <c r="P52" i="35"/>
  <c r="P51" i="35"/>
  <c r="P50" i="35"/>
  <c r="P49" i="35"/>
  <c r="P48" i="35"/>
  <c r="P47" i="35"/>
  <c r="P46" i="35"/>
  <c r="P45" i="35"/>
  <c r="P44" i="35"/>
  <c r="P43" i="35"/>
  <c r="P42" i="35"/>
  <c r="P41" i="35"/>
  <c r="P40" i="35"/>
  <c r="O8" i="35"/>
  <c r="P12" i="35"/>
  <c r="X55" i="35"/>
  <c r="X50" i="35"/>
  <c r="X45" i="35"/>
  <c r="X40" i="35"/>
  <c r="X42" i="35"/>
  <c r="X47" i="35"/>
  <c r="X52" i="35"/>
  <c r="X57" i="35"/>
  <c r="X127" i="35"/>
  <c r="X126" i="35"/>
  <c r="X125" i="35"/>
  <c r="X124" i="35"/>
  <c r="X123" i="35"/>
  <c r="X122" i="35"/>
  <c r="O97" i="35"/>
  <c r="O95" i="35"/>
  <c r="O93" i="35"/>
  <c r="O91" i="35"/>
  <c r="O89" i="35"/>
  <c r="O87" i="35"/>
  <c r="O85" i="35"/>
  <c r="R14" i="12" l="1"/>
  <c r="Y14" i="12"/>
  <c r="R16" i="12"/>
  <c r="Y16" i="12"/>
  <c r="R12" i="12"/>
  <c r="R13" i="12"/>
  <c r="R15" i="12"/>
  <c r="R25" i="12"/>
  <c r="AB8" i="35"/>
  <c r="U8" i="35"/>
  <c r="AG460" i="60"/>
  <c r="AG469" i="60"/>
  <c r="AG462" i="60"/>
  <c r="AG471" i="60"/>
  <c r="AG461" i="60"/>
  <c r="AG470" i="60"/>
  <c r="AG442" i="60"/>
  <c r="AG451" i="60"/>
  <c r="AG443" i="60"/>
  <c r="AG452" i="60"/>
  <c r="AG444" i="60"/>
  <c r="AG453" i="60"/>
  <c r="Z10" i="60"/>
  <c r="AG433" i="60"/>
  <c r="Z12" i="60"/>
  <c r="AG435" i="60"/>
  <c r="Z11" i="60"/>
  <c r="AG434" i="60"/>
  <c r="AG87" i="60"/>
  <c r="AG96" i="60"/>
  <c r="AG85" i="60"/>
  <c r="AG94" i="60"/>
  <c r="AG86" i="60"/>
  <c r="AG95" i="60"/>
  <c r="AG69" i="60"/>
  <c r="AG78" i="60"/>
  <c r="AG68" i="60"/>
  <c r="AG77" i="60"/>
  <c r="AG67" i="60"/>
  <c r="AG76" i="60"/>
  <c r="AG112" i="60"/>
  <c r="AG60" i="60"/>
  <c r="AG108" i="60"/>
  <c r="AG58" i="60"/>
  <c r="AG110" i="60"/>
  <c r="AG59" i="60"/>
  <c r="AG484" i="60"/>
  <c r="U91" i="35"/>
  <c r="AB91" i="35"/>
  <c r="AB95" i="35"/>
  <c r="AB93" i="35"/>
  <c r="AB97" i="35"/>
  <c r="U97" i="35"/>
  <c r="U95" i="35"/>
  <c r="U93" i="35"/>
  <c r="AB89" i="35"/>
  <c r="U89" i="35"/>
  <c r="U87" i="35"/>
  <c r="AB87" i="35"/>
  <c r="U85" i="35"/>
  <c r="AB85" i="35"/>
  <c r="AG546" i="60"/>
  <c r="AG482" i="60"/>
  <c r="AG492" i="60"/>
  <c r="AG490" i="60"/>
  <c r="Z491" i="60"/>
  <c r="AG491" i="60"/>
  <c r="AG486" i="60"/>
  <c r="AG430" i="60"/>
  <c r="Z487" i="60"/>
  <c r="AG487" i="60"/>
  <c r="AG424" i="60"/>
  <c r="Z485" i="60"/>
  <c r="AG485" i="60"/>
  <c r="AG412" i="60"/>
  <c r="AG483" i="60"/>
  <c r="AG480" i="60"/>
  <c r="AG428" i="60"/>
  <c r="AG494" i="60"/>
  <c r="AG504" i="60"/>
  <c r="AG521" i="60"/>
  <c r="AG565" i="60"/>
  <c r="Z481" i="60"/>
  <c r="AG481" i="60"/>
  <c r="AG422" i="60"/>
  <c r="Z479" i="60"/>
  <c r="AG479" i="60"/>
  <c r="AG410" i="60"/>
  <c r="Z429" i="60"/>
  <c r="AG429" i="60"/>
  <c r="AG427" i="60"/>
  <c r="Z425" i="60"/>
  <c r="AG425" i="60"/>
  <c r="AG426" i="60"/>
  <c r="Z423" i="60"/>
  <c r="AG423" i="60"/>
  <c r="AG418" i="60"/>
  <c r="Z420" i="60"/>
  <c r="AG420" i="60"/>
  <c r="AG419" i="60"/>
  <c r="Z411" i="60"/>
  <c r="AG411" i="60"/>
  <c r="AG493" i="60"/>
  <c r="Z495" i="60"/>
  <c r="AG495" i="60"/>
  <c r="AG506" i="60"/>
  <c r="Z505" i="60"/>
  <c r="AG505" i="60"/>
  <c r="AG517" i="60"/>
  <c r="Z518" i="60"/>
  <c r="AG518" i="60"/>
  <c r="AG519" i="60"/>
  <c r="AG520" i="60"/>
  <c r="Z522" i="60"/>
  <c r="AG522" i="60"/>
  <c r="AG563" i="60"/>
  <c r="AG564" i="60"/>
  <c r="Z560" i="60"/>
  <c r="AG560" i="60"/>
  <c r="AG561" i="60"/>
  <c r="Z562" i="60"/>
  <c r="AG562" i="60"/>
  <c r="AG553" i="60"/>
  <c r="Z558" i="60"/>
  <c r="AG558" i="60"/>
  <c r="AG557" i="60"/>
  <c r="AG559" i="60"/>
  <c r="AG551" i="60"/>
  <c r="Z552" i="60"/>
  <c r="AG552" i="60"/>
  <c r="AG554" i="60"/>
  <c r="AG549" i="60"/>
  <c r="Z550" i="60"/>
  <c r="AG550" i="60"/>
  <c r="Z547" i="60"/>
  <c r="AG547" i="60"/>
  <c r="AG545" i="60"/>
  <c r="AG542" i="60"/>
  <c r="Z543" i="60"/>
  <c r="AG543" i="60"/>
  <c r="AG544" i="60"/>
  <c r="AG538" i="60"/>
  <c r="AG540" i="60"/>
  <c r="Z541" i="60"/>
  <c r="AG541" i="60"/>
  <c r="Z539" i="60"/>
  <c r="AG539" i="60"/>
  <c r="AG534" i="60"/>
  <c r="AG536" i="60"/>
  <c r="AG537" i="60"/>
  <c r="AG529" i="60"/>
  <c r="Z533" i="60"/>
  <c r="AG533" i="60"/>
  <c r="Z535" i="60"/>
  <c r="AG535" i="60"/>
  <c r="AG531" i="60"/>
  <c r="Z530" i="60"/>
  <c r="AG530" i="60"/>
  <c r="AG527" i="60"/>
  <c r="Z526" i="60"/>
  <c r="AG526" i="60"/>
  <c r="AG525" i="60"/>
  <c r="AG528" i="60"/>
  <c r="AG515" i="60"/>
  <c r="AG523" i="60"/>
  <c r="Z524" i="60"/>
  <c r="AG524" i="60"/>
  <c r="Z514" i="60"/>
  <c r="AG514" i="60"/>
  <c r="AG513" i="60"/>
  <c r="Z516" i="60"/>
  <c r="AG516" i="60"/>
  <c r="AG511" i="60"/>
  <c r="AG512" i="60"/>
  <c r="Z508" i="60"/>
  <c r="AG508" i="60"/>
  <c r="AG500" i="60"/>
  <c r="AG509" i="60"/>
  <c r="Z510" i="60"/>
  <c r="AG510" i="60"/>
  <c r="AG502" i="60"/>
  <c r="Z501" i="60"/>
  <c r="AG501" i="60"/>
  <c r="AG503" i="60"/>
  <c r="AG407" i="60"/>
  <c r="AG499" i="60"/>
  <c r="AG498" i="60"/>
  <c r="Z499" i="60"/>
  <c r="AG409" i="60"/>
  <c r="AG408" i="60"/>
  <c r="Z407" i="60"/>
  <c r="Z409" i="60"/>
  <c r="AG390" i="60"/>
  <c r="AG314" i="60"/>
  <c r="AG372" i="60"/>
  <c r="AG396" i="60"/>
  <c r="AG344" i="60"/>
  <c r="AG368" i="60"/>
  <c r="AG376" i="60"/>
  <c r="AG384" i="60"/>
  <c r="AG392" i="60"/>
  <c r="AG400" i="60"/>
  <c r="AG378" i="60"/>
  <c r="AG398" i="60"/>
  <c r="AG399" i="60"/>
  <c r="Z385" i="60"/>
  <c r="AG385" i="60"/>
  <c r="Z393" i="60"/>
  <c r="AG393" i="60"/>
  <c r="AG386" i="60"/>
  <c r="AG394" i="60"/>
  <c r="Z387" i="60"/>
  <c r="AG387" i="60"/>
  <c r="Z395" i="60"/>
  <c r="AG395" i="60"/>
  <c r="AG388" i="60"/>
  <c r="Z389" i="60"/>
  <c r="AG389" i="60"/>
  <c r="Z397" i="60"/>
  <c r="AG397" i="60"/>
  <c r="AG383" i="60"/>
  <c r="AG391" i="60"/>
  <c r="Z369" i="60"/>
  <c r="AG369" i="60"/>
  <c r="Z377" i="60"/>
  <c r="AG377" i="60"/>
  <c r="AG370" i="60"/>
  <c r="Z371" i="60"/>
  <c r="AG371" i="60"/>
  <c r="Z379" i="60"/>
  <c r="AG379" i="60"/>
  <c r="AG348" i="60"/>
  <c r="AG380" i="60"/>
  <c r="Z373" i="60"/>
  <c r="AG373" i="60"/>
  <c r="Z381" i="60"/>
  <c r="AG381" i="60"/>
  <c r="AG374" i="60"/>
  <c r="AG382" i="60"/>
  <c r="AG375" i="60"/>
  <c r="Z337" i="60"/>
  <c r="AG337" i="60"/>
  <c r="Z345" i="60"/>
  <c r="AG345" i="60"/>
  <c r="AG338" i="60"/>
  <c r="AG346" i="60"/>
  <c r="Z339" i="60"/>
  <c r="AG339" i="60"/>
  <c r="Z347" i="60"/>
  <c r="AG347" i="60"/>
  <c r="AG340" i="60"/>
  <c r="Z341" i="60"/>
  <c r="AG341" i="60"/>
  <c r="Z349" i="60"/>
  <c r="AG349" i="60"/>
  <c r="AG308" i="60"/>
  <c r="AG342" i="60"/>
  <c r="AG350" i="60"/>
  <c r="AG309" i="60"/>
  <c r="AG317" i="60"/>
  <c r="AG343" i="60"/>
  <c r="AG351" i="60"/>
  <c r="AG310" i="60"/>
  <c r="AG318" i="60"/>
  <c r="AG271" i="60"/>
  <c r="AG304" i="60"/>
  <c r="AG312" i="60"/>
  <c r="Z305" i="60"/>
  <c r="AG305" i="60"/>
  <c r="Z313" i="60"/>
  <c r="AG313" i="60"/>
  <c r="AG306" i="60"/>
  <c r="Z311" i="60"/>
  <c r="AG311" i="60"/>
  <c r="Z307" i="60"/>
  <c r="AG307" i="60"/>
  <c r="Z315" i="60"/>
  <c r="AG315" i="60"/>
  <c r="AG316" i="60"/>
  <c r="AG270" i="60"/>
  <c r="AG269" i="60"/>
  <c r="AG286" i="60"/>
  <c r="Z270" i="60"/>
  <c r="AG280" i="60"/>
  <c r="AG274" i="60"/>
  <c r="Z287" i="60"/>
  <c r="AG287" i="60"/>
  <c r="AG285" i="60"/>
  <c r="AG282" i="60"/>
  <c r="Z283" i="60"/>
  <c r="AG283" i="60"/>
  <c r="AG284" i="60"/>
  <c r="Z279" i="60"/>
  <c r="AG279" i="60"/>
  <c r="Z281" i="60"/>
  <c r="AG281" i="60"/>
  <c r="AG278" i="60"/>
  <c r="AG276" i="60"/>
  <c r="AG277" i="60"/>
  <c r="Z273" i="60"/>
  <c r="AG273" i="60"/>
  <c r="Z275" i="60"/>
  <c r="AG275" i="60"/>
  <c r="Z266" i="60"/>
  <c r="AG266" i="60"/>
  <c r="AG187" i="60"/>
  <c r="AG267" i="60"/>
  <c r="AG268" i="60"/>
  <c r="AG173" i="60"/>
  <c r="AG189" i="60"/>
  <c r="AG190" i="60"/>
  <c r="AG195" i="60"/>
  <c r="AG172" i="60"/>
  <c r="AG192" i="60"/>
  <c r="AG171" i="60"/>
  <c r="AG182" i="60"/>
  <c r="AG196" i="60"/>
  <c r="AG179" i="60"/>
  <c r="AG184" i="60"/>
  <c r="AG194" i="60"/>
  <c r="AG186" i="60"/>
  <c r="AG176" i="60"/>
  <c r="AG175" i="60"/>
  <c r="AG174" i="60"/>
  <c r="AG188" i="60"/>
  <c r="AG178" i="60"/>
  <c r="AG199" i="60"/>
  <c r="AG170" i="60"/>
  <c r="AG193" i="60"/>
  <c r="AG191" i="60"/>
  <c r="AG198" i="60"/>
  <c r="AG197" i="60"/>
  <c r="AG180" i="60"/>
  <c r="AG185" i="60"/>
  <c r="AG132" i="60"/>
  <c r="AG183" i="60"/>
  <c r="AG181" i="60"/>
  <c r="AG177" i="60"/>
  <c r="AG136" i="60"/>
  <c r="AG135" i="60"/>
  <c r="AG134" i="60"/>
  <c r="AG133" i="60"/>
  <c r="AG137" i="60"/>
  <c r="AG128" i="60"/>
  <c r="AG130" i="60"/>
  <c r="AG127" i="60"/>
  <c r="AG126" i="60"/>
  <c r="AG131" i="60"/>
  <c r="AG129" i="60"/>
  <c r="AG125" i="60"/>
  <c r="AG120" i="60"/>
  <c r="AG124" i="60"/>
  <c r="AG121" i="60"/>
  <c r="AG119" i="60"/>
  <c r="AG123" i="60"/>
  <c r="AG122" i="60"/>
  <c r="AG118" i="60"/>
  <c r="AG117" i="60"/>
  <c r="AG116" i="60"/>
  <c r="AG115" i="60"/>
  <c r="AG114" i="60"/>
  <c r="AG113" i="60"/>
  <c r="AG111" i="60"/>
  <c r="AG109" i="60"/>
  <c r="AG249" i="60"/>
  <c r="AG245" i="60"/>
  <c r="Z246" i="60"/>
  <c r="AG246" i="60"/>
  <c r="AG244" i="60"/>
  <c r="AG247" i="60"/>
  <c r="Z248" i="60"/>
  <c r="AG248" i="60"/>
  <c r="AG241" i="60"/>
  <c r="Z242" i="60"/>
  <c r="AG242" i="60"/>
  <c r="AG243" i="60"/>
  <c r="AG239" i="60"/>
  <c r="Z240" i="60"/>
  <c r="AG240" i="60"/>
  <c r="AG235" i="60"/>
  <c r="Z238" i="60"/>
  <c r="AG238" i="60"/>
  <c r="AG237" i="60"/>
  <c r="AG236" i="60"/>
  <c r="Z231" i="60"/>
  <c r="Z230" i="60"/>
  <c r="Z53" i="60"/>
  <c r="AG53" i="60"/>
  <c r="Z54" i="60"/>
  <c r="AG54" i="60"/>
  <c r="Z55" i="60"/>
  <c r="AG55" i="60"/>
  <c r="Z51" i="60"/>
  <c r="AG51" i="60"/>
  <c r="Z52" i="60"/>
  <c r="AG52" i="60"/>
  <c r="Z50" i="60"/>
  <c r="AG50" i="60"/>
  <c r="Z47" i="60"/>
  <c r="AG47" i="60"/>
  <c r="Z48" i="60"/>
  <c r="AG48" i="60"/>
  <c r="Z49" i="60"/>
  <c r="AG49" i="60"/>
  <c r="Z43" i="60"/>
  <c r="AG43" i="60"/>
  <c r="Z44" i="60"/>
  <c r="AG44" i="60"/>
  <c r="Z45" i="60"/>
  <c r="AG45" i="60"/>
  <c r="Z8" i="60"/>
  <c r="AG37" i="60"/>
  <c r="Z9" i="60"/>
  <c r="AG38" i="60"/>
  <c r="Z7" i="60"/>
  <c r="AG36" i="60"/>
  <c r="Z35" i="60"/>
  <c r="Z33" i="60"/>
  <c r="Z34" i="60"/>
  <c r="Z29" i="60"/>
  <c r="AG29" i="60"/>
  <c r="Z30" i="60"/>
  <c r="AG30" i="60"/>
  <c r="Z31" i="60"/>
  <c r="AG31" i="60"/>
  <c r="Z26" i="60"/>
  <c r="AG26" i="60"/>
  <c r="Z27" i="60"/>
  <c r="AG27" i="60"/>
  <c r="Z28" i="60"/>
  <c r="AG28" i="60"/>
  <c r="AG24" i="60"/>
  <c r="AG25" i="60"/>
  <c r="AG23" i="60"/>
  <c r="Z23" i="60"/>
  <c r="Z24" i="60"/>
  <c r="Z25" i="60"/>
  <c r="Z247" i="60"/>
  <c r="Z312" i="60"/>
  <c r="Z370" i="60"/>
  <c r="Z386" i="60"/>
  <c r="Z408" i="60"/>
  <c r="Z430" i="60"/>
  <c r="Z498" i="60"/>
  <c r="Z515" i="60"/>
  <c r="Z531" i="60"/>
  <c r="Z549" i="60"/>
  <c r="Z559" i="60"/>
  <c r="Z280" i="60"/>
  <c r="Z338" i="60"/>
  <c r="Z378" i="60"/>
  <c r="Z394" i="60"/>
  <c r="Z422" i="60"/>
  <c r="Z486" i="60"/>
  <c r="Z506" i="60"/>
  <c r="Z523" i="60"/>
  <c r="Z540" i="60"/>
  <c r="Z232" i="60"/>
  <c r="Z239" i="60"/>
  <c r="Z304" i="60"/>
  <c r="Z271" i="60"/>
  <c r="Z346" i="60"/>
  <c r="Z241" i="60"/>
  <c r="Z249" i="60"/>
  <c r="Z274" i="60"/>
  <c r="Z282" i="60"/>
  <c r="Z306" i="60"/>
  <c r="Z314" i="60"/>
  <c r="Z340" i="60"/>
  <c r="Z348" i="60"/>
  <c r="Z372" i="60"/>
  <c r="Z380" i="60"/>
  <c r="Z388" i="60"/>
  <c r="Z396" i="60"/>
  <c r="Z410" i="60"/>
  <c r="Z424" i="60"/>
  <c r="Z480" i="60"/>
  <c r="Z490" i="60"/>
  <c r="Z500" i="60"/>
  <c r="Z509" i="60"/>
  <c r="Z517" i="60"/>
  <c r="Z525" i="60"/>
  <c r="Z534" i="60"/>
  <c r="Z542" i="60"/>
  <c r="Z551" i="60"/>
  <c r="Z561" i="60"/>
  <c r="Z235" i="60"/>
  <c r="Z243" i="60"/>
  <c r="Z267" i="60"/>
  <c r="Z276" i="60"/>
  <c r="Z284" i="60"/>
  <c r="Z308" i="60"/>
  <c r="Z316" i="60"/>
  <c r="Z342" i="60"/>
  <c r="Z350" i="60"/>
  <c r="Z374" i="60"/>
  <c r="Z382" i="60"/>
  <c r="Z390" i="60"/>
  <c r="Z398" i="60"/>
  <c r="Z412" i="60"/>
  <c r="Z426" i="60"/>
  <c r="Z482" i="60"/>
  <c r="Z492" i="60"/>
  <c r="Z502" i="60"/>
  <c r="Z511" i="60"/>
  <c r="Z519" i="60"/>
  <c r="Z527" i="60"/>
  <c r="Z536" i="60"/>
  <c r="Z544" i="60"/>
  <c r="Z553" i="60"/>
  <c r="Z563" i="60"/>
  <c r="Z236" i="60"/>
  <c r="Z244" i="60"/>
  <c r="Z268" i="60"/>
  <c r="Z277" i="60"/>
  <c r="Z285" i="60"/>
  <c r="Z309" i="60"/>
  <c r="Z317" i="60"/>
  <c r="Z343" i="60"/>
  <c r="Z351" i="60"/>
  <c r="Z375" i="60"/>
  <c r="Z383" i="60"/>
  <c r="Z391" i="60"/>
  <c r="Z399" i="60"/>
  <c r="Z418" i="60"/>
  <c r="Z427" i="60"/>
  <c r="Z483" i="60"/>
  <c r="Z493" i="60"/>
  <c r="Z503" i="60"/>
  <c r="Z512" i="60"/>
  <c r="Z520" i="60"/>
  <c r="Z528" i="60"/>
  <c r="Z537" i="60"/>
  <c r="Z545" i="60"/>
  <c r="Z554" i="60"/>
  <c r="Z564" i="60"/>
  <c r="Z237" i="60"/>
  <c r="Z245" i="60"/>
  <c r="Z269" i="60"/>
  <c r="Z278" i="60"/>
  <c r="Z286" i="60"/>
  <c r="Z310" i="60"/>
  <c r="Z318" i="60"/>
  <c r="Z344" i="60"/>
  <c r="Z368" i="60"/>
  <c r="Z376" i="60"/>
  <c r="Z384" i="60"/>
  <c r="Z392" i="60"/>
  <c r="Z400" i="60"/>
  <c r="Z419" i="60"/>
  <c r="Z428" i="60"/>
  <c r="Z484" i="60"/>
  <c r="Z494" i="60"/>
  <c r="Z504" i="60"/>
  <c r="Z513" i="60"/>
  <c r="Z521" i="60"/>
  <c r="Z529" i="60"/>
  <c r="Z538" i="60"/>
  <c r="Z546" i="60"/>
  <c r="Z557" i="60"/>
  <c r="Z565" i="60"/>
  <c r="U196" i="61"/>
  <c r="U194" i="61"/>
  <c r="U190" i="61"/>
  <c r="U185" i="61"/>
  <c r="U183" i="61"/>
  <c r="U182" i="61"/>
  <c r="U179" i="61"/>
  <c r="U175" i="61"/>
  <c r="U172" i="61"/>
  <c r="U173" i="61"/>
  <c r="U165" i="61"/>
  <c r="U166" i="61"/>
  <c r="U161" i="61"/>
  <c r="U156" i="61"/>
  <c r="U158" i="61"/>
  <c r="U157" i="61"/>
  <c r="U153" i="61"/>
  <c r="U154" i="61"/>
  <c r="U144" i="61"/>
  <c r="U145" i="61"/>
  <c r="U143" i="61"/>
  <c r="U139" i="61"/>
  <c r="U137" i="61"/>
  <c r="U138" i="61"/>
  <c r="U135" i="61"/>
  <c r="U134" i="61"/>
  <c r="U127" i="61"/>
  <c r="U128" i="61"/>
  <c r="U124" i="61"/>
  <c r="U126" i="61"/>
  <c r="U123" i="61"/>
  <c r="U118" i="61"/>
  <c r="U119" i="61"/>
  <c r="U120" i="61"/>
  <c r="U111" i="61"/>
  <c r="U109" i="61"/>
  <c r="U110" i="61"/>
  <c r="U106" i="61"/>
  <c r="U107" i="61"/>
  <c r="U102" i="61"/>
  <c r="U103" i="61"/>
  <c r="U99" i="61"/>
  <c r="U101" i="61"/>
  <c r="U91" i="61"/>
  <c r="U90" i="61"/>
  <c r="U98" i="61"/>
  <c r="U94" i="61"/>
  <c r="U95" i="61"/>
  <c r="U93" i="61"/>
  <c r="U82" i="61"/>
  <c r="U83" i="61"/>
  <c r="U84" i="61"/>
  <c r="U10" i="61"/>
  <c r="U12" i="61"/>
  <c r="AB21" i="61"/>
  <c r="AB20" i="61"/>
  <c r="AB19" i="61"/>
  <c r="U189" i="61"/>
  <c r="U197" i="61"/>
  <c r="U187" i="61"/>
  <c r="U11" i="61"/>
  <c r="U192" i="61"/>
  <c r="U86" i="61"/>
  <c r="U97" i="61"/>
  <c r="U105" i="61"/>
  <c r="U113" i="61"/>
  <c r="U122" i="61"/>
  <c r="U133" i="61"/>
  <c r="U141" i="61"/>
  <c r="U160" i="61"/>
  <c r="U177" i="61"/>
  <c r="U193" i="61"/>
  <c r="AB14" i="61"/>
  <c r="U195" i="61"/>
  <c r="U81" i="61"/>
  <c r="U92" i="61"/>
  <c r="U100" i="61"/>
  <c r="U108" i="61"/>
  <c r="U125" i="61"/>
  <c r="U136" i="61"/>
  <c r="U155" i="61"/>
  <c r="U171" i="61"/>
  <c r="U184" i="61"/>
  <c r="U178" i="61"/>
  <c r="U180" i="61"/>
  <c r="U186" i="61"/>
  <c r="U191" i="61"/>
  <c r="U85" i="61"/>
  <c r="U96" i="61"/>
  <c r="U104" i="61"/>
  <c r="U112" i="61"/>
  <c r="U121" i="61"/>
  <c r="U129" i="61"/>
  <c r="U140" i="61"/>
  <c r="U159" i="61"/>
  <c r="U167" i="61"/>
  <c r="U176" i="61"/>
  <c r="U41" i="61"/>
  <c r="U49" i="61"/>
  <c r="U42" i="61"/>
  <c r="U50" i="61"/>
  <c r="U43" i="61"/>
  <c r="U51" i="61"/>
  <c r="U48" i="61"/>
  <c r="U44" i="61"/>
  <c r="U53" i="61"/>
  <c r="U40" i="61"/>
  <c r="U37" i="61"/>
  <c r="U45" i="61"/>
  <c r="U54" i="61"/>
  <c r="U38" i="61"/>
  <c r="U46" i="61"/>
  <c r="U55" i="61"/>
  <c r="U39" i="61"/>
  <c r="U47" i="61"/>
  <c r="U34" i="61"/>
  <c r="U35" i="61"/>
  <c r="U36" i="61"/>
  <c r="U33" i="61"/>
  <c r="U32" i="61"/>
  <c r="U31" i="61"/>
  <c r="U23" i="61"/>
  <c r="U24" i="61"/>
  <c r="U22" i="61"/>
  <c r="U21" i="61"/>
  <c r="U19" i="61"/>
  <c r="U20" i="61"/>
  <c r="AB26" i="61"/>
  <c r="U16" i="61"/>
  <c r="U17" i="61"/>
  <c r="U18" i="61"/>
  <c r="AB27" i="61"/>
  <c r="AB25" i="61"/>
  <c r="U25" i="61"/>
  <c r="U26" i="61"/>
  <c r="U27" i="61"/>
  <c r="AB13" i="61"/>
  <c r="AB15" i="61"/>
  <c r="U14" i="61"/>
  <c r="U15" i="61"/>
  <c r="U13" i="61"/>
  <c r="U115" i="61"/>
  <c r="AB115" i="61"/>
  <c r="U116" i="61"/>
  <c r="AB116" i="61"/>
  <c r="U114" i="61"/>
  <c r="AB114" i="61"/>
  <c r="U163" i="61"/>
  <c r="AB163" i="61"/>
  <c r="U164" i="61"/>
  <c r="AB164" i="61"/>
  <c r="U162" i="61"/>
  <c r="AB162" i="61"/>
  <c r="U170" i="61"/>
  <c r="AB170" i="61"/>
  <c r="U168" i="61"/>
  <c r="AB168" i="61"/>
  <c r="U169" i="61"/>
  <c r="AB169" i="61"/>
  <c r="L68" i="36"/>
  <c r="K68" i="36"/>
  <c r="J68" i="36"/>
  <c r="P68" i="36" s="1"/>
  <c r="L66" i="36"/>
  <c r="K66" i="36"/>
  <c r="J66" i="36"/>
  <c r="P66" i="36" s="1"/>
  <c r="L64" i="36"/>
  <c r="K64" i="36"/>
  <c r="J64" i="36"/>
  <c r="P64" i="36" s="1"/>
  <c r="L62" i="36"/>
  <c r="K62" i="36"/>
  <c r="J62" i="36"/>
  <c r="P62" i="36" s="1"/>
  <c r="L60" i="36"/>
  <c r="K60" i="36"/>
  <c r="J60" i="36"/>
  <c r="P60" i="36" s="1"/>
  <c r="L58" i="36"/>
  <c r="K58" i="36"/>
  <c r="J58" i="36"/>
  <c r="P58" i="36" s="1"/>
  <c r="L56" i="36"/>
  <c r="K56" i="36"/>
  <c r="J56" i="36"/>
  <c r="P56" i="36" s="1"/>
  <c r="L54" i="36"/>
  <c r="K54" i="36"/>
  <c r="J54" i="36"/>
  <c r="P54" i="36" s="1"/>
  <c r="L52" i="36"/>
  <c r="K52" i="36"/>
  <c r="J52" i="36"/>
  <c r="P52" i="36" s="1"/>
  <c r="L48" i="36"/>
  <c r="K48" i="36"/>
  <c r="J48" i="36"/>
  <c r="P48" i="36" s="1"/>
  <c r="L46" i="36"/>
  <c r="K46" i="36"/>
  <c r="J46" i="36"/>
  <c r="P46" i="36" s="1"/>
  <c r="L44" i="36"/>
  <c r="K44" i="36"/>
  <c r="J44" i="36"/>
  <c r="P44" i="36" s="1"/>
  <c r="L42" i="36"/>
  <c r="K42" i="36"/>
  <c r="J42" i="36"/>
  <c r="P42" i="36" s="1"/>
  <c r="L40" i="36"/>
  <c r="K40" i="36"/>
  <c r="J40" i="36"/>
  <c r="P40" i="36" s="1"/>
  <c r="L38" i="36"/>
  <c r="K38" i="36"/>
  <c r="J38" i="36"/>
  <c r="P38" i="36" s="1"/>
  <c r="L36" i="36"/>
  <c r="K36" i="36"/>
  <c r="J36" i="36"/>
  <c r="P36" i="36" s="1"/>
  <c r="L34" i="36"/>
  <c r="K34" i="36"/>
  <c r="J34" i="36"/>
  <c r="P34" i="36" s="1"/>
  <c r="L32" i="36"/>
  <c r="K32" i="36"/>
  <c r="J32" i="36"/>
  <c r="P32" i="36" s="1"/>
  <c r="L24" i="36"/>
  <c r="K24" i="36"/>
  <c r="J24" i="36"/>
  <c r="P24" i="36" s="1"/>
  <c r="L22" i="36"/>
  <c r="K22" i="36"/>
  <c r="J22" i="36"/>
  <c r="P22" i="36" s="1"/>
  <c r="L20" i="36"/>
  <c r="K20" i="36"/>
  <c r="J20" i="36"/>
  <c r="P20" i="36" s="1"/>
  <c r="L15" i="36"/>
  <c r="K15" i="36"/>
  <c r="J15" i="36"/>
  <c r="P15" i="36" s="1"/>
  <c r="L13" i="36"/>
  <c r="P13" i="36"/>
  <c r="AR114" i="14"/>
  <c r="AQ114" i="14"/>
  <c r="AP114" i="14"/>
  <c r="AV114" i="14" s="1"/>
  <c r="AR113" i="14"/>
  <c r="AQ113" i="14"/>
  <c r="AP113" i="14"/>
  <c r="AV113" i="14" s="1"/>
  <c r="AR112" i="14"/>
  <c r="AQ112" i="14"/>
  <c r="AP112" i="14"/>
  <c r="AV112" i="14" s="1"/>
  <c r="AR111" i="14"/>
  <c r="AQ111" i="14"/>
  <c r="AP111" i="14"/>
  <c r="AV111" i="14" s="1"/>
  <c r="AR110" i="14"/>
  <c r="AQ110" i="14"/>
  <c r="AP110" i="14"/>
  <c r="AV110" i="14" s="1"/>
  <c r="AR109" i="14"/>
  <c r="AQ109" i="14"/>
  <c r="AP109" i="14"/>
  <c r="AV109" i="14" s="1"/>
  <c r="AR108" i="14"/>
  <c r="AQ108" i="14"/>
  <c r="AP108" i="14"/>
  <c r="AV108" i="14" s="1"/>
  <c r="AR106" i="14"/>
  <c r="AQ106" i="14"/>
  <c r="AP106" i="14"/>
  <c r="AV106" i="14" s="1"/>
  <c r="AR105" i="14"/>
  <c r="AQ105" i="14"/>
  <c r="AP105" i="14"/>
  <c r="AV105" i="14" s="1"/>
  <c r="AR103" i="14"/>
  <c r="AQ103" i="14"/>
  <c r="AP103" i="14"/>
  <c r="AV103" i="14" s="1"/>
  <c r="AR102" i="14"/>
  <c r="AQ102" i="14"/>
  <c r="AP102" i="14"/>
  <c r="AV102" i="14" s="1"/>
  <c r="AR98" i="14"/>
  <c r="AQ98" i="14"/>
  <c r="AP98" i="14"/>
  <c r="AV98" i="14" s="1"/>
  <c r="AR97" i="14"/>
  <c r="AQ97" i="14"/>
  <c r="AP97" i="14"/>
  <c r="AV97" i="14" s="1"/>
  <c r="AR96" i="14"/>
  <c r="AQ96" i="14"/>
  <c r="AP96" i="14"/>
  <c r="AV96" i="14" s="1"/>
  <c r="AR95" i="14"/>
  <c r="AQ95" i="14"/>
  <c r="AP95" i="14"/>
  <c r="AV95" i="14" s="1"/>
  <c r="AR94" i="14"/>
  <c r="AQ94" i="14"/>
  <c r="AP94" i="14"/>
  <c r="AV94" i="14" s="1"/>
  <c r="AR93" i="14"/>
  <c r="AQ93" i="14"/>
  <c r="AP93" i="14"/>
  <c r="AV93" i="14" s="1"/>
  <c r="AR92" i="14"/>
  <c r="AQ92" i="14"/>
  <c r="AP92" i="14"/>
  <c r="AV92" i="14" s="1"/>
  <c r="AR91" i="14"/>
  <c r="AQ91" i="14"/>
  <c r="AP91" i="14"/>
  <c r="AV91" i="14" s="1"/>
  <c r="AR90" i="14"/>
  <c r="AQ90" i="14"/>
  <c r="AP90" i="14"/>
  <c r="AV90" i="14" s="1"/>
  <c r="AR89" i="14"/>
  <c r="AQ89" i="14"/>
  <c r="AP89" i="14"/>
  <c r="AV89" i="14" s="1"/>
  <c r="AR87" i="14"/>
  <c r="AQ87" i="14"/>
  <c r="AP87" i="14"/>
  <c r="AV87" i="14" s="1"/>
  <c r="AR86" i="14"/>
  <c r="AQ86" i="14"/>
  <c r="AP86" i="14"/>
  <c r="AV86" i="14" s="1"/>
  <c r="AR85" i="14"/>
  <c r="AQ85" i="14"/>
  <c r="AP85" i="14"/>
  <c r="AV85" i="14" s="1"/>
  <c r="AR84" i="14"/>
  <c r="AQ84" i="14"/>
  <c r="AP84" i="14"/>
  <c r="AV84" i="14" s="1"/>
  <c r="AR82" i="14"/>
  <c r="AQ82" i="14"/>
  <c r="AP82" i="14"/>
  <c r="AV82" i="14" s="1"/>
  <c r="AR81" i="14"/>
  <c r="AQ81" i="14"/>
  <c r="AP81" i="14"/>
  <c r="AV81" i="14" s="1"/>
  <c r="AR80" i="14"/>
  <c r="AQ80" i="14"/>
  <c r="AP80" i="14"/>
  <c r="AV80" i="14" s="1"/>
  <c r="AR79" i="14"/>
  <c r="AQ79" i="14"/>
  <c r="AP79" i="14"/>
  <c r="AV79" i="14" s="1"/>
  <c r="AR78" i="14"/>
  <c r="AQ78" i="14"/>
  <c r="AP78" i="14"/>
  <c r="AV78" i="14" s="1"/>
  <c r="AR77" i="14"/>
  <c r="AQ77" i="14"/>
  <c r="AP77" i="14"/>
  <c r="AV77" i="14" s="1"/>
  <c r="AR76" i="14"/>
  <c r="AQ76" i="14"/>
  <c r="AP76" i="14"/>
  <c r="AV76" i="14" s="1"/>
  <c r="AR75" i="14"/>
  <c r="AQ75" i="14"/>
  <c r="AP75" i="14"/>
  <c r="AV75" i="14" s="1"/>
  <c r="AR72" i="14"/>
  <c r="AQ72" i="14"/>
  <c r="AP72" i="14"/>
  <c r="AV72" i="14" s="1"/>
  <c r="AR71" i="14"/>
  <c r="AQ71" i="14"/>
  <c r="AP71" i="14"/>
  <c r="AV71" i="14" s="1"/>
  <c r="AR70" i="14"/>
  <c r="AQ70" i="14"/>
  <c r="AP70" i="14"/>
  <c r="AV70" i="14" s="1"/>
  <c r="AR69" i="14"/>
  <c r="AQ69" i="14"/>
  <c r="AP69" i="14"/>
  <c r="AV69" i="14" s="1"/>
  <c r="AR68" i="14"/>
  <c r="AQ68" i="14"/>
  <c r="AP68" i="14"/>
  <c r="AV68" i="14" s="1"/>
  <c r="AR67" i="14"/>
  <c r="AQ67" i="14"/>
  <c r="AP67" i="14"/>
  <c r="AV67" i="14" s="1"/>
  <c r="AY62" i="14"/>
  <c r="AR62" i="14"/>
  <c r="AQ62" i="14"/>
  <c r="AP62" i="14"/>
  <c r="AV62" i="14" s="1"/>
  <c r="A62" i="14"/>
  <c r="A61" i="14"/>
  <c r="AY60" i="14"/>
  <c r="AR60" i="14"/>
  <c r="AQ60" i="14"/>
  <c r="AP60" i="14"/>
  <c r="AV60" i="14" s="1"/>
  <c r="A60" i="14"/>
  <c r="AY59" i="14"/>
  <c r="AR59" i="14"/>
  <c r="AQ59" i="14"/>
  <c r="AP59" i="14"/>
  <c r="AV59" i="14" s="1"/>
  <c r="A59" i="14"/>
  <c r="AY58" i="14"/>
  <c r="AR58" i="14"/>
  <c r="AQ58" i="14"/>
  <c r="AP58" i="14"/>
  <c r="AV58" i="14" s="1"/>
  <c r="A58" i="14"/>
  <c r="AY57" i="14"/>
  <c r="AR57" i="14"/>
  <c r="AQ57" i="14"/>
  <c r="AP57" i="14"/>
  <c r="AV57" i="14" s="1"/>
  <c r="A57" i="14"/>
  <c r="AY56" i="14"/>
  <c r="AR56" i="14"/>
  <c r="AQ56" i="14"/>
  <c r="AP56" i="14"/>
  <c r="AV56" i="14" s="1"/>
  <c r="A56" i="14"/>
  <c r="AY55" i="14"/>
  <c r="AR55" i="14"/>
  <c r="AQ55" i="14"/>
  <c r="AP55" i="14"/>
  <c r="AV55" i="14" s="1"/>
  <c r="A55" i="14"/>
  <c r="AY54" i="14"/>
  <c r="AR54" i="14"/>
  <c r="AQ54" i="14"/>
  <c r="AP54" i="14"/>
  <c r="AV54" i="14" s="1"/>
  <c r="A54" i="14"/>
  <c r="A53" i="14"/>
  <c r="AY52" i="14"/>
  <c r="AR52" i="14"/>
  <c r="AQ52" i="14"/>
  <c r="AP52" i="14"/>
  <c r="AV52" i="14" s="1"/>
  <c r="A52" i="14"/>
  <c r="AY51" i="14"/>
  <c r="AR51" i="14"/>
  <c r="AQ51" i="14"/>
  <c r="AP51" i="14"/>
  <c r="AV51" i="14" s="1"/>
  <c r="A51" i="14"/>
  <c r="A50" i="14"/>
  <c r="AY49" i="14"/>
  <c r="AR49" i="14"/>
  <c r="AQ49" i="14"/>
  <c r="AP49" i="14"/>
  <c r="AV49" i="14" s="1"/>
  <c r="A49" i="14"/>
  <c r="AY48" i="14"/>
  <c r="AR48" i="14"/>
  <c r="AQ48" i="14"/>
  <c r="AP48" i="14"/>
  <c r="AV48" i="14" s="1"/>
  <c r="A48" i="14"/>
  <c r="AY47" i="14"/>
  <c r="AR47" i="14"/>
  <c r="AQ47" i="14"/>
  <c r="AP47" i="14"/>
  <c r="AV47" i="14" s="1"/>
  <c r="A47" i="14"/>
  <c r="F46" i="14"/>
  <c r="G46" i="14" s="1"/>
  <c r="H46" i="14" s="1"/>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AL46" i="14" s="1"/>
  <c r="AM46" i="14" s="1"/>
  <c r="A46" i="14"/>
  <c r="A45" i="14"/>
  <c r="A44" i="14"/>
  <c r="A43" i="14"/>
  <c r="AY42" i="14"/>
  <c r="AV42" i="14"/>
  <c r="AR42" i="14"/>
  <c r="AQ42" i="14"/>
  <c r="AP42" i="14"/>
  <c r="A42" i="14"/>
  <c r="AY41" i="14"/>
  <c r="AR41" i="14"/>
  <c r="AQ41" i="14"/>
  <c r="AP41" i="14"/>
  <c r="AV41" i="14" s="1"/>
  <c r="A41" i="14"/>
  <c r="AY40" i="14"/>
  <c r="AR40" i="14"/>
  <c r="AQ40" i="14"/>
  <c r="AP40" i="14"/>
  <c r="AV40" i="14" s="1"/>
  <c r="A40" i="14"/>
  <c r="AY39" i="14"/>
  <c r="AR39" i="14"/>
  <c r="AQ39" i="14"/>
  <c r="AP39" i="14"/>
  <c r="AV39" i="14" s="1"/>
  <c r="A39" i="14"/>
  <c r="AY38" i="14"/>
  <c r="AR38" i="14"/>
  <c r="AQ38" i="14"/>
  <c r="AP38" i="14"/>
  <c r="AV38" i="14" s="1"/>
  <c r="A38" i="14"/>
  <c r="AY37" i="14"/>
  <c r="AR37" i="14"/>
  <c r="AQ37" i="14"/>
  <c r="AP37" i="14"/>
  <c r="AV37" i="14" s="1"/>
  <c r="A37" i="14"/>
  <c r="AY36" i="14"/>
  <c r="AR36" i="14"/>
  <c r="AQ36" i="14"/>
  <c r="AP36" i="14"/>
  <c r="AV36" i="14" s="1"/>
  <c r="A36" i="14"/>
  <c r="AY35" i="14"/>
  <c r="AR35" i="14"/>
  <c r="AQ35" i="14"/>
  <c r="AP35" i="14"/>
  <c r="AV35" i="14" s="1"/>
  <c r="A35" i="14"/>
  <c r="AY34" i="14"/>
  <c r="AR34" i="14"/>
  <c r="AQ34" i="14"/>
  <c r="AP34" i="14"/>
  <c r="AV34" i="14" s="1"/>
  <c r="A34" i="14"/>
  <c r="AY33" i="14"/>
  <c r="AR33" i="14"/>
  <c r="AQ33" i="14"/>
  <c r="AP33" i="14"/>
  <c r="AV33" i="14" s="1"/>
  <c r="A33" i="14"/>
  <c r="A32" i="14"/>
  <c r="AY31" i="14"/>
  <c r="AR31" i="14"/>
  <c r="AQ31" i="14"/>
  <c r="AP31" i="14"/>
  <c r="AV31" i="14" s="1"/>
  <c r="A31" i="14"/>
  <c r="AY30" i="14"/>
  <c r="AR30" i="14"/>
  <c r="AQ30" i="14"/>
  <c r="AP30" i="14"/>
  <c r="AV30" i="14" s="1"/>
  <c r="A30" i="14"/>
  <c r="AY29" i="14"/>
  <c r="AR29" i="14"/>
  <c r="AQ29" i="14"/>
  <c r="AP29" i="14"/>
  <c r="AV29" i="14" s="1"/>
  <c r="A29" i="14"/>
  <c r="AY28" i="14"/>
  <c r="AR28" i="14"/>
  <c r="AQ28" i="14"/>
  <c r="AP28" i="14"/>
  <c r="AV28" i="14" s="1"/>
  <c r="A28" i="14"/>
  <c r="A27" i="14"/>
  <c r="AY26" i="14"/>
  <c r="AR26" i="14"/>
  <c r="AQ26" i="14"/>
  <c r="AP26" i="14"/>
  <c r="AV26" i="14" s="1"/>
  <c r="A26" i="14"/>
  <c r="AY25" i="14"/>
  <c r="AR25" i="14"/>
  <c r="AQ25" i="14"/>
  <c r="AP25" i="14"/>
  <c r="AV25" i="14" s="1"/>
  <c r="A25" i="14"/>
  <c r="AY24" i="14"/>
  <c r="AR24" i="14"/>
  <c r="AQ24" i="14"/>
  <c r="AP24" i="14"/>
  <c r="AV24" i="14" s="1"/>
  <c r="A24" i="14"/>
  <c r="AY23" i="14"/>
  <c r="AR23" i="14"/>
  <c r="AQ23" i="14"/>
  <c r="AP23" i="14"/>
  <c r="AV23" i="14" s="1"/>
  <c r="A23" i="14"/>
  <c r="AY22" i="14"/>
  <c r="AR22" i="14"/>
  <c r="AQ22" i="14"/>
  <c r="AP22" i="14"/>
  <c r="AV22" i="14" s="1"/>
  <c r="A22" i="14"/>
  <c r="AY21" i="14"/>
  <c r="AR21" i="14"/>
  <c r="AQ21" i="14"/>
  <c r="AP21" i="14"/>
  <c r="AV21" i="14" s="1"/>
  <c r="A21" i="14"/>
  <c r="AY20" i="14"/>
  <c r="AR20" i="14"/>
  <c r="AQ20" i="14"/>
  <c r="AP20" i="14"/>
  <c r="AV20" i="14" s="1"/>
  <c r="A20" i="14"/>
  <c r="AY19" i="14"/>
  <c r="AR19" i="14"/>
  <c r="AQ19" i="14"/>
  <c r="AP19" i="14"/>
  <c r="AV19" i="14" s="1"/>
  <c r="A19" i="14"/>
  <c r="G18" i="14"/>
  <c r="H18" i="14" s="1"/>
  <c r="I18" i="14" s="1"/>
  <c r="J18" i="14" s="1"/>
  <c r="K18" i="14" s="1"/>
  <c r="L18" i="14" s="1"/>
  <c r="M18" i="14" s="1"/>
  <c r="N18" i="14" s="1"/>
  <c r="O18" i="14" s="1"/>
  <c r="P18" i="14" s="1"/>
  <c r="Q18" i="14" s="1"/>
  <c r="R18" i="14" s="1"/>
  <c r="S18" i="14" s="1"/>
  <c r="T18" i="14" s="1"/>
  <c r="U18" i="14" s="1"/>
  <c r="V18" i="14" s="1"/>
  <c r="W18" i="14" s="1"/>
  <c r="X18" i="14" s="1"/>
  <c r="Y18" i="14" s="1"/>
  <c r="Z18" i="14" s="1"/>
  <c r="AA18" i="14" s="1"/>
  <c r="AB18" i="14" s="1"/>
  <c r="AC18" i="14" s="1"/>
  <c r="AD18" i="14" s="1"/>
  <c r="AE18" i="14" s="1"/>
  <c r="AF18" i="14" s="1"/>
  <c r="AG18" i="14" s="1"/>
  <c r="AH18" i="14" s="1"/>
  <c r="AI18" i="14" s="1"/>
  <c r="AJ18" i="14" s="1"/>
  <c r="AK18" i="14" s="1"/>
  <c r="AL18" i="14" s="1"/>
  <c r="AM18" i="14" s="1"/>
  <c r="F18" i="14"/>
  <c r="A18" i="14"/>
  <c r="A17" i="14"/>
  <c r="A16" i="14"/>
  <c r="AY15" i="14"/>
  <c r="AR15" i="14"/>
  <c r="AQ15" i="14"/>
  <c r="AP15" i="14"/>
  <c r="AV15" i="14" s="1"/>
  <c r="A15" i="14"/>
  <c r="AR14" i="14"/>
  <c r="AQ14" i="14"/>
  <c r="AP14" i="14"/>
  <c r="AV14" i="14" s="1"/>
  <c r="A14" i="14"/>
  <c r="AR13" i="14"/>
  <c r="AQ13" i="14"/>
  <c r="AP13" i="14"/>
  <c r="AV13" i="14" s="1"/>
  <c r="A13" i="14"/>
  <c r="AR12" i="14"/>
  <c r="AQ12" i="14"/>
  <c r="AP12" i="14"/>
  <c r="AV12" i="14" s="1"/>
  <c r="A12" i="14"/>
  <c r="AR11" i="14"/>
  <c r="AQ11" i="14"/>
  <c r="AP11" i="14"/>
  <c r="AV11" i="14" s="1"/>
  <c r="A11" i="14"/>
  <c r="AY10" i="14"/>
  <c r="AR10" i="14"/>
  <c r="AQ10" i="14"/>
  <c r="AP10" i="14"/>
  <c r="AV10" i="14" s="1"/>
  <c r="A10" i="14"/>
  <c r="AY9" i="14"/>
  <c r="AR9" i="14"/>
  <c r="AQ9" i="14"/>
  <c r="AP9" i="14"/>
  <c r="AV9" i="14" s="1"/>
  <c r="A9" i="14"/>
  <c r="G8" i="14"/>
  <c r="H8" i="14" s="1"/>
  <c r="I8" i="14" s="1"/>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AI8" i="14" s="1"/>
  <c r="AJ8" i="14" s="1"/>
  <c r="AK8" i="14" s="1"/>
  <c r="AL8" i="14" s="1"/>
  <c r="AM8" i="14" s="1"/>
  <c r="F8" i="14"/>
  <c r="AR6" i="14"/>
  <c r="AQ6" i="14"/>
  <c r="AP6" i="14"/>
  <c r="AV6" i="14" s="1"/>
  <c r="AY5" i="14"/>
  <c r="AR5" i="14"/>
  <c r="AP5" i="14"/>
  <c r="AV5" i="14" s="1"/>
  <c r="AR77" i="13"/>
  <c r="AP77" i="13"/>
  <c r="AV77" i="13" s="1"/>
  <c r="AR76" i="13"/>
  <c r="AP76" i="13"/>
  <c r="AV76" i="13" s="1"/>
  <c r="AR75" i="13"/>
  <c r="AP75" i="13"/>
  <c r="AV75" i="13" s="1"/>
  <c r="AR74" i="13"/>
  <c r="AP74" i="13"/>
  <c r="AV74" i="13" s="1"/>
  <c r="AR73" i="13"/>
  <c r="AP73" i="13"/>
  <c r="AV73" i="13" s="1"/>
  <c r="AR72" i="13"/>
  <c r="AP72" i="13"/>
  <c r="AV72" i="13" s="1"/>
  <c r="AR69" i="13"/>
  <c r="AP69" i="13"/>
  <c r="AV69" i="13" s="1"/>
  <c r="AR68" i="13"/>
  <c r="AP68" i="13"/>
  <c r="AV68" i="13" s="1"/>
  <c r="AR67" i="13"/>
  <c r="AP67" i="13"/>
  <c r="AV67" i="13" s="1"/>
  <c r="AR66" i="13"/>
  <c r="AP66" i="13"/>
  <c r="AV66" i="13" s="1"/>
  <c r="AR65" i="13"/>
  <c r="AP65" i="13"/>
  <c r="AV65" i="13" s="1"/>
  <c r="AR64" i="13"/>
  <c r="AP64" i="13"/>
  <c r="AV64" i="13" s="1"/>
  <c r="AR63" i="13"/>
  <c r="AP63" i="13"/>
  <c r="AV63" i="13" s="1"/>
  <c r="AR62" i="13"/>
  <c r="AP62" i="13"/>
  <c r="AV62" i="13" s="1"/>
  <c r="AR61" i="13"/>
  <c r="AP61" i="13"/>
  <c r="AV61" i="13" s="1"/>
  <c r="AR60" i="13"/>
  <c r="AP60" i="13"/>
  <c r="AV60" i="13" s="1"/>
  <c r="AR59" i="13"/>
  <c r="AP59" i="13"/>
  <c r="AV59" i="13" s="1"/>
  <c r="AR58" i="13"/>
  <c r="AP58" i="13"/>
  <c r="AV58" i="13" s="1"/>
  <c r="AR57" i="13"/>
  <c r="AP57" i="13"/>
  <c r="AV57" i="13" s="1"/>
  <c r="AR56" i="13"/>
  <c r="AP56" i="13"/>
  <c r="AV56" i="13" s="1"/>
  <c r="AR54" i="13"/>
  <c r="AP54" i="13"/>
  <c r="AV54" i="13" s="1"/>
  <c r="AR53" i="13"/>
  <c r="AP53" i="13"/>
  <c r="AV53" i="13" s="1"/>
  <c r="AR52" i="13"/>
  <c r="AP52" i="13"/>
  <c r="AV52" i="13" s="1"/>
  <c r="AR51" i="13"/>
  <c r="AP51" i="13"/>
  <c r="AV51" i="13" s="1"/>
  <c r="AR50" i="13"/>
  <c r="AP50" i="13"/>
  <c r="AV50" i="13" s="1"/>
  <c r="AR49" i="13"/>
  <c r="AP49" i="13"/>
  <c r="AV49" i="13" s="1"/>
  <c r="AR48" i="13"/>
  <c r="AP48" i="13"/>
  <c r="AV48" i="13" s="1"/>
  <c r="AR47" i="13"/>
  <c r="AP47" i="13"/>
  <c r="AV47" i="13" s="1"/>
  <c r="AY43" i="13"/>
  <c r="AR43" i="13"/>
  <c r="AP43" i="13"/>
  <c r="AV43" i="13" s="1"/>
  <c r="A43" i="13"/>
  <c r="A42" i="13"/>
  <c r="A41" i="13"/>
  <c r="A40" i="13"/>
  <c r="AY39" i="13"/>
  <c r="AR39" i="13"/>
  <c r="AP39" i="13"/>
  <c r="AV39" i="13" s="1"/>
  <c r="A39" i="13"/>
  <c r="AY38" i="13"/>
  <c r="AR38" i="13"/>
  <c r="AP38" i="13"/>
  <c r="AV38" i="13" s="1"/>
  <c r="AY37" i="13"/>
  <c r="AR37" i="13"/>
  <c r="AP37" i="13"/>
  <c r="AV37" i="13" s="1"/>
  <c r="A37" i="13"/>
  <c r="AY36" i="13"/>
  <c r="AR36" i="13"/>
  <c r="AP36" i="13"/>
  <c r="AV36" i="13" s="1"/>
  <c r="A36" i="13"/>
  <c r="AY35" i="13"/>
  <c r="AR35" i="13"/>
  <c r="AP35" i="13"/>
  <c r="AV35" i="13" s="1"/>
  <c r="A35" i="13"/>
  <c r="AY34" i="13"/>
  <c r="AR34" i="13"/>
  <c r="AP34" i="13"/>
  <c r="AV34" i="13" s="1"/>
  <c r="A34" i="13"/>
  <c r="F33" i="13"/>
  <c r="G33" i="13" s="1"/>
  <c r="H33" i="13" s="1"/>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33" i="13"/>
  <c r="A32" i="13"/>
  <c r="AY31" i="13"/>
  <c r="AR31" i="13"/>
  <c r="AP31" i="13"/>
  <c r="AV31" i="13" s="1"/>
  <c r="A31" i="13"/>
  <c r="AY30" i="13"/>
  <c r="AR30" i="13"/>
  <c r="AP30" i="13"/>
  <c r="AV30" i="13" s="1"/>
  <c r="A30" i="13"/>
  <c r="AY29" i="13"/>
  <c r="AR29" i="13"/>
  <c r="AP29" i="13"/>
  <c r="AV29" i="13" s="1"/>
  <c r="A29" i="13"/>
  <c r="AY28" i="13"/>
  <c r="AR28" i="13"/>
  <c r="AP28" i="13"/>
  <c r="AV28" i="13" s="1"/>
  <c r="AY27" i="13"/>
  <c r="AR27" i="13"/>
  <c r="AP27" i="13"/>
  <c r="AV27" i="13" s="1"/>
  <c r="A27" i="13"/>
  <c r="AY26" i="13"/>
  <c r="AR26" i="13"/>
  <c r="AP26" i="13"/>
  <c r="AV26" i="13" s="1"/>
  <c r="A26" i="13"/>
  <c r="AY25" i="13"/>
  <c r="AR25" i="13"/>
  <c r="AP25" i="13"/>
  <c r="AV25" i="13" s="1"/>
  <c r="A25" i="13"/>
  <c r="AY24" i="13"/>
  <c r="AR24" i="13"/>
  <c r="AP24" i="13"/>
  <c r="AV24" i="13" s="1"/>
  <c r="A24" i="13"/>
  <c r="AY23" i="13"/>
  <c r="AR23" i="13"/>
  <c r="AP23" i="13"/>
  <c r="AV23" i="13" s="1"/>
  <c r="A23" i="13"/>
  <c r="AY22" i="13"/>
  <c r="AR22" i="13"/>
  <c r="AP22" i="13"/>
  <c r="AV22" i="13" s="1"/>
  <c r="A22" i="13"/>
  <c r="AY21" i="13"/>
  <c r="AR21" i="13"/>
  <c r="AP21" i="13"/>
  <c r="AV21" i="13" s="1"/>
  <c r="A21" i="13"/>
  <c r="AY20" i="13"/>
  <c r="AR20" i="13"/>
  <c r="AP20" i="13"/>
  <c r="AV20" i="13" s="1"/>
  <c r="A20" i="13"/>
  <c r="AY19" i="13"/>
  <c r="AR19" i="13"/>
  <c r="AP19" i="13"/>
  <c r="AV19" i="13" s="1"/>
  <c r="A19" i="13"/>
  <c r="AY18" i="13"/>
  <c r="AR18" i="13"/>
  <c r="AP18" i="13"/>
  <c r="AV18" i="13" s="1"/>
  <c r="A17" i="13"/>
  <c r="AY16" i="13"/>
  <c r="AR16" i="13"/>
  <c r="AP16" i="13"/>
  <c r="AV16" i="13" s="1"/>
  <c r="A16" i="13"/>
  <c r="AY15" i="13"/>
  <c r="AR15" i="13"/>
  <c r="AP15" i="13"/>
  <c r="AV15" i="13" s="1"/>
  <c r="A15" i="13"/>
  <c r="AY14" i="13"/>
  <c r="AR14" i="13"/>
  <c r="AP14" i="13"/>
  <c r="AV14" i="13" s="1"/>
  <c r="A14" i="13"/>
  <c r="AY13" i="13"/>
  <c r="AR13" i="13"/>
  <c r="AP13" i="13"/>
  <c r="AV13" i="13" s="1"/>
  <c r="A13" i="13"/>
  <c r="AY12" i="13"/>
  <c r="AR12" i="13"/>
  <c r="AP12" i="13"/>
  <c r="AV12" i="13" s="1"/>
  <c r="A12" i="13"/>
  <c r="AY11" i="13"/>
  <c r="AR11" i="13"/>
  <c r="AP11" i="13"/>
  <c r="AV11" i="13" s="1"/>
  <c r="A11" i="13"/>
  <c r="AY10" i="13"/>
  <c r="AR10" i="13"/>
  <c r="AP10" i="13"/>
  <c r="AV10" i="13" s="1"/>
  <c r="A10" i="13"/>
  <c r="AY9" i="13"/>
  <c r="AR9" i="13"/>
  <c r="AP9" i="13"/>
  <c r="AV9" i="13" s="1"/>
  <c r="A9" i="13"/>
  <c r="F8" i="13"/>
  <c r="G8" i="13" s="1"/>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AL8" i="13" s="1"/>
  <c r="AM8" i="13" s="1"/>
  <c r="AY7" i="13"/>
  <c r="AR7" i="13"/>
  <c r="AQ7" i="13"/>
  <c r="AP7" i="13"/>
  <c r="AV7" i="13" s="1"/>
  <c r="AY5" i="13"/>
  <c r="AR5" i="13"/>
  <c r="AP5" i="13"/>
  <c r="AV5" i="13" s="1"/>
  <c r="Y58" i="43"/>
  <c r="R58" i="43"/>
  <c r="Q58" i="43"/>
  <c r="P58" i="43"/>
  <c r="Y56" i="43"/>
  <c r="R56" i="43"/>
  <c r="Q56" i="43"/>
  <c r="P56" i="43"/>
  <c r="V56" i="43" s="1"/>
  <c r="R54" i="43"/>
  <c r="Q54" i="43"/>
  <c r="P54" i="43"/>
  <c r="V54" i="43" s="1"/>
  <c r="Y50" i="43"/>
  <c r="R50" i="43"/>
  <c r="Q50" i="43"/>
  <c r="P50" i="43"/>
  <c r="V50" i="43" s="1"/>
  <c r="Y48" i="43"/>
  <c r="R48" i="43"/>
  <c r="Q48" i="43"/>
  <c r="P48" i="43"/>
  <c r="V48" i="43" s="1"/>
  <c r="Y46" i="43"/>
  <c r="R46" i="43"/>
  <c r="Q46" i="43"/>
  <c r="P46" i="43"/>
  <c r="V46" i="43" s="1"/>
  <c r="Y44" i="43"/>
  <c r="R44" i="43"/>
  <c r="Q44" i="43"/>
  <c r="P44" i="43"/>
  <c r="V44" i="43" s="1"/>
  <c r="Y42" i="43"/>
  <c r="R42" i="43"/>
  <c r="Q42" i="43"/>
  <c r="P42" i="43"/>
  <c r="V42" i="43" s="1"/>
  <c r="Y40" i="43"/>
  <c r="R40" i="43"/>
  <c r="Q40" i="43"/>
  <c r="P40" i="43"/>
  <c r="V40" i="43" s="1"/>
  <c r="Y38" i="43"/>
  <c r="R38" i="43"/>
  <c r="Q38" i="43"/>
  <c r="P38" i="43"/>
  <c r="V38" i="43" s="1"/>
  <c r="Y36" i="43"/>
  <c r="R36" i="43"/>
  <c r="Q36" i="43"/>
  <c r="P36" i="43"/>
  <c r="V36" i="43" s="1"/>
  <c r="Y30" i="43"/>
  <c r="R30" i="43"/>
  <c r="Q30" i="43"/>
  <c r="P30" i="43"/>
  <c r="V30" i="43" s="1"/>
  <c r="Y28" i="43"/>
  <c r="R28" i="43"/>
  <c r="Q28" i="43"/>
  <c r="P28" i="43"/>
  <c r="V28" i="43" s="1"/>
  <c r="R26" i="43"/>
  <c r="Q26" i="43"/>
  <c r="P26" i="43"/>
  <c r="R21" i="43"/>
  <c r="Q21" i="43"/>
  <c r="P21" i="43"/>
  <c r="Y15" i="43"/>
  <c r="R15" i="43"/>
  <c r="Q15" i="43"/>
  <c r="P15" i="43"/>
  <c r="Y5" i="43"/>
  <c r="R5" i="43"/>
  <c r="P5" i="43"/>
  <c r="V5" i="43" s="1"/>
  <c r="X202" i="35"/>
  <c r="Q202" i="35"/>
  <c r="P202" i="35"/>
  <c r="O202" i="35"/>
  <c r="Q200" i="35"/>
  <c r="P200" i="35"/>
  <c r="O200" i="35"/>
  <c r="X195" i="35"/>
  <c r="Q195" i="35"/>
  <c r="P195" i="35"/>
  <c r="O195" i="35"/>
  <c r="AB195" i="35" s="1"/>
  <c r="Q191" i="35"/>
  <c r="P191" i="35"/>
  <c r="O191" i="35"/>
  <c r="AB191" i="35" s="1"/>
  <c r="X189" i="35"/>
  <c r="Q189" i="35"/>
  <c r="P189" i="35"/>
  <c r="O189" i="35"/>
  <c r="AB189" i="35" s="1"/>
  <c r="X187" i="35"/>
  <c r="Q187" i="35"/>
  <c r="P187" i="35"/>
  <c r="O187" i="35"/>
  <c r="AB187" i="35" s="1"/>
  <c r="X185" i="35"/>
  <c r="Q185" i="35"/>
  <c r="P185" i="35"/>
  <c r="O185" i="35"/>
  <c r="AB185" i="35" s="1"/>
  <c r="X183" i="35"/>
  <c r="Q183" i="35"/>
  <c r="P183" i="35"/>
  <c r="O183" i="35"/>
  <c r="AB183" i="35" s="1"/>
  <c r="X181" i="35"/>
  <c r="Q181" i="35"/>
  <c r="P181" i="35"/>
  <c r="O181" i="35"/>
  <c r="AB181" i="35" s="1"/>
  <c r="X179" i="35"/>
  <c r="Q179" i="35"/>
  <c r="P179" i="35"/>
  <c r="O179" i="35"/>
  <c r="AB179" i="35" s="1"/>
  <c r="Q173" i="35"/>
  <c r="P173" i="35"/>
  <c r="O173" i="35"/>
  <c r="AB173" i="35" s="1"/>
  <c r="Q161" i="35"/>
  <c r="P161" i="35"/>
  <c r="O161" i="35"/>
  <c r="O133" i="35"/>
  <c r="O132" i="35"/>
  <c r="O131" i="35"/>
  <c r="O130" i="35"/>
  <c r="O129" i="35"/>
  <c r="O128" i="35"/>
  <c r="O127" i="35"/>
  <c r="O126" i="35"/>
  <c r="U126" i="35" s="1"/>
  <c r="O125" i="35"/>
  <c r="U125" i="35" s="1"/>
  <c r="O124" i="35"/>
  <c r="U124" i="35" s="1"/>
  <c r="O123" i="35"/>
  <c r="U123" i="35" s="1"/>
  <c r="O122" i="35"/>
  <c r="U122" i="35" s="1"/>
  <c r="O121" i="35"/>
  <c r="U121" i="35" s="1"/>
  <c r="O120" i="35"/>
  <c r="U120" i="35" s="1"/>
  <c r="O119" i="35"/>
  <c r="U119" i="35" s="1"/>
  <c r="O118" i="35"/>
  <c r="U118" i="35" s="1"/>
  <c r="O117" i="35"/>
  <c r="U117" i="35" s="1"/>
  <c r="O116" i="35"/>
  <c r="U116" i="35" s="1"/>
  <c r="O115" i="35"/>
  <c r="U115" i="35" s="1"/>
  <c r="O114" i="35"/>
  <c r="U114" i="35" s="1"/>
  <c r="O113" i="35"/>
  <c r="U113" i="35" s="1"/>
  <c r="O112" i="35"/>
  <c r="U112" i="35" s="1"/>
  <c r="O111" i="35"/>
  <c r="U111" i="35" s="1"/>
  <c r="O110" i="35"/>
  <c r="U110" i="35" s="1"/>
  <c r="O109" i="35"/>
  <c r="U109" i="35" s="1"/>
  <c r="O108" i="35"/>
  <c r="U108" i="35" s="1"/>
  <c r="O107" i="35"/>
  <c r="U107" i="35" s="1"/>
  <c r="X102" i="35"/>
  <c r="Q102" i="35"/>
  <c r="P102" i="35"/>
  <c r="O102" i="35"/>
  <c r="Q81" i="35"/>
  <c r="P81" i="35"/>
  <c r="O81" i="35"/>
  <c r="Q77" i="35"/>
  <c r="P77" i="35"/>
  <c r="O77" i="35"/>
  <c r="X73" i="35"/>
  <c r="Q73" i="35"/>
  <c r="P73" i="35"/>
  <c r="O73" i="35"/>
  <c r="Q71" i="35"/>
  <c r="P71" i="35"/>
  <c r="O71" i="35"/>
  <c r="Q65" i="35"/>
  <c r="P65" i="35"/>
  <c r="O65" i="35"/>
  <c r="AB67" i="35" s="1"/>
  <c r="X63" i="35"/>
  <c r="Q63" i="35"/>
  <c r="P63" i="35"/>
  <c r="O63" i="35"/>
  <c r="X61" i="35"/>
  <c r="Q61" i="35"/>
  <c r="P61" i="35"/>
  <c r="O61" i="35"/>
  <c r="O59" i="35"/>
  <c r="O58" i="35"/>
  <c r="O57" i="35"/>
  <c r="O56" i="35"/>
  <c r="O55" i="35"/>
  <c r="U55" i="35" s="1"/>
  <c r="O54" i="35"/>
  <c r="O53" i="35"/>
  <c r="O52" i="35"/>
  <c r="O51" i="35"/>
  <c r="O50" i="35"/>
  <c r="U50" i="35" s="1"/>
  <c r="O49" i="35"/>
  <c r="O48" i="35"/>
  <c r="O47" i="35"/>
  <c r="O46" i="35"/>
  <c r="O45" i="35"/>
  <c r="O44" i="35"/>
  <c r="O43" i="35"/>
  <c r="O42" i="35"/>
  <c r="O41" i="35"/>
  <c r="O40" i="35"/>
  <c r="Q34" i="35"/>
  <c r="P34" i="35"/>
  <c r="O34" i="35"/>
  <c r="Q32" i="35"/>
  <c r="P32" i="35"/>
  <c r="O32" i="35"/>
  <c r="Q30" i="35"/>
  <c r="P30" i="35"/>
  <c r="O30" i="35"/>
  <c r="Q28" i="35"/>
  <c r="P28" i="35"/>
  <c r="O28" i="35"/>
  <c r="X26" i="35"/>
  <c r="Q26" i="35"/>
  <c r="P26" i="35"/>
  <c r="O26" i="35"/>
  <c r="X24" i="35"/>
  <c r="Q24" i="35"/>
  <c r="P24" i="35"/>
  <c r="O24" i="35"/>
  <c r="X22" i="35"/>
  <c r="Q22" i="35"/>
  <c r="P22" i="35"/>
  <c r="O22" i="35"/>
  <c r="Q20" i="35"/>
  <c r="P20" i="35"/>
  <c r="O20" i="35"/>
  <c r="X16" i="35"/>
  <c r="Q16" i="35"/>
  <c r="P16" i="35"/>
  <c r="O16" i="35"/>
  <c r="AB16" i="35" s="1"/>
  <c r="Q14" i="35"/>
  <c r="P14" i="35"/>
  <c r="O14" i="35"/>
  <c r="O12" i="35"/>
  <c r="AB12" i="35" s="1"/>
  <c r="B24" i="12"/>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B2023" i="12" s="1"/>
  <c r="B2024" i="12" s="1"/>
  <c r="B2025" i="12" s="1"/>
  <c r="B2026" i="12" s="1"/>
  <c r="B2027" i="12" s="1"/>
  <c r="B2028" i="12" s="1"/>
  <c r="B2029" i="12" s="1"/>
  <c r="B2030" i="12" s="1"/>
  <c r="B2031" i="12" s="1"/>
  <c r="B2032" i="12" s="1"/>
  <c r="B2033" i="12" s="1"/>
  <c r="B2034" i="12" s="1"/>
  <c r="B2035" i="12" s="1"/>
  <c r="B2036" i="12" s="1"/>
  <c r="B2037" i="12" s="1"/>
  <c r="B2038" i="12" s="1"/>
  <c r="B2039" i="12" s="1"/>
  <c r="B2040" i="12" s="1"/>
  <c r="B2041" i="12" s="1"/>
  <c r="B2042" i="12" s="1"/>
  <c r="B2043" i="12" s="1"/>
  <c r="B2044" i="12" s="1"/>
  <c r="B2045" i="12" s="1"/>
  <c r="B2046" i="12" s="1"/>
  <c r="B2047" i="12" s="1"/>
  <c r="B2048" i="12" s="1"/>
  <c r="B2049" i="12" s="1"/>
  <c r="B2050" i="12" s="1"/>
  <c r="B2051" i="12" s="1"/>
  <c r="B2052" i="12" s="1"/>
  <c r="B2053" i="12" s="1"/>
  <c r="B2054" i="12" s="1"/>
  <c r="B2055" i="12" s="1"/>
  <c r="B2056" i="12" s="1"/>
  <c r="B2057" i="12" s="1"/>
  <c r="B2058" i="12" s="1"/>
  <c r="B2059" i="12" s="1"/>
  <c r="B2060" i="12" s="1"/>
  <c r="B2061" i="12" s="1"/>
  <c r="B2062" i="12" s="1"/>
  <c r="B2063" i="12" s="1"/>
  <c r="B2064" i="12" s="1"/>
  <c r="B2065" i="12" s="1"/>
  <c r="B2066" i="12" s="1"/>
  <c r="B2067" i="12" s="1"/>
  <c r="B2068" i="12" s="1"/>
  <c r="B2069" i="12" s="1"/>
  <c r="B2070" i="12" s="1"/>
  <c r="B2071" i="12" s="1"/>
  <c r="B2072" i="12" s="1"/>
  <c r="B2073" i="12" s="1"/>
  <c r="B2074" i="12" s="1"/>
  <c r="B2075" i="12" s="1"/>
  <c r="B2076" i="12" s="1"/>
  <c r="B2077" i="12" s="1"/>
  <c r="B2078" i="12" s="1"/>
  <c r="B2079" i="12" s="1"/>
  <c r="B2080" i="12" s="1"/>
  <c r="B2081" i="12" s="1"/>
  <c r="B2082" i="12" s="1"/>
  <c r="B2083" i="12" s="1"/>
  <c r="B2084" i="12" s="1"/>
  <c r="B2085" i="12" s="1"/>
  <c r="B2086" i="12" s="1"/>
  <c r="B2087" i="12" s="1"/>
  <c r="B2088" i="12" s="1"/>
  <c r="B2089" i="12" s="1"/>
  <c r="B2090" i="12" s="1"/>
  <c r="B2091" i="12" s="1"/>
  <c r="B2092" i="12" s="1"/>
  <c r="B2093" i="12" s="1"/>
  <c r="B2094" i="12" s="1"/>
  <c r="B2095" i="12" s="1"/>
  <c r="B2096" i="12" s="1"/>
  <c r="B2097" i="12" s="1"/>
  <c r="B2098" i="12" s="1"/>
  <c r="B2099" i="12" s="1"/>
  <c r="B2100" i="12" s="1"/>
  <c r="B2101" i="12" s="1"/>
  <c r="B2102" i="12" s="1"/>
  <c r="B2103" i="12" s="1"/>
  <c r="B2104" i="12" s="1"/>
  <c r="B2105" i="12" s="1"/>
  <c r="B2106" i="12" s="1"/>
  <c r="B2107" i="12" s="1"/>
  <c r="B2108" i="12" s="1"/>
  <c r="B2109" i="12" s="1"/>
  <c r="B2110" i="12" s="1"/>
  <c r="B2111" i="12" s="1"/>
  <c r="B2112" i="12" s="1"/>
  <c r="B2113" i="12" s="1"/>
  <c r="B2114" i="12" s="1"/>
  <c r="B2115" i="12" s="1"/>
  <c r="B2116" i="12" s="1"/>
  <c r="B2117" i="12" s="1"/>
  <c r="B2118" i="12" s="1"/>
  <c r="B2119" i="12" s="1"/>
  <c r="B2120" i="12" s="1"/>
  <c r="B2121" i="12" s="1"/>
  <c r="B2122" i="12" s="1"/>
  <c r="B2123" i="12" s="1"/>
  <c r="B2124" i="12" s="1"/>
  <c r="B2125" i="12" s="1"/>
  <c r="B2126" i="12" s="1"/>
  <c r="B2127" i="12" s="1"/>
  <c r="B2128" i="12" s="1"/>
  <c r="B2129" i="12" s="1"/>
  <c r="B2130" i="12" s="1"/>
  <c r="B2131" i="12" s="1"/>
  <c r="B2132" i="12" s="1"/>
  <c r="B2133" i="12" s="1"/>
  <c r="B2134" i="12" s="1"/>
  <c r="B2135" i="12" s="1"/>
  <c r="B2136" i="12" s="1"/>
  <c r="B2137" i="12" s="1"/>
  <c r="B2138" i="12" s="1"/>
  <c r="B2139" i="12" s="1"/>
  <c r="B2140" i="12" s="1"/>
  <c r="B2141" i="12" s="1"/>
  <c r="B2142" i="12" s="1"/>
  <c r="B2143" i="12" s="1"/>
  <c r="B2144" i="12" s="1"/>
  <c r="B2145" i="12" s="1"/>
  <c r="B2146" i="12" s="1"/>
  <c r="B2147" i="12" s="1"/>
  <c r="B2148" i="12" s="1"/>
  <c r="B2149" i="12" s="1"/>
  <c r="B2150" i="12" s="1"/>
  <c r="B2151" i="12" s="1"/>
  <c r="B2152" i="12" s="1"/>
  <c r="B2153" i="12" s="1"/>
  <c r="B2154" i="12" s="1"/>
  <c r="B2155" i="12" s="1"/>
  <c r="B2156" i="12" s="1"/>
  <c r="B2157" i="12" s="1"/>
  <c r="B2158" i="12" s="1"/>
  <c r="B2159" i="12" s="1"/>
  <c r="B2160" i="12" s="1"/>
  <c r="B2161" i="12" s="1"/>
  <c r="B2162" i="12" s="1"/>
  <c r="B2163" i="12" s="1"/>
  <c r="B2164" i="12" s="1"/>
  <c r="B2165" i="12" s="1"/>
  <c r="B2166" i="12" s="1"/>
  <c r="B2167" i="12" s="1"/>
  <c r="B2168" i="12" s="1"/>
  <c r="B2169" i="12" s="1"/>
  <c r="B2170" i="12" s="1"/>
  <c r="B2171" i="12" s="1"/>
  <c r="B2172" i="12" s="1"/>
  <c r="B2173" i="12" s="1"/>
  <c r="B2174" i="12" s="1"/>
  <c r="B2175" i="12" s="1"/>
  <c r="B2176" i="12" s="1"/>
  <c r="B2177" i="12" s="1"/>
  <c r="B2178" i="12" s="1"/>
  <c r="B2179" i="12" s="1"/>
  <c r="B2180" i="12" s="1"/>
  <c r="B2181" i="12" s="1"/>
  <c r="B2182" i="12" s="1"/>
  <c r="B2183" i="12" s="1"/>
  <c r="B2184" i="12" s="1"/>
  <c r="B2185" i="12" s="1"/>
  <c r="B2186" i="12" s="1"/>
  <c r="B2187" i="12" s="1"/>
  <c r="B2188" i="12" s="1"/>
  <c r="B2189" i="12" s="1"/>
  <c r="B2190" i="12" s="1"/>
  <c r="B2191" i="12" s="1"/>
  <c r="B2192" i="12" s="1"/>
  <c r="B2193" i="12" s="1"/>
  <c r="B2194" i="12" s="1"/>
  <c r="B2195" i="12" s="1"/>
  <c r="B2196" i="12" s="1"/>
  <c r="B2197" i="12" s="1"/>
  <c r="B2198" i="12" s="1"/>
  <c r="B2199" i="12" s="1"/>
  <c r="B2200" i="12" s="1"/>
  <c r="B2201" i="12" s="1"/>
  <c r="B2202" i="12" s="1"/>
  <c r="B2203" i="12" s="1"/>
  <c r="B2204" i="12" s="1"/>
  <c r="B2205" i="12" s="1"/>
  <c r="B2206" i="12" s="1"/>
  <c r="B2207" i="12" s="1"/>
  <c r="B2208" i="12" s="1"/>
  <c r="B2209" i="12" s="1"/>
  <c r="B2210" i="12" s="1"/>
  <c r="B2211" i="12" s="1"/>
  <c r="B2212" i="12" s="1"/>
  <c r="B2213" i="12" s="1"/>
  <c r="B2214" i="12" s="1"/>
  <c r="B2215" i="12" s="1"/>
  <c r="B2216" i="12" s="1"/>
  <c r="B2217" i="12" s="1"/>
  <c r="B2218" i="12" s="1"/>
  <c r="B2219" i="12" s="1"/>
  <c r="B2220" i="12" s="1"/>
  <c r="B2221" i="12" s="1"/>
  <c r="B2222" i="12" s="1"/>
  <c r="B2223" i="12" s="1"/>
  <c r="B2224" i="12" s="1"/>
  <c r="B2225" i="12" s="1"/>
  <c r="B2226" i="12" s="1"/>
  <c r="B2227" i="12" s="1"/>
  <c r="B2228" i="12" s="1"/>
  <c r="B2229" i="12" s="1"/>
  <c r="B2230" i="12" s="1"/>
  <c r="B2231" i="12" s="1"/>
  <c r="B2232" i="12" s="1"/>
  <c r="B2233" i="12" s="1"/>
  <c r="B2234" i="12" s="1"/>
  <c r="B2235" i="12" s="1"/>
  <c r="B2236" i="12" s="1"/>
  <c r="B2237" i="12" s="1"/>
  <c r="B2238" i="12" s="1"/>
  <c r="B2239" i="12" s="1"/>
  <c r="B2240" i="12" s="1"/>
  <c r="B2241" i="12" s="1"/>
  <c r="B2242" i="12" s="1"/>
  <c r="B2243" i="12" s="1"/>
  <c r="B2244" i="12" s="1"/>
  <c r="B2245" i="12" s="1"/>
  <c r="B2246" i="12" s="1"/>
  <c r="B2247" i="12" s="1"/>
  <c r="B2248" i="12" s="1"/>
  <c r="B2249" i="12" s="1"/>
  <c r="B2250" i="12" s="1"/>
  <c r="B2251" i="12" s="1"/>
  <c r="B2252" i="12" s="1"/>
  <c r="B2253" i="12" s="1"/>
  <c r="B2254" i="12" s="1"/>
  <c r="B2255" i="12" s="1"/>
  <c r="B2256" i="12" s="1"/>
  <c r="B2257" i="12" s="1"/>
  <c r="B2258" i="12" s="1"/>
  <c r="B2259" i="12" s="1"/>
  <c r="B2260" i="12" s="1"/>
  <c r="B2261" i="12" s="1"/>
  <c r="B2262" i="12" s="1"/>
  <c r="B2263" i="12" s="1"/>
  <c r="B2264" i="12" s="1"/>
  <c r="B2265" i="12" s="1"/>
  <c r="B2266" i="12" s="1"/>
  <c r="B2267" i="12" s="1"/>
  <c r="B2268" i="12" s="1"/>
  <c r="B2269" i="12" s="1"/>
  <c r="B2270" i="12" s="1"/>
  <c r="B2271" i="12" s="1"/>
  <c r="B2272" i="12" s="1"/>
  <c r="B2273" i="12" s="1"/>
  <c r="B2274" i="12" s="1"/>
  <c r="B2275" i="12" s="1"/>
  <c r="B2276" i="12" s="1"/>
  <c r="B2277" i="12" s="1"/>
  <c r="B2278" i="12" s="1"/>
  <c r="B2279" i="12" s="1"/>
  <c r="B2280" i="12" s="1"/>
  <c r="B2281" i="12" s="1"/>
  <c r="B2282" i="12" s="1"/>
  <c r="B2283" i="12" s="1"/>
  <c r="B2284" i="12" s="1"/>
  <c r="B2285" i="12" s="1"/>
  <c r="B2286" i="12" s="1"/>
  <c r="B2287" i="12" s="1"/>
  <c r="B2288" i="12" s="1"/>
  <c r="B2289" i="12" s="1"/>
  <c r="B2290" i="12" s="1"/>
  <c r="B2291" i="12" s="1"/>
  <c r="B2292" i="12" s="1"/>
  <c r="B2293" i="12" s="1"/>
  <c r="B2294" i="12" s="1"/>
  <c r="B2295" i="12" s="1"/>
  <c r="B2296" i="12" s="1"/>
  <c r="B2297" i="12" s="1"/>
  <c r="B2298" i="12" s="1"/>
  <c r="B2299" i="12" s="1"/>
  <c r="B2300" i="12" s="1"/>
  <c r="B2301" i="12" s="1"/>
  <c r="B2302" i="12" s="1"/>
  <c r="B2303" i="12" s="1"/>
  <c r="B2304" i="12" s="1"/>
  <c r="B2305" i="12" s="1"/>
  <c r="B2306" i="12" s="1"/>
  <c r="B2307" i="12" s="1"/>
  <c r="B2308" i="12" s="1"/>
  <c r="B2309" i="12" s="1"/>
  <c r="B2310" i="12" s="1"/>
  <c r="B2311" i="12" s="1"/>
  <c r="B2312" i="12" s="1"/>
  <c r="B2313" i="12" s="1"/>
  <c r="B2314" i="12" s="1"/>
  <c r="B2315" i="12" s="1"/>
  <c r="B2316" i="12" s="1"/>
  <c r="B2317" i="12" s="1"/>
  <c r="B2318" i="12" s="1"/>
  <c r="B2319" i="12" s="1"/>
  <c r="B2320" i="12" s="1"/>
  <c r="B2321" i="12" s="1"/>
  <c r="B2322" i="12" s="1"/>
  <c r="B2323" i="12" s="1"/>
  <c r="B2324" i="12" s="1"/>
  <c r="B2325" i="12" s="1"/>
  <c r="B2326" i="12" s="1"/>
  <c r="B2327" i="12" s="1"/>
  <c r="B2328" i="12" s="1"/>
  <c r="B2329" i="12" s="1"/>
  <c r="B2330" i="12" s="1"/>
  <c r="B2331" i="12" s="1"/>
  <c r="B2332" i="12" s="1"/>
  <c r="B2333" i="12" s="1"/>
  <c r="B2334" i="12" s="1"/>
  <c r="B2335" i="12" s="1"/>
  <c r="B2336" i="12" s="1"/>
  <c r="B2337" i="12" s="1"/>
  <c r="B2338" i="12" s="1"/>
  <c r="B2339" i="12" s="1"/>
  <c r="B2340" i="12" s="1"/>
  <c r="B2341" i="12" s="1"/>
  <c r="B2342" i="12" s="1"/>
  <c r="B2343" i="12" s="1"/>
  <c r="B2344" i="12" s="1"/>
  <c r="B2345" i="12" s="1"/>
  <c r="B2346" i="12" s="1"/>
  <c r="B2347" i="12" s="1"/>
  <c r="B2348" i="12" s="1"/>
  <c r="B2349" i="12" s="1"/>
  <c r="B2350" i="12" s="1"/>
  <c r="B2351" i="12" s="1"/>
  <c r="B2352" i="12" s="1"/>
  <c r="B2353" i="12" s="1"/>
  <c r="B2354" i="12" s="1"/>
  <c r="B2355" i="12" s="1"/>
  <c r="B2356" i="12" s="1"/>
  <c r="B2357" i="12" s="1"/>
  <c r="B2358" i="12" s="1"/>
  <c r="B2359" i="12" s="1"/>
  <c r="B2360" i="12" s="1"/>
  <c r="B2361" i="12" s="1"/>
  <c r="B2362" i="12" s="1"/>
  <c r="B2363" i="12" s="1"/>
  <c r="B2364" i="12" s="1"/>
  <c r="B2365" i="12" s="1"/>
  <c r="B2366" i="12" s="1"/>
  <c r="B2367" i="12" s="1"/>
  <c r="B2368" i="12" s="1"/>
  <c r="B2369" i="12" s="1"/>
  <c r="B2370" i="12" s="1"/>
  <c r="B2371" i="12" s="1"/>
  <c r="B2372" i="12" s="1"/>
  <c r="B2373" i="12" s="1"/>
  <c r="B2374" i="12" s="1"/>
  <c r="B2375" i="12" s="1"/>
  <c r="B2376" i="12" s="1"/>
  <c r="B2377" i="12" s="1"/>
  <c r="B2378" i="12" s="1"/>
  <c r="B2379" i="12" s="1"/>
  <c r="B2380" i="12" s="1"/>
  <c r="B2381" i="12" s="1"/>
  <c r="B2382" i="12" s="1"/>
  <c r="B2383" i="12" s="1"/>
  <c r="B2384" i="12" s="1"/>
  <c r="B2385" i="12" s="1"/>
  <c r="B2386" i="12" s="1"/>
  <c r="B2387" i="12" s="1"/>
  <c r="B2388" i="12" s="1"/>
  <c r="B2389" i="12" s="1"/>
  <c r="B2390" i="12" s="1"/>
  <c r="B2391" i="12" s="1"/>
  <c r="B2392" i="12" s="1"/>
  <c r="B2393" i="12" s="1"/>
  <c r="B2394" i="12" s="1"/>
  <c r="B2395" i="12" s="1"/>
  <c r="B2396" i="12" s="1"/>
  <c r="B2397" i="12" s="1"/>
  <c r="B2398" i="12" s="1"/>
  <c r="B2399" i="12" s="1"/>
  <c r="B2400" i="12" s="1"/>
  <c r="B2401" i="12" s="1"/>
  <c r="B2402" i="12" s="1"/>
  <c r="B2403" i="12" s="1"/>
  <c r="B2404" i="12" s="1"/>
  <c r="B2405" i="12" s="1"/>
  <c r="B2406" i="12" s="1"/>
  <c r="B2407" i="12" s="1"/>
  <c r="B2408" i="12" s="1"/>
  <c r="B2409" i="12" s="1"/>
  <c r="B2410" i="12" s="1"/>
  <c r="B2411" i="12" s="1"/>
  <c r="B2412" i="12" s="1"/>
  <c r="B2413" i="12" s="1"/>
  <c r="B2414" i="12" s="1"/>
  <c r="B2415" i="12" s="1"/>
  <c r="B2416" i="12" s="1"/>
  <c r="B2417" i="12" s="1"/>
  <c r="B2418" i="12" s="1"/>
  <c r="B2419" i="12" s="1"/>
  <c r="B2420" i="12" s="1"/>
  <c r="B2421" i="12" s="1"/>
  <c r="B2422" i="12" s="1"/>
  <c r="B2423" i="12" s="1"/>
  <c r="B2424" i="12" s="1"/>
  <c r="B2425" i="12" s="1"/>
  <c r="B2426" i="12" s="1"/>
  <c r="B2427" i="12" s="1"/>
  <c r="B2428" i="12" s="1"/>
  <c r="B2429" i="12" s="1"/>
  <c r="B2430" i="12" s="1"/>
  <c r="B2431" i="12" s="1"/>
  <c r="B2432" i="12" s="1"/>
  <c r="B2433" i="12" s="1"/>
  <c r="B2434" i="12" s="1"/>
  <c r="B2435" i="12" s="1"/>
  <c r="B2436" i="12" s="1"/>
  <c r="B2437" i="12" s="1"/>
  <c r="B2438" i="12" s="1"/>
  <c r="B2439" i="12" s="1"/>
  <c r="B2440" i="12" s="1"/>
  <c r="B2441" i="12" s="1"/>
  <c r="B2442" i="12" s="1"/>
  <c r="B2443" i="12" s="1"/>
  <c r="B2444" i="12" s="1"/>
  <c r="B2445" i="12" s="1"/>
  <c r="B2446" i="12" s="1"/>
  <c r="B2447" i="12" s="1"/>
  <c r="B2448" i="12" s="1"/>
  <c r="B2449" i="12" s="1"/>
  <c r="B2450" i="12" s="1"/>
  <c r="B2451" i="12" s="1"/>
  <c r="B2452" i="12" s="1"/>
  <c r="B2453" i="12" s="1"/>
  <c r="B2454" i="12" s="1"/>
  <c r="B2455" i="12" s="1"/>
  <c r="B2456" i="12" s="1"/>
  <c r="B2457" i="12" s="1"/>
  <c r="B2458" i="12" s="1"/>
  <c r="B2459" i="12" s="1"/>
  <c r="B2460" i="12" s="1"/>
  <c r="B2461" i="12" s="1"/>
  <c r="B2462" i="12" s="1"/>
  <c r="B2463" i="12" s="1"/>
  <c r="B2464" i="12" s="1"/>
  <c r="B2465" i="12" s="1"/>
  <c r="B2466" i="12" s="1"/>
  <c r="B2467" i="12" s="1"/>
  <c r="B2468" i="12" s="1"/>
  <c r="B2469" i="12" s="1"/>
  <c r="B2470" i="12" s="1"/>
  <c r="B2471" i="12" s="1"/>
  <c r="B2472" i="12" s="1"/>
  <c r="B2473" i="12" s="1"/>
  <c r="B2474" i="12" s="1"/>
  <c r="B2475" i="12" s="1"/>
  <c r="B2476" i="12" s="1"/>
  <c r="B2477" i="12" s="1"/>
  <c r="B2478" i="12" s="1"/>
  <c r="B2479" i="12" s="1"/>
  <c r="B2480" i="12" s="1"/>
  <c r="B2481" i="12" s="1"/>
  <c r="B2482" i="12" s="1"/>
  <c r="B2483" i="12" s="1"/>
  <c r="B2484" i="12" s="1"/>
  <c r="B2485" i="12" s="1"/>
  <c r="B2486" i="12" s="1"/>
  <c r="B2487" i="12" s="1"/>
  <c r="B2488" i="12" s="1"/>
  <c r="B2489" i="12" s="1"/>
  <c r="B2490" i="12" s="1"/>
  <c r="B2491" i="12" s="1"/>
  <c r="B2492" i="12" s="1"/>
  <c r="B2493" i="12" s="1"/>
  <c r="B2494" i="12" s="1"/>
  <c r="B2495" i="12" s="1"/>
  <c r="B2496" i="12" s="1"/>
  <c r="B2497" i="12" s="1"/>
  <c r="B2498" i="12" s="1"/>
  <c r="B2499" i="12" s="1"/>
  <c r="B2500" i="12" s="1"/>
  <c r="B2501" i="12" s="1"/>
  <c r="B2502" i="12" s="1"/>
  <c r="B2503" i="12" s="1"/>
  <c r="B2504" i="12" s="1"/>
  <c r="B2505" i="12" s="1"/>
  <c r="B2506" i="12" s="1"/>
  <c r="B2507" i="12" s="1"/>
  <c r="B2508" i="12" s="1"/>
  <c r="B2509" i="12" s="1"/>
  <c r="B2510" i="12" s="1"/>
  <c r="B2511" i="12" s="1"/>
  <c r="B2512" i="12" s="1"/>
  <c r="B2513" i="12" s="1"/>
  <c r="B2514" i="12" s="1"/>
  <c r="B2515" i="12" s="1"/>
  <c r="B2516" i="12" s="1"/>
  <c r="B2517" i="12" s="1"/>
  <c r="B2518" i="12" s="1"/>
  <c r="B2519" i="12" s="1"/>
  <c r="B2520" i="12" s="1"/>
  <c r="B2521" i="12" s="1"/>
  <c r="B2522" i="12" s="1"/>
  <c r="B2523" i="12" s="1"/>
  <c r="B2524" i="12" s="1"/>
  <c r="B2525" i="12" s="1"/>
  <c r="B2526" i="12" s="1"/>
  <c r="B2527" i="12" s="1"/>
  <c r="B2528" i="12" s="1"/>
  <c r="B2529" i="12" s="1"/>
  <c r="B2530" i="12" s="1"/>
  <c r="B2531" i="12" s="1"/>
  <c r="B2532" i="12" s="1"/>
  <c r="B2533" i="12" s="1"/>
  <c r="B2534" i="12" s="1"/>
  <c r="B2535" i="12" s="1"/>
  <c r="B2536" i="12" s="1"/>
  <c r="B2537" i="12" s="1"/>
  <c r="B2538" i="12" s="1"/>
  <c r="B2539" i="12" s="1"/>
  <c r="B2540" i="12" s="1"/>
  <c r="B2541" i="12" s="1"/>
  <c r="B2542" i="12" s="1"/>
  <c r="B2543" i="12" s="1"/>
  <c r="B2544" i="12" s="1"/>
  <c r="B2545" i="12" s="1"/>
  <c r="B2546" i="12" s="1"/>
  <c r="B2547" i="12" s="1"/>
  <c r="B2548" i="12" s="1"/>
  <c r="B2549" i="12" s="1"/>
  <c r="B2550" i="12" s="1"/>
  <c r="B2551" i="12" s="1"/>
  <c r="B2552" i="12" s="1"/>
  <c r="B2553" i="12" s="1"/>
  <c r="B2554" i="12" s="1"/>
  <c r="B2555" i="12" s="1"/>
  <c r="B2556" i="12" s="1"/>
  <c r="B2557" i="12" s="1"/>
  <c r="B2558" i="12" s="1"/>
  <c r="B2559" i="12" s="1"/>
  <c r="B2560" i="12" s="1"/>
  <c r="B2561" i="12" s="1"/>
  <c r="B2562" i="12" s="1"/>
  <c r="B2563" i="12" s="1"/>
  <c r="B2564" i="12" s="1"/>
  <c r="B2565" i="12" s="1"/>
  <c r="B2566" i="12" s="1"/>
  <c r="B2567" i="12" s="1"/>
  <c r="B2568" i="12" s="1"/>
  <c r="B2569" i="12" s="1"/>
  <c r="B2570" i="12" s="1"/>
  <c r="B2571" i="12" s="1"/>
  <c r="B2572" i="12" s="1"/>
  <c r="B2573" i="12" s="1"/>
  <c r="B2574" i="12" s="1"/>
  <c r="B2575" i="12" s="1"/>
  <c r="B2576" i="12" s="1"/>
  <c r="B2577" i="12" s="1"/>
  <c r="B2578" i="12" s="1"/>
  <c r="B2579" i="12" s="1"/>
  <c r="B2580" i="12" s="1"/>
  <c r="B2581" i="12" s="1"/>
  <c r="B2582" i="12" s="1"/>
  <c r="B2583" i="12" s="1"/>
  <c r="B2584" i="12" s="1"/>
  <c r="B2585" i="12" s="1"/>
  <c r="B2586" i="12" s="1"/>
  <c r="B2587" i="12" s="1"/>
  <c r="B2588" i="12" s="1"/>
  <c r="B2589" i="12" s="1"/>
  <c r="B2590" i="12" s="1"/>
  <c r="B2591" i="12" s="1"/>
  <c r="B2592" i="12" s="1"/>
  <c r="B2593" i="12" s="1"/>
  <c r="B2594" i="12" s="1"/>
  <c r="B2595" i="12" s="1"/>
  <c r="B2596" i="12" s="1"/>
  <c r="B2597" i="12" s="1"/>
  <c r="B2598" i="12" s="1"/>
  <c r="B2599" i="12" s="1"/>
  <c r="B2600" i="12" s="1"/>
  <c r="B2601" i="12" s="1"/>
  <c r="B2602" i="12" s="1"/>
  <c r="B2603" i="12" s="1"/>
  <c r="B2604" i="12" s="1"/>
  <c r="B2605" i="12" s="1"/>
  <c r="B2606" i="12" s="1"/>
  <c r="B2607" i="12" s="1"/>
  <c r="B2608" i="12" s="1"/>
  <c r="B2609" i="12" s="1"/>
  <c r="B2610" i="12" s="1"/>
  <c r="B2611" i="12" s="1"/>
  <c r="B2612" i="12" s="1"/>
  <c r="B2613" i="12" s="1"/>
  <c r="B2614" i="12" s="1"/>
  <c r="B2615" i="12" s="1"/>
  <c r="B2616" i="12" s="1"/>
  <c r="B2617" i="12" s="1"/>
  <c r="B2618" i="12" s="1"/>
  <c r="B2619" i="12" s="1"/>
  <c r="B2620" i="12" s="1"/>
  <c r="B2621" i="12" s="1"/>
  <c r="B2622" i="12" s="1"/>
  <c r="B2623" i="12" s="1"/>
  <c r="B2624" i="12" s="1"/>
  <c r="B2625" i="12" s="1"/>
  <c r="B2626" i="12" s="1"/>
  <c r="B2627" i="12" s="1"/>
  <c r="B2628" i="12" s="1"/>
  <c r="B2629" i="12" s="1"/>
  <c r="B2630" i="12" s="1"/>
  <c r="B2631" i="12" s="1"/>
  <c r="B2632" i="12" s="1"/>
  <c r="B2633" i="12" s="1"/>
  <c r="B2634" i="12" s="1"/>
  <c r="B2635" i="12" s="1"/>
  <c r="B2636" i="12" s="1"/>
  <c r="B2637" i="12" s="1"/>
  <c r="B2638" i="12" s="1"/>
  <c r="B2639" i="12" s="1"/>
  <c r="B2640" i="12" s="1"/>
  <c r="B2641" i="12" s="1"/>
  <c r="B2642" i="12" s="1"/>
  <c r="B2643" i="12" s="1"/>
  <c r="B2644" i="12" s="1"/>
  <c r="B2645" i="12" s="1"/>
  <c r="B2646" i="12" s="1"/>
  <c r="B2647" i="12" s="1"/>
  <c r="B2648" i="12" s="1"/>
  <c r="B2649" i="12" s="1"/>
  <c r="B2650" i="12" s="1"/>
  <c r="B2651" i="12" s="1"/>
  <c r="B2652" i="12" s="1"/>
  <c r="B2653" i="12" s="1"/>
  <c r="B2654" i="12" s="1"/>
  <c r="B2655" i="12" s="1"/>
  <c r="B2656" i="12" s="1"/>
  <c r="B2657" i="12" s="1"/>
  <c r="B2658" i="12" s="1"/>
  <c r="B2659" i="12" s="1"/>
  <c r="B2660" i="12" s="1"/>
  <c r="B2661" i="12" s="1"/>
  <c r="B2662" i="12" s="1"/>
  <c r="B2663" i="12" s="1"/>
  <c r="B2664" i="12" s="1"/>
  <c r="B2665" i="12" s="1"/>
  <c r="B2666" i="12" s="1"/>
  <c r="B2667" i="12" s="1"/>
  <c r="B2668" i="12" s="1"/>
  <c r="B2669" i="12" s="1"/>
  <c r="B2670" i="12" s="1"/>
  <c r="B2671" i="12" s="1"/>
  <c r="B2672" i="12" s="1"/>
  <c r="B2673" i="12" s="1"/>
  <c r="B2674" i="12" s="1"/>
  <c r="B2675" i="12" s="1"/>
  <c r="B2676" i="12" s="1"/>
  <c r="B2677" i="12" s="1"/>
  <c r="B2678" i="12" s="1"/>
  <c r="B2679" i="12" s="1"/>
  <c r="B2680" i="12" s="1"/>
  <c r="B2681" i="12" s="1"/>
  <c r="B2682" i="12" s="1"/>
  <c r="B2683" i="12" s="1"/>
  <c r="B2684" i="12" s="1"/>
  <c r="B2685" i="12" s="1"/>
  <c r="B2686" i="12" s="1"/>
  <c r="B2687" i="12" s="1"/>
  <c r="B2688" i="12" s="1"/>
  <c r="B2689" i="12" s="1"/>
  <c r="B2690" i="12" s="1"/>
  <c r="B2691" i="12" s="1"/>
  <c r="B2692" i="12" s="1"/>
  <c r="B2693" i="12" s="1"/>
  <c r="B2694" i="12" s="1"/>
  <c r="B2695" i="12" s="1"/>
  <c r="B2696" i="12" s="1"/>
  <c r="B2697" i="12" s="1"/>
  <c r="B2698" i="12" s="1"/>
  <c r="B2699" i="12" s="1"/>
  <c r="B2700" i="12" s="1"/>
  <c r="B2701" i="12" s="1"/>
  <c r="B2702" i="12" s="1"/>
  <c r="B2703" i="12" s="1"/>
  <c r="B2704" i="12" s="1"/>
  <c r="B2705" i="12" s="1"/>
  <c r="B2706" i="12" s="1"/>
  <c r="B2707" i="12" s="1"/>
  <c r="B2708" i="12" s="1"/>
  <c r="B2709" i="12" s="1"/>
  <c r="B2710" i="12" s="1"/>
  <c r="B2711" i="12" s="1"/>
  <c r="B2712" i="12" s="1"/>
  <c r="B2713" i="12" s="1"/>
  <c r="B2714" i="12" s="1"/>
  <c r="B2715" i="12" s="1"/>
  <c r="B2716" i="12" s="1"/>
  <c r="B2717" i="12" s="1"/>
  <c r="B2718" i="12" s="1"/>
  <c r="B2719" i="12" s="1"/>
  <c r="B2720" i="12" s="1"/>
  <c r="B2721" i="12" s="1"/>
  <c r="B2722" i="12" s="1"/>
  <c r="B2723" i="12" s="1"/>
  <c r="B2724" i="12" s="1"/>
  <c r="B2725" i="12" s="1"/>
  <c r="B2726" i="12" s="1"/>
  <c r="B2727" i="12" s="1"/>
  <c r="B2728" i="12" s="1"/>
  <c r="B2729" i="12" s="1"/>
  <c r="B2730" i="12" s="1"/>
  <c r="B2731" i="12" s="1"/>
  <c r="B2732" i="12" s="1"/>
  <c r="B2733" i="12" s="1"/>
  <c r="B2734" i="12" s="1"/>
  <c r="B2735" i="12" s="1"/>
  <c r="B2736" i="12" s="1"/>
  <c r="B2737" i="12" s="1"/>
  <c r="B2738" i="12" s="1"/>
  <c r="B2739" i="12" s="1"/>
  <c r="B2740" i="12" s="1"/>
  <c r="B2741" i="12" s="1"/>
  <c r="B2742" i="12" s="1"/>
  <c r="B2743" i="12" s="1"/>
  <c r="B2744" i="12" s="1"/>
  <c r="B2745" i="12" s="1"/>
  <c r="B2746" i="12" s="1"/>
  <c r="B2747" i="12" s="1"/>
  <c r="B2748" i="12" s="1"/>
  <c r="B2749" i="12" s="1"/>
  <c r="B2750" i="12" s="1"/>
  <c r="B2751" i="12" s="1"/>
  <c r="B2752" i="12" s="1"/>
  <c r="B2753" i="12" s="1"/>
  <c r="B2754" i="12" s="1"/>
  <c r="B2755" i="12" s="1"/>
  <c r="B2756" i="12" s="1"/>
  <c r="B2757" i="12" s="1"/>
  <c r="B2758" i="12" s="1"/>
  <c r="B2759" i="12" s="1"/>
  <c r="B2760" i="12" s="1"/>
  <c r="B2761" i="12" s="1"/>
  <c r="B2762" i="12" s="1"/>
  <c r="B2763" i="12" s="1"/>
  <c r="B2764" i="12" s="1"/>
  <c r="B2765" i="12" s="1"/>
  <c r="B2766" i="12" s="1"/>
  <c r="B2767" i="12" s="1"/>
  <c r="B2768" i="12" s="1"/>
  <c r="B2769" i="12" s="1"/>
  <c r="B2770" i="12" s="1"/>
  <c r="B2771" i="12" s="1"/>
  <c r="B2772" i="12" s="1"/>
  <c r="B2773" i="12" s="1"/>
  <c r="B2774" i="12" s="1"/>
  <c r="B2775" i="12" s="1"/>
  <c r="B2776" i="12" s="1"/>
  <c r="B2777" i="12" s="1"/>
  <c r="B2778" i="12" s="1"/>
  <c r="B2779" i="12" s="1"/>
  <c r="B2780" i="12" s="1"/>
  <c r="B2781" i="12" s="1"/>
  <c r="B2782" i="12" s="1"/>
  <c r="B2783" i="12" s="1"/>
  <c r="B2784" i="12" s="1"/>
  <c r="B2785" i="12" s="1"/>
  <c r="B2786" i="12" s="1"/>
  <c r="B2787" i="12" s="1"/>
  <c r="B2788" i="12" s="1"/>
  <c r="B2789" i="12" s="1"/>
  <c r="B2790" i="12" s="1"/>
  <c r="B2791" i="12" s="1"/>
  <c r="B2792" i="12" s="1"/>
  <c r="B2793" i="12" s="1"/>
  <c r="B2794" i="12" s="1"/>
  <c r="B2795" i="12" s="1"/>
  <c r="B2796" i="12" s="1"/>
  <c r="B2797" i="12" s="1"/>
  <c r="B2798" i="12" s="1"/>
  <c r="B2799" i="12" s="1"/>
  <c r="B2800" i="12" s="1"/>
  <c r="B2801" i="12" s="1"/>
  <c r="B2802" i="12" s="1"/>
  <c r="B2803" i="12" s="1"/>
  <c r="B2804" i="12" s="1"/>
  <c r="B2805" i="12" s="1"/>
  <c r="B2806" i="12" s="1"/>
  <c r="B2807" i="12" s="1"/>
  <c r="B2808" i="12" s="1"/>
  <c r="B2809" i="12" s="1"/>
  <c r="B2810" i="12" s="1"/>
  <c r="B2811" i="12" s="1"/>
  <c r="B2812" i="12" s="1"/>
  <c r="B2813" i="12" s="1"/>
  <c r="B2814" i="12" s="1"/>
  <c r="B2815" i="12" s="1"/>
  <c r="B2816" i="12" s="1"/>
  <c r="B2817" i="12" s="1"/>
  <c r="B2818" i="12" s="1"/>
  <c r="B2819" i="12" s="1"/>
  <c r="B2820" i="12" s="1"/>
  <c r="B2821" i="12" s="1"/>
  <c r="B2822" i="12" s="1"/>
  <c r="B2823" i="12" s="1"/>
  <c r="B2824" i="12" s="1"/>
  <c r="B2825" i="12" s="1"/>
  <c r="B2826" i="12" s="1"/>
  <c r="B2827" i="12" s="1"/>
  <c r="B2828" i="12" s="1"/>
  <c r="B2829" i="12" s="1"/>
  <c r="B2830" i="12" s="1"/>
  <c r="B2831" i="12" s="1"/>
  <c r="B2832" i="12" s="1"/>
  <c r="B2833" i="12" s="1"/>
  <c r="B2834" i="12" s="1"/>
  <c r="B2835" i="12" s="1"/>
  <c r="B2836" i="12" s="1"/>
  <c r="B2837" i="12" s="1"/>
  <c r="B2838" i="12" s="1"/>
  <c r="B2839" i="12" s="1"/>
  <c r="B2840" i="12" s="1"/>
  <c r="B2841" i="12" s="1"/>
  <c r="B2842" i="12" s="1"/>
  <c r="B2843" i="12" s="1"/>
  <c r="B2844" i="12" s="1"/>
  <c r="B2845" i="12" s="1"/>
  <c r="B2846" i="12" s="1"/>
  <c r="B2847" i="12" s="1"/>
  <c r="B2848" i="12" s="1"/>
  <c r="B2849" i="12" s="1"/>
  <c r="B2850" i="12" s="1"/>
  <c r="B2851" i="12" s="1"/>
  <c r="B2852" i="12" s="1"/>
  <c r="B2853" i="12" s="1"/>
  <c r="B2854" i="12" s="1"/>
  <c r="B2855" i="12" s="1"/>
  <c r="B2856" i="12" s="1"/>
  <c r="B2857" i="12" s="1"/>
  <c r="B2858" i="12" s="1"/>
  <c r="B2859" i="12" s="1"/>
  <c r="B2860" i="12" s="1"/>
  <c r="B2861" i="12" s="1"/>
  <c r="B2862" i="12" s="1"/>
  <c r="B2863" i="12" s="1"/>
  <c r="B2864" i="12" s="1"/>
  <c r="B2865" i="12" s="1"/>
  <c r="B2866" i="12" s="1"/>
  <c r="B2867" i="12" s="1"/>
  <c r="B2868" i="12" s="1"/>
  <c r="B2869" i="12" s="1"/>
  <c r="B2870" i="12" s="1"/>
  <c r="B2871" i="12" s="1"/>
  <c r="B2872" i="12" s="1"/>
  <c r="B2873" i="12" s="1"/>
  <c r="B2874" i="12" s="1"/>
  <c r="B2875" i="12" s="1"/>
  <c r="B2876" i="12" s="1"/>
  <c r="B2877" i="12" s="1"/>
  <c r="B2878" i="12" s="1"/>
  <c r="B2879" i="12" s="1"/>
  <c r="B2880" i="12" s="1"/>
  <c r="B2881" i="12" s="1"/>
  <c r="B2882" i="12" s="1"/>
  <c r="B2883" i="12" s="1"/>
  <c r="B2884" i="12" s="1"/>
  <c r="B2885" i="12" s="1"/>
  <c r="B2886" i="12" s="1"/>
  <c r="B2887" i="12" s="1"/>
  <c r="B2888" i="12" s="1"/>
  <c r="B2889" i="12" s="1"/>
  <c r="B2890" i="12" s="1"/>
  <c r="B2891" i="12" s="1"/>
  <c r="B2892" i="12" s="1"/>
  <c r="B2893" i="12" s="1"/>
  <c r="B2894" i="12" s="1"/>
  <c r="B2895" i="12" s="1"/>
  <c r="B2896" i="12" s="1"/>
  <c r="B2897" i="12" s="1"/>
  <c r="B2898" i="12" s="1"/>
  <c r="B2899" i="12" s="1"/>
  <c r="B2900" i="12" s="1"/>
  <c r="B2901" i="12" s="1"/>
  <c r="B2902" i="12" s="1"/>
  <c r="B2903" i="12" s="1"/>
  <c r="B2904" i="12" s="1"/>
  <c r="B2905" i="12" s="1"/>
  <c r="B2906" i="12" s="1"/>
  <c r="B2907" i="12" s="1"/>
  <c r="B2908" i="12" s="1"/>
  <c r="B2909" i="12" s="1"/>
  <c r="B2910" i="12" s="1"/>
  <c r="B2911" i="12" s="1"/>
  <c r="B2912" i="12" s="1"/>
  <c r="B2913" i="12" s="1"/>
  <c r="B2914" i="12" s="1"/>
  <c r="B2915" i="12" s="1"/>
  <c r="B2916" i="12" s="1"/>
  <c r="B2917" i="12" s="1"/>
  <c r="B2918" i="12" s="1"/>
  <c r="B2919" i="12" s="1"/>
  <c r="B2920" i="12" s="1"/>
  <c r="B2921" i="12" s="1"/>
  <c r="B2922" i="12" s="1"/>
  <c r="B2923" i="12" s="1"/>
  <c r="B2924" i="12" s="1"/>
  <c r="B2925" i="12" s="1"/>
  <c r="B2926" i="12" s="1"/>
  <c r="B2927" i="12" s="1"/>
  <c r="B2928" i="12" s="1"/>
  <c r="B2929" i="12" s="1"/>
  <c r="B2930" i="12" s="1"/>
  <c r="B2931" i="12" s="1"/>
  <c r="B2932" i="12" s="1"/>
  <c r="B2933" i="12" s="1"/>
  <c r="B2934" i="12" s="1"/>
  <c r="B2935" i="12" s="1"/>
  <c r="B2936" i="12" s="1"/>
  <c r="B2937" i="12" s="1"/>
  <c r="B2938" i="12" s="1"/>
  <c r="B2939" i="12" s="1"/>
  <c r="B2940" i="12" s="1"/>
  <c r="B2941" i="12" s="1"/>
  <c r="B2942" i="12" s="1"/>
  <c r="B2943" i="12" s="1"/>
  <c r="B2944" i="12" s="1"/>
  <c r="B2945" i="12" s="1"/>
  <c r="B2946" i="12" s="1"/>
  <c r="B2947" i="12" s="1"/>
  <c r="B2948" i="12" s="1"/>
  <c r="B2949" i="12" s="1"/>
  <c r="B2950" i="12" s="1"/>
  <c r="B2951" i="12" s="1"/>
  <c r="B2952" i="12" s="1"/>
  <c r="B2953" i="12" s="1"/>
  <c r="B2954" i="12" s="1"/>
  <c r="B2955" i="12" s="1"/>
  <c r="B2956" i="12" s="1"/>
  <c r="B2957" i="12" s="1"/>
  <c r="B2958" i="12" s="1"/>
  <c r="B2959" i="12" s="1"/>
  <c r="B2960" i="12" s="1"/>
  <c r="B2961" i="12" s="1"/>
  <c r="B2962" i="12" s="1"/>
  <c r="B2963" i="12" s="1"/>
  <c r="B2964" i="12" s="1"/>
  <c r="B2965" i="12" s="1"/>
  <c r="B2966" i="12" s="1"/>
  <c r="B2967" i="12" s="1"/>
  <c r="B2968" i="12" s="1"/>
  <c r="B2969" i="12" s="1"/>
  <c r="B2970" i="12" s="1"/>
  <c r="B2971" i="12" s="1"/>
  <c r="B2972" i="12" s="1"/>
  <c r="B2973" i="12" s="1"/>
  <c r="B2974" i="12" s="1"/>
  <c r="B2975" i="12" s="1"/>
  <c r="B2976" i="12" s="1"/>
  <c r="B2977" i="12" s="1"/>
  <c r="B2978" i="12" s="1"/>
  <c r="B2979" i="12" s="1"/>
  <c r="B2980" i="12" s="1"/>
  <c r="B2981" i="12" s="1"/>
  <c r="B2982" i="12" s="1"/>
  <c r="B2983" i="12" s="1"/>
  <c r="B2984" i="12" s="1"/>
  <c r="B2985" i="12" s="1"/>
  <c r="B2986" i="12" s="1"/>
  <c r="B2987" i="12" s="1"/>
  <c r="B2988" i="12" s="1"/>
  <c r="B2989" i="12" s="1"/>
  <c r="B2990" i="12" s="1"/>
  <c r="B2991" i="12" s="1"/>
  <c r="B2992" i="12" s="1"/>
  <c r="B2993" i="12" s="1"/>
  <c r="B2994" i="12" s="1"/>
  <c r="B2995" i="12" s="1"/>
  <c r="B2996" i="12" s="1"/>
  <c r="B2997" i="12" s="1"/>
  <c r="B2998" i="12" s="1"/>
  <c r="B2999" i="12" s="1"/>
  <c r="B3000" i="12" s="1"/>
  <c r="B3001" i="12" s="1"/>
  <c r="B3002" i="12" s="1"/>
  <c r="B3003" i="12" s="1"/>
  <c r="B3004" i="12" s="1"/>
  <c r="B3005" i="12" s="1"/>
  <c r="B3006" i="12" s="1"/>
  <c r="B3007" i="12" s="1"/>
  <c r="B3008" i="12" s="1"/>
  <c r="B3009" i="12" s="1"/>
  <c r="B3010" i="12" s="1"/>
  <c r="B3011" i="12" s="1"/>
  <c r="B3012" i="12" s="1"/>
  <c r="B3013" i="12" s="1"/>
  <c r="B3014" i="12" s="1"/>
  <c r="B3015" i="12" s="1"/>
  <c r="B3016" i="12" s="1"/>
  <c r="B3017" i="12" s="1"/>
  <c r="B3018" i="12" s="1"/>
  <c r="B3019" i="12" s="1"/>
  <c r="B3020" i="12" s="1"/>
  <c r="B3021" i="12" s="1"/>
  <c r="B3022" i="12" s="1"/>
  <c r="B3023" i="12" s="1"/>
  <c r="B3024" i="12" s="1"/>
  <c r="B3025" i="12" s="1"/>
  <c r="B3026" i="12" s="1"/>
  <c r="B3027" i="12" s="1"/>
  <c r="B3028" i="12" s="1"/>
  <c r="B3029" i="12" s="1"/>
  <c r="B3030" i="12" s="1"/>
  <c r="B3031" i="12" s="1"/>
  <c r="B3032" i="12" s="1"/>
  <c r="B3033" i="12" s="1"/>
  <c r="B3034" i="12" s="1"/>
  <c r="B3035" i="12" s="1"/>
  <c r="B3036" i="12" s="1"/>
  <c r="B3037" i="12" s="1"/>
  <c r="B3038" i="12" s="1"/>
  <c r="B3039" i="12" s="1"/>
  <c r="B3040" i="12" s="1"/>
  <c r="B3041" i="12" s="1"/>
  <c r="B3042" i="12" s="1"/>
  <c r="B3043" i="12" s="1"/>
  <c r="B3044" i="12" s="1"/>
  <c r="B3045" i="12" s="1"/>
  <c r="B3046" i="12" s="1"/>
  <c r="B3047" i="12" s="1"/>
  <c r="B3048" i="12" s="1"/>
  <c r="B3049" i="12" s="1"/>
  <c r="B3050" i="12" s="1"/>
  <c r="B3051" i="12" s="1"/>
  <c r="B3052" i="12" s="1"/>
  <c r="B3053" i="12" s="1"/>
  <c r="B3054" i="12" s="1"/>
  <c r="B3055" i="12" s="1"/>
  <c r="B3056" i="12" s="1"/>
  <c r="B3057" i="12" s="1"/>
  <c r="B3058" i="12" s="1"/>
  <c r="B3059" i="12" s="1"/>
  <c r="B3060" i="12" s="1"/>
  <c r="B3061" i="12" s="1"/>
  <c r="B3062" i="12" s="1"/>
  <c r="B3063" i="12" s="1"/>
  <c r="B3064" i="12" s="1"/>
  <c r="B3065" i="12" s="1"/>
  <c r="B3066" i="12" s="1"/>
  <c r="B3067" i="12" s="1"/>
  <c r="B3068" i="12" s="1"/>
  <c r="B3069" i="12" s="1"/>
  <c r="B3070" i="12" s="1"/>
  <c r="B3071" i="12" s="1"/>
  <c r="B3072" i="12" s="1"/>
  <c r="B3073" i="12" s="1"/>
  <c r="B3074" i="12" s="1"/>
  <c r="B3075" i="12" s="1"/>
  <c r="B3076" i="12" s="1"/>
  <c r="B3077" i="12" s="1"/>
  <c r="B3078" i="12" s="1"/>
  <c r="B3079" i="12" s="1"/>
  <c r="B3080" i="12" s="1"/>
  <c r="B3081" i="12" s="1"/>
  <c r="B3082" i="12" s="1"/>
  <c r="B3083" i="12" s="1"/>
  <c r="B3084" i="12" s="1"/>
  <c r="B3085" i="12" s="1"/>
  <c r="B3086" i="12" s="1"/>
  <c r="B3087" i="12" s="1"/>
  <c r="B3088" i="12" s="1"/>
  <c r="B3089" i="12" s="1"/>
  <c r="B3090" i="12" s="1"/>
  <c r="B3091" i="12" s="1"/>
  <c r="B3092" i="12" s="1"/>
  <c r="B3093" i="12" s="1"/>
  <c r="B3094" i="12" s="1"/>
  <c r="B3095" i="12" s="1"/>
  <c r="B3096" i="12" s="1"/>
  <c r="B3097" i="12" s="1"/>
  <c r="B3098" i="12" s="1"/>
  <c r="B3099" i="12" s="1"/>
  <c r="B3100" i="12" s="1"/>
  <c r="B3101" i="12" s="1"/>
  <c r="B3102" i="12" s="1"/>
  <c r="B3103" i="12" s="1"/>
  <c r="B3104" i="12" s="1"/>
  <c r="B3105" i="12" s="1"/>
  <c r="B3106" i="12" s="1"/>
  <c r="B3107" i="12" s="1"/>
  <c r="B3108" i="12" s="1"/>
  <c r="B3109" i="12" s="1"/>
  <c r="B3110" i="12" s="1"/>
  <c r="B3111" i="12" s="1"/>
  <c r="B3112" i="12" s="1"/>
  <c r="B3113" i="12" s="1"/>
  <c r="B3114" i="12" s="1"/>
  <c r="B3115" i="12" s="1"/>
  <c r="B3116" i="12" s="1"/>
  <c r="B3117" i="12" s="1"/>
  <c r="B3118" i="12" s="1"/>
  <c r="B3119" i="12" s="1"/>
  <c r="B3120" i="12" s="1"/>
  <c r="B3121" i="12" s="1"/>
  <c r="B3122" i="12" s="1"/>
  <c r="B3123" i="12" s="1"/>
  <c r="B3124" i="12" s="1"/>
  <c r="B3125" i="12" s="1"/>
  <c r="B3126" i="12" s="1"/>
  <c r="B3127" i="12" s="1"/>
  <c r="B3128" i="12" s="1"/>
  <c r="B3129" i="12" s="1"/>
  <c r="B3130" i="12" s="1"/>
  <c r="B3131" i="12" s="1"/>
  <c r="B3132" i="12" s="1"/>
  <c r="B3133" i="12" s="1"/>
  <c r="B3134" i="12" s="1"/>
  <c r="B3135" i="12" s="1"/>
  <c r="B3136" i="12" s="1"/>
  <c r="B3137" i="12" s="1"/>
  <c r="B3138" i="12" s="1"/>
  <c r="B3139" i="12" s="1"/>
  <c r="B3140" i="12" s="1"/>
  <c r="B3141" i="12" s="1"/>
  <c r="B3142" i="12" s="1"/>
  <c r="B3143" i="12" s="1"/>
  <c r="B3144" i="12" s="1"/>
  <c r="B3145" i="12" s="1"/>
  <c r="B3146" i="12" s="1"/>
  <c r="B3147" i="12" s="1"/>
  <c r="B3148" i="12" s="1"/>
  <c r="B3149" i="12" s="1"/>
  <c r="B3150" i="12" s="1"/>
  <c r="B3151" i="12" s="1"/>
  <c r="B3152" i="12" s="1"/>
  <c r="B3153" i="12" s="1"/>
  <c r="B3154" i="12" s="1"/>
  <c r="B3155" i="12" s="1"/>
  <c r="B3156" i="12" s="1"/>
  <c r="B3157" i="12" s="1"/>
  <c r="B3158" i="12" s="1"/>
  <c r="B3159" i="12" s="1"/>
  <c r="B3160" i="12" s="1"/>
  <c r="B3161" i="12" s="1"/>
  <c r="B3162" i="12" s="1"/>
  <c r="B3163" i="12" s="1"/>
  <c r="B3164" i="12" s="1"/>
  <c r="B3165" i="12" s="1"/>
  <c r="B3166" i="12" s="1"/>
  <c r="B3167" i="12" s="1"/>
  <c r="B3168" i="12" s="1"/>
  <c r="B3169" i="12" s="1"/>
  <c r="B3170" i="12" s="1"/>
  <c r="B3171" i="12" s="1"/>
  <c r="B3172" i="12" s="1"/>
  <c r="B3173" i="12" s="1"/>
  <c r="B3174" i="12" s="1"/>
  <c r="B3175" i="12" s="1"/>
  <c r="B3176" i="12" s="1"/>
  <c r="B3177" i="12" s="1"/>
  <c r="B3178" i="12" s="1"/>
  <c r="B3179" i="12" s="1"/>
  <c r="B3180" i="12" s="1"/>
  <c r="B3181" i="12" s="1"/>
  <c r="B3182" i="12" s="1"/>
  <c r="B3183" i="12" s="1"/>
  <c r="B3184" i="12" s="1"/>
  <c r="B3185" i="12" s="1"/>
  <c r="B3186" i="12" s="1"/>
  <c r="B3187" i="12" s="1"/>
  <c r="B3188" i="12" s="1"/>
  <c r="B3189" i="12" s="1"/>
  <c r="B3190" i="12" s="1"/>
  <c r="B3191" i="12" s="1"/>
  <c r="B3192" i="12" s="1"/>
  <c r="B3193" i="12" s="1"/>
  <c r="B3194" i="12" s="1"/>
  <c r="B3195" i="12" s="1"/>
  <c r="B3196" i="12" s="1"/>
  <c r="B3197" i="12" s="1"/>
  <c r="B3198" i="12" s="1"/>
  <c r="B3199" i="12" s="1"/>
  <c r="B3200" i="12" s="1"/>
  <c r="B3201" i="12" s="1"/>
  <c r="B3202" i="12" s="1"/>
  <c r="B3203" i="12" s="1"/>
  <c r="B3204" i="12" s="1"/>
  <c r="B3205" i="12" s="1"/>
  <c r="B3206" i="12" s="1"/>
  <c r="B3207" i="12" s="1"/>
  <c r="B3208" i="12" s="1"/>
  <c r="B3209" i="12" s="1"/>
  <c r="B3210" i="12" s="1"/>
  <c r="B3211" i="12" s="1"/>
  <c r="B3212" i="12" s="1"/>
  <c r="B3213" i="12" s="1"/>
  <c r="B3214" i="12" s="1"/>
  <c r="B3215" i="12" s="1"/>
  <c r="B3216" i="12" s="1"/>
  <c r="B3217" i="12" s="1"/>
  <c r="B3218" i="12" s="1"/>
  <c r="B3219" i="12" s="1"/>
  <c r="B3220" i="12" s="1"/>
  <c r="B3221" i="12" s="1"/>
  <c r="B3222" i="12" s="1"/>
  <c r="B3223" i="12" s="1"/>
  <c r="B3224" i="12" s="1"/>
  <c r="B3225" i="12" s="1"/>
  <c r="B3226" i="12" s="1"/>
  <c r="B3227" i="12" s="1"/>
  <c r="B3228" i="12" s="1"/>
  <c r="B3229" i="12" s="1"/>
  <c r="B3230" i="12" s="1"/>
  <c r="B3231" i="12" s="1"/>
  <c r="B3232" i="12" s="1"/>
  <c r="B3233" i="12" s="1"/>
  <c r="B3234" i="12" s="1"/>
  <c r="B3235" i="12" s="1"/>
  <c r="B3236" i="12" s="1"/>
  <c r="B3237" i="12" s="1"/>
  <c r="B3238" i="12" s="1"/>
  <c r="B3239" i="12" s="1"/>
  <c r="B3240" i="12" s="1"/>
  <c r="B3241" i="12" s="1"/>
  <c r="B3242" i="12" s="1"/>
  <c r="B3243" i="12" s="1"/>
  <c r="B3244" i="12" s="1"/>
  <c r="B3245" i="12" s="1"/>
  <c r="B3246" i="12" s="1"/>
  <c r="B3247" i="12" s="1"/>
  <c r="B3248" i="12" s="1"/>
  <c r="B3249" i="12" s="1"/>
  <c r="B3250" i="12" s="1"/>
  <c r="B3251" i="12" s="1"/>
  <c r="B3252" i="12" s="1"/>
  <c r="B3253" i="12" s="1"/>
  <c r="B3254" i="12" s="1"/>
  <c r="B3255" i="12" s="1"/>
  <c r="B3256" i="12" s="1"/>
  <c r="B3257" i="12" s="1"/>
  <c r="B3258" i="12" s="1"/>
  <c r="B3259" i="12" s="1"/>
  <c r="B3260" i="12" s="1"/>
  <c r="B3261" i="12" s="1"/>
  <c r="B3262" i="12" s="1"/>
  <c r="B3263" i="12" s="1"/>
  <c r="B3264" i="12" s="1"/>
  <c r="B3265" i="12" s="1"/>
  <c r="B3266" i="12" s="1"/>
  <c r="B3267" i="12" s="1"/>
  <c r="B3268" i="12" s="1"/>
  <c r="B3269" i="12" s="1"/>
  <c r="B3270" i="12" s="1"/>
  <c r="B3271" i="12" s="1"/>
  <c r="B3272" i="12" s="1"/>
  <c r="B3273" i="12" s="1"/>
  <c r="B3274" i="12" s="1"/>
  <c r="B3275" i="12" s="1"/>
  <c r="B3276" i="12" s="1"/>
  <c r="B3277" i="12" s="1"/>
  <c r="B3278" i="12" s="1"/>
  <c r="B3279" i="12" s="1"/>
  <c r="B3280" i="12" s="1"/>
  <c r="B3281" i="12" s="1"/>
  <c r="B3282" i="12" s="1"/>
  <c r="B3283" i="12" s="1"/>
  <c r="B3284" i="12" s="1"/>
  <c r="B3285" i="12" s="1"/>
  <c r="B3286" i="12" s="1"/>
  <c r="B3287" i="12" s="1"/>
  <c r="B3288" i="12" s="1"/>
  <c r="B3289" i="12" s="1"/>
  <c r="B3290" i="12" s="1"/>
  <c r="B3291" i="12" s="1"/>
  <c r="B3292" i="12" s="1"/>
  <c r="B3293" i="12" s="1"/>
  <c r="B3294" i="12" s="1"/>
  <c r="B3295" i="12" s="1"/>
  <c r="B3296" i="12" s="1"/>
  <c r="B3297" i="12" s="1"/>
  <c r="B3298" i="12" s="1"/>
  <c r="B3299" i="12" s="1"/>
  <c r="B3300" i="12" s="1"/>
  <c r="B3301" i="12" s="1"/>
  <c r="B3302" i="12" s="1"/>
  <c r="B3303" i="12" s="1"/>
  <c r="B3304" i="12" s="1"/>
  <c r="B3305" i="12" s="1"/>
  <c r="B3306" i="12" s="1"/>
  <c r="B3307" i="12" s="1"/>
  <c r="B3308" i="12" s="1"/>
  <c r="B3309" i="12" s="1"/>
  <c r="B3310" i="12" s="1"/>
  <c r="B3311" i="12" s="1"/>
  <c r="B3312" i="12" s="1"/>
  <c r="B3313" i="12" s="1"/>
  <c r="B3314" i="12" s="1"/>
  <c r="B3315" i="12" s="1"/>
  <c r="B3316" i="12" s="1"/>
  <c r="B3317" i="12" s="1"/>
  <c r="B3318" i="12" s="1"/>
  <c r="B3319" i="12" s="1"/>
  <c r="B3320" i="12" s="1"/>
  <c r="B3321" i="12" s="1"/>
  <c r="B3322" i="12" s="1"/>
  <c r="B3323" i="12" s="1"/>
  <c r="B3324" i="12" s="1"/>
  <c r="B3325" i="12" s="1"/>
  <c r="B3326" i="12" s="1"/>
  <c r="B3327" i="12" s="1"/>
  <c r="B3328" i="12" s="1"/>
  <c r="B3329" i="12" s="1"/>
  <c r="B3330" i="12" s="1"/>
  <c r="B3331" i="12" s="1"/>
  <c r="B3332" i="12" s="1"/>
  <c r="B3333" i="12" s="1"/>
  <c r="B3334" i="12" s="1"/>
  <c r="B3335" i="12" s="1"/>
  <c r="B3336" i="12" s="1"/>
  <c r="B3337" i="12" s="1"/>
  <c r="B3338" i="12" s="1"/>
  <c r="B3339" i="12" s="1"/>
  <c r="B3340" i="12" s="1"/>
  <c r="B3341" i="12" s="1"/>
  <c r="B3342" i="12" s="1"/>
  <c r="B3343" i="12" s="1"/>
  <c r="B3344" i="12" s="1"/>
  <c r="B3345" i="12" s="1"/>
  <c r="B3346" i="12" s="1"/>
  <c r="B3347" i="12" s="1"/>
  <c r="B3348" i="12" s="1"/>
  <c r="B3349" i="12" s="1"/>
  <c r="B3350" i="12" s="1"/>
  <c r="B3351" i="12" s="1"/>
  <c r="B3352" i="12" s="1"/>
  <c r="B3353" i="12" s="1"/>
  <c r="B3354" i="12" s="1"/>
  <c r="B3355" i="12" s="1"/>
  <c r="B3356" i="12" s="1"/>
  <c r="B3357" i="12" s="1"/>
  <c r="B3358" i="12" s="1"/>
  <c r="B3359" i="12" s="1"/>
  <c r="B3360" i="12" s="1"/>
  <c r="B3361" i="12" s="1"/>
  <c r="B3362" i="12" s="1"/>
  <c r="B3363" i="12" s="1"/>
  <c r="B3364" i="12" s="1"/>
  <c r="B3365" i="12" s="1"/>
  <c r="B3366" i="12" s="1"/>
  <c r="B3367" i="12" s="1"/>
  <c r="B3368" i="12" s="1"/>
  <c r="B3369" i="12" s="1"/>
  <c r="B3370" i="12" s="1"/>
  <c r="B3371" i="12" s="1"/>
  <c r="B3372" i="12" s="1"/>
  <c r="B3373" i="12" s="1"/>
  <c r="B3374" i="12" s="1"/>
  <c r="B3375" i="12" s="1"/>
  <c r="B3376" i="12" s="1"/>
  <c r="B3377" i="12" s="1"/>
  <c r="B3378" i="12" s="1"/>
  <c r="B3379" i="12" s="1"/>
  <c r="B3380" i="12" s="1"/>
  <c r="B3381" i="12" s="1"/>
  <c r="B3382" i="12" s="1"/>
  <c r="B3383" i="12" s="1"/>
  <c r="B3384" i="12" s="1"/>
  <c r="B3385" i="12" s="1"/>
  <c r="B3386" i="12" s="1"/>
  <c r="B3387" i="12" s="1"/>
  <c r="B3388" i="12" s="1"/>
  <c r="B3389" i="12" s="1"/>
  <c r="B3390" i="12" s="1"/>
  <c r="B3391" i="12" s="1"/>
  <c r="B3392" i="12" s="1"/>
  <c r="B3393" i="12" s="1"/>
  <c r="B3394" i="12" s="1"/>
  <c r="B3395" i="12" s="1"/>
  <c r="B3396" i="12" s="1"/>
  <c r="B3397" i="12" s="1"/>
  <c r="B3398" i="12" s="1"/>
  <c r="B3399" i="12" s="1"/>
  <c r="B3400" i="12" s="1"/>
  <c r="B3401" i="12" s="1"/>
  <c r="B3402" i="12" s="1"/>
  <c r="B3403" i="12" s="1"/>
  <c r="B3404" i="12" s="1"/>
  <c r="B3405" i="12" s="1"/>
  <c r="B3406" i="12" s="1"/>
  <c r="B3407" i="12" s="1"/>
  <c r="B3408" i="12" s="1"/>
  <c r="B3409" i="12" s="1"/>
  <c r="B3410" i="12" s="1"/>
  <c r="B3411" i="12" s="1"/>
  <c r="B3412" i="12" s="1"/>
  <c r="B3413" i="12" s="1"/>
  <c r="B3414" i="12" s="1"/>
  <c r="B3415" i="12" s="1"/>
  <c r="B3416" i="12" s="1"/>
  <c r="B3417" i="12" s="1"/>
  <c r="B3418" i="12" s="1"/>
  <c r="B3419" i="12" s="1"/>
  <c r="B3420" i="12" s="1"/>
  <c r="B3421" i="12" s="1"/>
  <c r="B3422" i="12" s="1"/>
  <c r="B3423" i="12" s="1"/>
  <c r="B3424" i="12" s="1"/>
  <c r="B3425" i="12" s="1"/>
  <c r="B3426" i="12" s="1"/>
  <c r="B3427" i="12" s="1"/>
  <c r="B3428" i="12" s="1"/>
  <c r="B3429" i="12" s="1"/>
  <c r="B3430" i="12" s="1"/>
  <c r="B3431" i="12" s="1"/>
  <c r="B3432" i="12" s="1"/>
  <c r="B3433" i="12" s="1"/>
  <c r="B3434" i="12" s="1"/>
  <c r="B3435" i="12" s="1"/>
  <c r="B3436" i="12" s="1"/>
  <c r="B3437" i="12" s="1"/>
  <c r="B3438" i="12" s="1"/>
  <c r="B3439" i="12" s="1"/>
  <c r="B3440" i="12" s="1"/>
  <c r="B3441" i="12" s="1"/>
  <c r="B3442" i="12" s="1"/>
  <c r="B3443" i="12" s="1"/>
  <c r="B3444" i="12" s="1"/>
  <c r="B3445" i="12" s="1"/>
  <c r="B3446" i="12" s="1"/>
  <c r="B3447" i="12" s="1"/>
  <c r="B3448" i="12" s="1"/>
  <c r="B3449" i="12" s="1"/>
  <c r="B3450" i="12" s="1"/>
  <c r="B3451" i="12" s="1"/>
  <c r="B3452" i="12" s="1"/>
  <c r="B3453" i="12" s="1"/>
  <c r="B3454" i="12" s="1"/>
  <c r="B3455" i="12" s="1"/>
  <c r="B3456" i="12" s="1"/>
  <c r="B3457" i="12" s="1"/>
  <c r="B3458" i="12" s="1"/>
  <c r="B3459" i="12" s="1"/>
  <c r="B3460" i="12" s="1"/>
  <c r="B3461" i="12" s="1"/>
  <c r="B3462" i="12" s="1"/>
  <c r="B3463" i="12" s="1"/>
  <c r="B3464" i="12" s="1"/>
  <c r="B3465" i="12" s="1"/>
  <c r="B3466" i="12" s="1"/>
  <c r="B3467" i="12" s="1"/>
  <c r="B3468" i="12" s="1"/>
  <c r="B3469" i="12" s="1"/>
  <c r="B3470" i="12" s="1"/>
  <c r="B3471" i="12" s="1"/>
  <c r="B3472" i="12" s="1"/>
  <c r="B3473" i="12" s="1"/>
  <c r="B3474" i="12" s="1"/>
  <c r="B3475" i="12" s="1"/>
  <c r="B3476" i="12" s="1"/>
  <c r="B3477" i="12" s="1"/>
  <c r="B3478" i="12" s="1"/>
  <c r="B3479" i="12" s="1"/>
  <c r="B3480" i="12" s="1"/>
  <c r="B3481" i="12" s="1"/>
  <c r="B3482" i="12" s="1"/>
  <c r="B3483" i="12" s="1"/>
  <c r="B3484" i="12" s="1"/>
  <c r="B3485" i="12" s="1"/>
  <c r="B3486" i="12" s="1"/>
  <c r="B3487" i="12" s="1"/>
  <c r="B3488" i="12" s="1"/>
  <c r="B3489" i="12" s="1"/>
  <c r="B3490" i="12" s="1"/>
  <c r="B3491" i="12" s="1"/>
  <c r="B3492" i="12" s="1"/>
  <c r="B3493" i="12" s="1"/>
  <c r="B3494" i="12" s="1"/>
  <c r="B3495" i="12" s="1"/>
  <c r="B3496" i="12" s="1"/>
  <c r="B3497" i="12" s="1"/>
  <c r="B3498" i="12" s="1"/>
  <c r="B3499" i="12" s="1"/>
  <c r="B3500" i="12" s="1"/>
  <c r="B3501" i="12" s="1"/>
  <c r="B3502" i="12" s="1"/>
  <c r="B3503" i="12" s="1"/>
  <c r="B3504" i="12" s="1"/>
  <c r="B3505" i="12" s="1"/>
  <c r="B3506" i="12" s="1"/>
  <c r="B3507" i="12" s="1"/>
  <c r="B3508" i="12" s="1"/>
  <c r="B3509" i="12" s="1"/>
  <c r="B3510" i="12" s="1"/>
  <c r="B3511" i="12" s="1"/>
  <c r="B3512" i="12" s="1"/>
  <c r="B3513" i="12" s="1"/>
  <c r="B3514" i="12" s="1"/>
  <c r="B3515" i="12" s="1"/>
  <c r="B3516" i="12" s="1"/>
  <c r="B3517" i="12" s="1"/>
  <c r="B3518" i="12" s="1"/>
  <c r="B3519" i="12" s="1"/>
  <c r="B3520" i="12" s="1"/>
  <c r="B3521" i="12" s="1"/>
  <c r="B3522" i="12" s="1"/>
  <c r="B3523" i="12" s="1"/>
  <c r="B3524" i="12" s="1"/>
  <c r="B3525" i="12" s="1"/>
  <c r="B3526" i="12" s="1"/>
  <c r="B3527" i="12" s="1"/>
  <c r="B3528" i="12" s="1"/>
  <c r="B3529" i="12" s="1"/>
  <c r="B3530" i="12" s="1"/>
  <c r="B3531" i="12" s="1"/>
  <c r="B3532" i="12" s="1"/>
  <c r="B3533" i="12" s="1"/>
  <c r="B3534" i="12" s="1"/>
  <c r="B3535" i="12" s="1"/>
  <c r="B3536" i="12" s="1"/>
  <c r="B3537" i="12" s="1"/>
  <c r="B3538" i="12" s="1"/>
  <c r="B3539" i="12" s="1"/>
  <c r="B3540" i="12" s="1"/>
  <c r="B3541" i="12" s="1"/>
  <c r="B3542" i="12" s="1"/>
  <c r="B3543" i="12" s="1"/>
  <c r="B3544" i="12" s="1"/>
  <c r="B3545" i="12" s="1"/>
  <c r="B3546" i="12" s="1"/>
  <c r="B3547" i="12" s="1"/>
  <c r="B3548" i="12" s="1"/>
  <c r="B3549" i="12" s="1"/>
  <c r="B3550" i="12" s="1"/>
  <c r="B3551" i="12" s="1"/>
  <c r="B3552" i="12" s="1"/>
  <c r="B3553" i="12" s="1"/>
  <c r="B3554" i="12" s="1"/>
  <c r="B3555" i="12" s="1"/>
  <c r="B3556" i="12" s="1"/>
  <c r="B3557" i="12" s="1"/>
  <c r="B3558" i="12" s="1"/>
  <c r="B3559" i="12" s="1"/>
  <c r="B3560" i="12" s="1"/>
  <c r="B3561" i="12" s="1"/>
  <c r="B3562" i="12" s="1"/>
  <c r="B3563" i="12" s="1"/>
  <c r="B3564" i="12" s="1"/>
  <c r="B3565" i="12" s="1"/>
  <c r="B3566" i="12" s="1"/>
  <c r="B3567" i="12" s="1"/>
  <c r="B3568" i="12" s="1"/>
  <c r="B3569" i="12" s="1"/>
  <c r="B3570" i="12" s="1"/>
  <c r="B3571" i="12" s="1"/>
  <c r="B3572" i="12" s="1"/>
  <c r="B3573" i="12" s="1"/>
  <c r="B3574" i="12" s="1"/>
  <c r="B3575" i="12" s="1"/>
  <c r="B3576" i="12" s="1"/>
  <c r="B3577" i="12" s="1"/>
  <c r="B3578" i="12" s="1"/>
  <c r="B3579" i="12" s="1"/>
  <c r="B3580" i="12" s="1"/>
  <c r="B3581" i="12" s="1"/>
  <c r="B3582" i="12" s="1"/>
  <c r="B3583" i="12" s="1"/>
  <c r="B3584" i="12" s="1"/>
  <c r="B3585" i="12" s="1"/>
  <c r="B3586" i="12" s="1"/>
  <c r="B3587" i="12" s="1"/>
  <c r="B3588" i="12" s="1"/>
  <c r="B3589" i="12" s="1"/>
  <c r="B3590" i="12" s="1"/>
  <c r="B3591" i="12" s="1"/>
  <c r="B3592" i="12" s="1"/>
  <c r="B3593" i="12" s="1"/>
  <c r="B3594" i="12" s="1"/>
  <c r="B3595" i="12" s="1"/>
  <c r="B3596" i="12" s="1"/>
  <c r="B3597" i="12" s="1"/>
  <c r="B3598" i="12" s="1"/>
  <c r="B3599" i="12" s="1"/>
  <c r="B3600" i="12" s="1"/>
  <c r="B3601" i="12" s="1"/>
  <c r="B3602" i="12" s="1"/>
  <c r="B3603" i="12" s="1"/>
  <c r="B3604" i="12" s="1"/>
  <c r="B3605" i="12" s="1"/>
  <c r="B3606" i="12" s="1"/>
  <c r="B3607" i="12" s="1"/>
  <c r="B3608" i="12" s="1"/>
  <c r="B3609" i="12" s="1"/>
  <c r="B3610" i="12" s="1"/>
  <c r="B3611" i="12" s="1"/>
  <c r="B3612" i="12" s="1"/>
  <c r="B3613" i="12" s="1"/>
  <c r="B3614" i="12" s="1"/>
  <c r="B3615" i="12" s="1"/>
  <c r="B3616" i="12" s="1"/>
  <c r="B3617" i="12" s="1"/>
  <c r="B3618" i="12" s="1"/>
  <c r="B3619" i="12" s="1"/>
  <c r="B3620" i="12" s="1"/>
  <c r="B3621" i="12" s="1"/>
  <c r="B3622" i="12" s="1"/>
  <c r="B3623" i="12" s="1"/>
  <c r="B3624" i="12" s="1"/>
  <c r="B3625" i="12" s="1"/>
  <c r="B3626" i="12" s="1"/>
  <c r="B3627" i="12" s="1"/>
  <c r="B3628" i="12" s="1"/>
  <c r="B3629" i="12" s="1"/>
  <c r="B3630" i="12" s="1"/>
  <c r="B3631" i="12" s="1"/>
  <c r="B3632" i="12" s="1"/>
  <c r="B3633" i="12" s="1"/>
  <c r="B3634" i="12" s="1"/>
  <c r="B3635" i="12" s="1"/>
  <c r="B3636" i="12" s="1"/>
  <c r="B3637" i="12" s="1"/>
  <c r="B3638" i="12" s="1"/>
  <c r="B3639" i="12" s="1"/>
  <c r="B3640" i="12" s="1"/>
  <c r="B3641" i="12" s="1"/>
  <c r="B3642" i="12" s="1"/>
  <c r="B3643" i="12" s="1"/>
  <c r="B3644" i="12" s="1"/>
  <c r="B3645" i="12" s="1"/>
  <c r="B3646" i="12" s="1"/>
  <c r="B3647" i="12" s="1"/>
  <c r="B3648" i="12" s="1"/>
  <c r="B3649" i="12" s="1"/>
  <c r="B3650" i="12" s="1"/>
  <c r="B3651" i="12" s="1"/>
  <c r="B3652" i="12" s="1"/>
  <c r="B3653" i="12" s="1"/>
  <c r="B3654" i="12" s="1"/>
  <c r="B3655" i="12" s="1"/>
  <c r="B3656" i="12" s="1"/>
  <c r="B3657" i="12" s="1"/>
  <c r="B3658" i="12" s="1"/>
  <c r="B3659" i="12" s="1"/>
  <c r="B3660" i="12" s="1"/>
  <c r="B3661" i="12" s="1"/>
  <c r="B3662" i="12" s="1"/>
  <c r="B3663" i="12" s="1"/>
  <c r="B3664" i="12" s="1"/>
  <c r="B3665" i="12" s="1"/>
  <c r="B3666" i="12" s="1"/>
  <c r="B3667" i="12" s="1"/>
  <c r="B3668" i="12" s="1"/>
  <c r="B3669" i="12" s="1"/>
  <c r="B3670" i="12" s="1"/>
  <c r="B3671" i="12" s="1"/>
  <c r="B3672" i="12" s="1"/>
  <c r="B3673" i="12" s="1"/>
  <c r="B3674" i="12" s="1"/>
  <c r="B3675" i="12" s="1"/>
  <c r="B3676" i="12" s="1"/>
  <c r="B3677" i="12" s="1"/>
  <c r="B3678" i="12" s="1"/>
  <c r="B3679" i="12" s="1"/>
  <c r="B3680" i="12" s="1"/>
  <c r="B3681" i="12" s="1"/>
  <c r="B3682" i="12" s="1"/>
  <c r="B3683" i="12" s="1"/>
  <c r="B3684" i="12" s="1"/>
  <c r="B3685" i="12" s="1"/>
  <c r="B3686" i="12" s="1"/>
  <c r="B3687" i="12" s="1"/>
  <c r="B3688" i="12" s="1"/>
  <c r="B3689" i="12" s="1"/>
  <c r="B3690" i="12" s="1"/>
  <c r="B3691" i="12" s="1"/>
  <c r="B3692" i="12" s="1"/>
  <c r="B3693" i="12" s="1"/>
  <c r="B3694" i="12" s="1"/>
  <c r="B3695" i="12" s="1"/>
  <c r="B3696" i="12" s="1"/>
  <c r="B3697" i="12" s="1"/>
  <c r="B3698" i="12" s="1"/>
  <c r="B3699" i="12" s="1"/>
  <c r="B3700" i="12" s="1"/>
  <c r="B3701" i="12" s="1"/>
  <c r="B3702" i="12" s="1"/>
  <c r="B3703" i="12" s="1"/>
  <c r="B3704" i="12" s="1"/>
  <c r="B3705" i="12" s="1"/>
  <c r="B3706" i="12" s="1"/>
  <c r="B3707" i="12" s="1"/>
  <c r="B3708" i="12" s="1"/>
  <c r="B3709" i="12" s="1"/>
  <c r="B3710" i="12" s="1"/>
  <c r="B3711" i="12" s="1"/>
  <c r="B3712" i="12" s="1"/>
  <c r="B3713" i="12" s="1"/>
  <c r="B3714" i="12" s="1"/>
  <c r="B3715" i="12" s="1"/>
  <c r="B3716" i="12" s="1"/>
  <c r="B3717" i="12" s="1"/>
  <c r="B3718" i="12" s="1"/>
  <c r="B3719" i="12" s="1"/>
  <c r="B3720" i="12" s="1"/>
  <c r="B3721" i="12" s="1"/>
  <c r="B3722" i="12" s="1"/>
  <c r="B3723" i="12" s="1"/>
  <c r="B3724" i="12" s="1"/>
  <c r="B3725" i="12" s="1"/>
  <c r="B3726" i="12" s="1"/>
  <c r="B3727" i="12" s="1"/>
  <c r="B3728" i="12" s="1"/>
  <c r="B3729" i="12" s="1"/>
  <c r="B3730" i="12" s="1"/>
  <c r="B3731" i="12" s="1"/>
  <c r="B3732" i="12" s="1"/>
  <c r="B3733" i="12" s="1"/>
  <c r="B3734" i="12" s="1"/>
  <c r="B3735" i="12" s="1"/>
  <c r="B3736" i="12" s="1"/>
  <c r="B3737" i="12" s="1"/>
  <c r="B3738" i="12" s="1"/>
  <c r="B3739" i="12" s="1"/>
  <c r="B3740" i="12" s="1"/>
  <c r="B3741" i="12" s="1"/>
  <c r="B3742" i="12" s="1"/>
  <c r="B3743" i="12" s="1"/>
  <c r="B3744" i="12" s="1"/>
  <c r="B3745" i="12" s="1"/>
  <c r="B3746" i="12" s="1"/>
  <c r="B3747" i="12" s="1"/>
  <c r="B3748" i="12" s="1"/>
  <c r="B3749" i="12" s="1"/>
  <c r="B3750" i="12" s="1"/>
  <c r="B3751" i="12" s="1"/>
  <c r="B3752" i="12" s="1"/>
  <c r="B3753" i="12" s="1"/>
  <c r="B3754" i="12" s="1"/>
  <c r="B3755" i="12" s="1"/>
  <c r="B3756" i="12" s="1"/>
  <c r="B3757" i="12" s="1"/>
  <c r="B3758" i="12" s="1"/>
  <c r="B3759" i="12" s="1"/>
  <c r="B3760" i="12" s="1"/>
  <c r="B3761" i="12" s="1"/>
  <c r="B3762" i="12" s="1"/>
  <c r="B3763" i="12" s="1"/>
  <c r="B3764" i="12" s="1"/>
  <c r="B3765" i="12" s="1"/>
  <c r="B3766" i="12" s="1"/>
  <c r="B3767" i="12" s="1"/>
  <c r="B3768" i="12" s="1"/>
  <c r="B3769" i="12" s="1"/>
  <c r="B3770" i="12" s="1"/>
  <c r="B3771" i="12" s="1"/>
  <c r="B3772" i="12" s="1"/>
  <c r="B3773" i="12" s="1"/>
  <c r="B3774" i="12" s="1"/>
  <c r="B3775" i="12" s="1"/>
  <c r="B3776" i="12" s="1"/>
  <c r="B3777" i="12" s="1"/>
  <c r="B3778" i="12" s="1"/>
  <c r="B3779" i="12" s="1"/>
  <c r="B3780" i="12" s="1"/>
  <c r="B3781" i="12" s="1"/>
  <c r="B3782" i="12" s="1"/>
  <c r="B3783" i="12" s="1"/>
  <c r="B3784" i="12" s="1"/>
  <c r="B3785" i="12" s="1"/>
  <c r="B3786" i="12" s="1"/>
  <c r="B3787" i="12" s="1"/>
  <c r="B3788" i="12" s="1"/>
  <c r="B3789" i="12" s="1"/>
  <c r="B3790" i="12" s="1"/>
  <c r="B3791" i="12" s="1"/>
  <c r="B3792" i="12" s="1"/>
  <c r="B3793" i="12" s="1"/>
  <c r="B3794" i="12" s="1"/>
  <c r="B3795" i="12" s="1"/>
  <c r="B3796" i="12" s="1"/>
  <c r="B3797" i="12" s="1"/>
  <c r="B3798" i="12" s="1"/>
  <c r="B3799" i="12" s="1"/>
  <c r="B3800" i="12" s="1"/>
  <c r="B3801" i="12" s="1"/>
  <c r="B3802" i="12" s="1"/>
  <c r="B3803" i="12" s="1"/>
  <c r="B3804" i="12" s="1"/>
  <c r="B3805" i="12" s="1"/>
  <c r="B3806" i="12" s="1"/>
  <c r="B3807" i="12" s="1"/>
  <c r="B3808" i="12" s="1"/>
  <c r="B3809" i="12" s="1"/>
  <c r="B3810" i="12" s="1"/>
  <c r="B3811" i="12" s="1"/>
  <c r="B3812" i="12" s="1"/>
  <c r="B3813" i="12" s="1"/>
  <c r="B3814" i="12" s="1"/>
  <c r="B3815" i="12" s="1"/>
  <c r="B3816" i="12" s="1"/>
  <c r="B3817" i="12" s="1"/>
  <c r="B3818" i="12" s="1"/>
  <c r="B3819" i="12" s="1"/>
  <c r="B3820" i="12" s="1"/>
  <c r="B3821" i="12" s="1"/>
  <c r="B3822" i="12" s="1"/>
  <c r="B3823" i="12" s="1"/>
  <c r="B3824" i="12" s="1"/>
  <c r="B3825" i="12" s="1"/>
  <c r="B3826" i="12" s="1"/>
  <c r="B3827" i="12" s="1"/>
  <c r="B3828" i="12" s="1"/>
  <c r="B3829" i="12" s="1"/>
  <c r="B3830" i="12" s="1"/>
  <c r="B3831" i="12" s="1"/>
  <c r="B3832" i="12" s="1"/>
  <c r="B3833" i="12" s="1"/>
  <c r="B3834" i="12" s="1"/>
  <c r="B3835" i="12" s="1"/>
  <c r="B3836" i="12" s="1"/>
  <c r="B3837" i="12" s="1"/>
  <c r="B3838" i="12" s="1"/>
  <c r="B3839" i="12" s="1"/>
  <c r="B3840" i="12" s="1"/>
  <c r="B3841" i="12" s="1"/>
  <c r="B3842" i="12" s="1"/>
  <c r="B3843" i="12" s="1"/>
  <c r="B3844" i="12" s="1"/>
  <c r="B3845" i="12" s="1"/>
  <c r="B3846" i="12" s="1"/>
  <c r="B3847" i="12" s="1"/>
  <c r="B3848" i="12" s="1"/>
  <c r="B3849" i="12" s="1"/>
  <c r="B3850" i="12" s="1"/>
  <c r="B3851" i="12" s="1"/>
  <c r="B3852" i="12" s="1"/>
  <c r="B3853" i="12" s="1"/>
  <c r="B3854" i="12" s="1"/>
  <c r="B3855" i="12" s="1"/>
  <c r="B3856" i="12" s="1"/>
  <c r="B3857" i="12" s="1"/>
  <c r="B3858" i="12" s="1"/>
  <c r="B3859" i="12" s="1"/>
  <c r="B3860" i="12" s="1"/>
  <c r="B3861" i="12" s="1"/>
  <c r="B3862" i="12" s="1"/>
  <c r="B3863" i="12" s="1"/>
  <c r="B3864" i="12" s="1"/>
  <c r="B3865" i="12" s="1"/>
  <c r="B3866" i="12" s="1"/>
  <c r="B3867" i="12" s="1"/>
  <c r="B3868" i="12" s="1"/>
  <c r="B3869" i="12" s="1"/>
  <c r="B3870" i="12" s="1"/>
  <c r="B3871" i="12" s="1"/>
  <c r="B3872" i="12" s="1"/>
  <c r="B3873" i="12" s="1"/>
  <c r="B3874" i="12" s="1"/>
  <c r="B3875" i="12" s="1"/>
  <c r="B3876" i="12" s="1"/>
  <c r="B3877" i="12" s="1"/>
  <c r="B3878" i="12" s="1"/>
  <c r="B3879" i="12" s="1"/>
  <c r="B3880" i="12" s="1"/>
  <c r="B3881" i="12" s="1"/>
  <c r="B3882" i="12" s="1"/>
  <c r="B3883" i="12" s="1"/>
  <c r="B3884" i="12" s="1"/>
  <c r="B3885" i="12" s="1"/>
  <c r="B3886" i="12" s="1"/>
  <c r="B3887" i="12" s="1"/>
  <c r="B3888" i="12" s="1"/>
  <c r="B3889" i="12" s="1"/>
  <c r="B3890" i="12" s="1"/>
  <c r="B3891" i="12" s="1"/>
  <c r="B3892" i="12" s="1"/>
  <c r="B3893" i="12" s="1"/>
  <c r="B3894" i="12" s="1"/>
  <c r="B3895" i="12" s="1"/>
  <c r="B3896" i="12" s="1"/>
  <c r="B3897" i="12" s="1"/>
  <c r="B3898" i="12" s="1"/>
  <c r="B3899" i="12" s="1"/>
  <c r="B3900" i="12" s="1"/>
  <c r="B3901" i="12" s="1"/>
  <c r="B3902" i="12" s="1"/>
  <c r="B3903" i="12" s="1"/>
  <c r="B3904" i="12" s="1"/>
  <c r="B3905" i="12" s="1"/>
  <c r="B3906" i="12" s="1"/>
  <c r="B3907" i="12" s="1"/>
  <c r="B3908" i="12" s="1"/>
  <c r="B3909" i="12" s="1"/>
  <c r="B3910" i="12" s="1"/>
  <c r="B3911" i="12" s="1"/>
  <c r="B3912" i="12" s="1"/>
  <c r="B3913" i="12" s="1"/>
  <c r="B3914" i="12" s="1"/>
  <c r="B3915" i="12" s="1"/>
  <c r="B3916" i="12" s="1"/>
  <c r="B3917" i="12" s="1"/>
  <c r="B3918" i="12" s="1"/>
  <c r="B3919" i="12" s="1"/>
  <c r="B3920" i="12" s="1"/>
  <c r="B3921" i="12" s="1"/>
  <c r="B3922" i="12" s="1"/>
  <c r="B3923" i="12" s="1"/>
  <c r="B3924" i="12" s="1"/>
  <c r="B3925" i="12" s="1"/>
  <c r="B3926" i="12" s="1"/>
  <c r="B3927" i="12" s="1"/>
  <c r="B3928" i="12" s="1"/>
  <c r="B3929" i="12" s="1"/>
  <c r="B3930" i="12" s="1"/>
  <c r="B3931" i="12" s="1"/>
  <c r="B3932" i="12" s="1"/>
  <c r="B3933" i="12" s="1"/>
  <c r="B3934" i="12" s="1"/>
  <c r="B3935" i="12" s="1"/>
  <c r="B3936" i="12" s="1"/>
  <c r="B3937" i="12" s="1"/>
  <c r="B3938" i="12" s="1"/>
  <c r="B3939" i="12" s="1"/>
  <c r="B3940" i="12" s="1"/>
  <c r="B3941" i="12" s="1"/>
  <c r="B3942" i="12" s="1"/>
  <c r="B3943" i="12" s="1"/>
  <c r="B3944" i="12" s="1"/>
  <c r="B3945" i="12" s="1"/>
  <c r="B3946" i="12" s="1"/>
  <c r="B3947" i="12" s="1"/>
  <c r="B3948" i="12" s="1"/>
  <c r="B3949" i="12" s="1"/>
  <c r="B3950" i="12" s="1"/>
  <c r="B3951" i="12" s="1"/>
  <c r="B3952" i="12" s="1"/>
  <c r="B3953" i="12" s="1"/>
  <c r="B3954" i="12" s="1"/>
  <c r="B3955" i="12" s="1"/>
  <c r="B3956" i="12" s="1"/>
  <c r="B3957" i="12" s="1"/>
  <c r="B3958" i="12" s="1"/>
  <c r="B3959" i="12" s="1"/>
  <c r="B3960" i="12" s="1"/>
  <c r="B3961" i="12" s="1"/>
  <c r="B3962" i="12" s="1"/>
  <c r="B3963" i="12" s="1"/>
  <c r="B3964" i="12" s="1"/>
  <c r="B3965" i="12" s="1"/>
  <c r="B3966" i="12" s="1"/>
  <c r="B3967" i="12" s="1"/>
  <c r="B3968" i="12" s="1"/>
  <c r="B3969" i="12" s="1"/>
  <c r="B3970" i="12" s="1"/>
  <c r="B3971" i="12" s="1"/>
  <c r="B3972" i="12" s="1"/>
  <c r="B3973" i="12" s="1"/>
  <c r="B3974" i="12" s="1"/>
  <c r="B3975" i="12" s="1"/>
  <c r="B3976" i="12" s="1"/>
  <c r="B3977" i="12" s="1"/>
  <c r="B3978" i="12" s="1"/>
  <c r="B3979" i="12" s="1"/>
  <c r="B3980" i="12" s="1"/>
  <c r="B3981" i="12" s="1"/>
  <c r="B3982" i="12" s="1"/>
  <c r="B3983" i="12" s="1"/>
  <c r="B3984" i="12" s="1"/>
  <c r="B3985" i="12" s="1"/>
  <c r="B3986" i="12" s="1"/>
  <c r="B3987" i="12" s="1"/>
  <c r="B3988" i="12" s="1"/>
  <c r="B3989" i="12" s="1"/>
  <c r="B3990" i="12" s="1"/>
  <c r="B3991" i="12" s="1"/>
  <c r="B3992" i="12" s="1"/>
  <c r="B3993" i="12" s="1"/>
  <c r="B3994" i="12" s="1"/>
  <c r="B3995" i="12" s="1"/>
  <c r="B3996" i="12" s="1"/>
  <c r="B3997" i="12" s="1"/>
  <c r="B3998" i="12" s="1"/>
  <c r="B3999" i="12" s="1"/>
  <c r="B4000" i="12" s="1"/>
  <c r="B4001" i="12" s="1"/>
  <c r="B4002" i="12" s="1"/>
  <c r="B4003" i="12" s="1"/>
  <c r="B4004" i="12" s="1"/>
  <c r="B4005" i="12" s="1"/>
  <c r="B4006" i="12" s="1"/>
  <c r="B4007" i="12" s="1"/>
  <c r="B4008" i="12" s="1"/>
  <c r="B4009" i="12" s="1"/>
  <c r="B4010" i="12" s="1"/>
  <c r="B4011" i="12" s="1"/>
  <c r="B4012" i="12" s="1"/>
  <c r="B4013" i="12" s="1"/>
  <c r="B4014" i="12" s="1"/>
  <c r="B4015" i="12" s="1"/>
  <c r="B4016" i="12" s="1"/>
  <c r="B4017" i="12" s="1"/>
  <c r="B4018" i="12" s="1"/>
  <c r="B4019" i="12" s="1"/>
  <c r="B4020" i="12" s="1"/>
  <c r="B4021" i="12" s="1"/>
  <c r="B4022" i="12" s="1"/>
  <c r="B4023" i="12" s="1"/>
  <c r="B4024" i="12" s="1"/>
  <c r="B4025" i="12" s="1"/>
  <c r="B4026" i="12" s="1"/>
  <c r="B4027" i="12" s="1"/>
  <c r="B4028" i="12" s="1"/>
  <c r="B4029" i="12" s="1"/>
  <c r="B4030" i="12" s="1"/>
  <c r="B4031" i="12" s="1"/>
  <c r="B4032" i="12" s="1"/>
  <c r="B4033" i="12" s="1"/>
  <c r="B4034" i="12" s="1"/>
  <c r="B4035" i="12" s="1"/>
  <c r="B4036" i="12" s="1"/>
  <c r="B4037" i="12" s="1"/>
  <c r="B4038" i="12" s="1"/>
  <c r="B4039" i="12" s="1"/>
  <c r="B4040" i="12" s="1"/>
  <c r="B4041" i="12" s="1"/>
  <c r="B4042" i="12" s="1"/>
  <c r="B4043" i="12" s="1"/>
  <c r="B4044" i="12" s="1"/>
  <c r="B4045" i="12" s="1"/>
  <c r="B4046" i="12" s="1"/>
  <c r="B4047" i="12" s="1"/>
  <c r="B4048" i="12" s="1"/>
  <c r="B4049" i="12" s="1"/>
  <c r="B4050" i="12" s="1"/>
  <c r="B4051" i="12" s="1"/>
  <c r="B4052" i="12" s="1"/>
  <c r="B4053" i="12" s="1"/>
  <c r="B4054" i="12" s="1"/>
  <c r="B4055" i="12" s="1"/>
  <c r="B4056" i="12" s="1"/>
  <c r="B4057" i="12" s="1"/>
  <c r="B4058" i="12" s="1"/>
  <c r="B4059" i="12" s="1"/>
  <c r="B4060" i="12" s="1"/>
  <c r="B4061" i="12" s="1"/>
  <c r="B4062" i="12" s="1"/>
  <c r="B4063" i="12" s="1"/>
  <c r="B4064" i="12" s="1"/>
  <c r="B4065" i="12" s="1"/>
  <c r="B4066" i="12" s="1"/>
  <c r="B4067" i="12" s="1"/>
  <c r="B4068" i="12" s="1"/>
  <c r="B4069" i="12" s="1"/>
  <c r="B4070" i="12" s="1"/>
  <c r="B4071" i="12" s="1"/>
  <c r="B4072" i="12" s="1"/>
  <c r="B4073" i="12" s="1"/>
  <c r="B4074" i="12" s="1"/>
  <c r="B4075" i="12" s="1"/>
  <c r="B4076" i="12" s="1"/>
  <c r="B4077" i="12" s="1"/>
  <c r="B4078" i="12" s="1"/>
  <c r="B4079" i="12" s="1"/>
  <c r="B4080" i="12" s="1"/>
  <c r="B4081" i="12" s="1"/>
  <c r="B4082" i="12" s="1"/>
  <c r="B4083" i="12" s="1"/>
  <c r="B4084" i="12" s="1"/>
  <c r="B4085" i="12" s="1"/>
  <c r="B4086" i="12" s="1"/>
  <c r="B4087" i="12" s="1"/>
  <c r="B4088" i="12" s="1"/>
  <c r="B4089" i="12" s="1"/>
  <c r="B4090" i="12" s="1"/>
  <c r="B4091" i="12" s="1"/>
  <c r="B4092" i="12" s="1"/>
  <c r="B4093" i="12" s="1"/>
  <c r="B4094" i="12" s="1"/>
  <c r="B4095" i="12" s="1"/>
  <c r="B4096" i="12" s="1"/>
  <c r="B4097" i="12" s="1"/>
  <c r="B4098" i="12" s="1"/>
  <c r="B4099" i="12" s="1"/>
  <c r="B4100" i="12" s="1"/>
  <c r="B4101" i="12" s="1"/>
  <c r="B4102" i="12" s="1"/>
  <c r="B4103" i="12" s="1"/>
  <c r="B4104" i="12" s="1"/>
  <c r="B4105" i="12" s="1"/>
  <c r="B4106" i="12" s="1"/>
  <c r="B4107" i="12" s="1"/>
  <c r="B4108" i="12" s="1"/>
  <c r="B4109" i="12" s="1"/>
  <c r="B4110" i="12" s="1"/>
  <c r="B4111" i="12" s="1"/>
  <c r="B4112" i="12" s="1"/>
  <c r="B4113" i="12" s="1"/>
  <c r="B4114" i="12" s="1"/>
  <c r="B4115" i="12" s="1"/>
  <c r="B4116" i="12" s="1"/>
  <c r="B4117" i="12" s="1"/>
  <c r="B4118" i="12" s="1"/>
  <c r="B4119" i="12" s="1"/>
  <c r="B4120" i="12" s="1"/>
  <c r="B4121" i="12" s="1"/>
  <c r="B4122" i="12" s="1"/>
  <c r="B4123" i="12" s="1"/>
  <c r="B4124" i="12" s="1"/>
  <c r="B4125" i="12" s="1"/>
  <c r="B4126" i="12" s="1"/>
  <c r="B4127" i="12" s="1"/>
  <c r="B4128" i="12" s="1"/>
  <c r="B4129" i="12" s="1"/>
  <c r="B4130" i="12" s="1"/>
  <c r="B4131" i="12" s="1"/>
  <c r="B4132" i="12" s="1"/>
  <c r="B4133" i="12" s="1"/>
  <c r="B4134" i="12" s="1"/>
  <c r="B4135" i="12" s="1"/>
  <c r="B4136" i="12" s="1"/>
  <c r="B4137" i="12" s="1"/>
  <c r="B4138" i="12" s="1"/>
  <c r="B4139" i="12" s="1"/>
  <c r="B4140" i="12" s="1"/>
  <c r="B4141" i="12" s="1"/>
  <c r="B4142" i="12" s="1"/>
  <c r="B4143" i="12" s="1"/>
  <c r="B4144" i="12" s="1"/>
  <c r="B4145" i="12" s="1"/>
  <c r="B4146" i="12" s="1"/>
  <c r="B4147" i="12" s="1"/>
  <c r="B4148" i="12" s="1"/>
  <c r="B4149" i="12" s="1"/>
  <c r="B4150" i="12" s="1"/>
  <c r="B4151" i="12" s="1"/>
  <c r="B4152" i="12" s="1"/>
  <c r="B4153" i="12" s="1"/>
  <c r="B4154" i="12" s="1"/>
  <c r="B4155" i="12" s="1"/>
  <c r="B4156" i="12" s="1"/>
  <c r="B4157" i="12" s="1"/>
  <c r="B4158" i="12" s="1"/>
  <c r="B4159" i="12" s="1"/>
  <c r="B4160" i="12" s="1"/>
  <c r="B4161" i="12" s="1"/>
  <c r="B4162" i="12" s="1"/>
  <c r="B4163" i="12" s="1"/>
  <c r="B4164" i="12" s="1"/>
  <c r="B4165" i="12" s="1"/>
  <c r="B4166" i="12" s="1"/>
  <c r="B4167" i="12" s="1"/>
  <c r="B4168" i="12" s="1"/>
  <c r="B4169" i="12" s="1"/>
  <c r="B4170" i="12" s="1"/>
  <c r="B4171" i="12" s="1"/>
  <c r="B4172" i="12" s="1"/>
  <c r="B4173" i="12" s="1"/>
  <c r="B4174" i="12" s="1"/>
  <c r="B4175" i="12" s="1"/>
  <c r="B4176" i="12" s="1"/>
  <c r="B4177" i="12" s="1"/>
  <c r="B4178" i="12" s="1"/>
  <c r="B4179" i="12" s="1"/>
  <c r="B4180" i="12" s="1"/>
  <c r="B4181" i="12" s="1"/>
  <c r="B4182" i="12" s="1"/>
  <c r="B4183" i="12" s="1"/>
  <c r="B4184" i="12" s="1"/>
  <c r="B4185" i="12" s="1"/>
  <c r="B4186" i="12" s="1"/>
  <c r="B4187" i="12" s="1"/>
  <c r="B4188" i="12" s="1"/>
  <c r="B4189" i="12" s="1"/>
  <c r="B4190" i="12" s="1"/>
  <c r="B4191" i="12" s="1"/>
  <c r="B4192" i="12" s="1"/>
  <c r="B4193" i="12" s="1"/>
  <c r="B4194" i="12" s="1"/>
  <c r="B4195" i="12" s="1"/>
  <c r="B4196" i="12" s="1"/>
  <c r="B4197" i="12" s="1"/>
  <c r="B4198" i="12" s="1"/>
  <c r="B4199" i="12" s="1"/>
  <c r="B4200" i="12" s="1"/>
  <c r="B4201" i="12" s="1"/>
  <c r="B4202" i="12" s="1"/>
  <c r="B4203" i="12" s="1"/>
  <c r="B4204" i="12" s="1"/>
  <c r="B4205" i="12" s="1"/>
  <c r="B4206" i="12" s="1"/>
  <c r="B4207" i="12" s="1"/>
  <c r="B4208" i="12" s="1"/>
  <c r="B4209" i="12" s="1"/>
  <c r="B4210" i="12" s="1"/>
  <c r="B4211" i="12" s="1"/>
  <c r="B4212" i="12" s="1"/>
  <c r="B4213" i="12" s="1"/>
  <c r="B4214" i="12" s="1"/>
  <c r="B4215" i="12" s="1"/>
  <c r="B4216" i="12" s="1"/>
  <c r="B4217" i="12" s="1"/>
  <c r="B4218" i="12" s="1"/>
  <c r="B4219" i="12" s="1"/>
  <c r="B4220" i="12" s="1"/>
  <c r="B4221" i="12" s="1"/>
  <c r="B4222" i="12" s="1"/>
  <c r="B4223" i="12" s="1"/>
  <c r="B4224" i="12" s="1"/>
  <c r="B4225" i="12" s="1"/>
  <c r="B4226" i="12" s="1"/>
  <c r="B4227" i="12" s="1"/>
  <c r="B4228" i="12" s="1"/>
  <c r="B4229" i="12" s="1"/>
  <c r="B4230" i="12" s="1"/>
  <c r="B4231" i="12" s="1"/>
  <c r="B4232" i="12" s="1"/>
  <c r="B4233" i="12" s="1"/>
  <c r="B4234" i="12" s="1"/>
  <c r="B4235" i="12" s="1"/>
  <c r="B4236" i="12" s="1"/>
  <c r="B4237" i="12" s="1"/>
  <c r="B4238" i="12" s="1"/>
  <c r="B4239" i="12" s="1"/>
  <c r="B4240" i="12" s="1"/>
  <c r="B4241" i="12" s="1"/>
  <c r="B4242" i="12" s="1"/>
  <c r="B4243" i="12" s="1"/>
  <c r="B4244" i="12" s="1"/>
  <c r="B4245" i="12" s="1"/>
  <c r="B4246" i="12" s="1"/>
  <c r="B4247" i="12" s="1"/>
  <c r="B4248" i="12" s="1"/>
  <c r="B4249" i="12" s="1"/>
  <c r="B4250" i="12" s="1"/>
  <c r="B4251" i="12" s="1"/>
  <c r="B4252" i="12" s="1"/>
  <c r="B4253" i="12" s="1"/>
  <c r="B4254" i="12" s="1"/>
  <c r="B4255" i="12" s="1"/>
  <c r="B4256" i="12" s="1"/>
  <c r="B4257" i="12" s="1"/>
  <c r="B4258" i="12" s="1"/>
  <c r="B4259" i="12" s="1"/>
  <c r="B4260" i="12" s="1"/>
  <c r="B4261" i="12" s="1"/>
  <c r="B4262" i="12" s="1"/>
  <c r="B4263" i="12" s="1"/>
  <c r="B4264" i="12" s="1"/>
  <c r="B4265" i="12" s="1"/>
  <c r="B4266" i="12" s="1"/>
  <c r="B4267" i="12" s="1"/>
  <c r="B4268" i="12" s="1"/>
  <c r="B4269" i="12" s="1"/>
  <c r="B4270" i="12" s="1"/>
  <c r="B4271" i="12" s="1"/>
  <c r="B4272" i="12" s="1"/>
  <c r="B4273" i="12" s="1"/>
  <c r="B4274" i="12" s="1"/>
  <c r="B4275" i="12" s="1"/>
  <c r="B4276" i="12" s="1"/>
  <c r="B4277" i="12" s="1"/>
  <c r="B4278" i="12" s="1"/>
  <c r="B4279" i="12" s="1"/>
  <c r="B4280" i="12" s="1"/>
  <c r="B4281" i="12" s="1"/>
  <c r="B4282" i="12" s="1"/>
  <c r="B4283" i="12" s="1"/>
  <c r="B4284" i="12" s="1"/>
  <c r="B4285" i="12" s="1"/>
  <c r="B4286" i="12" s="1"/>
  <c r="B4287" i="12" s="1"/>
  <c r="B4288" i="12" s="1"/>
  <c r="B4289" i="12" s="1"/>
  <c r="B4290" i="12" s="1"/>
  <c r="B4291" i="12" s="1"/>
  <c r="B4292" i="12" s="1"/>
  <c r="B4293" i="12" s="1"/>
  <c r="B4294" i="12" s="1"/>
  <c r="B4295" i="12" s="1"/>
  <c r="B4296" i="12" s="1"/>
  <c r="B4297" i="12" s="1"/>
  <c r="B4298" i="12" s="1"/>
  <c r="B4299" i="12" s="1"/>
  <c r="B4300" i="12" s="1"/>
  <c r="B4301" i="12" s="1"/>
  <c r="B4302" i="12" s="1"/>
  <c r="B4303" i="12" s="1"/>
  <c r="B4304" i="12" s="1"/>
  <c r="B4305" i="12" s="1"/>
  <c r="B4306" i="12" s="1"/>
  <c r="B4307" i="12" s="1"/>
  <c r="B4308" i="12" s="1"/>
  <c r="B4309" i="12" s="1"/>
  <c r="B4310" i="12" s="1"/>
  <c r="B4311" i="12" s="1"/>
  <c r="B4312" i="12" s="1"/>
  <c r="B4313" i="12" s="1"/>
  <c r="B4314" i="12" s="1"/>
  <c r="B4315" i="12" s="1"/>
  <c r="B4316" i="12" s="1"/>
  <c r="B4317" i="12" s="1"/>
  <c r="B4318" i="12" s="1"/>
  <c r="B4319" i="12" s="1"/>
  <c r="B4320" i="12" s="1"/>
  <c r="B4321" i="12" s="1"/>
  <c r="B4322" i="12" s="1"/>
  <c r="B4323" i="12" s="1"/>
  <c r="B4324" i="12" s="1"/>
  <c r="B4325" i="12" s="1"/>
  <c r="B4326" i="12" s="1"/>
  <c r="B4327" i="12" s="1"/>
  <c r="B4328" i="12" s="1"/>
  <c r="B4329" i="12" s="1"/>
  <c r="B4330" i="12" s="1"/>
  <c r="B4331" i="12" s="1"/>
  <c r="B4332" i="12" s="1"/>
  <c r="B4333" i="12" s="1"/>
  <c r="B4334" i="12" s="1"/>
  <c r="B4335" i="12" s="1"/>
  <c r="B4336" i="12" s="1"/>
  <c r="B4337" i="12" s="1"/>
  <c r="B4338" i="12" s="1"/>
  <c r="B4339" i="12" s="1"/>
  <c r="B4340" i="12" s="1"/>
  <c r="B4341" i="12" s="1"/>
  <c r="B4342" i="12" s="1"/>
  <c r="B4343" i="12" s="1"/>
  <c r="B4344" i="12" s="1"/>
  <c r="B4345" i="12" s="1"/>
  <c r="B4346" i="12" s="1"/>
  <c r="B4347" i="12" s="1"/>
  <c r="B4348" i="12" s="1"/>
  <c r="B4349" i="12" s="1"/>
  <c r="B4350" i="12" s="1"/>
  <c r="B4351" i="12" s="1"/>
  <c r="B4352" i="12" s="1"/>
  <c r="B4353" i="12" s="1"/>
  <c r="B4354" i="12" s="1"/>
  <c r="B4355" i="12" s="1"/>
  <c r="B4356" i="12" s="1"/>
  <c r="B4357" i="12" s="1"/>
  <c r="B4358" i="12" s="1"/>
  <c r="B4359" i="12" s="1"/>
  <c r="B4360" i="12" s="1"/>
  <c r="B4361" i="12" s="1"/>
  <c r="B4362" i="12" s="1"/>
  <c r="B4363" i="12" s="1"/>
  <c r="B4364" i="12" s="1"/>
  <c r="B4365" i="12" s="1"/>
  <c r="B4366" i="12" s="1"/>
  <c r="B4367" i="12" s="1"/>
  <c r="B4368" i="12" s="1"/>
  <c r="B4369" i="12" s="1"/>
  <c r="B4370" i="12" s="1"/>
  <c r="B4371" i="12" s="1"/>
  <c r="B4372" i="12" s="1"/>
  <c r="B4373" i="12" s="1"/>
  <c r="B4374" i="12" s="1"/>
  <c r="B4375" i="12" s="1"/>
  <c r="B4376" i="12" s="1"/>
  <c r="B4377" i="12" s="1"/>
  <c r="B4378" i="12" s="1"/>
  <c r="B4379" i="12" s="1"/>
  <c r="B4380" i="12" s="1"/>
  <c r="B4381" i="12" s="1"/>
  <c r="B4382" i="12" s="1"/>
  <c r="B4383" i="12" s="1"/>
  <c r="B4384" i="12" s="1"/>
  <c r="B4385" i="12" s="1"/>
  <c r="B4386" i="12" s="1"/>
  <c r="B4387" i="12" s="1"/>
  <c r="B4388" i="12" s="1"/>
  <c r="B4389" i="12" s="1"/>
  <c r="B4390" i="12" s="1"/>
  <c r="B4391" i="12" s="1"/>
  <c r="B4392" i="12" s="1"/>
  <c r="B4393" i="12" s="1"/>
  <c r="B4394" i="12" s="1"/>
  <c r="B4395" i="12" s="1"/>
  <c r="B4396" i="12" s="1"/>
  <c r="B4397" i="12" s="1"/>
  <c r="B4398" i="12" s="1"/>
  <c r="B4399" i="12" s="1"/>
  <c r="B4400" i="12" s="1"/>
  <c r="B4401" i="12" s="1"/>
  <c r="B4402" i="12" s="1"/>
  <c r="B4403" i="12" s="1"/>
  <c r="B4404" i="12" s="1"/>
  <c r="B4405" i="12" s="1"/>
  <c r="B4406" i="12" s="1"/>
  <c r="B4407" i="12" s="1"/>
  <c r="B4408" i="12" s="1"/>
  <c r="B4409" i="12" s="1"/>
  <c r="B4410" i="12" s="1"/>
  <c r="B4411" i="12" s="1"/>
  <c r="B4412" i="12" s="1"/>
  <c r="B4413" i="12" s="1"/>
  <c r="B4414" i="12" s="1"/>
  <c r="B4415" i="12" s="1"/>
  <c r="B4416" i="12" s="1"/>
  <c r="B4417" i="12" s="1"/>
  <c r="B4418" i="12" s="1"/>
  <c r="B4419" i="12" s="1"/>
  <c r="B4420" i="12" s="1"/>
  <c r="B4421" i="12" s="1"/>
  <c r="B4422" i="12" s="1"/>
  <c r="B4423" i="12" s="1"/>
  <c r="B4424" i="12" s="1"/>
  <c r="B4425" i="12" s="1"/>
  <c r="B4426" i="12" s="1"/>
  <c r="B4427" i="12" s="1"/>
  <c r="B4428" i="12" s="1"/>
  <c r="B4429" i="12" s="1"/>
  <c r="B4430" i="12" s="1"/>
  <c r="B4431" i="12" s="1"/>
  <c r="B4432" i="12" s="1"/>
  <c r="B4433" i="12" s="1"/>
  <c r="B4434" i="12" s="1"/>
  <c r="B4435" i="12" s="1"/>
  <c r="B4436" i="12" s="1"/>
  <c r="B4437" i="12" s="1"/>
  <c r="B4438" i="12" s="1"/>
  <c r="B4439" i="12" s="1"/>
  <c r="B4440" i="12" s="1"/>
  <c r="B4441" i="12" s="1"/>
  <c r="B4442" i="12" s="1"/>
  <c r="B4443" i="12" s="1"/>
  <c r="B4444" i="12" s="1"/>
  <c r="B4445" i="12" s="1"/>
  <c r="B4446" i="12" s="1"/>
  <c r="B4447" i="12" s="1"/>
  <c r="B4448" i="12" s="1"/>
  <c r="B4449" i="12" s="1"/>
  <c r="B4450" i="12" s="1"/>
  <c r="B4451" i="12" s="1"/>
  <c r="B4452" i="12" s="1"/>
  <c r="B4453" i="12" s="1"/>
  <c r="B4454" i="12" s="1"/>
  <c r="B4455" i="12" s="1"/>
  <c r="B4456" i="12" s="1"/>
  <c r="B4457" i="12" s="1"/>
  <c r="B4458" i="12" s="1"/>
  <c r="B4459" i="12" s="1"/>
  <c r="B4460" i="12" s="1"/>
  <c r="B4461" i="12" s="1"/>
  <c r="B4462" i="12" s="1"/>
  <c r="B4463" i="12" s="1"/>
  <c r="B4464" i="12" s="1"/>
  <c r="B4465" i="12" s="1"/>
  <c r="B4466" i="12" s="1"/>
  <c r="B4467" i="12" s="1"/>
  <c r="B4468" i="12" s="1"/>
  <c r="B4469" i="12" s="1"/>
  <c r="B4470" i="12" s="1"/>
  <c r="B4471" i="12" s="1"/>
  <c r="B4472" i="12" s="1"/>
  <c r="B4473" i="12" s="1"/>
  <c r="B4474" i="12" s="1"/>
  <c r="B4475" i="12" s="1"/>
  <c r="B4476" i="12" s="1"/>
  <c r="B4477" i="12" s="1"/>
  <c r="B4478" i="12" s="1"/>
  <c r="B4479" i="12" s="1"/>
  <c r="B4480" i="12" s="1"/>
  <c r="B4481" i="12" s="1"/>
  <c r="B4482" i="12" s="1"/>
  <c r="B4483" i="12" s="1"/>
  <c r="B4484" i="12" s="1"/>
  <c r="B4485" i="12" s="1"/>
  <c r="B4486" i="12" s="1"/>
  <c r="B4487" i="12" s="1"/>
  <c r="B4488" i="12" s="1"/>
  <c r="B4489" i="12" s="1"/>
  <c r="B4490" i="12" s="1"/>
  <c r="B4491" i="12" s="1"/>
  <c r="B4492" i="12" s="1"/>
  <c r="B4493" i="12" s="1"/>
  <c r="B4494" i="12" s="1"/>
  <c r="B4495" i="12" s="1"/>
  <c r="B4496" i="12" s="1"/>
  <c r="B4497" i="12" s="1"/>
  <c r="B4498" i="12" s="1"/>
  <c r="B4499" i="12" s="1"/>
  <c r="B4500" i="12" s="1"/>
  <c r="B4501" i="12" s="1"/>
  <c r="B4502" i="12" s="1"/>
  <c r="B4503" i="12" s="1"/>
  <c r="B4504" i="12" s="1"/>
  <c r="B4505" i="12" s="1"/>
  <c r="B4506" i="12" s="1"/>
  <c r="B4507" i="12" s="1"/>
  <c r="B4508" i="12" s="1"/>
  <c r="B4509" i="12" s="1"/>
  <c r="B4510" i="12" s="1"/>
  <c r="B4511" i="12" s="1"/>
  <c r="B4512" i="12" s="1"/>
  <c r="B4513" i="12" s="1"/>
  <c r="B4514" i="12" s="1"/>
  <c r="B4515" i="12" s="1"/>
  <c r="B4516" i="12" s="1"/>
  <c r="B4517" i="12" s="1"/>
  <c r="B4518" i="12" s="1"/>
  <c r="B4519" i="12" s="1"/>
  <c r="B4520" i="12" s="1"/>
  <c r="B4521" i="12" s="1"/>
  <c r="B4522" i="12" s="1"/>
  <c r="B4523" i="12" s="1"/>
  <c r="B4524" i="12" s="1"/>
  <c r="B4525" i="12" s="1"/>
  <c r="B4526" i="12" s="1"/>
  <c r="B4527" i="12" s="1"/>
  <c r="B4528" i="12" s="1"/>
  <c r="B4529" i="12" s="1"/>
  <c r="B4530" i="12" s="1"/>
  <c r="B4531" i="12" s="1"/>
  <c r="B4532" i="12" s="1"/>
  <c r="B4533" i="12" s="1"/>
  <c r="B4534" i="12" s="1"/>
  <c r="B4535" i="12" s="1"/>
  <c r="B4536" i="12" s="1"/>
  <c r="B4537" i="12" s="1"/>
  <c r="B4538" i="12" s="1"/>
  <c r="B4539" i="12" s="1"/>
  <c r="B4540" i="12" s="1"/>
  <c r="B4541" i="12" s="1"/>
  <c r="B4542" i="12" s="1"/>
  <c r="B4543" i="12" s="1"/>
  <c r="B4544" i="12" s="1"/>
  <c r="B4545" i="12" s="1"/>
  <c r="B4546" i="12" s="1"/>
  <c r="B4547" i="12" s="1"/>
  <c r="B4548" i="12" s="1"/>
  <c r="B4549" i="12" s="1"/>
  <c r="B4550" i="12" s="1"/>
  <c r="B4551" i="12" s="1"/>
  <c r="B4552" i="12" s="1"/>
  <c r="B4553" i="12" s="1"/>
  <c r="B4554" i="12" s="1"/>
  <c r="B4555" i="12" s="1"/>
  <c r="B4556" i="12" s="1"/>
  <c r="B4557" i="12" s="1"/>
  <c r="B4558" i="12" s="1"/>
  <c r="B4559" i="12" s="1"/>
  <c r="B4560" i="12" s="1"/>
  <c r="B4561" i="12" s="1"/>
  <c r="B4562" i="12" s="1"/>
  <c r="B4563" i="12" s="1"/>
  <c r="B4564" i="12" s="1"/>
  <c r="B4565" i="12" s="1"/>
  <c r="B4566" i="12" s="1"/>
  <c r="B4567" i="12" s="1"/>
  <c r="B4568" i="12" s="1"/>
  <c r="B4569" i="12" s="1"/>
  <c r="B4570" i="12" s="1"/>
  <c r="B4571" i="12" s="1"/>
  <c r="B4572" i="12" s="1"/>
  <c r="B4573" i="12" s="1"/>
  <c r="B4574" i="12" s="1"/>
  <c r="B4575" i="12" s="1"/>
  <c r="B4576" i="12" s="1"/>
  <c r="B4577" i="12" s="1"/>
  <c r="B4578" i="12" s="1"/>
  <c r="B4579" i="12" s="1"/>
  <c r="B4580" i="12" s="1"/>
  <c r="B4581" i="12" s="1"/>
  <c r="B4582" i="12" s="1"/>
  <c r="B4583" i="12" s="1"/>
  <c r="B4584" i="12" s="1"/>
  <c r="B4585" i="12" s="1"/>
  <c r="B4586" i="12" s="1"/>
  <c r="B4587" i="12" s="1"/>
  <c r="B4588" i="12" s="1"/>
  <c r="B4589" i="12" s="1"/>
  <c r="B4590" i="12" s="1"/>
  <c r="B4591" i="12" s="1"/>
  <c r="B4592" i="12" s="1"/>
  <c r="B4593" i="12" s="1"/>
  <c r="B4594" i="12" s="1"/>
  <c r="B4595" i="12" s="1"/>
  <c r="B4596" i="12" s="1"/>
  <c r="B4597" i="12" s="1"/>
  <c r="B4598" i="12" s="1"/>
  <c r="B4599" i="12" s="1"/>
  <c r="B4600" i="12" s="1"/>
  <c r="B4601" i="12" s="1"/>
  <c r="B4602" i="12" s="1"/>
  <c r="B4603" i="12" s="1"/>
  <c r="B4604" i="12" s="1"/>
  <c r="B4605" i="12" s="1"/>
  <c r="B4606" i="12" s="1"/>
  <c r="B4607" i="12" s="1"/>
  <c r="B4608" i="12" s="1"/>
  <c r="B4609" i="12" s="1"/>
  <c r="B4610" i="12" s="1"/>
  <c r="B4611" i="12" s="1"/>
  <c r="B4612" i="12" s="1"/>
  <c r="B4613" i="12" s="1"/>
  <c r="B4614" i="12" s="1"/>
  <c r="B4615" i="12" s="1"/>
  <c r="B4616" i="12" s="1"/>
  <c r="B4617" i="12" s="1"/>
  <c r="B4618" i="12" s="1"/>
  <c r="B4619" i="12" s="1"/>
  <c r="B4620" i="12" s="1"/>
  <c r="B4621" i="12" s="1"/>
  <c r="B4622" i="12" s="1"/>
  <c r="B4623" i="12" s="1"/>
  <c r="B4624" i="12" s="1"/>
  <c r="B4625" i="12" s="1"/>
  <c r="B4626" i="12" s="1"/>
  <c r="B4627" i="12" s="1"/>
  <c r="B4628" i="12" s="1"/>
  <c r="B4629" i="12" s="1"/>
  <c r="B4630" i="12" s="1"/>
  <c r="B4631" i="12" s="1"/>
  <c r="B4632" i="12" s="1"/>
  <c r="B4633" i="12" s="1"/>
  <c r="B4634" i="12" s="1"/>
  <c r="B4635" i="12" s="1"/>
  <c r="B4636" i="12" s="1"/>
  <c r="B4637" i="12" s="1"/>
  <c r="B4638" i="12" s="1"/>
  <c r="B4639" i="12" s="1"/>
  <c r="B4640" i="12" s="1"/>
  <c r="B4641" i="12" s="1"/>
  <c r="B4642" i="12" s="1"/>
  <c r="B4643" i="12" s="1"/>
  <c r="B4644" i="12" s="1"/>
  <c r="B4645" i="12" s="1"/>
  <c r="B4646" i="12" s="1"/>
  <c r="B4647" i="12" s="1"/>
  <c r="B4648" i="12" s="1"/>
  <c r="B4649" i="12" s="1"/>
  <c r="B4650" i="12" s="1"/>
  <c r="B4651" i="12" s="1"/>
  <c r="B4652" i="12" s="1"/>
  <c r="B4653" i="12" s="1"/>
  <c r="B4654" i="12" s="1"/>
  <c r="B4655" i="12" s="1"/>
  <c r="B4656" i="12" s="1"/>
  <c r="B4657" i="12" s="1"/>
  <c r="B4658" i="12" s="1"/>
  <c r="B4659" i="12" s="1"/>
  <c r="B4660" i="12" s="1"/>
  <c r="B4661" i="12" s="1"/>
  <c r="B4662" i="12" s="1"/>
  <c r="B4663" i="12" s="1"/>
  <c r="B4664" i="12" s="1"/>
  <c r="B4665" i="12" s="1"/>
  <c r="B4666" i="12" s="1"/>
  <c r="B4667" i="12" s="1"/>
  <c r="B4668" i="12" s="1"/>
  <c r="B4669" i="12" s="1"/>
  <c r="B4670" i="12" s="1"/>
  <c r="B4671" i="12" s="1"/>
  <c r="B4672" i="12" s="1"/>
  <c r="B4673" i="12" s="1"/>
  <c r="B4674" i="12" s="1"/>
  <c r="B4675" i="12" s="1"/>
  <c r="B4676" i="12" s="1"/>
  <c r="B4677" i="12" s="1"/>
  <c r="B4678" i="12" s="1"/>
  <c r="B4679" i="12" s="1"/>
  <c r="B4680" i="12" s="1"/>
  <c r="B4681" i="12" s="1"/>
  <c r="B4682" i="12" s="1"/>
  <c r="B4683" i="12" s="1"/>
  <c r="B4684" i="12" s="1"/>
  <c r="B4685" i="12" s="1"/>
  <c r="B4686" i="12" s="1"/>
  <c r="B4687" i="12" s="1"/>
  <c r="B4688" i="12" s="1"/>
  <c r="B4689" i="12" s="1"/>
  <c r="B4690" i="12" s="1"/>
  <c r="B4691" i="12" s="1"/>
  <c r="B4692" i="12" s="1"/>
  <c r="B4693" i="12" s="1"/>
  <c r="B4694" i="12" s="1"/>
  <c r="B4695" i="12" s="1"/>
  <c r="B4696" i="12" s="1"/>
  <c r="B4697" i="12" s="1"/>
  <c r="B4698" i="12" s="1"/>
  <c r="B4699" i="12" s="1"/>
  <c r="B4700" i="12" s="1"/>
  <c r="B4701" i="12" s="1"/>
  <c r="B4702" i="12" s="1"/>
  <c r="B4703" i="12" s="1"/>
  <c r="B4704" i="12" s="1"/>
  <c r="B4705" i="12" s="1"/>
  <c r="B4706" i="12" s="1"/>
  <c r="B4707" i="12" s="1"/>
  <c r="B4708" i="12" s="1"/>
  <c r="B4709" i="12" s="1"/>
  <c r="B4710" i="12" s="1"/>
  <c r="B4711" i="12" s="1"/>
  <c r="B4712" i="12" s="1"/>
  <c r="B4713" i="12" s="1"/>
  <c r="B4714" i="12" s="1"/>
  <c r="B4715" i="12" s="1"/>
  <c r="B4716" i="12" s="1"/>
  <c r="B4717" i="12" s="1"/>
  <c r="B4718" i="12" s="1"/>
  <c r="B4719" i="12" s="1"/>
  <c r="B4720" i="12" s="1"/>
  <c r="B4721" i="12" s="1"/>
  <c r="B4722" i="12" s="1"/>
  <c r="B4723" i="12" s="1"/>
  <c r="B4724" i="12" s="1"/>
  <c r="B4725" i="12" s="1"/>
  <c r="B4726" i="12" s="1"/>
  <c r="B4727" i="12" s="1"/>
  <c r="B4728" i="12" s="1"/>
  <c r="B4729" i="12" s="1"/>
  <c r="B4730" i="12" s="1"/>
  <c r="B4731" i="12" s="1"/>
  <c r="B4732" i="12" s="1"/>
  <c r="B4733" i="12" s="1"/>
  <c r="B4734" i="12" s="1"/>
  <c r="B4735" i="12" s="1"/>
  <c r="B4736" i="12" s="1"/>
  <c r="B4737" i="12" s="1"/>
  <c r="B4738" i="12" s="1"/>
  <c r="B4739" i="12" s="1"/>
  <c r="B4740" i="12" s="1"/>
  <c r="B4741" i="12" s="1"/>
  <c r="B4742" i="12" s="1"/>
  <c r="B4743" i="12" s="1"/>
  <c r="B4744" i="12" s="1"/>
  <c r="B4745" i="12" s="1"/>
  <c r="B4746" i="12" s="1"/>
  <c r="B4747" i="12" s="1"/>
  <c r="B4748" i="12" s="1"/>
  <c r="B4749" i="12" s="1"/>
  <c r="B4750" i="12" s="1"/>
  <c r="B4751" i="12" s="1"/>
  <c r="B4752" i="12" s="1"/>
  <c r="B4753" i="12" s="1"/>
  <c r="B4754" i="12" s="1"/>
  <c r="B4755" i="12" s="1"/>
  <c r="B4756" i="12" s="1"/>
  <c r="B4757" i="12" s="1"/>
  <c r="B4758" i="12" s="1"/>
  <c r="B4759" i="12" s="1"/>
  <c r="B4760" i="12" s="1"/>
  <c r="B4761" i="12" s="1"/>
  <c r="B4762" i="12" s="1"/>
  <c r="B4763" i="12" s="1"/>
  <c r="B4764" i="12" s="1"/>
  <c r="B4765" i="12" s="1"/>
  <c r="B4766" i="12" s="1"/>
  <c r="B4767" i="12" s="1"/>
  <c r="B4768" i="12" s="1"/>
  <c r="B4769" i="12" s="1"/>
  <c r="B4770" i="12" s="1"/>
  <c r="B4771" i="12" s="1"/>
  <c r="B4772" i="12" s="1"/>
  <c r="B4773" i="12" s="1"/>
  <c r="B4774" i="12" s="1"/>
  <c r="B4775" i="12" s="1"/>
  <c r="B4776" i="12" s="1"/>
  <c r="B4777" i="12" s="1"/>
  <c r="B4778" i="12" s="1"/>
  <c r="B4779" i="12" s="1"/>
  <c r="B4780" i="12" s="1"/>
  <c r="B4781" i="12" s="1"/>
  <c r="B4782" i="12" s="1"/>
  <c r="B4783" i="12" s="1"/>
  <c r="B4784" i="12" s="1"/>
  <c r="B4785" i="12" s="1"/>
  <c r="B4786" i="12" s="1"/>
  <c r="B4787" i="12" s="1"/>
  <c r="B4788" i="12" s="1"/>
  <c r="B4789" i="12" s="1"/>
  <c r="B4790" i="12" s="1"/>
  <c r="B4791" i="12" s="1"/>
  <c r="B4792" i="12" s="1"/>
  <c r="B4793" i="12" s="1"/>
  <c r="B4794" i="12" s="1"/>
  <c r="B4795" i="12" s="1"/>
  <c r="B4796" i="12" s="1"/>
  <c r="B4797" i="12" s="1"/>
  <c r="B4798" i="12" s="1"/>
  <c r="B4799" i="12" s="1"/>
  <c r="B4800" i="12" s="1"/>
  <c r="B4801" i="12" s="1"/>
  <c r="B4802" i="12" s="1"/>
  <c r="B4803" i="12" s="1"/>
  <c r="B4804" i="12" s="1"/>
  <c r="B4805" i="12" s="1"/>
  <c r="B4806" i="12" s="1"/>
  <c r="B4807" i="12" s="1"/>
  <c r="B4808" i="12" s="1"/>
  <c r="B4809" i="12" s="1"/>
  <c r="B4810" i="12" s="1"/>
  <c r="B4811" i="12" s="1"/>
  <c r="B4812" i="12" s="1"/>
  <c r="B4813" i="12" s="1"/>
  <c r="B4814" i="12" s="1"/>
  <c r="B4815" i="12" s="1"/>
  <c r="B4816" i="12" s="1"/>
  <c r="B4817" i="12" s="1"/>
  <c r="B4818" i="12" s="1"/>
  <c r="B4819" i="12" s="1"/>
  <c r="B4820" i="12" s="1"/>
  <c r="B4821" i="12" s="1"/>
  <c r="B4822" i="12" s="1"/>
  <c r="B4823" i="12" s="1"/>
  <c r="B4824" i="12" s="1"/>
  <c r="B4825" i="12" s="1"/>
  <c r="B4826" i="12" s="1"/>
  <c r="B4827" i="12" s="1"/>
  <c r="B4828" i="12" s="1"/>
  <c r="B4829" i="12" s="1"/>
  <c r="B4830" i="12" s="1"/>
  <c r="B4831" i="12" s="1"/>
  <c r="B4832" i="12" s="1"/>
  <c r="B4833" i="12" s="1"/>
  <c r="B4834" i="12" s="1"/>
  <c r="B4835" i="12" s="1"/>
  <c r="B4836" i="12" s="1"/>
  <c r="B4837" i="12" s="1"/>
  <c r="B4838" i="12" s="1"/>
  <c r="B4839" i="12" s="1"/>
  <c r="B4840" i="12" s="1"/>
  <c r="B4841" i="12" s="1"/>
  <c r="B4842" i="12" s="1"/>
  <c r="B4843" i="12" s="1"/>
  <c r="B4844" i="12" s="1"/>
  <c r="B4845" i="12" s="1"/>
  <c r="B4846" i="12" s="1"/>
  <c r="B4847" i="12" s="1"/>
  <c r="B4848" i="12" s="1"/>
  <c r="B4849" i="12" s="1"/>
  <c r="B4850" i="12" s="1"/>
  <c r="B4851" i="12" s="1"/>
  <c r="B4852" i="12" s="1"/>
  <c r="B4853" i="12" s="1"/>
  <c r="B4854" i="12" s="1"/>
  <c r="B4855" i="12" s="1"/>
  <c r="B4856" i="12" s="1"/>
  <c r="B4857" i="12" s="1"/>
  <c r="B4858" i="12" s="1"/>
  <c r="B4859" i="12" s="1"/>
  <c r="B4860" i="12" s="1"/>
  <c r="B4861" i="12" s="1"/>
  <c r="B4862" i="12" s="1"/>
  <c r="B4863" i="12" s="1"/>
  <c r="B4864" i="12" s="1"/>
  <c r="B4865" i="12" s="1"/>
  <c r="B4866" i="12" s="1"/>
  <c r="B4867" i="12" s="1"/>
  <c r="B4868" i="12" s="1"/>
  <c r="B4869" i="12" s="1"/>
  <c r="B4870" i="12" s="1"/>
  <c r="B4871" i="12" s="1"/>
  <c r="B4872" i="12" s="1"/>
  <c r="B4873" i="12" s="1"/>
  <c r="B4874" i="12" s="1"/>
  <c r="B4875" i="12" s="1"/>
  <c r="B4876" i="12" s="1"/>
  <c r="B4877" i="12" s="1"/>
  <c r="B4878" i="12" s="1"/>
  <c r="B4879" i="12" s="1"/>
  <c r="B4880" i="12" s="1"/>
  <c r="B4881" i="12" s="1"/>
  <c r="B4882" i="12" s="1"/>
  <c r="B4883" i="12" s="1"/>
  <c r="B4884" i="12" s="1"/>
  <c r="B4885" i="12" s="1"/>
  <c r="B4886" i="12" s="1"/>
  <c r="B4887" i="12" s="1"/>
  <c r="B4888" i="12" s="1"/>
  <c r="B4889" i="12" s="1"/>
  <c r="B4890" i="12" s="1"/>
  <c r="B4891" i="12" s="1"/>
  <c r="B4892" i="12" s="1"/>
  <c r="B4893" i="12" s="1"/>
  <c r="B4894" i="12" s="1"/>
  <c r="B4895" i="12" s="1"/>
  <c r="B4896" i="12" s="1"/>
  <c r="B4897" i="12" s="1"/>
  <c r="B4898" i="12" s="1"/>
  <c r="B4899" i="12" s="1"/>
  <c r="B4900" i="12" s="1"/>
  <c r="B4901" i="12" s="1"/>
  <c r="B4902" i="12" s="1"/>
  <c r="B4903" i="12" s="1"/>
  <c r="B4904" i="12" s="1"/>
  <c r="B4905" i="12" s="1"/>
  <c r="B4906" i="12" s="1"/>
  <c r="B4907" i="12" s="1"/>
  <c r="B4908" i="12" s="1"/>
  <c r="B4909" i="12" s="1"/>
  <c r="B4910" i="12" s="1"/>
  <c r="B4911" i="12" s="1"/>
  <c r="B4912" i="12" s="1"/>
  <c r="B4913" i="12" s="1"/>
  <c r="B4914" i="12" s="1"/>
  <c r="B4915" i="12" s="1"/>
  <c r="B4916" i="12" s="1"/>
  <c r="B4917" i="12" s="1"/>
  <c r="B4918" i="12" s="1"/>
  <c r="B4919" i="12" s="1"/>
  <c r="B4920" i="12" s="1"/>
  <c r="B4921" i="12" s="1"/>
  <c r="B4922" i="12" s="1"/>
  <c r="B4923" i="12" s="1"/>
  <c r="B4924" i="12" s="1"/>
  <c r="B4925" i="12" s="1"/>
  <c r="B4926" i="12" s="1"/>
  <c r="B4927" i="12" s="1"/>
  <c r="B4928" i="12" s="1"/>
  <c r="B4929" i="12" s="1"/>
  <c r="B4930" i="12" s="1"/>
  <c r="B4931" i="12" s="1"/>
  <c r="B4932" i="12" s="1"/>
  <c r="B4933" i="12" s="1"/>
  <c r="B4934" i="12" s="1"/>
  <c r="B4935" i="12" s="1"/>
  <c r="B4936" i="12" s="1"/>
  <c r="B4937" i="12" s="1"/>
  <c r="B4938" i="12" s="1"/>
  <c r="B4939" i="12" s="1"/>
  <c r="B4940" i="12" s="1"/>
  <c r="B4941" i="12" s="1"/>
  <c r="B4942" i="12" s="1"/>
  <c r="B4943" i="12" s="1"/>
  <c r="B4944" i="12" s="1"/>
  <c r="B4945" i="12" s="1"/>
  <c r="B4946" i="12" s="1"/>
  <c r="B4947" i="12" s="1"/>
  <c r="B4948" i="12" s="1"/>
  <c r="B4949" i="12" s="1"/>
  <c r="B4950" i="12" s="1"/>
  <c r="B4951" i="12" s="1"/>
  <c r="B4952" i="12" s="1"/>
  <c r="B4953" i="12" s="1"/>
  <c r="B4954" i="12" s="1"/>
  <c r="B4955" i="12" s="1"/>
  <c r="B4956" i="12" s="1"/>
  <c r="B4957" i="12" s="1"/>
  <c r="B4958" i="12" s="1"/>
  <c r="B4959" i="12" s="1"/>
  <c r="B4960" i="12" s="1"/>
  <c r="B4961" i="12" s="1"/>
  <c r="B4962" i="12" s="1"/>
  <c r="B4963" i="12" s="1"/>
  <c r="B4964" i="12" s="1"/>
  <c r="B4965" i="12" s="1"/>
  <c r="B4966" i="12" s="1"/>
  <c r="B4967" i="12" s="1"/>
  <c r="B4968" i="12" s="1"/>
  <c r="B4969" i="12" s="1"/>
  <c r="B4970" i="12" s="1"/>
  <c r="B4971" i="12" s="1"/>
  <c r="B4972" i="12" s="1"/>
  <c r="B4973" i="12" s="1"/>
  <c r="B4974" i="12" s="1"/>
  <c r="B4975" i="12" s="1"/>
  <c r="B4976" i="12" s="1"/>
  <c r="B4977" i="12" s="1"/>
  <c r="B4978" i="12" s="1"/>
  <c r="B4979" i="12" s="1"/>
  <c r="B4980" i="12" s="1"/>
  <c r="B4981" i="12" s="1"/>
  <c r="B4982" i="12" s="1"/>
  <c r="B4983" i="12" s="1"/>
  <c r="B4984" i="12" s="1"/>
  <c r="B4985" i="12" s="1"/>
  <c r="B4986" i="12" s="1"/>
  <c r="B4987" i="12" s="1"/>
  <c r="B4988" i="12" s="1"/>
  <c r="B4989" i="12" s="1"/>
  <c r="B4990" i="12" s="1"/>
  <c r="B4991" i="12" s="1"/>
  <c r="B4992" i="12" s="1"/>
  <c r="B4993" i="12" s="1"/>
  <c r="B4994" i="12" s="1"/>
  <c r="B4995" i="12" s="1"/>
  <c r="B4996" i="12" s="1"/>
  <c r="B4997" i="12" s="1"/>
  <c r="B4998" i="12" s="1"/>
  <c r="B4999" i="12" s="1"/>
  <c r="B5000" i="12" s="1"/>
  <c r="B5001" i="12" s="1"/>
  <c r="B5002" i="12" s="1"/>
  <c r="B5003" i="12" s="1"/>
  <c r="B5004" i="12" s="1"/>
  <c r="B5005" i="12" s="1"/>
  <c r="B5006" i="12" s="1"/>
  <c r="B5007" i="12" s="1"/>
  <c r="B5008" i="12" s="1"/>
  <c r="B5009" i="12" s="1"/>
  <c r="B5010" i="12" s="1"/>
  <c r="B5011" i="12" s="1"/>
  <c r="B5012" i="12" s="1"/>
  <c r="B5013" i="12" s="1"/>
  <c r="B5014" i="12" s="1"/>
  <c r="B5015" i="12" s="1"/>
  <c r="B5016" i="12" s="1"/>
  <c r="B5017" i="12" s="1"/>
  <c r="B5018" i="12" s="1"/>
  <c r="B5019" i="12" s="1"/>
  <c r="B5020" i="12" s="1"/>
  <c r="B5021" i="12" s="1"/>
  <c r="B5022" i="12" s="1"/>
  <c r="B5023" i="12" s="1"/>
  <c r="B5024" i="12" s="1"/>
  <c r="B5025" i="12" s="1"/>
  <c r="B5026" i="12" s="1"/>
  <c r="B5027" i="12" s="1"/>
  <c r="B5028" i="12" s="1"/>
  <c r="B5029" i="12" s="1"/>
  <c r="B5030" i="12" s="1"/>
  <c r="B5031" i="12" s="1"/>
  <c r="B5032" i="12" s="1"/>
  <c r="B5033" i="12" s="1"/>
  <c r="B5034" i="12" s="1"/>
  <c r="B5035" i="12" s="1"/>
  <c r="B5036" i="12" s="1"/>
  <c r="B5037" i="12" s="1"/>
  <c r="B5038" i="12" s="1"/>
  <c r="B5039" i="12" s="1"/>
  <c r="B5040" i="12" s="1"/>
  <c r="B5041" i="12" s="1"/>
  <c r="B5042" i="12" s="1"/>
  <c r="B5043" i="12" s="1"/>
  <c r="B5044" i="12" s="1"/>
  <c r="B5045" i="12" s="1"/>
  <c r="B5046" i="12" s="1"/>
  <c r="B5047" i="12" s="1"/>
  <c r="B5048" i="12" s="1"/>
  <c r="B5049" i="12" s="1"/>
  <c r="B5050" i="12" s="1"/>
  <c r="B5051" i="12" s="1"/>
  <c r="B5052" i="12" s="1"/>
  <c r="B5053" i="12" s="1"/>
  <c r="B5054" i="12" s="1"/>
  <c r="B5055" i="12" s="1"/>
  <c r="B5056" i="12" s="1"/>
  <c r="B5057" i="12" s="1"/>
  <c r="B5058" i="12" s="1"/>
  <c r="B5059" i="12" s="1"/>
  <c r="B5060" i="12" s="1"/>
  <c r="B5061" i="12" s="1"/>
  <c r="B5062" i="12" s="1"/>
  <c r="B5063" i="12" s="1"/>
  <c r="B5064" i="12" s="1"/>
  <c r="B5065" i="12" s="1"/>
  <c r="B5066" i="12" s="1"/>
  <c r="B5067" i="12" s="1"/>
  <c r="B5068" i="12" s="1"/>
  <c r="B5069" i="12" s="1"/>
  <c r="B5070" i="12" s="1"/>
  <c r="B5071" i="12" s="1"/>
  <c r="B5072" i="12" s="1"/>
  <c r="B5073" i="12" s="1"/>
  <c r="B5074" i="12" s="1"/>
  <c r="B5075" i="12" s="1"/>
  <c r="B5076" i="12" s="1"/>
  <c r="B5077" i="12" s="1"/>
  <c r="B5078" i="12" s="1"/>
  <c r="B5079" i="12" s="1"/>
  <c r="B5080" i="12" s="1"/>
  <c r="B5081" i="12" s="1"/>
  <c r="B5082" i="12" s="1"/>
  <c r="B5083" i="12" s="1"/>
  <c r="B5084" i="12" s="1"/>
  <c r="B5085" i="12" s="1"/>
  <c r="B5086" i="12" s="1"/>
  <c r="B5087" i="12" s="1"/>
  <c r="B5088" i="12" s="1"/>
  <c r="B5089" i="12" s="1"/>
  <c r="B5090" i="12" s="1"/>
  <c r="B5091" i="12" s="1"/>
  <c r="B5092" i="12" s="1"/>
  <c r="B5093" i="12" s="1"/>
  <c r="B5094" i="12" s="1"/>
  <c r="B5095" i="12" s="1"/>
  <c r="B5096" i="12" s="1"/>
  <c r="B5097" i="12" s="1"/>
  <c r="B5098" i="12" s="1"/>
  <c r="B5099" i="12" s="1"/>
  <c r="B5100" i="12" s="1"/>
  <c r="B5101" i="12" s="1"/>
  <c r="B5102" i="12" s="1"/>
  <c r="B5103" i="12" s="1"/>
  <c r="B5104" i="12" s="1"/>
  <c r="B5105" i="12" s="1"/>
  <c r="B5106" i="12" s="1"/>
  <c r="B5107" i="12" s="1"/>
  <c r="B5108" i="12" s="1"/>
  <c r="B5109" i="12" s="1"/>
  <c r="B5110" i="12" s="1"/>
  <c r="B5111" i="12" s="1"/>
  <c r="B5112" i="12" s="1"/>
  <c r="B5113" i="12" s="1"/>
  <c r="B5114" i="12" s="1"/>
  <c r="B5115" i="12" s="1"/>
  <c r="B5116" i="12" s="1"/>
  <c r="B5117" i="12" s="1"/>
  <c r="B5118" i="12" s="1"/>
  <c r="B5119" i="12" s="1"/>
  <c r="B5120" i="12" s="1"/>
  <c r="B5121" i="12" s="1"/>
  <c r="B5122" i="12" s="1"/>
  <c r="B5123" i="12" s="1"/>
  <c r="B5124" i="12" s="1"/>
  <c r="B5125" i="12" s="1"/>
  <c r="B5126" i="12" s="1"/>
  <c r="B5127" i="12" s="1"/>
  <c r="B5128" i="12" s="1"/>
  <c r="B5129" i="12" s="1"/>
  <c r="B5130" i="12" s="1"/>
  <c r="B5131" i="12" s="1"/>
  <c r="B5132" i="12" s="1"/>
  <c r="B5133" i="12" s="1"/>
  <c r="B5134" i="12" s="1"/>
  <c r="B5135" i="12" s="1"/>
  <c r="B5136" i="12" s="1"/>
  <c r="B5137" i="12" s="1"/>
  <c r="B5138" i="12" s="1"/>
  <c r="B5139" i="12" s="1"/>
  <c r="B5140" i="12" s="1"/>
  <c r="B5141" i="12" s="1"/>
  <c r="B5142" i="12" s="1"/>
  <c r="B5143" i="12" s="1"/>
  <c r="B5144" i="12" s="1"/>
  <c r="B5145" i="12" s="1"/>
  <c r="B5146" i="12" s="1"/>
  <c r="B5147" i="12" s="1"/>
  <c r="B5148" i="12" s="1"/>
  <c r="B5149" i="12" s="1"/>
  <c r="B5150" i="12" s="1"/>
  <c r="B5151" i="12" s="1"/>
  <c r="B5152" i="12" s="1"/>
  <c r="B5153" i="12" s="1"/>
  <c r="B5154" i="12" s="1"/>
  <c r="B5155" i="12" s="1"/>
  <c r="B5156" i="12" s="1"/>
  <c r="B5157" i="12" s="1"/>
  <c r="B5158" i="12" s="1"/>
  <c r="B5159" i="12" s="1"/>
  <c r="B5160" i="12" s="1"/>
  <c r="B5161" i="12" s="1"/>
  <c r="B5162" i="12" s="1"/>
  <c r="B5163" i="12" s="1"/>
  <c r="B5164" i="12" s="1"/>
  <c r="B5165" i="12" s="1"/>
  <c r="B5166" i="12" s="1"/>
  <c r="B5167" i="12" s="1"/>
  <c r="B5168" i="12" s="1"/>
  <c r="B5169" i="12" s="1"/>
  <c r="B5170" i="12" s="1"/>
  <c r="B5171" i="12" s="1"/>
  <c r="B5172" i="12" s="1"/>
  <c r="B5173" i="12" s="1"/>
  <c r="B5174" i="12" s="1"/>
  <c r="B5175" i="12" s="1"/>
  <c r="B5176" i="12" s="1"/>
  <c r="B5177" i="12" s="1"/>
  <c r="B5178" i="12" s="1"/>
  <c r="B5179" i="12" s="1"/>
  <c r="B5180" i="12" s="1"/>
  <c r="B5181" i="12" s="1"/>
  <c r="B5182" i="12" s="1"/>
  <c r="B5183" i="12" s="1"/>
  <c r="B5184" i="12" s="1"/>
  <c r="B5185" i="12" s="1"/>
  <c r="B5186" i="12" s="1"/>
  <c r="B5187" i="12" s="1"/>
  <c r="B5188" i="12" s="1"/>
  <c r="B5189" i="12" s="1"/>
  <c r="B5190" i="12" s="1"/>
  <c r="B5191" i="12" s="1"/>
  <c r="B5192" i="12" s="1"/>
  <c r="B5193" i="12" s="1"/>
  <c r="B5194" i="12" s="1"/>
  <c r="B5195" i="12" s="1"/>
  <c r="B5196" i="12" s="1"/>
  <c r="B5197" i="12" s="1"/>
  <c r="B5198" i="12" s="1"/>
  <c r="B5199" i="12" s="1"/>
  <c r="B5200" i="12" s="1"/>
  <c r="B5201" i="12" s="1"/>
  <c r="B5202" i="12" s="1"/>
  <c r="B5203" i="12" s="1"/>
  <c r="B5204" i="12" s="1"/>
  <c r="B5205" i="12" s="1"/>
  <c r="B5206" i="12" s="1"/>
  <c r="B5207" i="12" s="1"/>
  <c r="B5208" i="12" s="1"/>
  <c r="B5209" i="12" s="1"/>
  <c r="B5210" i="12" s="1"/>
  <c r="B5211" i="12" s="1"/>
  <c r="B5212" i="12" s="1"/>
  <c r="B5213" i="12" s="1"/>
  <c r="B5214" i="12" s="1"/>
  <c r="B5215" i="12" s="1"/>
  <c r="B5216" i="12" s="1"/>
  <c r="B5217" i="12" s="1"/>
  <c r="B5218" i="12" s="1"/>
  <c r="B5219" i="12" s="1"/>
  <c r="B5220" i="12" s="1"/>
  <c r="B5221" i="12" s="1"/>
  <c r="B5222" i="12" s="1"/>
  <c r="B5223" i="12" s="1"/>
  <c r="B5224" i="12" s="1"/>
  <c r="B5225" i="12" s="1"/>
  <c r="B5226" i="12" s="1"/>
  <c r="B5227" i="12" s="1"/>
  <c r="B5228" i="12" s="1"/>
  <c r="B5229" i="12" s="1"/>
  <c r="B5230" i="12" s="1"/>
  <c r="B5231" i="12" s="1"/>
  <c r="B5232" i="12" s="1"/>
  <c r="B5233" i="12" s="1"/>
  <c r="B5234" i="12" s="1"/>
  <c r="B5235" i="12" s="1"/>
  <c r="B5236" i="12" s="1"/>
  <c r="B5237" i="12" s="1"/>
  <c r="B5238" i="12" s="1"/>
  <c r="B5239" i="12" s="1"/>
  <c r="B5240" i="12" s="1"/>
  <c r="B5241" i="12" s="1"/>
  <c r="B5242" i="12" s="1"/>
  <c r="B5243" i="12" s="1"/>
  <c r="B5244" i="12" s="1"/>
  <c r="B5245" i="12" s="1"/>
  <c r="B5246" i="12" s="1"/>
  <c r="B5247" i="12" s="1"/>
  <c r="B5248" i="12" s="1"/>
  <c r="B5249" i="12" s="1"/>
  <c r="B5250" i="12" s="1"/>
  <c r="B5251" i="12" s="1"/>
  <c r="B5252" i="12" s="1"/>
  <c r="B5253" i="12" s="1"/>
  <c r="B5254" i="12" s="1"/>
  <c r="B5255" i="12" s="1"/>
  <c r="B5256" i="12" s="1"/>
  <c r="B5257" i="12" s="1"/>
  <c r="B5258" i="12" s="1"/>
  <c r="B5259" i="12" s="1"/>
  <c r="B5260" i="12" s="1"/>
  <c r="B5261" i="12" s="1"/>
  <c r="B5262" i="12" s="1"/>
  <c r="B5263" i="12" s="1"/>
  <c r="B5264" i="12" s="1"/>
  <c r="B5265" i="12" s="1"/>
  <c r="B5266" i="12" s="1"/>
  <c r="B5267" i="12" s="1"/>
  <c r="B5268" i="12" s="1"/>
  <c r="B5269" i="12" s="1"/>
  <c r="B5270" i="12" s="1"/>
  <c r="B5271" i="12" s="1"/>
  <c r="B5272" i="12" s="1"/>
  <c r="B5273" i="12" s="1"/>
  <c r="B5274" i="12" s="1"/>
  <c r="B5275" i="12" s="1"/>
  <c r="B5276" i="12" s="1"/>
  <c r="B5277" i="12" s="1"/>
  <c r="B5278" i="12" s="1"/>
  <c r="B5279" i="12" s="1"/>
  <c r="B5280" i="12" s="1"/>
  <c r="B5281" i="12" s="1"/>
  <c r="B5282" i="12" s="1"/>
  <c r="B5283" i="12" s="1"/>
  <c r="B5284" i="12" s="1"/>
  <c r="B5285" i="12" s="1"/>
  <c r="B5286" i="12" s="1"/>
  <c r="B5287" i="12" s="1"/>
  <c r="B5288" i="12" s="1"/>
  <c r="B5289" i="12" s="1"/>
  <c r="B5290" i="12" s="1"/>
  <c r="B5291" i="12" s="1"/>
  <c r="B5292" i="12" s="1"/>
  <c r="B5293" i="12" s="1"/>
  <c r="B5294" i="12" s="1"/>
  <c r="B5295" i="12" s="1"/>
  <c r="B5296" i="12" s="1"/>
  <c r="B5297" i="12" s="1"/>
  <c r="B5298" i="12" s="1"/>
  <c r="B5299" i="12" s="1"/>
  <c r="B5300" i="12" s="1"/>
  <c r="B5301" i="12" s="1"/>
  <c r="B5302" i="12" s="1"/>
  <c r="B5303" i="12" s="1"/>
  <c r="B5304" i="12" s="1"/>
  <c r="B5305" i="12" s="1"/>
  <c r="B5306" i="12" s="1"/>
  <c r="B5307" i="12" s="1"/>
  <c r="B5308" i="12" s="1"/>
  <c r="B5309" i="12" s="1"/>
  <c r="B5310" i="12" s="1"/>
  <c r="B5311" i="12" s="1"/>
  <c r="B5312" i="12" s="1"/>
  <c r="B5313" i="12" s="1"/>
  <c r="B5314" i="12" s="1"/>
  <c r="B5315" i="12" s="1"/>
  <c r="B5316" i="12" s="1"/>
  <c r="B5317" i="12" s="1"/>
  <c r="B5318" i="12" s="1"/>
  <c r="B5319" i="12" s="1"/>
  <c r="B5320" i="12" s="1"/>
  <c r="B5321" i="12" s="1"/>
  <c r="B5322" i="12" s="1"/>
  <c r="B5323" i="12" s="1"/>
  <c r="B5324" i="12" s="1"/>
  <c r="B5325" i="12" s="1"/>
  <c r="B5326" i="12" s="1"/>
  <c r="B5327" i="12" s="1"/>
  <c r="B5328" i="12" s="1"/>
  <c r="B5329" i="12" s="1"/>
  <c r="B5330" i="12" s="1"/>
  <c r="B5331" i="12" s="1"/>
  <c r="B5332" i="12" s="1"/>
  <c r="B5333" i="12" s="1"/>
  <c r="B5334" i="12" s="1"/>
  <c r="B5335" i="12" s="1"/>
  <c r="B5336" i="12" s="1"/>
  <c r="B5337" i="12" s="1"/>
  <c r="B5338" i="12" s="1"/>
  <c r="B5339" i="12" s="1"/>
  <c r="B5340" i="12" s="1"/>
  <c r="B5341" i="12" s="1"/>
  <c r="B5342" i="12" s="1"/>
  <c r="B5343" i="12" s="1"/>
  <c r="B5344" i="12" s="1"/>
  <c r="B5345" i="12" s="1"/>
  <c r="B5346" i="12" s="1"/>
  <c r="B5347" i="12" s="1"/>
  <c r="B5348" i="12" s="1"/>
  <c r="B5349" i="12" s="1"/>
  <c r="B5350" i="12" s="1"/>
  <c r="B5351" i="12" s="1"/>
  <c r="B5352" i="12" s="1"/>
  <c r="B5353" i="12" s="1"/>
  <c r="B5354" i="12" s="1"/>
  <c r="B5355" i="12" s="1"/>
  <c r="B5356" i="12" s="1"/>
  <c r="B5357" i="12" s="1"/>
  <c r="B5358" i="12" s="1"/>
  <c r="B5359" i="12" s="1"/>
  <c r="B5360" i="12" s="1"/>
  <c r="B5361" i="12" s="1"/>
  <c r="B5362" i="12" s="1"/>
  <c r="B5363" i="12" s="1"/>
  <c r="B5364" i="12" s="1"/>
  <c r="B5365" i="12" s="1"/>
  <c r="B5366" i="12" s="1"/>
  <c r="B5367" i="12" s="1"/>
  <c r="B5368" i="12" s="1"/>
  <c r="B5369" i="12" s="1"/>
  <c r="B5370" i="12" s="1"/>
  <c r="B5371" i="12" s="1"/>
  <c r="B5372" i="12" s="1"/>
  <c r="B5373" i="12" s="1"/>
  <c r="B5374" i="12" s="1"/>
  <c r="B5375" i="12" s="1"/>
  <c r="B5376" i="12" s="1"/>
  <c r="B5377" i="12" s="1"/>
  <c r="B5378" i="12" s="1"/>
  <c r="B5379" i="12" s="1"/>
  <c r="B5380" i="12" s="1"/>
  <c r="B5381" i="12" s="1"/>
  <c r="B5382" i="12" s="1"/>
  <c r="B5383" i="12" s="1"/>
  <c r="B5384" i="12" s="1"/>
  <c r="B5385" i="12" s="1"/>
  <c r="B5386" i="12" s="1"/>
  <c r="B5387" i="12" s="1"/>
  <c r="B5388" i="12" s="1"/>
  <c r="B5389" i="12" s="1"/>
  <c r="B5390" i="12" s="1"/>
  <c r="B5391" i="12" s="1"/>
  <c r="B5392" i="12" s="1"/>
  <c r="B5393" i="12" s="1"/>
  <c r="B5394" i="12" s="1"/>
  <c r="B5395" i="12" s="1"/>
  <c r="B5396" i="12" s="1"/>
  <c r="B5397" i="12" s="1"/>
  <c r="B5398" i="12" s="1"/>
  <c r="B5399" i="12" s="1"/>
  <c r="B5400" i="12" s="1"/>
  <c r="B5401" i="12" s="1"/>
  <c r="B5402" i="12" s="1"/>
  <c r="B5403" i="12" s="1"/>
  <c r="B5404" i="12" s="1"/>
  <c r="B5405" i="12" s="1"/>
  <c r="B5406" i="12" s="1"/>
  <c r="B5407" i="12" s="1"/>
  <c r="B5408" i="12" s="1"/>
  <c r="B5409" i="12" s="1"/>
  <c r="B5410" i="12" s="1"/>
  <c r="B5411" i="12" s="1"/>
  <c r="B5412" i="12" s="1"/>
  <c r="B5413" i="12" s="1"/>
  <c r="B5414" i="12" s="1"/>
  <c r="B5415" i="12" s="1"/>
  <c r="B5416" i="12" s="1"/>
  <c r="B5417" i="12" s="1"/>
  <c r="B5418" i="12" s="1"/>
  <c r="B5419" i="12" s="1"/>
  <c r="B5420" i="12" s="1"/>
  <c r="B5421" i="12" s="1"/>
  <c r="B5422" i="12" s="1"/>
  <c r="B5423" i="12" s="1"/>
  <c r="B5424" i="12" s="1"/>
  <c r="B5425" i="12" s="1"/>
  <c r="B5426" i="12" s="1"/>
  <c r="B5427" i="12" s="1"/>
  <c r="B5428" i="12" s="1"/>
  <c r="B5429" i="12" s="1"/>
  <c r="B5430" i="12" s="1"/>
  <c r="B5431" i="12" s="1"/>
  <c r="B5432" i="12" s="1"/>
  <c r="B5433" i="12" s="1"/>
  <c r="B5434" i="12" s="1"/>
  <c r="B5435" i="12" s="1"/>
  <c r="B5436" i="12" s="1"/>
  <c r="B5437" i="12" s="1"/>
  <c r="B5438" i="12" s="1"/>
  <c r="B5439" i="12" s="1"/>
  <c r="B5440" i="12" s="1"/>
  <c r="B5441" i="12" s="1"/>
  <c r="B5442" i="12" s="1"/>
  <c r="B5443" i="12" s="1"/>
  <c r="B5444" i="12" s="1"/>
  <c r="B5445" i="12" s="1"/>
  <c r="B5446" i="12" s="1"/>
  <c r="B5447" i="12" s="1"/>
  <c r="B5448" i="12" s="1"/>
  <c r="B5449" i="12" s="1"/>
  <c r="B5450" i="12" s="1"/>
  <c r="B5451" i="12" s="1"/>
  <c r="B5452" i="12" s="1"/>
  <c r="B5453" i="12" s="1"/>
  <c r="B5454" i="12" s="1"/>
  <c r="B5455" i="12" s="1"/>
  <c r="B5456" i="12" s="1"/>
  <c r="B5457" i="12" s="1"/>
  <c r="B5458" i="12" s="1"/>
  <c r="B5459" i="12" s="1"/>
  <c r="B5460" i="12" s="1"/>
  <c r="B5461" i="12" s="1"/>
  <c r="B5462" i="12" s="1"/>
  <c r="B5463" i="12" s="1"/>
  <c r="B5464" i="12" s="1"/>
  <c r="B5465" i="12" s="1"/>
  <c r="B5466" i="12" s="1"/>
  <c r="B5467" i="12" s="1"/>
  <c r="B5468" i="12" s="1"/>
  <c r="B5469" i="12" s="1"/>
  <c r="B5470" i="12" s="1"/>
  <c r="B5471" i="12" s="1"/>
  <c r="B5472" i="12" s="1"/>
  <c r="B5473" i="12" s="1"/>
  <c r="B5474" i="12" s="1"/>
  <c r="B5475" i="12" s="1"/>
  <c r="B5476" i="12" s="1"/>
  <c r="B5477" i="12" s="1"/>
  <c r="B5478" i="12" s="1"/>
  <c r="B5479" i="12" s="1"/>
  <c r="B5480" i="12" s="1"/>
  <c r="B5481" i="12" s="1"/>
  <c r="B5482" i="12" s="1"/>
  <c r="B5483" i="12" s="1"/>
  <c r="B5484" i="12" s="1"/>
  <c r="B5485" i="12" s="1"/>
  <c r="B5486" i="12" s="1"/>
  <c r="B5487" i="12" s="1"/>
  <c r="B5488" i="12" s="1"/>
  <c r="B5489" i="12" s="1"/>
  <c r="B5490" i="12" s="1"/>
  <c r="B5491" i="12" s="1"/>
  <c r="B5492" i="12" s="1"/>
  <c r="B5493" i="12" s="1"/>
  <c r="B5494" i="12" s="1"/>
  <c r="B5495" i="12" s="1"/>
  <c r="B5496" i="12" s="1"/>
  <c r="B5497" i="12" s="1"/>
  <c r="B5498" i="12" s="1"/>
  <c r="B5499" i="12" s="1"/>
  <c r="B5500" i="12" s="1"/>
  <c r="B5501" i="12" s="1"/>
  <c r="B5502" i="12" s="1"/>
  <c r="B5503" i="12" s="1"/>
  <c r="B5504" i="12" s="1"/>
  <c r="B5505" i="12" s="1"/>
  <c r="B5506" i="12" s="1"/>
  <c r="B5507" i="12" s="1"/>
  <c r="B5508" i="12" s="1"/>
  <c r="B5509" i="12" s="1"/>
  <c r="B5510" i="12" s="1"/>
  <c r="B5511" i="12" s="1"/>
  <c r="B5512" i="12" s="1"/>
  <c r="B5513" i="12" s="1"/>
  <c r="B5514" i="12" s="1"/>
  <c r="B5515" i="12" s="1"/>
  <c r="B5516" i="12" s="1"/>
  <c r="B5517" i="12" s="1"/>
  <c r="B5518" i="12" s="1"/>
  <c r="B5519" i="12" s="1"/>
  <c r="B5520" i="12" s="1"/>
  <c r="B5521" i="12" s="1"/>
  <c r="B5522" i="12" s="1"/>
  <c r="B5523" i="12" s="1"/>
  <c r="B5524" i="12" s="1"/>
  <c r="B5525" i="12" s="1"/>
  <c r="B5526" i="12" s="1"/>
  <c r="B5527" i="12" s="1"/>
  <c r="B5528" i="12" s="1"/>
  <c r="B5529" i="12" s="1"/>
  <c r="B5530" i="12" s="1"/>
  <c r="B5531" i="12" s="1"/>
  <c r="B5532" i="12" s="1"/>
  <c r="B5533" i="12" s="1"/>
  <c r="B5534" i="12" s="1"/>
  <c r="B5535" i="12" s="1"/>
  <c r="B5536" i="12" s="1"/>
  <c r="B5537" i="12" s="1"/>
  <c r="B5538" i="12" s="1"/>
  <c r="B5539" i="12" s="1"/>
  <c r="B5540" i="12" s="1"/>
  <c r="B5541" i="12" s="1"/>
  <c r="B5542" i="12" s="1"/>
  <c r="B5543" i="12" s="1"/>
  <c r="B5544" i="12" s="1"/>
  <c r="B5545" i="12" s="1"/>
  <c r="B5546" i="12" s="1"/>
  <c r="B5547" i="12" s="1"/>
  <c r="B5548" i="12" s="1"/>
  <c r="B5549" i="12" s="1"/>
  <c r="B5550" i="12" s="1"/>
  <c r="B5551" i="12" s="1"/>
  <c r="B5552" i="12" s="1"/>
  <c r="B5553" i="12" s="1"/>
  <c r="B5554" i="12" s="1"/>
  <c r="B5555" i="12" s="1"/>
  <c r="B5556" i="12" s="1"/>
  <c r="B5557" i="12" s="1"/>
  <c r="B5558" i="12" s="1"/>
  <c r="B5559" i="12" s="1"/>
  <c r="B5560" i="12" s="1"/>
  <c r="B5561" i="12" s="1"/>
  <c r="B5562" i="12" s="1"/>
  <c r="B5563" i="12" s="1"/>
  <c r="B5564" i="12" s="1"/>
  <c r="B5565" i="12" s="1"/>
  <c r="B5566" i="12" s="1"/>
  <c r="B5567" i="12" s="1"/>
  <c r="B5568" i="12" s="1"/>
  <c r="B5569" i="12" s="1"/>
  <c r="B5570" i="12" s="1"/>
  <c r="B5571" i="12" s="1"/>
  <c r="B5572" i="12" s="1"/>
  <c r="B5573" i="12" s="1"/>
  <c r="B5574" i="12" s="1"/>
  <c r="B5575" i="12" s="1"/>
  <c r="B5576" i="12" s="1"/>
  <c r="B5577" i="12" s="1"/>
  <c r="B5578" i="12" s="1"/>
  <c r="B5579" i="12" s="1"/>
  <c r="B5580" i="12" s="1"/>
  <c r="B5581" i="12" s="1"/>
  <c r="B5582" i="12" s="1"/>
  <c r="B5583" i="12" s="1"/>
  <c r="B5584" i="12" s="1"/>
  <c r="B5585" i="12" s="1"/>
  <c r="B5586" i="12" s="1"/>
  <c r="B5587" i="12" s="1"/>
  <c r="B5588" i="12" s="1"/>
  <c r="B5589" i="12" s="1"/>
  <c r="B5590" i="12" s="1"/>
  <c r="B5591" i="12" s="1"/>
  <c r="B5592" i="12" s="1"/>
  <c r="B5593" i="12" s="1"/>
  <c r="B5594" i="12" s="1"/>
  <c r="B5595" i="12" s="1"/>
  <c r="B5596" i="12" s="1"/>
  <c r="B5597" i="12" s="1"/>
  <c r="B5598" i="12" s="1"/>
  <c r="B5599" i="12" s="1"/>
  <c r="B5600" i="12" s="1"/>
  <c r="B5601" i="12" s="1"/>
  <c r="B5602" i="12" s="1"/>
  <c r="B5603" i="12" s="1"/>
  <c r="B5604" i="12" s="1"/>
  <c r="B5605" i="12" s="1"/>
  <c r="B5606" i="12" s="1"/>
  <c r="B5607" i="12" s="1"/>
  <c r="B5608" i="12" s="1"/>
  <c r="B5609" i="12" s="1"/>
  <c r="B5610" i="12" s="1"/>
  <c r="B5611" i="12" s="1"/>
  <c r="B5612" i="12" s="1"/>
  <c r="B5613" i="12" s="1"/>
  <c r="B5614" i="12" s="1"/>
  <c r="B5615" i="12" s="1"/>
  <c r="B5616" i="12" s="1"/>
  <c r="B5617" i="12" s="1"/>
  <c r="B5618" i="12" s="1"/>
  <c r="B5619" i="12" s="1"/>
  <c r="B5620" i="12" s="1"/>
  <c r="B5621" i="12" s="1"/>
  <c r="B5622" i="12" s="1"/>
  <c r="B5623" i="12" s="1"/>
  <c r="B5624" i="12" s="1"/>
  <c r="B5625" i="12" s="1"/>
  <c r="B5626" i="12" s="1"/>
  <c r="B5627" i="12" s="1"/>
  <c r="B5628" i="12" s="1"/>
  <c r="B5629" i="12" s="1"/>
  <c r="B5630" i="12" s="1"/>
  <c r="B5631" i="12" s="1"/>
  <c r="B5632" i="12" s="1"/>
  <c r="B5633" i="12" s="1"/>
  <c r="B5634" i="12" s="1"/>
  <c r="B5635" i="12" s="1"/>
  <c r="B5636" i="12" s="1"/>
  <c r="B5637" i="12" s="1"/>
  <c r="B5638" i="12" s="1"/>
  <c r="B5639" i="12" s="1"/>
  <c r="B5640" i="12" s="1"/>
  <c r="B5641" i="12" s="1"/>
  <c r="B5642" i="12" s="1"/>
  <c r="B5643" i="12" s="1"/>
  <c r="B5644" i="12" s="1"/>
  <c r="B5645" i="12" s="1"/>
  <c r="B5646" i="12" s="1"/>
  <c r="B5647" i="12" s="1"/>
  <c r="B5648" i="12" s="1"/>
  <c r="B5649" i="12" s="1"/>
  <c r="B5650" i="12" s="1"/>
  <c r="B5651" i="12" s="1"/>
  <c r="B5652" i="12" s="1"/>
  <c r="B5653" i="12" s="1"/>
  <c r="B5654" i="12" s="1"/>
  <c r="B5655" i="12" s="1"/>
  <c r="B5656" i="12" s="1"/>
  <c r="B5657" i="12" s="1"/>
  <c r="B5658" i="12" s="1"/>
  <c r="B5659" i="12" s="1"/>
  <c r="B5660" i="12" s="1"/>
  <c r="B5661" i="12" s="1"/>
  <c r="B5662" i="12" s="1"/>
  <c r="B5663" i="12" s="1"/>
  <c r="B5664" i="12" s="1"/>
  <c r="B5665" i="12" s="1"/>
  <c r="B5666" i="12" s="1"/>
  <c r="B5667" i="12" s="1"/>
  <c r="B5668" i="12" s="1"/>
  <c r="B5669" i="12" s="1"/>
  <c r="B5670" i="12" s="1"/>
  <c r="B5671" i="12" s="1"/>
  <c r="B5672" i="12" s="1"/>
  <c r="B5673" i="12" s="1"/>
  <c r="B5674" i="12" s="1"/>
  <c r="B5675" i="12" s="1"/>
  <c r="B5676" i="12" s="1"/>
  <c r="B5677" i="12" s="1"/>
  <c r="B5678" i="12" s="1"/>
  <c r="B5679" i="12" s="1"/>
  <c r="B5680" i="12" s="1"/>
  <c r="B5681" i="12" s="1"/>
  <c r="B5682" i="12" s="1"/>
  <c r="B5683" i="12" s="1"/>
  <c r="B5684" i="12" s="1"/>
  <c r="B5685" i="12" s="1"/>
  <c r="B5686" i="12" s="1"/>
  <c r="B5687" i="12" s="1"/>
  <c r="B5688" i="12" s="1"/>
  <c r="B5689" i="12" s="1"/>
  <c r="B5690" i="12" s="1"/>
  <c r="B5691" i="12" s="1"/>
  <c r="B5692" i="12" s="1"/>
  <c r="B5693" i="12" s="1"/>
  <c r="B5694" i="12" s="1"/>
  <c r="B5695" i="12" s="1"/>
  <c r="B5696" i="12" s="1"/>
  <c r="B5697" i="12" s="1"/>
  <c r="B5698" i="12" s="1"/>
  <c r="B5699" i="12" s="1"/>
  <c r="B5700" i="12" s="1"/>
  <c r="B5701" i="12" s="1"/>
  <c r="B5702" i="12" s="1"/>
  <c r="B5703" i="12" s="1"/>
  <c r="B5704" i="12" s="1"/>
  <c r="B5705" i="12" s="1"/>
  <c r="B5706" i="12" s="1"/>
  <c r="B5707" i="12" s="1"/>
  <c r="B5708" i="12" s="1"/>
  <c r="B5709" i="12" s="1"/>
  <c r="B5710" i="12" s="1"/>
  <c r="B5711" i="12" s="1"/>
  <c r="B5712" i="12" s="1"/>
  <c r="B5713" i="12" s="1"/>
  <c r="B5714" i="12" s="1"/>
  <c r="B5715" i="12" s="1"/>
  <c r="B5716" i="12" s="1"/>
  <c r="B5717" i="12" s="1"/>
  <c r="B5718" i="12" s="1"/>
  <c r="B5719" i="12" s="1"/>
  <c r="B5720" i="12" s="1"/>
  <c r="B5721" i="12" s="1"/>
  <c r="B5722" i="12" s="1"/>
  <c r="B5723" i="12" s="1"/>
  <c r="B5724" i="12" s="1"/>
  <c r="B5725" i="12" s="1"/>
  <c r="B5726" i="12" s="1"/>
  <c r="B5727" i="12" s="1"/>
  <c r="B5728" i="12" s="1"/>
  <c r="B5729" i="12" s="1"/>
  <c r="B5730" i="12" s="1"/>
  <c r="B5731" i="12" s="1"/>
  <c r="B5732" i="12" s="1"/>
  <c r="B5733" i="12" s="1"/>
  <c r="B5734" i="12" s="1"/>
  <c r="B5735" i="12" s="1"/>
  <c r="B5736" i="12" s="1"/>
  <c r="B5737" i="12" s="1"/>
  <c r="B5738" i="12" s="1"/>
  <c r="B5739" i="12" s="1"/>
  <c r="B5740" i="12" s="1"/>
  <c r="B5741" i="12" s="1"/>
  <c r="B5742" i="12" s="1"/>
  <c r="B5743" i="12" s="1"/>
  <c r="B5744" i="12" s="1"/>
  <c r="B5745" i="12" s="1"/>
  <c r="B5746" i="12" s="1"/>
  <c r="B5747" i="12" s="1"/>
  <c r="B5748" i="12" s="1"/>
  <c r="B5749" i="12" s="1"/>
  <c r="B5750" i="12" s="1"/>
  <c r="B5751" i="12" s="1"/>
  <c r="B5752" i="12" s="1"/>
  <c r="B5753" i="12" s="1"/>
  <c r="B5754" i="12" s="1"/>
  <c r="B5755" i="12" s="1"/>
  <c r="B5756" i="12" s="1"/>
  <c r="B5757" i="12" s="1"/>
  <c r="B5758" i="12" s="1"/>
  <c r="B5759" i="12" s="1"/>
  <c r="B5760" i="12" s="1"/>
  <c r="B5761" i="12" s="1"/>
  <c r="B5762" i="12" s="1"/>
  <c r="B5763" i="12" s="1"/>
  <c r="B5764" i="12" s="1"/>
  <c r="B5765" i="12" s="1"/>
  <c r="B5766" i="12" s="1"/>
  <c r="B5767" i="12" s="1"/>
  <c r="B5768" i="12" s="1"/>
  <c r="B5769" i="12" s="1"/>
  <c r="B5770" i="12" s="1"/>
  <c r="B5771" i="12" s="1"/>
  <c r="B5772" i="12" s="1"/>
  <c r="B5773" i="12" s="1"/>
  <c r="B5774" i="12" s="1"/>
  <c r="B5775" i="12" s="1"/>
  <c r="B5776" i="12" s="1"/>
  <c r="B5777" i="12" s="1"/>
  <c r="B5778" i="12" s="1"/>
  <c r="B5779" i="12" s="1"/>
  <c r="B5780" i="12" s="1"/>
  <c r="B5781" i="12" s="1"/>
  <c r="B5782" i="12" s="1"/>
  <c r="B5783" i="12" s="1"/>
  <c r="B5784" i="12" s="1"/>
  <c r="B5785" i="12" s="1"/>
  <c r="B5786" i="12" s="1"/>
  <c r="B5787" i="12" s="1"/>
  <c r="B5788" i="12" s="1"/>
  <c r="B5789" i="12" s="1"/>
  <c r="B5790" i="12" s="1"/>
  <c r="B5791" i="12" s="1"/>
  <c r="B5792" i="12" s="1"/>
  <c r="B5793" i="12" s="1"/>
  <c r="B5794" i="12" s="1"/>
  <c r="B5795" i="12" s="1"/>
  <c r="B5796" i="12" s="1"/>
  <c r="B5797" i="12" s="1"/>
  <c r="B5798" i="12" s="1"/>
  <c r="B5799" i="12" s="1"/>
  <c r="B5800" i="12" s="1"/>
  <c r="B5801" i="12" s="1"/>
  <c r="B5802" i="12" s="1"/>
  <c r="B5803" i="12" s="1"/>
  <c r="B5804" i="12" s="1"/>
  <c r="B5805" i="12" s="1"/>
  <c r="B5806" i="12" s="1"/>
  <c r="B5807" i="12" s="1"/>
  <c r="B5808" i="12" s="1"/>
  <c r="B5809" i="12" s="1"/>
  <c r="B5810" i="12" s="1"/>
  <c r="B5811" i="12" s="1"/>
  <c r="B5812" i="12" s="1"/>
  <c r="B5813" i="12" s="1"/>
  <c r="B5814" i="12" s="1"/>
  <c r="B5815" i="12" s="1"/>
  <c r="B5816" i="12" s="1"/>
  <c r="B5817" i="12" s="1"/>
  <c r="B5818" i="12" s="1"/>
  <c r="B5819" i="12" s="1"/>
  <c r="B5820" i="12" s="1"/>
  <c r="B5821" i="12" s="1"/>
  <c r="B5822" i="12" s="1"/>
  <c r="B5823" i="12" s="1"/>
  <c r="B5824" i="12" s="1"/>
  <c r="B5825" i="12" s="1"/>
  <c r="B5826" i="12" s="1"/>
  <c r="B5827" i="12" s="1"/>
  <c r="B5828" i="12" s="1"/>
  <c r="B5829" i="12" s="1"/>
  <c r="B5830" i="12" s="1"/>
  <c r="B5831" i="12" s="1"/>
  <c r="B5832" i="12" s="1"/>
  <c r="B5833" i="12" s="1"/>
  <c r="B5834" i="12" s="1"/>
  <c r="B5835" i="12" s="1"/>
  <c r="B5836" i="12" s="1"/>
  <c r="B5837" i="12" s="1"/>
  <c r="B5838" i="12" s="1"/>
  <c r="B5839" i="12" s="1"/>
  <c r="B5840" i="12" s="1"/>
  <c r="B5841" i="12" s="1"/>
  <c r="B5842" i="12" s="1"/>
  <c r="B5843" i="12" s="1"/>
  <c r="B5844" i="12" s="1"/>
  <c r="B5845" i="12" s="1"/>
  <c r="B5846" i="12" s="1"/>
  <c r="B5847" i="12" s="1"/>
  <c r="B5848" i="12" s="1"/>
  <c r="B5849" i="12" s="1"/>
  <c r="B5850" i="12" s="1"/>
  <c r="B5851" i="12" s="1"/>
  <c r="B5852" i="12" s="1"/>
  <c r="B5853" i="12" s="1"/>
  <c r="B5854" i="12" s="1"/>
  <c r="B5855" i="12" s="1"/>
  <c r="B5856" i="12" s="1"/>
  <c r="B5857" i="12" s="1"/>
  <c r="B5858" i="12" s="1"/>
  <c r="B5859" i="12" s="1"/>
  <c r="B5860" i="12" s="1"/>
  <c r="B5861" i="12" s="1"/>
  <c r="B5862" i="12" s="1"/>
  <c r="B5863" i="12" s="1"/>
  <c r="B5864" i="12" s="1"/>
  <c r="B5865" i="12" s="1"/>
  <c r="B5866" i="12" s="1"/>
  <c r="B5867" i="12" s="1"/>
  <c r="B5868" i="12" s="1"/>
  <c r="B5869" i="12" s="1"/>
  <c r="B5870" i="12" s="1"/>
  <c r="B5871" i="12" s="1"/>
  <c r="B5872" i="12" s="1"/>
  <c r="B5873" i="12" s="1"/>
  <c r="B5874" i="12" s="1"/>
  <c r="B5875" i="12" s="1"/>
  <c r="B5876" i="12" s="1"/>
  <c r="B5877" i="12" s="1"/>
  <c r="B5878" i="12" s="1"/>
  <c r="B5879" i="12" s="1"/>
  <c r="B5880" i="12" s="1"/>
  <c r="B5881" i="12" s="1"/>
  <c r="B5882" i="12" s="1"/>
  <c r="B5883" i="12" s="1"/>
  <c r="B5884" i="12" s="1"/>
  <c r="B5885" i="12" s="1"/>
  <c r="B5886" i="12" s="1"/>
  <c r="B5887" i="12" s="1"/>
  <c r="B5888" i="12" s="1"/>
  <c r="B5889" i="12" s="1"/>
  <c r="B5890" i="12" s="1"/>
  <c r="B5891" i="12" s="1"/>
  <c r="B5892" i="12" s="1"/>
  <c r="B5893" i="12" s="1"/>
  <c r="B5894" i="12" s="1"/>
  <c r="B5895" i="12" s="1"/>
  <c r="B5896" i="12" s="1"/>
  <c r="B5897" i="12" s="1"/>
  <c r="B5898" i="12" s="1"/>
  <c r="B5899" i="12" s="1"/>
  <c r="B5900" i="12" s="1"/>
  <c r="B5901" i="12" s="1"/>
  <c r="B5902" i="12" s="1"/>
  <c r="B5903" i="12" s="1"/>
  <c r="B5904" i="12" s="1"/>
  <c r="B5905" i="12" s="1"/>
  <c r="B5906" i="12" s="1"/>
  <c r="B5907" i="12" s="1"/>
  <c r="B5908" i="12" s="1"/>
  <c r="B5909" i="12" s="1"/>
  <c r="B5910" i="12" s="1"/>
  <c r="B5911" i="12" s="1"/>
  <c r="B5912" i="12" s="1"/>
  <c r="B5913" i="12" s="1"/>
  <c r="B5914" i="12" s="1"/>
  <c r="B5915" i="12" s="1"/>
  <c r="B5916" i="12" s="1"/>
  <c r="B5917" i="12" s="1"/>
  <c r="B5918" i="12" s="1"/>
  <c r="B5919" i="12" s="1"/>
  <c r="B5920" i="12" s="1"/>
  <c r="B5921" i="12" s="1"/>
  <c r="B5922" i="12" s="1"/>
  <c r="B5923" i="12" s="1"/>
  <c r="B5924" i="12" s="1"/>
  <c r="B5925" i="12" s="1"/>
  <c r="B5926" i="12" s="1"/>
  <c r="B5927" i="12" s="1"/>
  <c r="B5928" i="12" s="1"/>
  <c r="B5929" i="12" s="1"/>
  <c r="B5930" i="12" s="1"/>
  <c r="B5931" i="12" s="1"/>
  <c r="B5932" i="12" s="1"/>
  <c r="B5933" i="12" s="1"/>
  <c r="B5934" i="12" s="1"/>
  <c r="B5935" i="12" s="1"/>
  <c r="B5936" i="12" s="1"/>
  <c r="B5937" i="12" s="1"/>
  <c r="B5938" i="12" s="1"/>
  <c r="B5939" i="12" s="1"/>
  <c r="B5940" i="12" s="1"/>
  <c r="B5941" i="12" s="1"/>
  <c r="B5942" i="12" s="1"/>
  <c r="B5943" i="12" s="1"/>
  <c r="B5944" i="12" s="1"/>
  <c r="B5945" i="12" s="1"/>
  <c r="B5946" i="12" s="1"/>
  <c r="B5947" i="12" s="1"/>
  <c r="B5948" i="12" s="1"/>
  <c r="B5949" i="12" s="1"/>
  <c r="B5950" i="12" s="1"/>
  <c r="B5951" i="12" s="1"/>
  <c r="B5952" i="12" s="1"/>
  <c r="B5953" i="12" s="1"/>
  <c r="B5954" i="12" s="1"/>
  <c r="B5955" i="12" s="1"/>
  <c r="B5956" i="12" s="1"/>
  <c r="B5957" i="12" s="1"/>
  <c r="B5958" i="12" s="1"/>
  <c r="B5959" i="12" s="1"/>
  <c r="B5960" i="12" s="1"/>
  <c r="B5961" i="12" s="1"/>
  <c r="B5962" i="12" s="1"/>
  <c r="B5963" i="12" s="1"/>
  <c r="B5964" i="12" s="1"/>
  <c r="B5965" i="12" s="1"/>
  <c r="B5966" i="12" s="1"/>
  <c r="B5967" i="12" s="1"/>
  <c r="B5968" i="12" s="1"/>
  <c r="B5969" i="12" s="1"/>
  <c r="B5970" i="12" s="1"/>
  <c r="B5971" i="12" s="1"/>
  <c r="B5972" i="12" s="1"/>
  <c r="B5973" i="12" s="1"/>
  <c r="B5974" i="12" s="1"/>
  <c r="B5975" i="12" s="1"/>
  <c r="B5976" i="12" s="1"/>
  <c r="B5977" i="12" s="1"/>
  <c r="B5978" i="12" s="1"/>
  <c r="B5979" i="12" s="1"/>
  <c r="B5980" i="12" s="1"/>
  <c r="B5981" i="12" s="1"/>
  <c r="B5982" i="12" s="1"/>
  <c r="B5983" i="12" s="1"/>
  <c r="B5984" i="12" s="1"/>
  <c r="B5985" i="12" s="1"/>
  <c r="B5986" i="12" s="1"/>
  <c r="B5987" i="12" s="1"/>
  <c r="B5988" i="12" s="1"/>
  <c r="B5989" i="12" s="1"/>
  <c r="B5990" i="12" s="1"/>
  <c r="B5991" i="12" s="1"/>
  <c r="B5992" i="12" s="1"/>
  <c r="B5993" i="12" s="1"/>
  <c r="B5994" i="12" s="1"/>
  <c r="B5995" i="12" s="1"/>
  <c r="B5996" i="12" s="1"/>
  <c r="B5997" i="12" s="1"/>
  <c r="B5998" i="12" s="1"/>
  <c r="B5999" i="12" s="1"/>
  <c r="B6000" i="12" s="1"/>
  <c r="B6001" i="12" s="1"/>
  <c r="B6002" i="12" s="1"/>
  <c r="B6003" i="12" s="1"/>
  <c r="B6004" i="12" s="1"/>
  <c r="B6005" i="12" s="1"/>
  <c r="B6006" i="12" s="1"/>
  <c r="B6007" i="12" s="1"/>
  <c r="B6008" i="12" s="1"/>
  <c r="B6009" i="12" s="1"/>
  <c r="B6010" i="12" s="1"/>
  <c r="B6011" i="12" s="1"/>
  <c r="B6012" i="12" s="1"/>
  <c r="B6013" i="12" s="1"/>
  <c r="B6014" i="12" s="1"/>
  <c r="B6015" i="12" s="1"/>
  <c r="B6016" i="12" s="1"/>
  <c r="B6017" i="12" s="1"/>
  <c r="B6018" i="12" s="1"/>
  <c r="B6019" i="12" s="1"/>
  <c r="B6020" i="12" s="1"/>
  <c r="B6021" i="12" s="1"/>
  <c r="B6022" i="12" s="1"/>
  <c r="B6023" i="12" s="1"/>
  <c r="B6024" i="12" s="1"/>
  <c r="B6025" i="12" s="1"/>
  <c r="B6026" i="12" s="1"/>
  <c r="B6027" i="12" s="1"/>
  <c r="B6028" i="12" s="1"/>
  <c r="B6029" i="12" s="1"/>
  <c r="B6030" i="12" s="1"/>
  <c r="B6031" i="12" s="1"/>
  <c r="B6032" i="12" s="1"/>
  <c r="B6033" i="12" s="1"/>
  <c r="B6034" i="12" s="1"/>
  <c r="B6035" i="12" s="1"/>
  <c r="B6036" i="12" s="1"/>
  <c r="B6037" i="12" s="1"/>
  <c r="B6038" i="12" s="1"/>
  <c r="B6039" i="12" s="1"/>
  <c r="B6040" i="12" s="1"/>
  <c r="B6041" i="12" s="1"/>
  <c r="B6042" i="12" s="1"/>
  <c r="B6043" i="12" s="1"/>
  <c r="B6044" i="12" s="1"/>
  <c r="B6045" i="12" s="1"/>
  <c r="B6046" i="12" s="1"/>
  <c r="B6047" i="12" s="1"/>
  <c r="B6048" i="12" s="1"/>
  <c r="B6049" i="12" s="1"/>
  <c r="B6050" i="12" s="1"/>
  <c r="B6051" i="12" s="1"/>
  <c r="B6052" i="12" s="1"/>
  <c r="B6053" i="12" s="1"/>
  <c r="B6054" i="12" s="1"/>
  <c r="B6055" i="12" s="1"/>
  <c r="B6056" i="12" s="1"/>
  <c r="B6057" i="12" s="1"/>
  <c r="B6058" i="12" s="1"/>
  <c r="B6059" i="12" s="1"/>
  <c r="B6060" i="12" s="1"/>
  <c r="B6061" i="12" s="1"/>
  <c r="B6062" i="12" s="1"/>
  <c r="B6063" i="12" s="1"/>
  <c r="B6064" i="12" s="1"/>
  <c r="B6065" i="12" s="1"/>
  <c r="B6066" i="12" s="1"/>
  <c r="B6067" i="12" s="1"/>
  <c r="B6068" i="12" s="1"/>
  <c r="B6069" i="12" s="1"/>
  <c r="B6070" i="12" s="1"/>
  <c r="B6071" i="12" s="1"/>
  <c r="B6072" i="12" s="1"/>
  <c r="B6073" i="12" s="1"/>
  <c r="B6074" i="12" s="1"/>
  <c r="B6075" i="12" s="1"/>
  <c r="B6076" i="12" s="1"/>
  <c r="B6077" i="12" s="1"/>
  <c r="B6078" i="12" s="1"/>
  <c r="B6079" i="12" s="1"/>
  <c r="B6080" i="12" s="1"/>
  <c r="B6081" i="12" s="1"/>
  <c r="B6082" i="12" s="1"/>
  <c r="B6083" i="12" s="1"/>
  <c r="B6084" i="12" s="1"/>
  <c r="B6085" i="12" s="1"/>
  <c r="B6086" i="12" s="1"/>
  <c r="B6087" i="12" s="1"/>
  <c r="B6088" i="12" s="1"/>
  <c r="B6089" i="12" s="1"/>
  <c r="B6090" i="12" s="1"/>
  <c r="B6091" i="12" s="1"/>
  <c r="B6092" i="12" s="1"/>
  <c r="B6093" i="12" s="1"/>
  <c r="B6094" i="12" s="1"/>
  <c r="B6095" i="12" s="1"/>
  <c r="B6096" i="12" s="1"/>
  <c r="B6097" i="12" s="1"/>
  <c r="B6098" i="12" s="1"/>
  <c r="B6099" i="12" s="1"/>
  <c r="B6100" i="12" s="1"/>
  <c r="B6101" i="12" s="1"/>
  <c r="B6102" i="12" s="1"/>
  <c r="B6103" i="12" s="1"/>
  <c r="B6104" i="12" s="1"/>
  <c r="B6105" i="12" s="1"/>
  <c r="B6106" i="12" s="1"/>
  <c r="B6107" i="12" s="1"/>
  <c r="B6108" i="12" s="1"/>
  <c r="B6109" i="12" s="1"/>
  <c r="B6110" i="12" s="1"/>
  <c r="B6111" i="12" s="1"/>
  <c r="B6112" i="12" s="1"/>
  <c r="B6113" i="12" s="1"/>
  <c r="B6114" i="12" s="1"/>
  <c r="B6115" i="12" s="1"/>
  <c r="B6116" i="12" s="1"/>
  <c r="B6117" i="12" s="1"/>
  <c r="B6118" i="12" s="1"/>
  <c r="B6119" i="12" s="1"/>
  <c r="B6120" i="12" s="1"/>
  <c r="B6121" i="12" s="1"/>
  <c r="B6122" i="12" s="1"/>
  <c r="B6123" i="12" s="1"/>
  <c r="B6124" i="12" s="1"/>
  <c r="B6125" i="12" s="1"/>
  <c r="B6126" i="12" s="1"/>
  <c r="B6127" i="12" s="1"/>
  <c r="B6128" i="12" s="1"/>
  <c r="B6129" i="12" s="1"/>
  <c r="B6130" i="12" s="1"/>
  <c r="B6131" i="12" s="1"/>
  <c r="B6132" i="12" s="1"/>
  <c r="B6133" i="12" s="1"/>
  <c r="B6134" i="12" s="1"/>
  <c r="B6135" i="12" s="1"/>
  <c r="B6136" i="12" s="1"/>
  <c r="B6137" i="12" s="1"/>
  <c r="B6138" i="12" s="1"/>
  <c r="B6139" i="12" s="1"/>
  <c r="B6140" i="12" s="1"/>
  <c r="B6141" i="12" s="1"/>
  <c r="B6142" i="12" s="1"/>
  <c r="B6143" i="12" s="1"/>
  <c r="B6144" i="12" s="1"/>
  <c r="B6145" i="12" s="1"/>
  <c r="B6146" i="12" s="1"/>
  <c r="B6147" i="12" s="1"/>
  <c r="B6148" i="12" s="1"/>
  <c r="B6149" i="12" s="1"/>
  <c r="B6150" i="12" s="1"/>
  <c r="B6151" i="12" s="1"/>
  <c r="B6152" i="12" s="1"/>
  <c r="B6153" i="12" s="1"/>
  <c r="B6154" i="12" s="1"/>
  <c r="B6155" i="12" s="1"/>
  <c r="B6156" i="12" s="1"/>
  <c r="B6157" i="12" s="1"/>
  <c r="B6158" i="12" s="1"/>
  <c r="B6159" i="12" s="1"/>
  <c r="B6160" i="12" s="1"/>
  <c r="B6161" i="12" s="1"/>
  <c r="B6162" i="12" s="1"/>
  <c r="B6163" i="12" s="1"/>
  <c r="B6164" i="12" s="1"/>
  <c r="B6165" i="12" s="1"/>
  <c r="B6166" i="12" s="1"/>
  <c r="B6167" i="12" s="1"/>
  <c r="B6168" i="12" s="1"/>
  <c r="B6169" i="12" s="1"/>
  <c r="B6170" i="12" s="1"/>
  <c r="B6171" i="12" s="1"/>
  <c r="B6172" i="12" s="1"/>
  <c r="B6173" i="12" s="1"/>
  <c r="B6174" i="12" s="1"/>
  <c r="B6175" i="12" s="1"/>
  <c r="B6176" i="12" s="1"/>
  <c r="B6177" i="12" s="1"/>
  <c r="B6178" i="12" s="1"/>
  <c r="B6179" i="12" s="1"/>
  <c r="B6180" i="12" s="1"/>
  <c r="B6181" i="12" s="1"/>
  <c r="B6182" i="12" s="1"/>
  <c r="B6183" i="12" s="1"/>
  <c r="B6184" i="12" s="1"/>
  <c r="B6185" i="12" s="1"/>
  <c r="B6186" i="12" s="1"/>
  <c r="B6187" i="12" s="1"/>
  <c r="B6188" i="12" s="1"/>
  <c r="B6189" i="12" s="1"/>
  <c r="B6190" i="12" s="1"/>
  <c r="B6191" i="12" s="1"/>
  <c r="B6192" i="12" s="1"/>
  <c r="B6193" i="12" s="1"/>
  <c r="B6194" i="12" s="1"/>
  <c r="B6195" i="12" s="1"/>
  <c r="B6196" i="12" s="1"/>
  <c r="B6197" i="12" s="1"/>
  <c r="B6198" i="12" s="1"/>
  <c r="B6199" i="12" s="1"/>
  <c r="B6200" i="12" s="1"/>
  <c r="B6201" i="12" s="1"/>
  <c r="B6202" i="12" s="1"/>
  <c r="B6203" i="12" s="1"/>
  <c r="B6204" i="12" s="1"/>
  <c r="B6205" i="12" s="1"/>
  <c r="B6206" i="12" s="1"/>
  <c r="B6207" i="12" s="1"/>
  <c r="B6208" i="12" s="1"/>
  <c r="B6209" i="12" s="1"/>
  <c r="B6210" i="12" s="1"/>
  <c r="B6211" i="12" s="1"/>
  <c r="B6212" i="12" s="1"/>
  <c r="B6213" i="12" s="1"/>
  <c r="B6214" i="12" s="1"/>
  <c r="B6215" i="12" s="1"/>
  <c r="B6216" i="12" s="1"/>
  <c r="B6217" i="12" s="1"/>
  <c r="B6218" i="12" s="1"/>
  <c r="B6219" i="12" s="1"/>
  <c r="B6220" i="12" s="1"/>
  <c r="B6221" i="12" s="1"/>
  <c r="B6222" i="12" s="1"/>
  <c r="B6223" i="12" s="1"/>
  <c r="B6224" i="12" s="1"/>
  <c r="B6225" i="12" s="1"/>
  <c r="B6226" i="12" s="1"/>
  <c r="B6227" i="12" s="1"/>
  <c r="B6228" i="12" s="1"/>
  <c r="B6229" i="12" s="1"/>
  <c r="B6230" i="12" s="1"/>
  <c r="B6231" i="12" s="1"/>
  <c r="B6232" i="12" s="1"/>
  <c r="B6233" i="12" s="1"/>
  <c r="B6234" i="12" s="1"/>
  <c r="B6235" i="12" s="1"/>
  <c r="B6236" i="12" s="1"/>
  <c r="B6237" i="12" s="1"/>
  <c r="B6238" i="12" s="1"/>
  <c r="B6239" i="12" s="1"/>
  <c r="B6240" i="12" s="1"/>
  <c r="B6241" i="12" s="1"/>
  <c r="B6242" i="12" s="1"/>
  <c r="B6243" i="12" s="1"/>
  <c r="B6244" i="12" s="1"/>
  <c r="B6245" i="12" s="1"/>
  <c r="B6246" i="12" s="1"/>
  <c r="B6247" i="12" s="1"/>
  <c r="B6248" i="12" s="1"/>
  <c r="B6249" i="12" s="1"/>
  <c r="B6250" i="12" s="1"/>
  <c r="B6251" i="12" s="1"/>
  <c r="B6252" i="12" s="1"/>
  <c r="B6253" i="12" s="1"/>
  <c r="B6254" i="12" s="1"/>
  <c r="B6255" i="12" s="1"/>
  <c r="B6256" i="12" s="1"/>
  <c r="B6257" i="12" s="1"/>
  <c r="B6258" i="12" s="1"/>
  <c r="B6259" i="12" s="1"/>
  <c r="B6260" i="12" s="1"/>
  <c r="B6261" i="12" s="1"/>
  <c r="B6262" i="12" s="1"/>
  <c r="B6263" i="12" s="1"/>
  <c r="B6264" i="12" s="1"/>
  <c r="B6265" i="12" s="1"/>
  <c r="B6266" i="12" s="1"/>
  <c r="B6267" i="12" s="1"/>
  <c r="B6268" i="12" s="1"/>
  <c r="B6269" i="12" s="1"/>
  <c r="B6270" i="12" s="1"/>
  <c r="B6271" i="12" s="1"/>
  <c r="B6272" i="12" s="1"/>
  <c r="B6273" i="12" s="1"/>
  <c r="B6274" i="12" s="1"/>
  <c r="B6275" i="12" s="1"/>
  <c r="B6276" i="12" s="1"/>
  <c r="B6277" i="12" s="1"/>
  <c r="B6278" i="12" s="1"/>
  <c r="B6279" i="12" s="1"/>
  <c r="B6280" i="12" s="1"/>
  <c r="B6281" i="12" s="1"/>
  <c r="B6282" i="12" s="1"/>
  <c r="B6283" i="12" s="1"/>
  <c r="B6284" i="12" s="1"/>
  <c r="B6285" i="12" s="1"/>
  <c r="B6286" i="12" s="1"/>
  <c r="B6287" i="12" s="1"/>
  <c r="B6288" i="12" s="1"/>
  <c r="B6289" i="12" s="1"/>
  <c r="B6290" i="12" s="1"/>
  <c r="B6291" i="12" s="1"/>
  <c r="B6292" i="12" s="1"/>
  <c r="B6293" i="12" s="1"/>
  <c r="B6294" i="12" s="1"/>
  <c r="B6295" i="12" s="1"/>
  <c r="B6296" i="12" s="1"/>
  <c r="B6297" i="12" s="1"/>
  <c r="B6298" i="12" s="1"/>
  <c r="B6299" i="12" s="1"/>
  <c r="B6300" i="12" s="1"/>
  <c r="B6301" i="12" s="1"/>
  <c r="B6302" i="12" s="1"/>
  <c r="B6303" i="12" s="1"/>
  <c r="B6304" i="12" s="1"/>
  <c r="B6305" i="12" s="1"/>
  <c r="B6306" i="12" s="1"/>
  <c r="B6307" i="12" s="1"/>
  <c r="B6308" i="12" s="1"/>
  <c r="B6309" i="12" s="1"/>
  <c r="B6310" i="12" s="1"/>
  <c r="B6311" i="12" s="1"/>
  <c r="B6312" i="12" s="1"/>
  <c r="B6313" i="12" s="1"/>
  <c r="B6314" i="12" s="1"/>
  <c r="B6315" i="12" s="1"/>
  <c r="B6316" i="12" s="1"/>
  <c r="B6317" i="12" s="1"/>
  <c r="B6318" i="12" s="1"/>
  <c r="B6319" i="12" s="1"/>
  <c r="B6320" i="12" s="1"/>
  <c r="B6321" i="12" s="1"/>
  <c r="B6322" i="12" s="1"/>
  <c r="B6323" i="12" s="1"/>
  <c r="B6324" i="12" s="1"/>
  <c r="B6325" i="12" s="1"/>
  <c r="B6326" i="12" s="1"/>
  <c r="B6327" i="12" s="1"/>
  <c r="B6328" i="12" s="1"/>
  <c r="B6329" i="12" s="1"/>
  <c r="B6330" i="12" s="1"/>
  <c r="B6331" i="12" s="1"/>
  <c r="B6332" i="12" s="1"/>
  <c r="B6333" i="12" s="1"/>
  <c r="B6334" i="12" s="1"/>
  <c r="B6335" i="12" s="1"/>
  <c r="B6336" i="12" s="1"/>
  <c r="B6337" i="12" s="1"/>
  <c r="B6338" i="12" s="1"/>
  <c r="B6339" i="12" s="1"/>
  <c r="B6340" i="12" s="1"/>
  <c r="B6341" i="12" s="1"/>
  <c r="B6342" i="12" s="1"/>
  <c r="B6343" i="12" s="1"/>
  <c r="B6344" i="12" s="1"/>
  <c r="B6345" i="12" s="1"/>
  <c r="B6346" i="12" s="1"/>
  <c r="B6347" i="12" s="1"/>
  <c r="B6348" i="12" s="1"/>
  <c r="B6349" i="12" s="1"/>
  <c r="B6350" i="12" s="1"/>
  <c r="B6351" i="12" s="1"/>
  <c r="B6352" i="12" s="1"/>
  <c r="B6353" i="12" s="1"/>
  <c r="B6354" i="12" s="1"/>
  <c r="B6355" i="12" s="1"/>
  <c r="B6356" i="12" s="1"/>
  <c r="B6357" i="12" s="1"/>
  <c r="B6358" i="12" s="1"/>
  <c r="B6359" i="12" s="1"/>
  <c r="B6360" i="12" s="1"/>
  <c r="B6361" i="12" s="1"/>
  <c r="B6362" i="12" s="1"/>
  <c r="B6363" i="12" s="1"/>
  <c r="B6364" i="12" s="1"/>
  <c r="B6365" i="12" s="1"/>
  <c r="B6366" i="12" s="1"/>
  <c r="B6367" i="12" s="1"/>
  <c r="B6368" i="12" s="1"/>
  <c r="B6369" i="12" s="1"/>
  <c r="B6370" i="12" s="1"/>
  <c r="B6371" i="12" s="1"/>
  <c r="B6372" i="12" s="1"/>
  <c r="B6373" i="12" s="1"/>
  <c r="B6374" i="12" s="1"/>
  <c r="B6375" i="12" s="1"/>
  <c r="B6376" i="12" s="1"/>
  <c r="B6377" i="12" s="1"/>
  <c r="B6378" i="12" s="1"/>
  <c r="B6379" i="12" s="1"/>
  <c r="B6380" i="12" s="1"/>
  <c r="B6381" i="12" s="1"/>
  <c r="B6382" i="12" s="1"/>
  <c r="B6383" i="12" s="1"/>
  <c r="B6384" i="12" s="1"/>
  <c r="B6385" i="12" s="1"/>
  <c r="B6386" i="12" s="1"/>
  <c r="B6387" i="12" s="1"/>
  <c r="B6388" i="12" s="1"/>
  <c r="B6389" i="12" s="1"/>
  <c r="B6390" i="12" s="1"/>
  <c r="B6391" i="12" s="1"/>
  <c r="B6392" i="12" s="1"/>
  <c r="B6393" i="12" s="1"/>
  <c r="B6394" i="12" s="1"/>
  <c r="B6395" i="12" s="1"/>
  <c r="B6396" i="12" s="1"/>
  <c r="B6397" i="12" s="1"/>
  <c r="B6398" i="12" s="1"/>
  <c r="B6399" i="12" s="1"/>
  <c r="B6400" i="12" s="1"/>
  <c r="B6401" i="12" s="1"/>
  <c r="B6402" i="12" s="1"/>
  <c r="B6403" i="12" s="1"/>
  <c r="B6404" i="12" s="1"/>
  <c r="B6405" i="12" s="1"/>
  <c r="B6406" i="12" s="1"/>
  <c r="B6407" i="12" s="1"/>
  <c r="B6408" i="12" s="1"/>
  <c r="B6409" i="12" s="1"/>
  <c r="B6410" i="12" s="1"/>
  <c r="B6411" i="12" s="1"/>
  <c r="B6412" i="12" s="1"/>
  <c r="B6413" i="12" s="1"/>
  <c r="B6414" i="12" s="1"/>
  <c r="B6415" i="12" s="1"/>
  <c r="B6416" i="12" s="1"/>
  <c r="B6417" i="12" s="1"/>
  <c r="B6418" i="12" s="1"/>
  <c r="B6419" i="12" s="1"/>
  <c r="B6420" i="12" s="1"/>
  <c r="B6421" i="12" s="1"/>
  <c r="B6422" i="12" s="1"/>
  <c r="B6423" i="12" s="1"/>
  <c r="B6424" i="12" s="1"/>
  <c r="B6425" i="12" s="1"/>
  <c r="B6426" i="12" s="1"/>
  <c r="B6427" i="12" s="1"/>
  <c r="B6428" i="12" s="1"/>
  <c r="B6429" i="12" s="1"/>
  <c r="B6430" i="12" s="1"/>
  <c r="B6431" i="12" s="1"/>
  <c r="B6432" i="12" s="1"/>
  <c r="B6433" i="12" s="1"/>
  <c r="B6434" i="12" s="1"/>
  <c r="B6435" i="12" s="1"/>
  <c r="B6436" i="12" s="1"/>
  <c r="B6437" i="12" s="1"/>
  <c r="B6438" i="12" s="1"/>
  <c r="B6439" i="12" s="1"/>
  <c r="B6440" i="12" s="1"/>
  <c r="B6441" i="12" s="1"/>
  <c r="B6442" i="12" s="1"/>
  <c r="B6443" i="12" s="1"/>
  <c r="B6444" i="12" s="1"/>
  <c r="B6445" i="12" s="1"/>
  <c r="B6446" i="12" s="1"/>
  <c r="B6447" i="12" s="1"/>
  <c r="B6448" i="12" s="1"/>
  <c r="B6449" i="12" s="1"/>
  <c r="B6450" i="12" s="1"/>
  <c r="B6451" i="12" s="1"/>
  <c r="B6452" i="12" s="1"/>
  <c r="B6453" i="12" s="1"/>
  <c r="B6454" i="12" s="1"/>
  <c r="B6455" i="12" s="1"/>
  <c r="B6456" i="12" s="1"/>
  <c r="B6457" i="12" s="1"/>
  <c r="B6458" i="12" s="1"/>
  <c r="B6459" i="12" s="1"/>
  <c r="B6460" i="12" s="1"/>
  <c r="B6461" i="12" s="1"/>
  <c r="B6462" i="12" s="1"/>
  <c r="B6463" i="12" s="1"/>
  <c r="B6464" i="12" s="1"/>
  <c r="B6465" i="12" s="1"/>
  <c r="B6466" i="12" s="1"/>
  <c r="B6467" i="12" s="1"/>
  <c r="B6468" i="12" s="1"/>
  <c r="B6469" i="12" s="1"/>
  <c r="B6470" i="12" s="1"/>
  <c r="B6471" i="12" s="1"/>
  <c r="B6472" i="12" s="1"/>
  <c r="B6473" i="12" s="1"/>
  <c r="B6474" i="12" s="1"/>
  <c r="B6475" i="12" s="1"/>
  <c r="B6476" i="12" s="1"/>
  <c r="B6477" i="12" s="1"/>
  <c r="B6478" i="12" s="1"/>
  <c r="B6479" i="12" s="1"/>
  <c r="B6480" i="12" s="1"/>
  <c r="B6481" i="12" s="1"/>
  <c r="B6482" i="12" s="1"/>
  <c r="B6483" i="12" s="1"/>
  <c r="B6484" i="12" s="1"/>
  <c r="B6485" i="12" s="1"/>
  <c r="B6486" i="12" s="1"/>
  <c r="B6487" i="12" s="1"/>
  <c r="B6488" i="12" s="1"/>
  <c r="B6489" i="12" s="1"/>
  <c r="B6490" i="12" s="1"/>
  <c r="B6491" i="12" s="1"/>
  <c r="B6492" i="12" s="1"/>
  <c r="B6493" i="12" s="1"/>
  <c r="B6494" i="12" s="1"/>
  <c r="B6495" i="12" s="1"/>
  <c r="B6496" i="12" s="1"/>
  <c r="B6497" i="12" s="1"/>
  <c r="B6498" i="12" s="1"/>
  <c r="B6499" i="12" s="1"/>
  <c r="B6500" i="12" s="1"/>
  <c r="B6501" i="12" s="1"/>
  <c r="B6502" i="12" s="1"/>
  <c r="B6503" i="12" s="1"/>
  <c r="B6504" i="12" s="1"/>
  <c r="B6505" i="12" s="1"/>
  <c r="B6506" i="12" s="1"/>
  <c r="B6507" i="12" s="1"/>
  <c r="B6508" i="12" s="1"/>
  <c r="B6509" i="12" s="1"/>
  <c r="B6510" i="12" s="1"/>
  <c r="B6511" i="12" s="1"/>
  <c r="B6512" i="12" s="1"/>
  <c r="B6513" i="12" s="1"/>
  <c r="B6514" i="12" s="1"/>
  <c r="B6515" i="12" s="1"/>
  <c r="B6516" i="12" s="1"/>
  <c r="B6517" i="12" s="1"/>
  <c r="B6518" i="12" s="1"/>
  <c r="B6519" i="12" s="1"/>
  <c r="B6520" i="12" s="1"/>
  <c r="B6521" i="12" s="1"/>
  <c r="B6522" i="12" s="1"/>
  <c r="B6523" i="12" s="1"/>
  <c r="B6524" i="12" s="1"/>
  <c r="B6525" i="12" s="1"/>
  <c r="B6526" i="12" s="1"/>
  <c r="B6527" i="12" s="1"/>
  <c r="B6528" i="12" s="1"/>
  <c r="B6529" i="12" s="1"/>
  <c r="B6530" i="12" s="1"/>
  <c r="B6531" i="12" s="1"/>
  <c r="B6532" i="12" s="1"/>
  <c r="B6533" i="12" s="1"/>
  <c r="B6534" i="12" s="1"/>
  <c r="B6535" i="12" s="1"/>
  <c r="B6536" i="12" s="1"/>
  <c r="B6537" i="12" s="1"/>
  <c r="B6538" i="12" s="1"/>
  <c r="B6539" i="12" s="1"/>
  <c r="B6540" i="12" s="1"/>
  <c r="B6541" i="12" s="1"/>
  <c r="B6542" i="12" s="1"/>
  <c r="B6543" i="12" s="1"/>
  <c r="B6544" i="12" s="1"/>
  <c r="B6545" i="12" s="1"/>
  <c r="B6546" i="12" s="1"/>
  <c r="B6547" i="12" s="1"/>
  <c r="B6548" i="12" s="1"/>
  <c r="B6549" i="12" s="1"/>
  <c r="B6550" i="12" s="1"/>
  <c r="B6551" i="12" s="1"/>
  <c r="B6552" i="12" s="1"/>
  <c r="B6553" i="12" s="1"/>
  <c r="B6554" i="12" s="1"/>
  <c r="B6555" i="12" s="1"/>
  <c r="B6556" i="12" s="1"/>
  <c r="B6557" i="12" s="1"/>
  <c r="B6558" i="12" s="1"/>
  <c r="B6559" i="12" s="1"/>
  <c r="B6560" i="12" s="1"/>
  <c r="B6561" i="12" s="1"/>
  <c r="B6562" i="12" s="1"/>
  <c r="B6563" i="12" s="1"/>
  <c r="B6564" i="12" s="1"/>
  <c r="B6565" i="12" s="1"/>
  <c r="B6566" i="12" s="1"/>
  <c r="B6567" i="12" s="1"/>
  <c r="B6568" i="12" s="1"/>
  <c r="B6569" i="12" s="1"/>
  <c r="B6570" i="12" s="1"/>
  <c r="B6571" i="12" s="1"/>
  <c r="B6572" i="12" s="1"/>
  <c r="B6573" i="12" s="1"/>
  <c r="B6574" i="12" s="1"/>
  <c r="B6575" i="12" s="1"/>
  <c r="B6576" i="12" s="1"/>
  <c r="B6577" i="12" s="1"/>
  <c r="B6578" i="12" s="1"/>
  <c r="B6579" i="12" s="1"/>
  <c r="B6580" i="12" s="1"/>
  <c r="B6581" i="12" s="1"/>
  <c r="B6582" i="12" s="1"/>
  <c r="B6583" i="12" s="1"/>
  <c r="B6584" i="12" s="1"/>
  <c r="B6585" i="12" s="1"/>
  <c r="B6586" i="12" s="1"/>
  <c r="B6587" i="12" s="1"/>
  <c r="B6588" i="12" s="1"/>
  <c r="B6589" i="12" s="1"/>
  <c r="B6590" i="12" s="1"/>
  <c r="B6591" i="12" s="1"/>
  <c r="B6592" i="12" s="1"/>
  <c r="B6593" i="12" s="1"/>
  <c r="B6594" i="12" s="1"/>
  <c r="B6595" i="12" s="1"/>
  <c r="B6596" i="12" s="1"/>
  <c r="B6597" i="12" s="1"/>
  <c r="B6598" i="12" s="1"/>
  <c r="B6599" i="12" s="1"/>
  <c r="B6600" i="12" s="1"/>
  <c r="B6601" i="12" s="1"/>
  <c r="B6602" i="12" s="1"/>
  <c r="B6603" i="12" s="1"/>
  <c r="B6604" i="12" s="1"/>
  <c r="B6605" i="12" s="1"/>
  <c r="B6606" i="12" s="1"/>
  <c r="B6607" i="12" s="1"/>
  <c r="B6608" i="12" s="1"/>
  <c r="B6609" i="12" s="1"/>
  <c r="B6610" i="12" s="1"/>
  <c r="B6611" i="12" s="1"/>
  <c r="B6612" i="12" s="1"/>
  <c r="B6613" i="12" s="1"/>
  <c r="B6614" i="12" s="1"/>
  <c r="B6615" i="12" s="1"/>
  <c r="B6616" i="12" s="1"/>
  <c r="B6617" i="12" s="1"/>
  <c r="B6618" i="12" s="1"/>
  <c r="B6619" i="12" s="1"/>
  <c r="B6620" i="12" s="1"/>
  <c r="B6621" i="12" s="1"/>
  <c r="B6622" i="12" s="1"/>
  <c r="B6623" i="12" s="1"/>
  <c r="B6624" i="12" s="1"/>
  <c r="B6625" i="12" s="1"/>
  <c r="B6626" i="12" s="1"/>
  <c r="B6627" i="12" s="1"/>
  <c r="B6628" i="12" s="1"/>
  <c r="B6629" i="12" s="1"/>
  <c r="B6630" i="12" s="1"/>
  <c r="B6631" i="12" s="1"/>
  <c r="B6632" i="12" s="1"/>
  <c r="B6633" i="12" s="1"/>
  <c r="B6634" i="12" s="1"/>
  <c r="B6635" i="12" s="1"/>
  <c r="B6636" i="12" s="1"/>
  <c r="B6637" i="12" s="1"/>
  <c r="B6638" i="12" s="1"/>
  <c r="B6639" i="12" s="1"/>
  <c r="B6640" i="12" s="1"/>
  <c r="B6641" i="12" s="1"/>
  <c r="B6642" i="12" s="1"/>
  <c r="B6643" i="12" s="1"/>
  <c r="B6644" i="12" s="1"/>
  <c r="B6645" i="12" s="1"/>
  <c r="B6646" i="12" s="1"/>
  <c r="B6647" i="12" s="1"/>
  <c r="B6648" i="12" s="1"/>
  <c r="B6649" i="12" s="1"/>
  <c r="B6650" i="12" s="1"/>
  <c r="B6651" i="12" s="1"/>
  <c r="B6652" i="12" s="1"/>
  <c r="B6653" i="12" s="1"/>
  <c r="B6654" i="12" s="1"/>
  <c r="B6655" i="12" s="1"/>
  <c r="B6656" i="12" s="1"/>
  <c r="B6657" i="12" s="1"/>
  <c r="B6658" i="12" s="1"/>
  <c r="B6659" i="12" s="1"/>
  <c r="B6660" i="12" s="1"/>
  <c r="B6661" i="12" s="1"/>
  <c r="B6662" i="12" s="1"/>
  <c r="B6663" i="12" s="1"/>
  <c r="B6664" i="12" s="1"/>
  <c r="B6665" i="12" s="1"/>
  <c r="B6666" i="12" s="1"/>
  <c r="B6667" i="12" s="1"/>
  <c r="B6668" i="12" s="1"/>
  <c r="B6669" i="12" s="1"/>
  <c r="B6670" i="12" s="1"/>
  <c r="B6671" i="12" s="1"/>
  <c r="B6672" i="12" s="1"/>
  <c r="B6673" i="12" s="1"/>
  <c r="B6674" i="12" s="1"/>
  <c r="B6675" i="12" s="1"/>
  <c r="B6676" i="12" s="1"/>
  <c r="B6677" i="12" s="1"/>
  <c r="B6678" i="12" s="1"/>
  <c r="B6679" i="12" s="1"/>
  <c r="B6680" i="12" s="1"/>
  <c r="B6681" i="12" s="1"/>
  <c r="B6682" i="12" s="1"/>
  <c r="B6683" i="12" s="1"/>
  <c r="B6684" i="12" s="1"/>
  <c r="B6685" i="12" s="1"/>
  <c r="B6686" i="12" s="1"/>
  <c r="B6687" i="12" s="1"/>
  <c r="B6688" i="12" s="1"/>
  <c r="B6689" i="12" s="1"/>
  <c r="B6690" i="12" s="1"/>
  <c r="B6691" i="12" s="1"/>
  <c r="B6692" i="12" s="1"/>
  <c r="B6693" i="12" s="1"/>
  <c r="B6694" i="12" s="1"/>
  <c r="B6695" i="12" s="1"/>
  <c r="B6696" i="12" s="1"/>
  <c r="B6697" i="12" s="1"/>
  <c r="B6698" i="12" s="1"/>
  <c r="B6699" i="12" s="1"/>
  <c r="B6700" i="12" s="1"/>
  <c r="B6701" i="12" s="1"/>
  <c r="B6702" i="12" s="1"/>
  <c r="B6703" i="12" s="1"/>
  <c r="B6704" i="12" s="1"/>
  <c r="B6705" i="12" s="1"/>
  <c r="B6706" i="12" s="1"/>
  <c r="B6707" i="12" s="1"/>
  <c r="B6708" i="12" s="1"/>
  <c r="B6709" i="12" s="1"/>
  <c r="B6710" i="12" s="1"/>
  <c r="B6711" i="12" s="1"/>
  <c r="B6712" i="12" s="1"/>
  <c r="B6713" i="12" s="1"/>
  <c r="B6714" i="12" s="1"/>
  <c r="B6715" i="12" s="1"/>
  <c r="B6716" i="12" s="1"/>
  <c r="B6717" i="12" s="1"/>
  <c r="B6718" i="12" s="1"/>
  <c r="B6719" i="12" s="1"/>
  <c r="B6720" i="12" s="1"/>
  <c r="B6721" i="12" s="1"/>
  <c r="B6722" i="12" s="1"/>
  <c r="B6723" i="12" s="1"/>
  <c r="B6724" i="12" s="1"/>
  <c r="B6725" i="12" s="1"/>
  <c r="B6726" i="12" s="1"/>
  <c r="B6727" i="12" s="1"/>
  <c r="B6728" i="12" s="1"/>
  <c r="B6729" i="12" s="1"/>
  <c r="B6730" i="12" s="1"/>
  <c r="B6731" i="12" s="1"/>
  <c r="B6732" i="12" s="1"/>
  <c r="B6733" i="12" s="1"/>
  <c r="B6734" i="12" s="1"/>
  <c r="B6735" i="12" s="1"/>
  <c r="B6736" i="12" s="1"/>
  <c r="B6737" i="12" s="1"/>
  <c r="B6738" i="12" s="1"/>
  <c r="B6739" i="12" s="1"/>
  <c r="B6740" i="12" s="1"/>
  <c r="B6741" i="12" s="1"/>
  <c r="B6742" i="12" s="1"/>
  <c r="B6743" i="12" s="1"/>
  <c r="B6744" i="12" s="1"/>
  <c r="B6745" i="12" s="1"/>
  <c r="B6746" i="12" s="1"/>
  <c r="B6747" i="12" s="1"/>
  <c r="B6748" i="12" s="1"/>
  <c r="B6749" i="12" s="1"/>
  <c r="B6750" i="12" s="1"/>
  <c r="B6751" i="12" s="1"/>
  <c r="B6752" i="12" s="1"/>
  <c r="B6753" i="12" s="1"/>
  <c r="B6754" i="12" s="1"/>
  <c r="B6755" i="12" s="1"/>
  <c r="B6756" i="12" s="1"/>
  <c r="B6757" i="12" s="1"/>
  <c r="B6758" i="12" s="1"/>
  <c r="B6759" i="12" s="1"/>
  <c r="B6760" i="12" s="1"/>
  <c r="B6761" i="12" s="1"/>
  <c r="B6762" i="12" s="1"/>
  <c r="B6763" i="12" s="1"/>
  <c r="B6764" i="12" s="1"/>
  <c r="B6765" i="12" s="1"/>
  <c r="B6766" i="12" s="1"/>
  <c r="B6767" i="12" s="1"/>
  <c r="B6768" i="12" s="1"/>
  <c r="B6769" i="12" s="1"/>
  <c r="B6770" i="12" s="1"/>
  <c r="B6771" i="12" s="1"/>
  <c r="B6772" i="12" s="1"/>
  <c r="B6773" i="12" s="1"/>
  <c r="B6774" i="12" s="1"/>
  <c r="B6775" i="12" s="1"/>
  <c r="B6776" i="12" s="1"/>
  <c r="B6777" i="12" s="1"/>
  <c r="B6778" i="12" s="1"/>
  <c r="B6779" i="12" s="1"/>
  <c r="B6780" i="12" s="1"/>
  <c r="B6781" i="12" s="1"/>
  <c r="B6782" i="12" s="1"/>
  <c r="B6783" i="12" s="1"/>
  <c r="B6784" i="12" s="1"/>
  <c r="B6785" i="12" s="1"/>
  <c r="B6786" i="12" s="1"/>
  <c r="B6787" i="12" s="1"/>
  <c r="B6788" i="12" s="1"/>
  <c r="B6789" i="12" s="1"/>
  <c r="B6790" i="12" s="1"/>
  <c r="B6791" i="12" s="1"/>
  <c r="B6792" i="12" s="1"/>
  <c r="B6793" i="12" s="1"/>
  <c r="B6794" i="12" s="1"/>
  <c r="B6795" i="12" s="1"/>
  <c r="B6796" i="12" s="1"/>
  <c r="B6797" i="12" s="1"/>
  <c r="B6798" i="12" s="1"/>
  <c r="B6799" i="12" s="1"/>
  <c r="B6800" i="12" s="1"/>
  <c r="B6801" i="12" s="1"/>
  <c r="B6802" i="12" s="1"/>
  <c r="B6803" i="12" s="1"/>
  <c r="B6804" i="12" s="1"/>
  <c r="B6805" i="12" s="1"/>
  <c r="B6806" i="12" s="1"/>
  <c r="B6807" i="12" s="1"/>
  <c r="B6808" i="12" s="1"/>
  <c r="B6809" i="12" s="1"/>
  <c r="B6810" i="12" s="1"/>
  <c r="B6811" i="12" s="1"/>
  <c r="B6812" i="12" s="1"/>
  <c r="B6813" i="12" s="1"/>
  <c r="B6814" i="12" s="1"/>
  <c r="B6815" i="12" s="1"/>
  <c r="B6816" i="12" s="1"/>
  <c r="B6817" i="12" s="1"/>
  <c r="B6818" i="12" s="1"/>
  <c r="B6819" i="12" s="1"/>
  <c r="B6820" i="12" s="1"/>
  <c r="B6821" i="12" s="1"/>
  <c r="B6822" i="12" s="1"/>
  <c r="B6823" i="12" s="1"/>
  <c r="B6824" i="12" s="1"/>
  <c r="B6825" i="12" s="1"/>
  <c r="B6826" i="12" s="1"/>
  <c r="B6827" i="12" s="1"/>
  <c r="B6828" i="12" s="1"/>
  <c r="B6829" i="12" s="1"/>
  <c r="B6830" i="12" s="1"/>
  <c r="B6831" i="12" s="1"/>
  <c r="B6832" i="12" s="1"/>
  <c r="B6833" i="12" s="1"/>
  <c r="B6834" i="12" s="1"/>
  <c r="B6835" i="12" s="1"/>
  <c r="B6836" i="12" s="1"/>
  <c r="B6837" i="12" s="1"/>
  <c r="B6838" i="12" s="1"/>
  <c r="B6839" i="12" s="1"/>
  <c r="B6840" i="12" s="1"/>
  <c r="B6841" i="12" s="1"/>
  <c r="B6842" i="12" s="1"/>
  <c r="B6843" i="12" s="1"/>
  <c r="B6844" i="12" s="1"/>
  <c r="B6845" i="12" s="1"/>
  <c r="B6846" i="12" s="1"/>
  <c r="B6847" i="12" s="1"/>
  <c r="B6848" i="12" s="1"/>
  <c r="B6849" i="12" s="1"/>
  <c r="B6850" i="12" s="1"/>
  <c r="B6851" i="12" s="1"/>
  <c r="B6852" i="12" s="1"/>
  <c r="B6853" i="12" s="1"/>
  <c r="B6854" i="12" s="1"/>
  <c r="B6855" i="12" s="1"/>
  <c r="B6856" i="12" s="1"/>
  <c r="B6857" i="12" s="1"/>
  <c r="B6858" i="12" s="1"/>
  <c r="B6859" i="12" s="1"/>
  <c r="B6860" i="12" s="1"/>
  <c r="B6861" i="12" s="1"/>
  <c r="B6862" i="12" s="1"/>
  <c r="B6863" i="12" s="1"/>
  <c r="B6864" i="12" s="1"/>
  <c r="B6865" i="12" s="1"/>
  <c r="B6866" i="12" s="1"/>
  <c r="B6867" i="12" s="1"/>
  <c r="B6868" i="12" s="1"/>
  <c r="B6869" i="12" s="1"/>
  <c r="B6870" i="12" s="1"/>
  <c r="B6871" i="12" s="1"/>
  <c r="B6872" i="12" s="1"/>
  <c r="B6873" i="12" s="1"/>
  <c r="B6874" i="12" s="1"/>
  <c r="B6875" i="12" s="1"/>
  <c r="B6876" i="12" s="1"/>
  <c r="B6877" i="12" s="1"/>
  <c r="B6878" i="12" s="1"/>
  <c r="B6879" i="12" s="1"/>
  <c r="B6880" i="12" s="1"/>
  <c r="B6881" i="12" s="1"/>
  <c r="B6882" i="12" s="1"/>
  <c r="B6883" i="12" s="1"/>
  <c r="B6884" i="12" s="1"/>
  <c r="B6885" i="12" s="1"/>
  <c r="B6886" i="12" s="1"/>
  <c r="B6887" i="12" s="1"/>
  <c r="B6888" i="12" s="1"/>
  <c r="B6889" i="12" s="1"/>
  <c r="B6890" i="12" s="1"/>
  <c r="B6891" i="12" s="1"/>
  <c r="B6892" i="12" s="1"/>
  <c r="B6893" i="12" s="1"/>
  <c r="B6894" i="12" s="1"/>
  <c r="B6895" i="12" s="1"/>
  <c r="B6896" i="12" s="1"/>
  <c r="B6897" i="12" s="1"/>
  <c r="B6898" i="12" s="1"/>
  <c r="B6899" i="12" s="1"/>
  <c r="B6900" i="12" s="1"/>
  <c r="B6901" i="12" s="1"/>
  <c r="B6902" i="12" s="1"/>
  <c r="B6903" i="12" s="1"/>
  <c r="B6904" i="12" s="1"/>
  <c r="B6905" i="12" s="1"/>
  <c r="B6906" i="12" s="1"/>
  <c r="B6907" i="12" s="1"/>
  <c r="B6908" i="12" s="1"/>
  <c r="B6909" i="12" s="1"/>
  <c r="B6910" i="12" s="1"/>
  <c r="B6911" i="12" s="1"/>
  <c r="B6912" i="12" s="1"/>
  <c r="B6913" i="12" s="1"/>
  <c r="B6914" i="12" s="1"/>
  <c r="B6915" i="12" s="1"/>
  <c r="B6916" i="12" s="1"/>
  <c r="B6917" i="12" s="1"/>
  <c r="B6918" i="12" s="1"/>
  <c r="B6919" i="12" s="1"/>
  <c r="B6920" i="12" s="1"/>
  <c r="B6921" i="12" s="1"/>
  <c r="B6922" i="12" s="1"/>
  <c r="B6923" i="12" s="1"/>
  <c r="B6924" i="12" s="1"/>
  <c r="B6925" i="12" s="1"/>
  <c r="B6926" i="12" s="1"/>
  <c r="B6927" i="12" s="1"/>
  <c r="B6928" i="12" s="1"/>
  <c r="B6929" i="12" s="1"/>
  <c r="B6930" i="12" s="1"/>
  <c r="B6931" i="12" s="1"/>
  <c r="B6932" i="12" s="1"/>
  <c r="B6933" i="12" s="1"/>
  <c r="B6934" i="12" s="1"/>
  <c r="B6935" i="12" s="1"/>
  <c r="B6936" i="12" s="1"/>
  <c r="B6937" i="12" s="1"/>
  <c r="B6938" i="12" s="1"/>
  <c r="B6939" i="12" s="1"/>
  <c r="B6940" i="12" s="1"/>
  <c r="B6941" i="12" s="1"/>
  <c r="B6942" i="12" s="1"/>
  <c r="B6943" i="12" s="1"/>
  <c r="B6944" i="12" s="1"/>
  <c r="B6945" i="12" s="1"/>
  <c r="B6946" i="12" s="1"/>
  <c r="B6947" i="12" s="1"/>
  <c r="B6948" i="12" s="1"/>
  <c r="B6949" i="12" s="1"/>
  <c r="B6950" i="12" s="1"/>
  <c r="B6951" i="12" s="1"/>
  <c r="B6952" i="12" s="1"/>
  <c r="B6953" i="12" s="1"/>
  <c r="B6954" i="12" s="1"/>
  <c r="B6955" i="12" s="1"/>
  <c r="B6956" i="12" s="1"/>
  <c r="B6957" i="12" s="1"/>
  <c r="B6958" i="12" s="1"/>
  <c r="B6959" i="12" s="1"/>
  <c r="B6960" i="12" s="1"/>
  <c r="B6961" i="12" s="1"/>
  <c r="B6962" i="12" s="1"/>
  <c r="B6963" i="12" s="1"/>
  <c r="B6964" i="12" s="1"/>
  <c r="B6965" i="12" s="1"/>
  <c r="B6966" i="12" s="1"/>
  <c r="B6967" i="12" s="1"/>
  <c r="B6968" i="12" s="1"/>
  <c r="B6969" i="12" s="1"/>
  <c r="B6970" i="12" s="1"/>
  <c r="B6971" i="12" s="1"/>
  <c r="B6972" i="12" s="1"/>
  <c r="B6973" i="12" s="1"/>
  <c r="B6974" i="12" s="1"/>
  <c r="B6975" i="12" s="1"/>
  <c r="B6976" i="12" s="1"/>
  <c r="B6977" i="12" s="1"/>
  <c r="B6978" i="12" s="1"/>
  <c r="B6979" i="12" s="1"/>
  <c r="B6980" i="12" s="1"/>
  <c r="B6981" i="12" s="1"/>
  <c r="B6982" i="12" s="1"/>
  <c r="B6983" i="12" s="1"/>
  <c r="B6984" i="12" s="1"/>
  <c r="B6985" i="12" s="1"/>
  <c r="B6986" i="12" s="1"/>
  <c r="B6987" i="12" s="1"/>
  <c r="B6988" i="12" s="1"/>
  <c r="B6989" i="12" s="1"/>
  <c r="B6990" i="12" s="1"/>
  <c r="B6991" i="12" s="1"/>
  <c r="B6992" i="12" s="1"/>
  <c r="B6993" i="12" s="1"/>
  <c r="B6994" i="12" s="1"/>
  <c r="B6995" i="12" s="1"/>
  <c r="B6996" i="12" s="1"/>
  <c r="B6997" i="12" s="1"/>
  <c r="B6998" i="12" s="1"/>
  <c r="B6999" i="12" s="1"/>
  <c r="B7000" i="12" s="1"/>
  <c r="B7001" i="12" s="1"/>
  <c r="B7002" i="12" s="1"/>
  <c r="B7003" i="12" s="1"/>
  <c r="B7004" i="12" s="1"/>
  <c r="B7005" i="12" s="1"/>
  <c r="B7006" i="12" s="1"/>
  <c r="B7007" i="12" s="1"/>
  <c r="B7008" i="12" s="1"/>
  <c r="B7009" i="12" s="1"/>
  <c r="B7010" i="12" s="1"/>
  <c r="B7011" i="12" s="1"/>
  <c r="B7012" i="12" s="1"/>
  <c r="B7013" i="12" s="1"/>
  <c r="B7014" i="12" s="1"/>
  <c r="B7015" i="12" s="1"/>
  <c r="B7016" i="12" s="1"/>
  <c r="B7017" i="12" s="1"/>
  <c r="B7018" i="12" s="1"/>
  <c r="B7019" i="12" s="1"/>
  <c r="B7020" i="12" s="1"/>
  <c r="B7021" i="12" s="1"/>
  <c r="B7022" i="12" s="1"/>
  <c r="B7023" i="12" s="1"/>
  <c r="B7024" i="12" s="1"/>
  <c r="B7025" i="12" s="1"/>
  <c r="B7026" i="12" s="1"/>
  <c r="B7027" i="12" s="1"/>
  <c r="B7028" i="12" s="1"/>
  <c r="B7029" i="12" s="1"/>
  <c r="B7030" i="12" s="1"/>
  <c r="B7031" i="12" s="1"/>
  <c r="B7032" i="12" s="1"/>
  <c r="B7033" i="12" s="1"/>
  <c r="B7034" i="12" s="1"/>
  <c r="B7035" i="12" s="1"/>
  <c r="B7036" i="12" s="1"/>
  <c r="B7037" i="12" s="1"/>
  <c r="B7038" i="12" s="1"/>
  <c r="B7039" i="12" s="1"/>
  <c r="B7040" i="12" s="1"/>
  <c r="B7041" i="12" s="1"/>
  <c r="B7042" i="12" s="1"/>
  <c r="B7043" i="12" s="1"/>
  <c r="B7044" i="12" s="1"/>
  <c r="B7045" i="12" s="1"/>
  <c r="B7046" i="12" s="1"/>
  <c r="B7047" i="12" s="1"/>
  <c r="B7048" i="12" s="1"/>
  <c r="B7049" i="12" s="1"/>
  <c r="B7050" i="12" s="1"/>
  <c r="B7051" i="12" s="1"/>
  <c r="B7052" i="12" s="1"/>
  <c r="B7053" i="12" s="1"/>
  <c r="B7054" i="12" s="1"/>
  <c r="B7055" i="12" s="1"/>
  <c r="B7056" i="12" s="1"/>
  <c r="B7057" i="12" s="1"/>
  <c r="B7058" i="12" s="1"/>
  <c r="B7059" i="12" s="1"/>
  <c r="B7060" i="12" s="1"/>
  <c r="B7061" i="12" s="1"/>
  <c r="B7062" i="12" s="1"/>
  <c r="B7063" i="12" s="1"/>
  <c r="B7064" i="12" s="1"/>
  <c r="B7065" i="12" s="1"/>
  <c r="B7066" i="12" s="1"/>
  <c r="B7067" i="12" s="1"/>
  <c r="B7068" i="12" s="1"/>
  <c r="B7069" i="12" s="1"/>
  <c r="B7070" i="12" s="1"/>
  <c r="B7071" i="12" s="1"/>
  <c r="B7072" i="12" s="1"/>
  <c r="B7073" i="12" s="1"/>
  <c r="B7074" i="12" s="1"/>
  <c r="B7075" i="12" s="1"/>
  <c r="B7076" i="12" s="1"/>
  <c r="B7077" i="12" s="1"/>
  <c r="B7078" i="12" s="1"/>
  <c r="B7079" i="12" s="1"/>
  <c r="B7080" i="12" s="1"/>
  <c r="B7081" i="12" s="1"/>
  <c r="B7082" i="12" s="1"/>
  <c r="B7083" i="12" s="1"/>
  <c r="B7084" i="12" s="1"/>
  <c r="B7085" i="12" s="1"/>
  <c r="B7086" i="12" s="1"/>
  <c r="B7087" i="12" s="1"/>
  <c r="B7088" i="12" s="1"/>
  <c r="B7089" i="12" s="1"/>
  <c r="B7090" i="12" s="1"/>
  <c r="B7091" i="12" s="1"/>
  <c r="B7092" i="12" s="1"/>
  <c r="B7093" i="12" s="1"/>
  <c r="B7094" i="12" s="1"/>
  <c r="B7095" i="12" s="1"/>
  <c r="B7096" i="12" s="1"/>
  <c r="B7097" i="12" s="1"/>
  <c r="B7098" i="12" s="1"/>
  <c r="B7099" i="12" s="1"/>
  <c r="B7100" i="12" s="1"/>
  <c r="B7101" i="12" s="1"/>
  <c r="B7102" i="12" s="1"/>
  <c r="B7103" i="12" s="1"/>
  <c r="B7104" i="12" s="1"/>
  <c r="B7105" i="12" s="1"/>
  <c r="B7106" i="12" s="1"/>
  <c r="B7107" i="12" s="1"/>
  <c r="B7108" i="12" s="1"/>
  <c r="B7109" i="12" s="1"/>
  <c r="B7110" i="12" s="1"/>
  <c r="B7111" i="12" s="1"/>
  <c r="B7112" i="12" s="1"/>
  <c r="B7113" i="12" s="1"/>
  <c r="B7114" i="12" s="1"/>
  <c r="B7115" i="12" s="1"/>
  <c r="B7116" i="12" s="1"/>
  <c r="B7117" i="12" s="1"/>
  <c r="B7118" i="12" s="1"/>
  <c r="B7119" i="12" s="1"/>
  <c r="B7120" i="12" s="1"/>
  <c r="B7121" i="12" s="1"/>
  <c r="B7122" i="12" s="1"/>
  <c r="B7123" i="12" s="1"/>
  <c r="B7124" i="12" s="1"/>
  <c r="B7125" i="12" s="1"/>
  <c r="B7126" i="12" s="1"/>
  <c r="B7127" i="12" s="1"/>
  <c r="B7128" i="12" s="1"/>
  <c r="B7129" i="12" s="1"/>
  <c r="B7130" i="12" s="1"/>
  <c r="B7131" i="12" s="1"/>
  <c r="B7132" i="12" s="1"/>
  <c r="B7133" i="12" s="1"/>
  <c r="B7134" i="12" s="1"/>
  <c r="B7135" i="12" s="1"/>
  <c r="B7136" i="12" s="1"/>
  <c r="B7137" i="12" s="1"/>
  <c r="B7138" i="12" s="1"/>
  <c r="B7139" i="12" s="1"/>
  <c r="B7140" i="12" s="1"/>
  <c r="B7141" i="12" s="1"/>
  <c r="B7142" i="12" s="1"/>
  <c r="B7143" i="12" s="1"/>
  <c r="B7144" i="12" s="1"/>
  <c r="B7145" i="12" s="1"/>
  <c r="B7146" i="12" s="1"/>
  <c r="B7147" i="12" s="1"/>
  <c r="B7148" i="12" s="1"/>
  <c r="B7149" i="12" s="1"/>
  <c r="B7150" i="12" s="1"/>
  <c r="B7151" i="12" s="1"/>
  <c r="B7152" i="12" s="1"/>
  <c r="B7153" i="12" s="1"/>
  <c r="B7154" i="12" s="1"/>
  <c r="B7155" i="12" s="1"/>
  <c r="B7156" i="12" s="1"/>
  <c r="B7157" i="12" s="1"/>
  <c r="B7158" i="12" s="1"/>
  <c r="B7159" i="12" s="1"/>
  <c r="B7160" i="12" s="1"/>
  <c r="B7161" i="12" s="1"/>
  <c r="B7162" i="12" s="1"/>
  <c r="B7163" i="12" s="1"/>
  <c r="B7164" i="12" s="1"/>
  <c r="B7165" i="12" s="1"/>
  <c r="B7166" i="12" s="1"/>
  <c r="B7167" i="12" s="1"/>
  <c r="B7168" i="12" s="1"/>
  <c r="B7169" i="12" s="1"/>
  <c r="B7170" i="12" s="1"/>
  <c r="B7171" i="12" s="1"/>
  <c r="B7172" i="12" s="1"/>
  <c r="B7173" i="12" s="1"/>
  <c r="B7174" i="12" s="1"/>
  <c r="B7175" i="12" s="1"/>
  <c r="B7176" i="12" s="1"/>
  <c r="B7177" i="12" s="1"/>
  <c r="B7178" i="12" s="1"/>
  <c r="B7179" i="12" s="1"/>
  <c r="B7180" i="12" s="1"/>
  <c r="B7181" i="12" s="1"/>
  <c r="B7182" i="12" s="1"/>
  <c r="B7183" i="12" s="1"/>
  <c r="B7184" i="12" s="1"/>
  <c r="B7185" i="12" s="1"/>
  <c r="B7186" i="12" s="1"/>
  <c r="B7187" i="12" s="1"/>
  <c r="B7188" i="12" s="1"/>
  <c r="B7189" i="12" s="1"/>
  <c r="B7190" i="12" s="1"/>
  <c r="B7191" i="12" s="1"/>
  <c r="B7192" i="12" s="1"/>
  <c r="B7193" i="12" s="1"/>
  <c r="B7194" i="12" s="1"/>
  <c r="B7195" i="12" s="1"/>
  <c r="B7196" i="12" s="1"/>
  <c r="B7197" i="12" s="1"/>
  <c r="B7198" i="12" s="1"/>
  <c r="B7199" i="12" s="1"/>
  <c r="B7200" i="12" s="1"/>
  <c r="B7201" i="12" s="1"/>
  <c r="B7202" i="12" s="1"/>
  <c r="B7203" i="12" s="1"/>
  <c r="B7204" i="12" s="1"/>
  <c r="B7205" i="12" s="1"/>
  <c r="B7206" i="12" s="1"/>
  <c r="B7207" i="12" s="1"/>
  <c r="B7208" i="12" s="1"/>
  <c r="B7209" i="12" s="1"/>
  <c r="B7210" i="12" s="1"/>
  <c r="B7211" i="12" s="1"/>
  <c r="B7212" i="12" s="1"/>
  <c r="B7213" i="12" s="1"/>
  <c r="B7214" i="12" s="1"/>
  <c r="B7215" i="12" s="1"/>
  <c r="B7216" i="12" s="1"/>
  <c r="B7217" i="12" s="1"/>
  <c r="B7218" i="12" s="1"/>
  <c r="B7219" i="12" s="1"/>
  <c r="B7220" i="12" s="1"/>
  <c r="B7221" i="12" s="1"/>
  <c r="B7222" i="12" s="1"/>
  <c r="B7223" i="12" s="1"/>
  <c r="B7224" i="12" s="1"/>
  <c r="B7225" i="12" s="1"/>
  <c r="B7226" i="12" s="1"/>
  <c r="B7227" i="12" s="1"/>
  <c r="B7228" i="12" s="1"/>
  <c r="B7229" i="12" s="1"/>
  <c r="B7230" i="12" s="1"/>
  <c r="B7231" i="12" s="1"/>
  <c r="B7232" i="12" s="1"/>
  <c r="B7233" i="12" s="1"/>
  <c r="B7234" i="12" s="1"/>
  <c r="B7235" i="12" s="1"/>
  <c r="B7236" i="12" s="1"/>
  <c r="B7237" i="12" s="1"/>
  <c r="B7238" i="12" s="1"/>
  <c r="B7239" i="12" s="1"/>
  <c r="B7240" i="12" s="1"/>
  <c r="B7241" i="12" s="1"/>
  <c r="B7242" i="12" s="1"/>
  <c r="B7243" i="12" s="1"/>
  <c r="B7244" i="12" s="1"/>
  <c r="B7245" i="12" s="1"/>
  <c r="B7246" i="12" s="1"/>
  <c r="B7247" i="12" s="1"/>
  <c r="B7248" i="12" s="1"/>
  <c r="B7249" i="12" s="1"/>
  <c r="B7250" i="12" s="1"/>
  <c r="B7251" i="12" s="1"/>
  <c r="B7252" i="12" s="1"/>
  <c r="B7253" i="12" s="1"/>
  <c r="B7254" i="12" s="1"/>
  <c r="B7255" i="12" s="1"/>
  <c r="B7256" i="12" s="1"/>
  <c r="B7257" i="12" s="1"/>
  <c r="B7258" i="12" s="1"/>
  <c r="B7259" i="12" s="1"/>
  <c r="B7260" i="12" s="1"/>
  <c r="B7261" i="12" s="1"/>
  <c r="B7262" i="12" s="1"/>
  <c r="B7263" i="12" s="1"/>
  <c r="B7264" i="12" s="1"/>
  <c r="B7265" i="12" s="1"/>
  <c r="B7266" i="12" s="1"/>
  <c r="B7267" i="12" s="1"/>
  <c r="B7268" i="12" s="1"/>
  <c r="B7269" i="12" s="1"/>
  <c r="B7270" i="12" s="1"/>
  <c r="B7271" i="12" s="1"/>
  <c r="B7272" i="12" s="1"/>
  <c r="B7273" i="12" s="1"/>
  <c r="B7274" i="12" s="1"/>
  <c r="B7275" i="12" s="1"/>
  <c r="B7276" i="12" s="1"/>
  <c r="B7277" i="12" s="1"/>
  <c r="B7278" i="12" s="1"/>
  <c r="B7279" i="12" s="1"/>
  <c r="B7280" i="12" s="1"/>
  <c r="B7281" i="12" s="1"/>
  <c r="B7282" i="12" s="1"/>
  <c r="B7283" i="12" s="1"/>
  <c r="B7284" i="12" s="1"/>
  <c r="B7285" i="12" s="1"/>
  <c r="B7286" i="12" s="1"/>
  <c r="B7287" i="12" s="1"/>
  <c r="B7288" i="12" s="1"/>
  <c r="B7289" i="12" s="1"/>
  <c r="B7290" i="12" s="1"/>
  <c r="B7291" i="12" s="1"/>
  <c r="B7292" i="12" s="1"/>
  <c r="B7293" i="12" s="1"/>
  <c r="B7294" i="12" s="1"/>
  <c r="B7295" i="12" s="1"/>
  <c r="B7296" i="12" s="1"/>
  <c r="B7297" i="12" s="1"/>
  <c r="B7298" i="12" s="1"/>
  <c r="B7299" i="12" s="1"/>
  <c r="B7300" i="12" s="1"/>
  <c r="B7301" i="12" s="1"/>
  <c r="B7302" i="12" s="1"/>
  <c r="B7303" i="12" s="1"/>
  <c r="B7304" i="12" s="1"/>
  <c r="B7305" i="12" s="1"/>
  <c r="B7306" i="12" s="1"/>
  <c r="B7307" i="12" s="1"/>
  <c r="B7308" i="12" s="1"/>
  <c r="B7309" i="12" s="1"/>
  <c r="B7310" i="12" s="1"/>
  <c r="B7311" i="12" s="1"/>
  <c r="B7312" i="12" s="1"/>
  <c r="B7313" i="12" s="1"/>
  <c r="B7314" i="12" s="1"/>
  <c r="B7315" i="12" s="1"/>
  <c r="B7316" i="12" s="1"/>
  <c r="B7317" i="12" s="1"/>
  <c r="B7318" i="12" s="1"/>
  <c r="B7319" i="12" s="1"/>
  <c r="B7320" i="12" s="1"/>
  <c r="B7321" i="12" s="1"/>
  <c r="B7322" i="12" s="1"/>
  <c r="B7323" i="12" s="1"/>
  <c r="B7324" i="12" s="1"/>
  <c r="B7325" i="12" s="1"/>
  <c r="B7326" i="12" s="1"/>
  <c r="B7327" i="12" s="1"/>
  <c r="B7328" i="12" s="1"/>
  <c r="B7329" i="12" s="1"/>
  <c r="B7330" i="12" s="1"/>
  <c r="B7331" i="12" s="1"/>
  <c r="B7332" i="12" s="1"/>
  <c r="B7333" i="12" s="1"/>
  <c r="B7334" i="12" s="1"/>
  <c r="B7335" i="12" s="1"/>
  <c r="B7336" i="12" s="1"/>
  <c r="B7337" i="12" s="1"/>
  <c r="B7338" i="12" s="1"/>
  <c r="B7339" i="12" s="1"/>
  <c r="B7340" i="12" s="1"/>
  <c r="B7341" i="12" s="1"/>
  <c r="B7342" i="12" s="1"/>
  <c r="B7343" i="12" s="1"/>
  <c r="B7344" i="12" s="1"/>
  <c r="B7345" i="12" s="1"/>
  <c r="B7346" i="12" s="1"/>
  <c r="B7347" i="12" s="1"/>
  <c r="B7348" i="12" s="1"/>
  <c r="B7349" i="12" s="1"/>
  <c r="B7350" i="12" s="1"/>
  <c r="B7351" i="12" s="1"/>
  <c r="B7352" i="12" s="1"/>
  <c r="B7353" i="12" s="1"/>
  <c r="B7354" i="12" s="1"/>
  <c r="B7355" i="12" s="1"/>
  <c r="B7356" i="12" s="1"/>
  <c r="B7357" i="12" s="1"/>
  <c r="B7358" i="12" s="1"/>
  <c r="B7359" i="12" s="1"/>
  <c r="B7360" i="12" s="1"/>
  <c r="B7361" i="12" s="1"/>
  <c r="B7362" i="12" s="1"/>
  <c r="B7363" i="12" s="1"/>
  <c r="B7364" i="12" s="1"/>
  <c r="B7365" i="12" s="1"/>
  <c r="B7366" i="12" s="1"/>
  <c r="B7367" i="12" s="1"/>
  <c r="B7368" i="12" s="1"/>
  <c r="B7369" i="12" s="1"/>
  <c r="B7370" i="12" s="1"/>
  <c r="B7371" i="12" s="1"/>
  <c r="B7372" i="12" s="1"/>
  <c r="B7373" i="12" s="1"/>
  <c r="B7374" i="12" s="1"/>
  <c r="B7375" i="12" s="1"/>
  <c r="B7376" i="12" s="1"/>
  <c r="B7377" i="12" s="1"/>
  <c r="B7378" i="12" s="1"/>
  <c r="B7379" i="12" s="1"/>
  <c r="B7380" i="12" s="1"/>
  <c r="B7381" i="12" s="1"/>
  <c r="B7382" i="12" s="1"/>
  <c r="B7383" i="12" s="1"/>
  <c r="B7384" i="12" s="1"/>
  <c r="B7385" i="12" s="1"/>
  <c r="B7386" i="12" s="1"/>
  <c r="B7387" i="12" s="1"/>
  <c r="B7388" i="12" s="1"/>
  <c r="B7389" i="12" s="1"/>
  <c r="B7390" i="12" s="1"/>
  <c r="B7391" i="12" s="1"/>
  <c r="B7392" i="12" s="1"/>
  <c r="B7393" i="12" s="1"/>
  <c r="B7394" i="12" s="1"/>
  <c r="B7395" i="12" s="1"/>
  <c r="B7396" i="12" s="1"/>
  <c r="B7397" i="12" s="1"/>
  <c r="B7398" i="12" s="1"/>
  <c r="B7399" i="12" s="1"/>
  <c r="B7400" i="12" s="1"/>
  <c r="B7401" i="12" s="1"/>
  <c r="B7402" i="12" s="1"/>
  <c r="B7403" i="12" s="1"/>
  <c r="B7404" i="12" s="1"/>
  <c r="B7405" i="12" s="1"/>
  <c r="B7406" i="12" s="1"/>
  <c r="B7407" i="12" s="1"/>
  <c r="B7408" i="12" s="1"/>
  <c r="B7409" i="12" s="1"/>
  <c r="B7410" i="12" s="1"/>
  <c r="B7411" i="12" s="1"/>
  <c r="B7412" i="12" s="1"/>
  <c r="B7413" i="12" s="1"/>
  <c r="B7414" i="12" s="1"/>
  <c r="B7415" i="12" s="1"/>
  <c r="B7416" i="12" s="1"/>
  <c r="B7417" i="12" s="1"/>
  <c r="B7418" i="12" s="1"/>
  <c r="B7419" i="12" s="1"/>
  <c r="B7420" i="12" s="1"/>
  <c r="B7421" i="12" s="1"/>
  <c r="B7422" i="12" s="1"/>
  <c r="B7423" i="12" s="1"/>
  <c r="B7424" i="12" s="1"/>
  <c r="B7425" i="12" s="1"/>
  <c r="B7426" i="12" s="1"/>
  <c r="B7427" i="12" s="1"/>
  <c r="B7428" i="12" s="1"/>
  <c r="B7429" i="12" s="1"/>
  <c r="B7430" i="12" s="1"/>
  <c r="B7431" i="12" s="1"/>
  <c r="B7432" i="12" s="1"/>
  <c r="B7433" i="12" s="1"/>
  <c r="B7434" i="12" s="1"/>
  <c r="B7435" i="12" s="1"/>
  <c r="B7436" i="12" s="1"/>
  <c r="B7437" i="12" s="1"/>
  <c r="B7438" i="12" s="1"/>
  <c r="B7439" i="12" s="1"/>
  <c r="B7440" i="12" s="1"/>
  <c r="B7441" i="12" s="1"/>
  <c r="B7442" i="12" s="1"/>
  <c r="B7443" i="12" s="1"/>
  <c r="B7444" i="12" s="1"/>
  <c r="B7445" i="12" s="1"/>
  <c r="B7446" i="12" s="1"/>
  <c r="B7447" i="12" s="1"/>
  <c r="B7448" i="12" s="1"/>
  <c r="B7449" i="12" s="1"/>
  <c r="B7450" i="12" s="1"/>
  <c r="B7451" i="12" s="1"/>
  <c r="B7452" i="12" s="1"/>
  <c r="B7453" i="12" s="1"/>
  <c r="B7454" i="12" s="1"/>
  <c r="B7455" i="12" s="1"/>
  <c r="B7456" i="12" s="1"/>
  <c r="B7457" i="12" s="1"/>
  <c r="B7458" i="12" s="1"/>
  <c r="B7459" i="12" s="1"/>
  <c r="B7460" i="12" s="1"/>
  <c r="B7461" i="12" s="1"/>
  <c r="B7462" i="12" s="1"/>
  <c r="B7463" i="12" s="1"/>
  <c r="B7464" i="12" s="1"/>
  <c r="B7465" i="12" s="1"/>
  <c r="B7466" i="12" s="1"/>
  <c r="B7467" i="12" s="1"/>
  <c r="B7468" i="12" s="1"/>
  <c r="B7469" i="12" s="1"/>
  <c r="B7470" i="12" s="1"/>
  <c r="B7471" i="12" s="1"/>
  <c r="B7472" i="12" s="1"/>
  <c r="B7473" i="12" s="1"/>
  <c r="B7474" i="12" s="1"/>
  <c r="B7475" i="12" s="1"/>
  <c r="B7476" i="12" s="1"/>
  <c r="B7477" i="12" s="1"/>
  <c r="B7478" i="12" s="1"/>
  <c r="B7479" i="12" s="1"/>
  <c r="B7480" i="12" s="1"/>
  <c r="B7481" i="12" s="1"/>
  <c r="B7482" i="12" s="1"/>
  <c r="B7483" i="12" s="1"/>
  <c r="B7484" i="12" s="1"/>
  <c r="B7485" i="12" s="1"/>
  <c r="B7486" i="12" s="1"/>
  <c r="B7487" i="12" s="1"/>
  <c r="B7488" i="12" s="1"/>
  <c r="B7489" i="12" s="1"/>
  <c r="B7490" i="12" s="1"/>
  <c r="B7491" i="12" s="1"/>
  <c r="B7492" i="12" s="1"/>
  <c r="B7493" i="12" s="1"/>
  <c r="B7494" i="12" s="1"/>
  <c r="B7495" i="12" s="1"/>
  <c r="B7496" i="12" s="1"/>
  <c r="B7497" i="12" s="1"/>
  <c r="B7498" i="12" s="1"/>
  <c r="B7499" i="12" s="1"/>
  <c r="B7500" i="12" s="1"/>
  <c r="B7501" i="12" s="1"/>
  <c r="B7502" i="12" s="1"/>
  <c r="B7503" i="12" s="1"/>
  <c r="B7504" i="12" s="1"/>
  <c r="B7505" i="12" s="1"/>
  <c r="B7506" i="12" s="1"/>
  <c r="B7507" i="12" s="1"/>
  <c r="B7508" i="12" s="1"/>
  <c r="B7509" i="12" s="1"/>
  <c r="B7510" i="12" s="1"/>
  <c r="B7511" i="12" s="1"/>
  <c r="B7512" i="12" s="1"/>
  <c r="B7513" i="12" s="1"/>
  <c r="B7514" i="12" s="1"/>
  <c r="B7515" i="12" s="1"/>
  <c r="B7516" i="12" s="1"/>
  <c r="B7517" i="12" s="1"/>
  <c r="B7518" i="12" s="1"/>
  <c r="B7519" i="12" s="1"/>
  <c r="B7520" i="12" s="1"/>
  <c r="B7521" i="12" s="1"/>
  <c r="B7522" i="12" s="1"/>
  <c r="B7523" i="12" s="1"/>
  <c r="B7524" i="12" s="1"/>
  <c r="B7525" i="12" s="1"/>
  <c r="B7526" i="12" s="1"/>
  <c r="B7527" i="12" s="1"/>
  <c r="B7528" i="12" s="1"/>
  <c r="B7529" i="12" s="1"/>
  <c r="B7530" i="12" s="1"/>
  <c r="B7531" i="12" s="1"/>
  <c r="B7532" i="12" s="1"/>
  <c r="B7533" i="12" s="1"/>
  <c r="B7534" i="12" s="1"/>
  <c r="B7535" i="12" s="1"/>
  <c r="B7536" i="12" s="1"/>
  <c r="B7537" i="12" s="1"/>
  <c r="B7538" i="12" s="1"/>
  <c r="B7539" i="12" s="1"/>
  <c r="B7540" i="12" s="1"/>
  <c r="B7541" i="12" s="1"/>
  <c r="B7542" i="12" s="1"/>
  <c r="B7543" i="12" s="1"/>
  <c r="B7544" i="12" s="1"/>
  <c r="B7545" i="12" s="1"/>
  <c r="B7546" i="12" s="1"/>
  <c r="B7547" i="12" s="1"/>
  <c r="B7548" i="12" s="1"/>
  <c r="B7549" i="12" s="1"/>
  <c r="B7550" i="12" s="1"/>
  <c r="B7551" i="12" s="1"/>
  <c r="B7552" i="12" s="1"/>
  <c r="B7553" i="12" s="1"/>
  <c r="B7554" i="12" s="1"/>
  <c r="B7555" i="12" s="1"/>
  <c r="B7556" i="12" s="1"/>
  <c r="B7557" i="12" s="1"/>
  <c r="B7558" i="12" s="1"/>
  <c r="B7559" i="12" s="1"/>
  <c r="B7560" i="12" s="1"/>
  <c r="B7561" i="12" s="1"/>
  <c r="B7562" i="12" s="1"/>
  <c r="B7563" i="12" s="1"/>
  <c r="B7564" i="12" s="1"/>
  <c r="B7565" i="12" s="1"/>
  <c r="B7566" i="12" s="1"/>
  <c r="B7567" i="12" s="1"/>
  <c r="B7568" i="12" s="1"/>
  <c r="B7569" i="12" s="1"/>
  <c r="B7570" i="12" s="1"/>
  <c r="B7571" i="12" s="1"/>
  <c r="B7572" i="12" s="1"/>
  <c r="B7573" i="12" s="1"/>
  <c r="B7574" i="12" s="1"/>
  <c r="B7575" i="12" s="1"/>
  <c r="B7576" i="12" s="1"/>
  <c r="B7577" i="12" s="1"/>
  <c r="B7578" i="12" s="1"/>
  <c r="B7579" i="12" s="1"/>
  <c r="B7580" i="12" s="1"/>
  <c r="B7581" i="12" s="1"/>
  <c r="B7582" i="12" s="1"/>
  <c r="B7583" i="12" s="1"/>
  <c r="B7584" i="12" s="1"/>
  <c r="B7585" i="12" s="1"/>
  <c r="B7586" i="12" s="1"/>
  <c r="B7587" i="12" s="1"/>
  <c r="B7588" i="12" s="1"/>
  <c r="B7589" i="12" s="1"/>
  <c r="B7590" i="12" s="1"/>
  <c r="B7591" i="12" s="1"/>
  <c r="B7592" i="12" s="1"/>
  <c r="B7593" i="12" s="1"/>
  <c r="B7594" i="12" s="1"/>
  <c r="B7595" i="12" s="1"/>
  <c r="B7596" i="12" s="1"/>
  <c r="B7597" i="12" s="1"/>
  <c r="B7598" i="12" s="1"/>
  <c r="B7599" i="12" s="1"/>
  <c r="B7600" i="12" s="1"/>
  <c r="B7601" i="12" s="1"/>
  <c r="B7602" i="12" s="1"/>
  <c r="B7603" i="12" s="1"/>
  <c r="B7604" i="12" s="1"/>
  <c r="B7605" i="12" s="1"/>
  <c r="B7606" i="12" s="1"/>
  <c r="B7607" i="12" s="1"/>
  <c r="B7608" i="12" s="1"/>
  <c r="B7609" i="12" s="1"/>
  <c r="B7610" i="12" s="1"/>
  <c r="B7611" i="12" s="1"/>
  <c r="B7612" i="12" s="1"/>
  <c r="B7613" i="12" s="1"/>
  <c r="B7614" i="12" s="1"/>
  <c r="B7615" i="12" s="1"/>
  <c r="B7616" i="12" s="1"/>
  <c r="B7617" i="12" s="1"/>
  <c r="B7618" i="12" s="1"/>
  <c r="B7619" i="12" s="1"/>
  <c r="B7620" i="12" s="1"/>
  <c r="B7621" i="12" s="1"/>
  <c r="B7622" i="12" s="1"/>
  <c r="B7623" i="12" s="1"/>
  <c r="B7624" i="12" s="1"/>
  <c r="B7625" i="12" s="1"/>
  <c r="B7626" i="12" s="1"/>
  <c r="B7627" i="12" s="1"/>
  <c r="B7628" i="12" s="1"/>
  <c r="B7629" i="12" s="1"/>
  <c r="B7630" i="12" s="1"/>
  <c r="B7631" i="12" s="1"/>
  <c r="B7632" i="12" s="1"/>
  <c r="B7633" i="12" s="1"/>
  <c r="B7634" i="12" s="1"/>
  <c r="B7635" i="12" s="1"/>
  <c r="B7636" i="12" s="1"/>
  <c r="B7637" i="12" s="1"/>
  <c r="B7638" i="12" s="1"/>
  <c r="B7639" i="12" s="1"/>
  <c r="B7640" i="12" s="1"/>
  <c r="B7641" i="12" s="1"/>
  <c r="B7642" i="12" s="1"/>
  <c r="B7643" i="12" s="1"/>
  <c r="B7644" i="12" s="1"/>
  <c r="B7645" i="12" s="1"/>
  <c r="B7646" i="12" s="1"/>
  <c r="B7647" i="12" s="1"/>
  <c r="B7648" i="12" s="1"/>
  <c r="B7649" i="12" s="1"/>
  <c r="B7650" i="12" s="1"/>
  <c r="B7651" i="12" s="1"/>
  <c r="B7652" i="12" s="1"/>
  <c r="B7653" i="12" s="1"/>
  <c r="B7654" i="12" s="1"/>
  <c r="B7655" i="12" s="1"/>
  <c r="B7656" i="12" s="1"/>
  <c r="B7657" i="12" s="1"/>
  <c r="B7658" i="12" s="1"/>
  <c r="B7659" i="12" s="1"/>
  <c r="B7660" i="12" s="1"/>
  <c r="B7661" i="12" s="1"/>
  <c r="B7662" i="12" s="1"/>
  <c r="B7663" i="12" s="1"/>
  <c r="B7664" i="12" s="1"/>
  <c r="B7665" i="12" s="1"/>
  <c r="B7666" i="12" s="1"/>
  <c r="B7667" i="12" s="1"/>
  <c r="B7668" i="12" s="1"/>
  <c r="B7669" i="12" s="1"/>
  <c r="B7670" i="12" s="1"/>
  <c r="B7671" i="12" s="1"/>
  <c r="B7672" i="12" s="1"/>
  <c r="B7673" i="12" s="1"/>
  <c r="B7674" i="12" s="1"/>
  <c r="B7675" i="12" s="1"/>
  <c r="B7676" i="12" s="1"/>
  <c r="B7677" i="12" s="1"/>
  <c r="B7678" i="12" s="1"/>
  <c r="B7679" i="12" s="1"/>
  <c r="B7680" i="12" s="1"/>
  <c r="B7681" i="12" s="1"/>
  <c r="B7682" i="12" s="1"/>
  <c r="B7683" i="12" s="1"/>
  <c r="B7684" i="12" s="1"/>
  <c r="B7685" i="12" s="1"/>
  <c r="B7686" i="12" s="1"/>
  <c r="B7687" i="12" s="1"/>
  <c r="B7688" i="12" s="1"/>
  <c r="B7689" i="12" s="1"/>
  <c r="B7690" i="12" s="1"/>
  <c r="B7691" i="12" s="1"/>
  <c r="B7692" i="12" s="1"/>
  <c r="B7693" i="12" s="1"/>
  <c r="B7694" i="12" s="1"/>
  <c r="B7695" i="12" s="1"/>
  <c r="B7696" i="12" s="1"/>
  <c r="B7697" i="12" s="1"/>
  <c r="B7698" i="12" s="1"/>
  <c r="B7699" i="12" s="1"/>
  <c r="B7700" i="12" s="1"/>
  <c r="B7701" i="12" s="1"/>
  <c r="B7702" i="12" s="1"/>
  <c r="B7703" i="12" s="1"/>
  <c r="B7704" i="12" s="1"/>
  <c r="B7705" i="12" s="1"/>
  <c r="B7706" i="12" s="1"/>
  <c r="B7707" i="12" s="1"/>
  <c r="B7708" i="12" s="1"/>
  <c r="B7709" i="12" s="1"/>
  <c r="B7710" i="12" s="1"/>
  <c r="B7711" i="12" s="1"/>
  <c r="B7712" i="12" s="1"/>
  <c r="B7713" i="12" s="1"/>
  <c r="B7714" i="12" s="1"/>
  <c r="B7715" i="12" s="1"/>
  <c r="B7716" i="12" s="1"/>
  <c r="B7717" i="12" s="1"/>
  <c r="B7718" i="12" s="1"/>
  <c r="B7719" i="12" s="1"/>
  <c r="B7720" i="12" s="1"/>
  <c r="B7721" i="12" s="1"/>
  <c r="B7722" i="12" s="1"/>
  <c r="B7723" i="12" s="1"/>
  <c r="B7724" i="12" s="1"/>
  <c r="B7725" i="12" s="1"/>
  <c r="B7726" i="12" s="1"/>
  <c r="B7727" i="12" s="1"/>
  <c r="B7728" i="12" s="1"/>
  <c r="B7729" i="12" s="1"/>
  <c r="B7730" i="12" s="1"/>
  <c r="B7731" i="12" s="1"/>
  <c r="B7732" i="12" s="1"/>
  <c r="B7733" i="12" s="1"/>
  <c r="B7734" i="12" s="1"/>
  <c r="B7735" i="12" s="1"/>
  <c r="B7736" i="12" s="1"/>
  <c r="B7737" i="12" s="1"/>
  <c r="B7738" i="12" s="1"/>
  <c r="B7739" i="12" s="1"/>
  <c r="B7740" i="12" s="1"/>
  <c r="B7741" i="12" s="1"/>
  <c r="B7742" i="12" s="1"/>
  <c r="B7743" i="12" s="1"/>
  <c r="B7744" i="12" s="1"/>
  <c r="B7745" i="12" s="1"/>
  <c r="B7746" i="12" s="1"/>
  <c r="B7747" i="12" s="1"/>
  <c r="B7748" i="12" s="1"/>
  <c r="B7749" i="12" s="1"/>
  <c r="B7750" i="12" s="1"/>
  <c r="B7751" i="12" s="1"/>
  <c r="B7752" i="12" s="1"/>
  <c r="B7753" i="12" s="1"/>
  <c r="B7754" i="12" s="1"/>
  <c r="B7755" i="12" s="1"/>
  <c r="B7756" i="12" s="1"/>
  <c r="B7757" i="12" s="1"/>
  <c r="B7758" i="12" s="1"/>
  <c r="B7759" i="12" s="1"/>
  <c r="B7760" i="12" s="1"/>
  <c r="B7761" i="12" s="1"/>
  <c r="B7762" i="12" s="1"/>
  <c r="B7763" i="12" s="1"/>
  <c r="B7764" i="12" s="1"/>
  <c r="B7765" i="12" s="1"/>
  <c r="B7766" i="12" s="1"/>
  <c r="B7767" i="12" s="1"/>
  <c r="B7768" i="12" s="1"/>
  <c r="B7769" i="12" s="1"/>
  <c r="B7770" i="12" s="1"/>
  <c r="B7771" i="12" s="1"/>
  <c r="B7772" i="12" s="1"/>
  <c r="B7773" i="12" s="1"/>
  <c r="B7774" i="12" s="1"/>
  <c r="B7775" i="12" s="1"/>
  <c r="B7776" i="12" s="1"/>
  <c r="B7777" i="12" s="1"/>
  <c r="B7778" i="12" s="1"/>
  <c r="B7779" i="12" s="1"/>
  <c r="B7780" i="12" s="1"/>
  <c r="B7781" i="12" s="1"/>
  <c r="B7782" i="12" s="1"/>
  <c r="B7783" i="12" s="1"/>
  <c r="B7784" i="12" s="1"/>
  <c r="B7785" i="12" s="1"/>
  <c r="B7786" i="12" s="1"/>
  <c r="B7787" i="12" s="1"/>
  <c r="B7788" i="12" s="1"/>
  <c r="B7789" i="12" s="1"/>
  <c r="B7790" i="12" s="1"/>
  <c r="B7791" i="12" s="1"/>
  <c r="B7792" i="12" s="1"/>
  <c r="B7793" i="12" s="1"/>
  <c r="B7794" i="12" s="1"/>
  <c r="B7795" i="12" s="1"/>
  <c r="B7796" i="12" s="1"/>
  <c r="B7797" i="12" s="1"/>
  <c r="B7798" i="12" s="1"/>
  <c r="B7799" i="12" s="1"/>
  <c r="B7800" i="12" s="1"/>
  <c r="B7801" i="12" s="1"/>
  <c r="B7802" i="12" s="1"/>
  <c r="B7803" i="12" s="1"/>
  <c r="B7804" i="12" s="1"/>
  <c r="B7805" i="12" s="1"/>
  <c r="B7806" i="12" s="1"/>
  <c r="B7807" i="12" s="1"/>
  <c r="B7808" i="12" s="1"/>
  <c r="B7809" i="12" s="1"/>
  <c r="B7810" i="12" s="1"/>
  <c r="B7811" i="12" s="1"/>
  <c r="B7812" i="12" s="1"/>
  <c r="B7813" i="12" s="1"/>
  <c r="B7814" i="12" s="1"/>
  <c r="B7815" i="12" s="1"/>
  <c r="B7816" i="12" s="1"/>
  <c r="B7817" i="12" s="1"/>
  <c r="B7818" i="12" s="1"/>
  <c r="B7819" i="12" s="1"/>
  <c r="B7820" i="12" s="1"/>
  <c r="B7821" i="12" s="1"/>
  <c r="B7822" i="12" s="1"/>
  <c r="B7823" i="12" s="1"/>
  <c r="B7824" i="12" s="1"/>
  <c r="B7825" i="12" s="1"/>
  <c r="B7826" i="12" s="1"/>
  <c r="B7827" i="12" s="1"/>
  <c r="B7828" i="12" s="1"/>
  <c r="B7829" i="12" s="1"/>
  <c r="B7830" i="12" s="1"/>
  <c r="B7831" i="12" s="1"/>
  <c r="B7832" i="12" s="1"/>
  <c r="B7833" i="12" s="1"/>
  <c r="B7834" i="12" s="1"/>
  <c r="B7835" i="12" s="1"/>
  <c r="B7836" i="12" s="1"/>
  <c r="B7837" i="12" s="1"/>
  <c r="B7838" i="12" s="1"/>
  <c r="B7839" i="12" s="1"/>
  <c r="B7840" i="12" s="1"/>
  <c r="B7841" i="12" s="1"/>
  <c r="B7842" i="12" s="1"/>
  <c r="B7843" i="12" s="1"/>
  <c r="B7844" i="12" s="1"/>
  <c r="B7845" i="12" s="1"/>
  <c r="B7846" i="12" s="1"/>
  <c r="B7847" i="12" s="1"/>
  <c r="B7848" i="12" s="1"/>
  <c r="B7849" i="12" s="1"/>
  <c r="B7850" i="12" s="1"/>
  <c r="B7851" i="12" s="1"/>
  <c r="B7852" i="12" s="1"/>
  <c r="B7853" i="12" s="1"/>
  <c r="B7854" i="12" s="1"/>
  <c r="B7855" i="12" s="1"/>
  <c r="B7856" i="12" s="1"/>
  <c r="B7857" i="12" s="1"/>
  <c r="B7858" i="12" s="1"/>
  <c r="B7859" i="12" s="1"/>
  <c r="B7860" i="12" s="1"/>
  <c r="B7861" i="12" s="1"/>
  <c r="B7862" i="12" s="1"/>
  <c r="B7863" i="12" s="1"/>
  <c r="B7864" i="12" s="1"/>
  <c r="B7865" i="12" s="1"/>
  <c r="B7866" i="12" s="1"/>
  <c r="B7867" i="12" s="1"/>
  <c r="B7868" i="12" s="1"/>
  <c r="B7869" i="12" s="1"/>
  <c r="B7870" i="12" s="1"/>
  <c r="B7871" i="12" s="1"/>
  <c r="B7872" i="12" s="1"/>
  <c r="B7873" i="12" s="1"/>
  <c r="B7874" i="12" s="1"/>
  <c r="B7875" i="12" s="1"/>
  <c r="B7876" i="12" s="1"/>
  <c r="B7877" i="12" s="1"/>
  <c r="B7878" i="12" s="1"/>
  <c r="B7879" i="12" s="1"/>
  <c r="B7880" i="12" s="1"/>
  <c r="B7881" i="12" s="1"/>
  <c r="B7882" i="12" s="1"/>
  <c r="B7883" i="12" s="1"/>
  <c r="B7884" i="12" s="1"/>
  <c r="B7885" i="12" s="1"/>
  <c r="B7886" i="12" s="1"/>
  <c r="B7887" i="12" s="1"/>
  <c r="B7888" i="12" s="1"/>
  <c r="B7889" i="12" s="1"/>
  <c r="B7890" i="12" s="1"/>
  <c r="B7891" i="12" s="1"/>
  <c r="B7892" i="12" s="1"/>
  <c r="B7893" i="12" s="1"/>
  <c r="B7894" i="12" s="1"/>
  <c r="B7895" i="12" s="1"/>
  <c r="B7896" i="12" s="1"/>
  <c r="B7897" i="12" s="1"/>
  <c r="B7898" i="12" s="1"/>
  <c r="B7899" i="12" s="1"/>
  <c r="B7900" i="12" s="1"/>
  <c r="B7901" i="12" s="1"/>
  <c r="B7902" i="12" s="1"/>
  <c r="B7903" i="12" s="1"/>
  <c r="B7904" i="12" s="1"/>
  <c r="B7905" i="12" s="1"/>
  <c r="B7906" i="12" s="1"/>
  <c r="B7907" i="12" s="1"/>
  <c r="B7908" i="12" s="1"/>
  <c r="B7909" i="12" s="1"/>
  <c r="B7910" i="12" s="1"/>
  <c r="B7911" i="12" s="1"/>
  <c r="B7912" i="12" s="1"/>
  <c r="B7913" i="12" s="1"/>
  <c r="B7914" i="12" s="1"/>
  <c r="B7915" i="12" s="1"/>
  <c r="B7916" i="12" s="1"/>
  <c r="B7917" i="12" s="1"/>
  <c r="B7918" i="12" s="1"/>
  <c r="B7919" i="12" s="1"/>
  <c r="B7920" i="12" s="1"/>
  <c r="B7921" i="12" s="1"/>
  <c r="B7922" i="12" s="1"/>
  <c r="B7923" i="12" s="1"/>
  <c r="B7924" i="12" s="1"/>
  <c r="B7925" i="12" s="1"/>
  <c r="B7926" i="12" s="1"/>
  <c r="B7927" i="12" s="1"/>
  <c r="B7928" i="12" s="1"/>
  <c r="B7929" i="12" s="1"/>
  <c r="B7930" i="12" s="1"/>
  <c r="B7931" i="12" s="1"/>
  <c r="B7932" i="12" s="1"/>
  <c r="B7933" i="12" s="1"/>
  <c r="B7934" i="12" s="1"/>
  <c r="B7935" i="12" s="1"/>
  <c r="B7936" i="12" s="1"/>
  <c r="B7937" i="12" s="1"/>
  <c r="B7938" i="12" s="1"/>
  <c r="B7939" i="12" s="1"/>
  <c r="B7940" i="12" s="1"/>
  <c r="B7941" i="12" s="1"/>
  <c r="B7942" i="12" s="1"/>
  <c r="B7943" i="12" s="1"/>
  <c r="B7944" i="12" s="1"/>
  <c r="B7945" i="12" s="1"/>
  <c r="B7946" i="12" s="1"/>
  <c r="B7947" i="12" s="1"/>
  <c r="B7948" i="12" s="1"/>
  <c r="B7949" i="12" s="1"/>
  <c r="B7950" i="12" s="1"/>
  <c r="B7951" i="12" s="1"/>
  <c r="B7952" i="12" s="1"/>
  <c r="B7953" i="12" s="1"/>
  <c r="B7954" i="12" s="1"/>
  <c r="B7955" i="12" s="1"/>
  <c r="B7956" i="12" s="1"/>
  <c r="B7957" i="12" s="1"/>
  <c r="B7958" i="12" s="1"/>
  <c r="B7959" i="12" s="1"/>
  <c r="B7960" i="12" s="1"/>
  <c r="B7961" i="12" s="1"/>
  <c r="B7962" i="12" s="1"/>
  <c r="B7963" i="12" s="1"/>
  <c r="B7964" i="12" s="1"/>
  <c r="B7965" i="12" s="1"/>
  <c r="B7966" i="12" s="1"/>
  <c r="B7967" i="12" s="1"/>
  <c r="B7968" i="12" s="1"/>
  <c r="B7969" i="12" s="1"/>
  <c r="B7970" i="12" s="1"/>
  <c r="B7971" i="12" s="1"/>
  <c r="B7972" i="12" s="1"/>
  <c r="B7973" i="12" s="1"/>
  <c r="B7974" i="12" s="1"/>
  <c r="B7975" i="12" s="1"/>
  <c r="B7976" i="12" s="1"/>
  <c r="B7977" i="12" s="1"/>
  <c r="B7978" i="12" s="1"/>
  <c r="B7979" i="12" s="1"/>
  <c r="B7980" i="12" s="1"/>
  <c r="B7981" i="12" s="1"/>
  <c r="B7982" i="12" s="1"/>
  <c r="B7983" i="12" s="1"/>
  <c r="B7984" i="12" s="1"/>
  <c r="B7985" i="12" s="1"/>
  <c r="B7986" i="12" s="1"/>
  <c r="B7987" i="12" s="1"/>
  <c r="B7988" i="12" s="1"/>
  <c r="B7989" i="12" s="1"/>
  <c r="B7990" i="12" s="1"/>
  <c r="B7991" i="12" s="1"/>
  <c r="B7992" i="12" s="1"/>
  <c r="B7993" i="12" s="1"/>
  <c r="B7994" i="12" s="1"/>
  <c r="B7995" i="12" s="1"/>
  <c r="B7996" i="12" s="1"/>
  <c r="B7997" i="12" s="1"/>
  <c r="B7998" i="12" s="1"/>
  <c r="B7999" i="12" s="1"/>
  <c r="B8000" i="12" s="1"/>
  <c r="B8001" i="12" s="1"/>
  <c r="B8002" i="12" s="1"/>
  <c r="B8003" i="12" s="1"/>
  <c r="B8004" i="12" s="1"/>
  <c r="B8005" i="12" s="1"/>
  <c r="B8006" i="12" s="1"/>
  <c r="B8007" i="12" s="1"/>
  <c r="B8008" i="12" s="1"/>
  <c r="B8009" i="12" s="1"/>
  <c r="B8010" i="12" s="1"/>
  <c r="B8011" i="12" s="1"/>
  <c r="B8012" i="12" s="1"/>
  <c r="B8013" i="12" s="1"/>
  <c r="B8014" i="12" s="1"/>
  <c r="B8015" i="12" s="1"/>
  <c r="B8016" i="12" s="1"/>
  <c r="B8017" i="12" s="1"/>
  <c r="B8018" i="12" s="1"/>
  <c r="B8019" i="12" s="1"/>
  <c r="B8020" i="12" s="1"/>
  <c r="B8021" i="12" s="1"/>
  <c r="B8022" i="12" s="1"/>
  <c r="B8023" i="12" s="1"/>
  <c r="B8024" i="12" s="1"/>
  <c r="B8025" i="12" s="1"/>
  <c r="B8026" i="12" s="1"/>
  <c r="B8027" i="12" s="1"/>
  <c r="B8028" i="12" s="1"/>
  <c r="B8029" i="12" s="1"/>
  <c r="B8030" i="12" s="1"/>
  <c r="B8031" i="12" s="1"/>
  <c r="B8032" i="12" s="1"/>
  <c r="B8033" i="12" s="1"/>
  <c r="B8034" i="12" s="1"/>
  <c r="B8035" i="12" s="1"/>
  <c r="B8036" i="12" s="1"/>
  <c r="B8037" i="12" s="1"/>
  <c r="B8038" i="12" s="1"/>
  <c r="B8039" i="12" s="1"/>
  <c r="B8040" i="12" s="1"/>
  <c r="B8041" i="12" s="1"/>
  <c r="B8042" i="12" s="1"/>
  <c r="B8043" i="12" s="1"/>
  <c r="B8044" i="12" s="1"/>
  <c r="B8045" i="12" s="1"/>
  <c r="B8046" i="12" s="1"/>
  <c r="B8047" i="12" s="1"/>
  <c r="B8048" i="12" s="1"/>
  <c r="B8049" i="12" s="1"/>
  <c r="B8050" i="12" s="1"/>
  <c r="B8051" i="12" s="1"/>
  <c r="B8052" i="12" s="1"/>
  <c r="B8053" i="12" s="1"/>
  <c r="B8054" i="12" s="1"/>
  <c r="B8055" i="12" s="1"/>
  <c r="B8056" i="12" s="1"/>
  <c r="B8057" i="12" s="1"/>
  <c r="B8058" i="12" s="1"/>
  <c r="B8059" i="12" s="1"/>
  <c r="B8060" i="12" s="1"/>
  <c r="B8061" i="12" s="1"/>
  <c r="B8062" i="12" s="1"/>
  <c r="B8063" i="12" s="1"/>
  <c r="B8064" i="12" s="1"/>
  <c r="B8065" i="12" s="1"/>
  <c r="B8066" i="12" s="1"/>
  <c r="B8067" i="12" s="1"/>
  <c r="B8068" i="12" s="1"/>
  <c r="B8069" i="12" s="1"/>
  <c r="B8070" i="12" s="1"/>
  <c r="B8071" i="12" s="1"/>
  <c r="B8072" i="12" s="1"/>
  <c r="B8073" i="12" s="1"/>
  <c r="B8074" i="12" s="1"/>
  <c r="B8075" i="12" s="1"/>
  <c r="B8076" i="12" s="1"/>
  <c r="B8077" i="12" s="1"/>
  <c r="B8078" i="12" s="1"/>
  <c r="B8079" i="12" s="1"/>
  <c r="B8080" i="12" s="1"/>
  <c r="B8081" i="12" s="1"/>
  <c r="B8082" i="12" s="1"/>
  <c r="B8083" i="12" s="1"/>
  <c r="B8084" i="12" s="1"/>
  <c r="B8085" i="12" s="1"/>
  <c r="B8086" i="12" s="1"/>
  <c r="B8087" i="12" s="1"/>
  <c r="B8088" i="12" s="1"/>
  <c r="B8089" i="12" s="1"/>
  <c r="B8090" i="12" s="1"/>
  <c r="B8091" i="12" s="1"/>
  <c r="B8092" i="12" s="1"/>
  <c r="B8093" i="12" s="1"/>
  <c r="B8094" i="12" s="1"/>
  <c r="B8095" i="12" s="1"/>
  <c r="B8096" i="12" s="1"/>
  <c r="B8097" i="12" s="1"/>
  <c r="B8098" i="12" s="1"/>
  <c r="B8099" i="12" s="1"/>
  <c r="B8100" i="12" s="1"/>
  <c r="B8101" i="12" s="1"/>
  <c r="B8102" i="12" s="1"/>
  <c r="B8103" i="12" s="1"/>
  <c r="B8104" i="12" s="1"/>
  <c r="B8105" i="12" s="1"/>
  <c r="B8106" i="12" s="1"/>
  <c r="B8107" i="12" s="1"/>
  <c r="B8108" i="12" s="1"/>
  <c r="B8109" i="12" s="1"/>
  <c r="B8110" i="12" s="1"/>
  <c r="B8111" i="12" s="1"/>
  <c r="B8112" i="12" s="1"/>
  <c r="B8113" i="12" s="1"/>
  <c r="B8114" i="12" s="1"/>
  <c r="B8115" i="12" s="1"/>
  <c r="B8116" i="12" s="1"/>
  <c r="B8117" i="12" s="1"/>
  <c r="B8118" i="12" s="1"/>
  <c r="B8119" i="12" s="1"/>
  <c r="B8120" i="12" s="1"/>
  <c r="B8121" i="12" s="1"/>
  <c r="B8122" i="12" s="1"/>
  <c r="B8123" i="12" s="1"/>
  <c r="B8124" i="12" s="1"/>
  <c r="B8125" i="12" s="1"/>
  <c r="B8126" i="12" s="1"/>
  <c r="B8127" i="12" s="1"/>
  <c r="B8128" i="12" s="1"/>
  <c r="B8129" i="12" s="1"/>
  <c r="B8130" i="12" s="1"/>
  <c r="B8131" i="12" s="1"/>
  <c r="B8132" i="12" s="1"/>
  <c r="B8133" i="12" s="1"/>
  <c r="B8134" i="12" s="1"/>
  <c r="B8135" i="12" s="1"/>
  <c r="B8136" i="12" s="1"/>
  <c r="B8137" i="12" s="1"/>
  <c r="B8138" i="12" s="1"/>
  <c r="B8139" i="12" s="1"/>
  <c r="B8140" i="12" s="1"/>
  <c r="B8141" i="12" s="1"/>
  <c r="B8142" i="12" s="1"/>
  <c r="B8143" i="12" s="1"/>
  <c r="B8144" i="12" s="1"/>
  <c r="B8145" i="12" s="1"/>
  <c r="B8146" i="12" s="1"/>
  <c r="B8147" i="12" s="1"/>
  <c r="B8148" i="12" s="1"/>
  <c r="B8149" i="12" s="1"/>
  <c r="B8150" i="12" s="1"/>
  <c r="B8151" i="12" s="1"/>
  <c r="B8152" i="12" s="1"/>
  <c r="B8153" i="12" s="1"/>
  <c r="B8154" i="12" s="1"/>
  <c r="B8155" i="12" s="1"/>
  <c r="B8156" i="12" s="1"/>
  <c r="B8157" i="12" s="1"/>
  <c r="B8158" i="12" s="1"/>
  <c r="B8159" i="12" s="1"/>
  <c r="B8160" i="12" s="1"/>
  <c r="B8161" i="12" s="1"/>
  <c r="B8162" i="12" s="1"/>
  <c r="B8163" i="12" s="1"/>
  <c r="B8164" i="12" s="1"/>
  <c r="B8165" i="12" s="1"/>
  <c r="B8166" i="12" s="1"/>
  <c r="B8167" i="12" s="1"/>
  <c r="B8168" i="12" s="1"/>
  <c r="B8169" i="12" s="1"/>
  <c r="B8170" i="12" s="1"/>
  <c r="B8171" i="12" s="1"/>
  <c r="B8172" i="12" s="1"/>
  <c r="B8173" i="12" s="1"/>
  <c r="B8174" i="12" s="1"/>
  <c r="B8175" i="12" s="1"/>
  <c r="B8176" i="12" s="1"/>
  <c r="B8177" i="12" s="1"/>
  <c r="B8178" i="12" s="1"/>
  <c r="B8179" i="12" s="1"/>
  <c r="B8180" i="12" s="1"/>
  <c r="B8181" i="12" s="1"/>
  <c r="B8182" i="12" s="1"/>
  <c r="B8183" i="12" s="1"/>
  <c r="B8184" i="12" s="1"/>
  <c r="B8185" i="12" s="1"/>
  <c r="B8186" i="12" s="1"/>
  <c r="B8187" i="12" s="1"/>
  <c r="B8188" i="12" s="1"/>
  <c r="B8189" i="12" s="1"/>
  <c r="B8190" i="12" s="1"/>
  <c r="B8191" i="12" s="1"/>
  <c r="B8192" i="12" s="1"/>
  <c r="B8193" i="12" s="1"/>
  <c r="B8194" i="12" s="1"/>
  <c r="B8195" i="12" s="1"/>
  <c r="B8196" i="12" s="1"/>
  <c r="B8197" i="12" s="1"/>
  <c r="B8198" i="12" s="1"/>
  <c r="B8199" i="12" s="1"/>
  <c r="B8200" i="12" s="1"/>
  <c r="B8201" i="12" s="1"/>
  <c r="B8202" i="12" s="1"/>
  <c r="B8203" i="12" s="1"/>
  <c r="B8204" i="12" s="1"/>
  <c r="B8205" i="12" s="1"/>
  <c r="B8206" i="12" s="1"/>
  <c r="B8207" i="12" s="1"/>
  <c r="B8208" i="12" s="1"/>
  <c r="B8209" i="12" s="1"/>
  <c r="B8210" i="12" s="1"/>
  <c r="B8211" i="12" s="1"/>
  <c r="B8212" i="12" s="1"/>
  <c r="B8213" i="12" s="1"/>
  <c r="B8214" i="12" s="1"/>
  <c r="B8215" i="12" s="1"/>
  <c r="B8216" i="12" s="1"/>
  <c r="B8217" i="12" s="1"/>
  <c r="B8218" i="12" s="1"/>
  <c r="B8219" i="12" s="1"/>
  <c r="B8220" i="12" s="1"/>
  <c r="B8221" i="12" s="1"/>
  <c r="B8222" i="12" s="1"/>
  <c r="B8223" i="12" s="1"/>
  <c r="B8224" i="12" s="1"/>
  <c r="B8225" i="12" s="1"/>
  <c r="B8226" i="12" s="1"/>
  <c r="B8227" i="12" s="1"/>
  <c r="B8228" i="12" s="1"/>
  <c r="B8229" i="12" s="1"/>
  <c r="B8230" i="12" s="1"/>
  <c r="B8231" i="12" s="1"/>
  <c r="B8232" i="12" s="1"/>
  <c r="B8233" i="12" s="1"/>
  <c r="B8234" i="12" s="1"/>
  <c r="B8235" i="12" s="1"/>
  <c r="B8236" i="12" s="1"/>
  <c r="B8237" i="12" s="1"/>
  <c r="B8238" i="12" s="1"/>
  <c r="B8239" i="12" s="1"/>
  <c r="B8240" i="12" s="1"/>
  <c r="B8241" i="12" s="1"/>
  <c r="B8242" i="12" s="1"/>
  <c r="B8243" i="12" s="1"/>
  <c r="B8244" i="12" s="1"/>
  <c r="B8245" i="12" s="1"/>
  <c r="B8246" i="12" s="1"/>
  <c r="B8247" i="12" s="1"/>
  <c r="B8248" i="12" s="1"/>
  <c r="B8249" i="12" s="1"/>
  <c r="B8250" i="12" s="1"/>
  <c r="B8251" i="12" s="1"/>
  <c r="B8252" i="12" s="1"/>
  <c r="B8253" i="12" s="1"/>
  <c r="B8254" i="12" s="1"/>
  <c r="B8255" i="12" s="1"/>
  <c r="B8256" i="12" s="1"/>
  <c r="B8257" i="12" s="1"/>
  <c r="B8258" i="12" s="1"/>
  <c r="B8259" i="12" s="1"/>
  <c r="B8260" i="12" s="1"/>
  <c r="B8261" i="12" s="1"/>
  <c r="B8262" i="12" s="1"/>
  <c r="B8263" i="12" s="1"/>
  <c r="B8264" i="12" s="1"/>
  <c r="B8265" i="12" s="1"/>
  <c r="B8266" i="12" s="1"/>
  <c r="B8267" i="12" s="1"/>
  <c r="B8268" i="12" s="1"/>
  <c r="B8269" i="12" s="1"/>
  <c r="B8270" i="12" s="1"/>
  <c r="B8271" i="12" s="1"/>
  <c r="B8272" i="12" s="1"/>
  <c r="B8273" i="12" s="1"/>
  <c r="B8274" i="12" s="1"/>
  <c r="B8275" i="12" s="1"/>
  <c r="B8276" i="12" s="1"/>
  <c r="B8277" i="12" s="1"/>
  <c r="B8278" i="12" s="1"/>
  <c r="B8279" i="12" s="1"/>
  <c r="B8280" i="12" s="1"/>
  <c r="B8281" i="12" s="1"/>
  <c r="B8282" i="12" s="1"/>
  <c r="B8283" i="12" s="1"/>
  <c r="B8284" i="12" s="1"/>
  <c r="B8285" i="12" s="1"/>
  <c r="B8286" i="12" s="1"/>
  <c r="B8287" i="12" s="1"/>
  <c r="B8288" i="12" s="1"/>
  <c r="B8289" i="12" s="1"/>
  <c r="B8290" i="12" s="1"/>
  <c r="B8291" i="12" s="1"/>
  <c r="B8292" i="12" s="1"/>
  <c r="B8293" i="12" s="1"/>
  <c r="B8294" i="12" s="1"/>
  <c r="B8295" i="12" s="1"/>
  <c r="B8296" i="12" s="1"/>
  <c r="B8297" i="12" s="1"/>
  <c r="B8298" i="12" s="1"/>
  <c r="B8299" i="12" s="1"/>
  <c r="B8300" i="12" s="1"/>
  <c r="B8301" i="12" s="1"/>
  <c r="B8302" i="12" s="1"/>
  <c r="B8303" i="12" s="1"/>
  <c r="B8304" i="12" s="1"/>
  <c r="B8305" i="12" s="1"/>
  <c r="B8306" i="12" s="1"/>
  <c r="B8307" i="12" s="1"/>
  <c r="B8308" i="12" s="1"/>
  <c r="B8309" i="12" s="1"/>
  <c r="B8310" i="12" s="1"/>
  <c r="B8311" i="12" s="1"/>
  <c r="B8312" i="12" s="1"/>
  <c r="B8313" i="12" s="1"/>
  <c r="B8314" i="12" s="1"/>
  <c r="B8315" i="12" s="1"/>
  <c r="B8316" i="12" s="1"/>
  <c r="B8317" i="12" s="1"/>
  <c r="B8318" i="12" s="1"/>
  <c r="B8319" i="12" s="1"/>
  <c r="B8320" i="12" s="1"/>
  <c r="B8321" i="12" s="1"/>
  <c r="B8322" i="12" s="1"/>
  <c r="B8323" i="12" s="1"/>
  <c r="B8324" i="12" s="1"/>
  <c r="B8325" i="12" s="1"/>
  <c r="B8326" i="12" s="1"/>
  <c r="B8327" i="12" s="1"/>
  <c r="B8328" i="12" s="1"/>
  <c r="B8329" i="12" s="1"/>
  <c r="B8330" i="12" s="1"/>
  <c r="B8331" i="12" s="1"/>
  <c r="B8332" i="12" s="1"/>
  <c r="B8333" i="12" s="1"/>
  <c r="B8334" i="12" s="1"/>
  <c r="B8335" i="12" s="1"/>
  <c r="B8336" i="12" s="1"/>
  <c r="B8337" i="12" s="1"/>
  <c r="B8338" i="12" s="1"/>
  <c r="B8339" i="12" s="1"/>
  <c r="B8340" i="12" s="1"/>
  <c r="B8341" i="12" s="1"/>
  <c r="B8342" i="12" s="1"/>
  <c r="B8343" i="12" s="1"/>
  <c r="B8344" i="12" s="1"/>
  <c r="B8345" i="12" s="1"/>
  <c r="B8346" i="12" s="1"/>
  <c r="B8347" i="12" s="1"/>
  <c r="B8348" i="12" s="1"/>
  <c r="B8349" i="12" s="1"/>
  <c r="B8350" i="12" s="1"/>
  <c r="B8351" i="12" s="1"/>
  <c r="B8352" i="12" s="1"/>
  <c r="B8353" i="12" s="1"/>
  <c r="B8354" i="12" s="1"/>
  <c r="B8355" i="12" s="1"/>
  <c r="B8356" i="12" s="1"/>
  <c r="B8357" i="12" s="1"/>
  <c r="B8358" i="12" s="1"/>
  <c r="B8359" i="12" s="1"/>
  <c r="B8360" i="12" s="1"/>
  <c r="B8361" i="12" s="1"/>
  <c r="B8362" i="12" s="1"/>
  <c r="B8363" i="12" s="1"/>
  <c r="B8364" i="12" s="1"/>
  <c r="B8365" i="12" s="1"/>
  <c r="B8366" i="12" s="1"/>
  <c r="B8367" i="12" s="1"/>
  <c r="B8368" i="12" s="1"/>
  <c r="B8369" i="12" s="1"/>
  <c r="B8370" i="12" s="1"/>
  <c r="B8371" i="12" s="1"/>
  <c r="B8372" i="12" s="1"/>
  <c r="B8373" i="12" s="1"/>
  <c r="B8374" i="12" s="1"/>
  <c r="B8375" i="12" s="1"/>
  <c r="B8376" i="12" s="1"/>
  <c r="B8377" i="12" s="1"/>
  <c r="B8378" i="12" s="1"/>
  <c r="B8379" i="12" s="1"/>
  <c r="B8380" i="12" s="1"/>
  <c r="B8381" i="12" s="1"/>
  <c r="B8382" i="12" s="1"/>
  <c r="B8383" i="12" s="1"/>
  <c r="B8384" i="12" s="1"/>
  <c r="B8385" i="12" s="1"/>
  <c r="B8386" i="12" s="1"/>
  <c r="B8387" i="12" s="1"/>
  <c r="B8388" i="12" s="1"/>
  <c r="B8389" i="12" s="1"/>
  <c r="B8390" i="12" s="1"/>
  <c r="B8391" i="12" s="1"/>
  <c r="B8392" i="12" s="1"/>
  <c r="B8393" i="12" s="1"/>
  <c r="B8394" i="12" s="1"/>
  <c r="B8395" i="12" s="1"/>
  <c r="B8396" i="12" s="1"/>
  <c r="B8397" i="12" s="1"/>
  <c r="B8398" i="12" s="1"/>
  <c r="B8399" i="12" s="1"/>
  <c r="B8400" i="12" s="1"/>
  <c r="B8401" i="12" s="1"/>
  <c r="B8402" i="12" s="1"/>
  <c r="B8403" i="12" s="1"/>
  <c r="B8404" i="12" s="1"/>
  <c r="B8405" i="12" s="1"/>
  <c r="B8406" i="12" s="1"/>
  <c r="B8407" i="12" s="1"/>
  <c r="B8408" i="12" s="1"/>
  <c r="B8409" i="12" s="1"/>
  <c r="B8410" i="12" s="1"/>
  <c r="B8411" i="12" s="1"/>
  <c r="B8412" i="12" s="1"/>
  <c r="B8413" i="12" s="1"/>
  <c r="B8414" i="12" s="1"/>
  <c r="B8415" i="12" s="1"/>
  <c r="B8416" i="12" s="1"/>
  <c r="B8417" i="12" s="1"/>
  <c r="B8418" i="12" s="1"/>
  <c r="B8419" i="12" s="1"/>
  <c r="B8420" i="12" s="1"/>
  <c r="B8421" i="12" s="1"/>
  <c r="B8422" i="12" s="1"/>
  <c r="B8423" i="12" s="1"/>
  <c r="B8424" i="12" s="1"/>
  <c r="B8425" i="12" s="1"/>
  <c r="B8426" i="12" s="1"/>
  <c r="B8427" i="12" s="1"/>
  <c r="B8428" i="12" s="1"/>
  <c r="B8429" i="12" s="1"/>
  <c r="B8430" i="12" s="1"/>
  <c r="B8431" i="12" s="1"/>
  <c r="B8432" i="12" s="1"/>
  <c r="B8433" i="12" s="1"/>
  <c r="B8434" i="12" s="1"/>
  <c r="B8435" i="12" s="1"/>
  <c r="B8436" i="12" s="1"/>
  <c r="B8437" i="12" s="1"/>
  <c r="B8438" i="12" s="1"/>
  <c r="B8439" i="12" s="1"/>
  <c r="B8440" i="12" s="1"/>
  <c r="B8441" i="12" s="1"/>
  <c r="B8442" i="12" s="1"/>
  <c r="B8443" i="12" s="1"/>
  <c r="B8444" i="12" s="1"/>
  <c r="B8445" i="12" s="1"/>
  <c r="B8446" i="12" s="1"/>
  <c r="B8447" i="12" s="1"/>
  <c r="B8448" i="12" s="1"/>
  <c r="B8449" i="12" s="1"/>
  <c r="B8450" i="12" s="1"/>
  <c r="B8451" i="12" s="1"/>
  <c r="B8452" i="12" s="1"/>
  <c r="B8453" i="12" s="1"/>
  <c r="B8454" i="12" s="1"/>
  <c r="B8455" i="12" s="1"/>
  <c r="B8456" i="12" s="1"/>
  <c r="B8457" i="12" s="1"/>
  <c r="B8458" i="12" s="1"/>
  <c r="B8459" i="12" s="1"/>
  <c r="B8460" i="12" s="1"/>
  <c r="B8461" i="12" s="1"/>
  <c r="B8462" i="12" s="1"/>
  <c r="B8463" i="12" s="1"/>
  <c r="B8464" i="12" s="1"/>
  <c r="B8465" i="12" s="1"/>
  <c r="B8466" i="12" s="1"/>
  <c r="B8467" i="12" s="1"/>
  <c r="B8468" i="12" s="1"/>
  <c r="B8469" i="12" s="1"/>
  <c r="B8470" i="12" s="1"/>
  <c r="B8471" i="12" s="1"/>
  <c r="B8472" i="12" s="1"/>
  <c r="B8473" i="12" s="1"/>
  <c r="B8474" i="12" s="1"/>
  <c r="B8475" i="12" s="1"/>
  <c r="B8476" i="12" s="1"/>
  <c r="B8477" i="12" s="1"/>
  <c r="B8478" i="12" s="1"/>
  <c r="B8479" i="12" s="1"/>
  <c r="B8480" i="12" s="1"/>
  <c r="B8481" i="12" s="1"/>
  <c r="B8482" i="12" s="1"/>
  <c r="B8483" i="12" s="1"/>
  <c r="B8484" i="12" s="1"/>
  <c r="B8485" i="12" s="1"/>
  <c r="B8486" i="12" s="1"/>
  <c r="B8487" i="12" s="1"/>
  <c r="B8488" i="12" s="1"/>
  <c r="B8489" i="12" s="1"/>
  <c r="B8490" i="12" s="1"/>
  <c r="B8491" i="12" s="1"/>
  <c r="B8492" i="12" s="1"/>
  <c r="B8493" i="12" s="1"/>
  <c r="B8494" i="12" s="1"/>
  <c r="B8495" i="12" s="1"/>
  <c r="B8496" i="12" s="1"/>
  <c r="B8497" i="12" s="1"/>
  <c r="B8498" i="12" s="1"/>
  <c r="B8499" i="12" s="1"/>
  <c r="B8500" i="12" s="1"/>
  <c r="B8501" i="12" s="1"/>
  <c r="B8502" i="12" s="1"/>
  <c r="B8503" i="12" s="1"/>
  <c r="B8504" i="12" s="1"/>
  <c r="B8505" i="12" s="1"/>
  <c r="B8506" i="12" s="1"/>
  <c r="B8507" i="12" s="1"/>
  <c r="B8508" i="12" s="1"/>
  <c r="B8509" i="12" s="1"/>
  <c r="B8510" i="12" s="1"/>
  <c r="B8511" i="12" s="1"/>
  <c r="B8512" i="12" s="1"/>
  <c r="B8513" i="12" s="1"/>
  <c r="B8514" i="12" s="1"/>
  <c r="B8515" i="12" s="1"/>
  <c r="B8516" i="12" s="1"/>
  <c r="B8517" i="12" s="1"/>
  <c r="B8518" i="12" s="1"/>
  <c r="B8519" i="12" s="1"/>
  <c r="B8520" i="12" s="1"/>
  <c r="B8521" i="12" s="1"/>
  <c r="B8522" i="12" s="1"/>
  <c r="B8523" i="12" s="1"/>
  <c r="B8524" i="12" s="1"/>
  <c r="B8525" i="12" s="1"/>
  <c r="B8526" i="12" s="1"/>
  <c r="B8527" i="12" s="1"/>
  <c r="B8528" i="12" s="1"/>
  <c r="B8529" i="12" s="1"/>
  <c r="B8530" i="12" s="1"/>
  <c r="B8531" i="12" s="1"/>
  <c r="B8532" i="12" s="1"/>
  <c r="B8533" i="12" s="1"/>
  <c r="B8534" i="12" s="1"/>
  <c r="B8535" i="12" s="1"/>
  <c r="B8536" i="12" s="1"/>
  <c r="B8537" i="12" s="1"/>
  <c r="B8538" i="12" s="1"/>
  <c r="B8539" i="12" s="1"/>
  <c r="B8540" i="12" s="1"/>
  <c r="B8541" i="12" s="1"/>
  <c r="B8542" i="12" s="1"/>
  <c r="B8543" i="12" s="1"/>
  <c r="B8544" i="12" s="1"/>
  <c r="B8545" i="12" s="1"/>
  <c r="B8546" i="12" s="1"/>
  <c r="B8547" i="12" s="1"/>
  <c r="B8548" i="12" s="1"/>
  <c r="B8549" i="12" s="1"/>
  <c r="B8550" i="12" s="1"/>
  <c r="B8551" i="12" s="1"/>
  <c r="B8552" i="12" s="1"/>
  <c r="B8553" i="12" s="1"/>
  <c r="B8554" i="12" s="1"/>
  <c r="B8555" i="12" s="1"/>
  <c r="B8556" i="12" s="1"/>
  <c r="B8557" i="12" s="1"/>
  <c r="B8558" i="12" s="1"/>
  <c r="B8559" i="12" s="1"/>
  <c r="B8560" i="12" s="1"/>
  <c r="B8561" i="12" s="1"/>
  <c r="B8562" i="12" s="1"/>
  <c r="B8563" i="12" s="1"/>
  <c r="B8564" i="12" s="1"/>
  <c r="B8565" i="12" s="1"/>
  <c r="B8566" i="12" s="1"/>
  <c r="B8567" i="12" s="1"/>
  <c r="B8568" i="12" s="1"/>
  <c r="B8569" i="12" s="1"/>
  <c r="B8570" i="12" s="1"/>
  <c r="B8571" i="12" s="1"/>
  <c r="B8572" i="12" s="1"/>
  <c r="B8573" i="12" s="1"/>
  <c r="B8574" i="12" s="1"/>
  <c r="B8575" i="12" s="1"/>
  <c r="B8576" i="12" s="1"/>
  <c r="B8577" i="12" s="1"/>
  <c r="B8578" i="12" s="1"/>
  <c r="B8579" i="12" s="1"/>
  <c r="B8580" i="12" s="1"/>
  <c r="B8581" i="12" s="1"/>
  <c r="B8582" i="12" s="1"/>
  <c r="B8583" i="12" s="1"/>
  <c r="B8584" i="12" s="1"/>
  <c r="B8585" i="12" s="1"/>
  <c r="B8586" i="12" s="1"/>
  <c r="B8587" i="12" s="1"/>
  <c r="B8588" i="12" s="1"/>
  <c r="B8589" i="12" s="1"/>
  <c r="B8590" i="12" s="1"/>
  <c r="B8591" i="12" s="1"/>
  <c r="B8592" i="12" s="1"/>
  <c r="B8593" i="12" s="1"/>
  <c r="B8594" i="12" s="1"/>
  <c r="B8595" i="12" s="1"/>
  <c r="B8596" i="12" s="1"/>
  <c r="B8597" i="12" s="1"/>
  <c r="B8598" i="12" s="1"/>
  <c r="B8599" i="12" s="1"/>
  <c r="B8600" i="12" s="1"/>
  <c r="B8601" i="12" s="1"/>
  <c r="B8602" i="12" s="1"/>
  <c r="B8603" i="12" s="1"/>
  <c r="B8604" i="12" s="1"/>
  <c r="B8605" i="12" s="1"/>
  <c r="B8606" i="12" s="1"/>
  <c r="B8607" i="12" s="1"/>
  <c r="B8608" i="12" s="1"/>
  <c r="B8609" i="12" s="1"/>
  <c r="B8610" i="12" s="1"/>
  <c r="B8611" i="12" s="1"/>
  <c r="B8612" i="12" s="1"/>
  <c r="B8613" i="12" s="1"/>
  <c r="B8614" i="12" s="1"/>
  <c r="B8615" i="12" s="1"/>
  <c r="B8616" i="12" s="1"/>
  <c r="B8617" i="12" s="1"/>
  <c r="B8618" i="12" s="1"/>
  <c r="B8619" i="12" s="1"/>
  <c r="B8620" i="12" s="1"/>
  <c r="B8621" i="12" s="1"/>
  <c r="B8622" i="12" s="1"/>
  <c r="B8623" i="12" s="1"/>
  <c r="B8624" i="12" s="1"/>
  <c r="B8625" i="12" s="1"/>
  <c r="B8626" i="12" s="1"/>
  <c r="B8627" i="12" s="1"/>
  <c r="B8628" i="12" s="1"/>
  <c r="B8629" i="12" s="1"/>
  <c r="B8630" i="12" s="1"/>
  <c r="B8631" i="12" s="1"/>
  <c r="B8632" i="12" s="1"/>
  <c r="B8633" i="12" s="1"/>
  <c r="B8634" i="12" s="1"/>
  <c r="B8635" i="12" s="1"/>
  <c r="B8636" i="12" s="1"/>
  <c r="B8637" i="12" s="1"/>
  <c r="B8638" i="12" s="1"/>
  <c r="B8639" i="12" s="1"/>
  <c r="B8640" i="12" s="1"/>
  <c r="B8641" i="12" s="1"/>
  <c r="B8642" i="12" s="1"/>
  <c r="B8643" i="12" s="1"/>
  <c r="B8644" i="12" s="1"/>
  <c r="B8645" i="12" s="1"/>
  <c r="B8646" i="12" s="1"/>
  <c r="B8647" i="12" s="1"/>
  <c r="B8648" i="12" s="1"/>
  <c r="B8649" i="12" s="1"/>
  <c r="B8650" i="12" s="1"/>
  <c r="B8651" i="12" s="1"/>
  <c r="B8652" i="12" s="1"/>
  <c r="B8653" i="12" s="1"/>
  <c r="B8654" i="12" s="1"/>
  <c r="B8655" i="12" s="1"/>
  <c r="B8656" i="12" s="1"/>
  <c r="B8657" i="12" s="1"/>
  <c r="B8658" i="12" s="1"/>
  <c r="B8659" i="12" s="1"/>
  <c r="B8660" i="12" s="1"/>
  <c r="B8661" i="12" s="1"/>
  <c r="B8662" i="12" s="1"/>
  <c r="B8663" i="12" s="1"/>
  <c r="B8664" i="12" s="1"/>
  <c r="B8665" i="12" s="1"/>
  <c r="B8666" i="12" s="1"/>
  <c r="B8667" i="12" s="1"/>
  <c r="B8668" i="12" s="1"/>
  <c r="B8669" i="12" s="1"/>
  <c r="B8670" i="12" s="1"/>
  <c r="B8671" i="12" s="1"/>
  <c r="B8672" i="12" s="1"/>
  <c r="B8673" i="12" s="1"/>
  <c r="B8674" i="12" s="1"/>
  <c r="B8675" i="12" s="1"/>
  <c r="B8676" i="12" s="1"/>
  <c r="B8677" i="12" s="1"/>
  <c r="B8678" i="12" s="1"/>
  <c r="B8679" i="12" s="1"/>
  <c r="B8680" i="12" s="1"/>
  <c r="B8681" i="12" s="1"/>
  <c r="B8682" i="12" s="1"/>
  <c r="B8683" i="12" s="1"/>
  <c r="B8684" i="12" s="1"/>
  <c r="B8685" i="12" s="1"/>
  <c r="B8686" i="12" s="1"/>
  <c r="B8687" i="12" s="1"/>
  <c r="B8688" i="12" s="1"/>
  <c r="B8689" i="12" s="1"/>
  <c r="B8690" i="12" s="1"/>
  <c r="B8691" i="12" s="1"/>
  <c r="B8692" i="12" s="1"/>
  <c r="B8693" i="12" s="1"/>
  <c r="B8694" i="12" s="1"/>
  <c r="B8695" i="12" s="1"/>
  <c r="B8696" i="12" s="1"/>
  <c r="B8697" i="12" s="1"/>
  <c r="B8698" i="12" s="1"/>
  <c r="B8699" i="12" s="1"/>
  <c r="B8700" i="12" s="1"/>
  <c r="B8701" i="12" s="1"/>
  <c r="B8702" i="12" s="1"/>
  <c r="B8703" i="12" s="1"/>
  <c r="B8704" i="12" s="1"/>
  <c r="B8705" i="12" s="1"/>
  <c r="B8706" i="12" s="1"/>
  <c r="B8707" i="12" s="1"/>
  <c r="B8708" i="12" s="1"/>
  <c r="B8709" i="12" s="1"/>
  <c r="B8710" i="12" s="1"/>
  <c r="B8711" i="12" s="1"/>
  <c r="B8712" i="12" s="1"/>
  <c r="B8713" i="12" s="1"/>
  <c r="B8714" i="12" s="1"/>
  <c r="B8715" i="12" s="1"/>
  <c r="B8716" i="12" s="1"/>
  <c r="B8717" i="12" s="1"/>
  <c r="B8718" i="12" s="1"/>
  <c r="B8719" i="12" s="1"/>
  <c r="B8720" i="12" s="1"/>
  <c r="B8721" i="12" s="1"/>
  <c r="B8722" i="12" s="1"/>
  <c r="B8723" i="12" s="1"/>
  <c r="B8724" i="12" s="1"/>
  <c r="B8725" i="12" s="1"/>
  <c r="B8726" i="12" s="1"/>
  <c r="B8727" i="12" s="1"/>
  <c r="B8728" i="12" s="1"/>
  <c r="B8729" i="12" s="1"/>
  <c r="B8730" i="12" s="1"/>
  <c r="B8731" i="12" s="1"/>
  <c r="B8732" i="12" s="1"/>
  <c r="B8733" i="12" s="1"/>
  <c r="B8734" i="12" s="1"/>
  <c r="B8735" i="12" s="1"/>
  <c r="B8736" i="12" s="1"/>
  <c r="B8737" i="12" s="1"/>
  <c r="B8738" i="12" s="1"/>
  <c r="B8739" i="12" s="1"/>
  <c r="B8740" i="12" s="1"/>
  <c r="B8741" i="12" s="1"/>
  <c r="B8742" i="12" s="1"/>
  <c r="B8743" i="12" s="1"/>
  <c r="B8744" i="12" s="1"/>
  <c r="B8745" i="12" s="1"/>
  <c r="B8746" i="12" s="1"/>
  <c r="B8747" i="12" s="1"/>
  <c r="B8748" i="12" s="1"/>
  <c r="B8749" i="12" s="1"/>
  <c r="B8750" i="12" s="1"/>
  <c r="B8751" i="12" s="1"/>
  <c r="B8752" i="12" s="1"/>
  <c r="B8753" i="12" s="1"/>
  <c r="B8754" i="12" s="1"/>
  <c r="B8755" i="12" s="1"/>
  <c r="B8756" i="12" s="1"/>
  <c r="B8757" i="12" s="1"/>
  <c r="B8758" i="12" s="1"/>
  <c r="B8759" i="12" s="1"/>
  <c r="B8760" i="12" s="1"/>
  <c r="B8761" i="12" s="1"/>
  <c r="B8762" i="12" s="1"/>
  <c r="B8763" i="12" s="1"/>
  <c r="B8764" i="12" s="1"/>
  <c r="B8765" i="12" s="1"/>
  <c r="B8766" i="12" s="1"/>
  <c r="B8767" i="12" s="1"/>
  <c r="B8768" i="12" s="1"/>
  <c r="B8769" i="12" s="1"/>
  <c r="B8770" i="12" s="1"/>
  <c r="B8771" i="12" s="1"/>
  <c r="B8772" i="12" s="1"/>
  <c r="B8773" i="12" s="1"/>
  <c r="B8774" i="12" s="1"/>
  <c r="B8775" i="12" s="1"/>
  <c r="B8776" i="12" s="1"/>
  <c r="B8777" i="12" s="1"/>
  <c r="B8778" i="12" s="1"/>
  <c r="B8779" i="12" s="1"/>
  <c r="B8780" i="12" s="1"/>
  <c r="B8781" i="12" s="1"/>
  <c r="B8782" i="12" s="1"/>
  <c r="Y23" i="12"/>
  <c r="L23" i="12"/>
  <c r="R23" i="12" s="1"/>
  <c r="U11" i="12"/>
  <c r="L11" i="12"/>
  <c r="Y11" i="12" s="1"/>
  <c r="O153" i="62"/>
  <c r="U153" i="62" s="1"/>
  <c r="O147" i="62"/>
  <c r="U147" i="62" s="1"/>
  <c r="O142" i="62"/>
  <c r="U142" i="62" s="1"/>
  <c r="O138" i="62"/>
  <c r="U138" i="62" s="1"/>
  <c r="O134" i="62"/>
  <c r="U134" i="62" s="1"/>
  <c r="O130" i="62"/>
  <c r="U130" i="62" s="1"/>
  <c r="O124" i="62"/>
  <c r="U124" i="62" s="1"/>
  <c r="O117" i="62"/>
  <c r="U117" i="62" s="1"/>
  <c r="O115" i="62"/>
  <c r="U115" i="62" s="1"/>
  <c r="O113" i="62"/>
  <c r="U113" i="62" s="1"/>
  <c r="O111" i="62"/>
  <c r="U111" i="62" s="1"/>
  <c r="O109" i="62"/>
  <c r="U109" i="62" s="1"/>
  <c r="O103" i="62"/>
  <c r="U103" i="62" s="1"/>
  <c r="O99" i="62"/>
  <c r="U99" i="62" s="1"/>
  <c r="O95" i="62"/>
  <c r="U95" i="62" s="1"/>
  <c r="O93" i="62"/>
  <c r="U93" i="62" s="1"/>
  <c r="O89" i="62"/>
  <c r="U89" i="62" s="1"/>
  <c r="O87" i="62"/>
  <c r="U87" i="62" s="1"/>
  <c r="O85" i="62"/>
  <c r="U85" i="62" s="1"/>
  <c r="O79" i="62"/>
  <c r="U79" i="62" s="1"/>
  <c r="O77" i="62"/>
  <c r="U77" i="62" s="1"/>
  <c r="O73" i="62"/>
  <c r="U73" i="62" s="1"/>
  <c r="O59" i="62"/>
  <c r="U59" i="62" s="1"/>
  <c r="O55" i="62"/>
  <c r="U55" i="62" s="1"/>
  <c r="O53" i="62"/>
  <c r="U53" i="62" s="1"/>
  <c r="O48" i="62"/>
  <c r="U48" i="62" s="1"/>
  <c r="O43" i="62"/>
  <c r="U43" i="62" s="1"/>
  <c r="O39" i="62"/>
  <c r="U39" i="62" s="1"/>
  <c r="X37" i="62"/>
  <c r="O37" i="62"/>
  <c r="U37" i="62" s="1"/>
  <c r="O32" i="62"/>
  <c r="U32" i="62" s="1"/>
  <c r="O30" i="62"/>
  <c r="U30" i="62" s="1"/>
  <c r="O28" i="62"/>
  <c r="U28" i="62" s="1"/>
  <c r="O26" i="62"/>
  <c r="U26" i="62" s="1"/>
  <c r="O24" i="62"/>
  <c r="U24" i="62" s="1"/>
  <c r="O21" i="62"/>
  <c r="U21" i="62" s="1"/>
  <c r="AC126" i="64"/>
  <c r="T126" i="64"/>
  <c r="AC124" i="64"/>
  <c r="T124" i="64"/>
  <c r="AC122" i="64"/>
  <c r="T122" i="64"/>
  <c r="AC119" i="64"/>
  <c r="T119" i="64"/>
  <c r="AC117" i="64"/>
  <c r="T117" i="64"/>
  <c r="T115" i="64"/>
  <c r="T113" i="64"/>
  <c r="T109" i="64"/>
  <c r="T107" i="64"/>
  <c r="AC104" i="64"/>
  <c r="T104" i="64"/>
  <c r="T102" i="64"/>
  <c r="T100" i="64"/>
  <c r="AC96" i="64"/>
  <c r="T96" i="64"/>
  <c r="T94" i="64"/>
  <c r="AC55" i="64"/>
  <c r="AC54" i="64"/>
  <c r="AC53" i="64"/>
  <c r="AC28" i="64"/>
  <c r="AC27" i="64"/>
  <c r="AC26" i="64"/>
  <c r="AC25" i="64"/>
  <c r="AC24" i="64"/>
  <c r="AC23" i="64"/>
  <c r="AC16" i="64"/>
  <c r="W163" i="17"/>
  <c r="S163" i="17"/>
  <c r="AB159" i="17"/>
  <c r="S159" i="17"/>
  <c r="Y159" i="17" s="1"/>
  <c r="W157" i="17"/>
  <c r="S157" i="17"/>
  <c r="AB153" i="17"/>
  <c r="S153" i="17"/>
  <c r="Y153" i="17" s="1"/>
  <c r="AB151" i="17"/>
  <c r="S151" i="17"/>
  <c r="Y151" i="17" s="1"/>
  <c r="W149" i="17"/>
  <c r="S149" i="17"/>
  <c r="AB145" i="17"/>
  <c r="S145" i="17"/>
  <c r="Y145" i="17" s="1"/>
  <c r="W143" i="17"/>
  <c r="S143" i="17"/>
  <c r="AB139" i="17"/>
  <c r="S139" i="17"/>
  <c r="Y139" i="17" s="1"/>
  <c r="W137" i="17"/>
  <c r="S137" i="17"/>
  <c r="S117" i="17"/>
  <c r="AB113" i="17"/>
  <c r="AB110" i="17"/>
  <c r="W106" i="17"/>
  <c r="S106" i="17"/>
  <c r="AB102" i="17"/>
  <c r="S102" i="17"/>
  <c r="Y102" i="17" s="1"/>
  <c r="W100" i="17"/>
  <c r="S100" i="17"/>
  <c r="AB96" i="17"/>
  <c r="S96" i="17"/>
  <c r="Y96" i="17" s="1"/>
  <c r="W94" i="17"/>
  <c r="S94" i="17"/>
  <c r="AB90" i="17"/>
  <c r="S90" i="17"/>
  <c r="Y90" i="17" s="1"/>
  <c r="W88" i="17"/>
  <c r="S88" i="17"/>
  <c r="AB84" i="17"/>
  <c r="S84" i="17"/>
  <c r="Y84" i="17" s="1"/>
  <c r="W82" i="17"/>
  <c r="S82" i="17"/>
  <c r="AB78" i="17"/>
  <c r="S78" i="17"/>
  <c r="Y78" i="17" s="1"/>
  <c r="S69" i="17"/>
  <c r="Y69" i="17" s="1"/>
  <c r="S65" i="17"/>
  <c r="AB61" i="17"/>
  <c r="S61" i="17"/>
  <c r="Y61" i="17" s="1"/>
  <c r="AB59" i="17"/>
  <c r="AB57" i="17"/>
  <c r="S57" i="17"/>
  <c r="Y57" i="17" s="1"/>
  <c r="S55" i="17"/>
  <c r="AB51" i="17"/>
  <c r="AB49" i="17"/>
  <c r="S47" i="17"/>
  <c r="Y47" i="17" s="1"/>
  <c r="AB43" i="17"/>
  <c r="S43" i="17"/>
  <c r="Y43" i="17" s="1"/>
  <c r="S41" i="17"/>
  <c r="Y41" i="17" s="1"/>
  <c r="AB37" i="17"/>
  <c r="S37" i="17"/>
  <c r="Y37" i="17" s="1"/>
  <c r="AB34" i="17"/>
  <c r="S34" i="17"/>
  <c r="Y34" i="17" s="1"/>
  <c r="AB29" i="17"/>
  <c r="S29" i="17"/>
  <c r="Y29" i="17" s="1"/>
  <c r="S27" i="17"/>
  <c r="Y27" i="17" s="1"/>
  <c r="S25" i="17"/>
  <c r="Y25" i="17" s="1"/>
  <c r="AB23" i="17"/>
  <c r="S23" i="17"/>
  <c r="Y23" i="17" s="1"/>
  <c r="S21" i="17"/>
  <c r="Y21" i="17" s="1"/>
  <c r="S19" i="17"/>
  <c r="Y19" i="17" s="1"/>
  <c r="AB17" i="17"/>
  <c r="S17" i="17"/>
  <c r="Y17" i="17" s="1"/>
  <c r="S13" i="17"/>
  <c r="Y13" i="17" s="1"/>
  <c r="Y9" i="17"/>
  <c r="AB7" i="17"/>
  <c r="S7" i="17"/>
  <c r="Y7" i="17" s="1"/>
  <c r="S5" i="17"/>
  <c r="Y5" i="17" s="1"/>
  <c r="V127" i="1"/>
  <c r="O127" i="1"/>
  <c r="N127" i="1"/>
  <c r="M127" i="1"/>
  <c r="V125" i="1"/>
  <c r="O125" i="1"/>
  <c r="N125" i="1"/>
  <c r="M125" i="1"/>
  <c r="V123" i="1"/>
  <c r="O123" i="1"/>
  <c r="N123" i="1"/>
  <c r="M123" i="1"/>
  <c r="V121" i="1"/>
  <c r="O121" i="1"/>
  <c r="N121" i="1"/>
  <c r="M121" i="1"/>
  <c r="O119" i="1"/>
  <c r="N119" i="1"/>
  <c r="M119" i="1"/>
  <c r="O113" i="1"/>
  <c r="N113" i="1"/>
  <c r="M113" i="1"/>
  <c r="V96" i="1"/>
  <c r="O96" i="1"/>
  <c r="N96" i="1"/>
  <c r="M96" i="1"/>
  <c r="O111" i="1"/>
  <c r="N111" i="1"/>
  <c r="M111" i="1"/>
  <c r="S111" i="1" s="1"/>
  <c r="O108" i="1"/>
  <c r="N108" i="1"/>
  <c r="M108" i="1"/>
  <c r="O106" i="1"/>
  <c r="N106" i="1"/>
  <c r="M106" i="1"/>
  <c r="V104" i="1"/>
  <c r="O104" i="1"/>
  <c r="N104" i="1"/>
  <c r="M104" i="1"/>
  <c r="O102" i="1"/>
  <c r="N102" i="1"/>
  <c r="M102" i="1"/>
  <c r="O99" i="1"/>
  <c r="N99" i="1"/>
  <c r="M99" i="1"/>
  <c r="S99" i="1" s="1"/>
  <c r="V94" i="1"/>
  <c r="O94" i="1"/>
  <c r="N94" i="1"/>
  <c r="M94" i="1"/>
  <c r="V92" i="1"/>
  <c r="O92" i="1"/>
  <c r="N92" i="1"/>
  <c r="M92" i="1"/>
  <c r="S92" i="1" s="1"/>
  <c r="V90" i="1"/>
  <c r="O90" i="1"/>
  <c r="N90" i="1"/>
  <c r="M90" i="1"/>
  <c r="V88" i="1"/>
  <c r="O88" i="1"/>
  <c r="N88" i="1"/>
  <c r="M88" i="1"/>
  <c r="S88" i="1" s="1"/>
  <c r="V86" i="1"/>
  <c r="O86" i="1"/>
  <c r="N86" i="1"/>
  <c r="M86" i="1"/>
  <c r="V84" i="1"/>
  <c r="O84" i="1"/>
  <c r="N84" i="1"/>
  <c r="M84" i="1"/>
  <c r="S84" i="1" s="1"/>
  <c r="V81" i="1"/>
  <c r="O81" i="1"/>
  <c r="N81" i="1"/>
  <c r="M81" i="1"/>
  <c r="V79" i="1"/>
  <c r="O79" i="1"/>
  <c r="N79" i="1"/>
  <c r="M79" i="1"/>
  <c r="S79" i="1" s="1"/>
  <c r="V76" i="1"/>
  <c r="O76" i="1"/>
  <c r="N76" i="1"/>
  <c r="M76" i="1"/>
  <c r="V74" i="1"/>
  <c r="O74" i="1"/>
  <c r="N74" i="1"/>
  <c r="M74" i="1"/>
  <c r="S74" i="1" s="1"/>
  <c r="V72" i="1"/>
  <c r="O72" i="1"/>
  <c r="N72" i="1"/>
  <c r="M72" i="1"/>
  <c r="V68" i="1"/>
  <c r="O68" i="1"/>
  <c r="N68" i="1"/>
  <c r="M68" i="1"/>
  <c r="S68" i="1" s="1"/>
  <c r="V66" i="1"/>
  <c r="O66" i="1"/>
  <c r="N66" i="1"/>
  <c r="M66" i="1"/>
  <c r="V64" i="1"/>
  <c r="O64" i="1"/>
  <c r="N64" i="1"/>
  <c r="M64" i="1"/>
  <c r="S64" i="1" s="1"/>
  <c r="V62" i="1"/>
  <c r="O62" i="1"/>
  <c r="N62" i="1"/>
  <c r="M62" i="1"/>
  <c r="V60" i="1"/>
  <c r="O60" i="1"/>
  <c r="N60" i="1"/>
  <c r="M60" i="1"/>
  <c r="S60" i="1" s="1"/>
  <c r="V58" i="1"/>
  <c r="O58" i="1"/>
  <c r="N58" i="1"/>
  <c r="M58" i="1"/>
  <c r="V56" i="1"/>
  <c r="O56" i="1"/>
  <c r="N56" i="1"/>
  <c r="M56" i="1"/>
  <c r="S56" i="1" s="1"/>
  <c r="V54" i="1"/>
  <c r="O54" i="1"/>
  <c r="N54" i="1"/>
  <c r="M54" i="1"/>
  <c r="O52" i="1"/>
  <c r="N52" i="1"/>
  <c r="M52" i="1"/>
  <c r="O50" i="1"/>
  <c r="N50" i="1"/>
  <c r="M50" i="1"/>
  <c r="S50" i="1" s="1"/>
  <c r="O48" i="1"/>
  <c r="N48" i="1"/>
  <c r="M48" i="1"/>
  <c r="O46" i="1"/>
  <c r="N46" i="1"/>
  <c r="M46" i="1"/>
  <c r="S46" i="1" s="1"/>
  <c r="V39" i="1"/>
  <c r="Q39" i="1"/>
  <c r="O39" i="1"/>
  <c r="N39" i="1"/>
  <c r="M39" i="1"/>
  <c r="Q37" i="1"/>
  <c r="O37" i="1"/>
  <c r="N37" i="1"/>
  <c r="M37" i="1"/>
  <c r="Q35" i="1"/>
  <c r="O35" i="1"/>
  <c r="N35" i="1"/>
  <c r="M35" i="1"/>
  <c r="Q33" i="1"/>
  <c r="O33" i="1"/>
  <c r="N33" i="1"/>
  <c r="M33" i="1"/>
  <c r="V31" i="1"/>
  <c r="Q31" i="1"/>
  <c r="O31" i="1"/>
  <c r="N31" i="1"/>
  <c r="M31" i="1"/>
  <c r="V29" i="1"/>
  <c r="Q29" i="1"/>
  <c r="O29" i="1"/>
  <c r="N29" i="1"/>
  <c r="M29" i="1"/>
  <c r="V27" i="1"/>
  <c r="Q27" i="1"/>
  <c r="O27" i="1"/>
  <c r="N27" i="1"/>
  <c r="M27" i="1"/>
  <c r="Q25" i="1"/>
  <c r="O25" i="1"/>
  <c r="N25" i="1"/>
  <c r="M25" i="1"/>
  <c r="V23" i="1"/>
  <c r="Q23" i="1"/>
  <c r="O23" i="1"/>
  <c r="N23" i="1"/>
  <c r="M23" i="1"/>
  <c r="V21" i="1"/>
  <c r="Q21" i="1"/>
  <c r="O21" i="1"/>
  <c r="N21" i="1"/>
  <c r="M21" i="1"/>
  <c r="V19" i="1"/>
  <c r="Q19" i="1"/>
  <c r="O19" i="1"/>
  <c r="N19" i="1"/>
  <c r="M19" i="1"/>
  <c r="V17" i="1"/>
  <c r="Q17" i="1"/>
  <c r="O17" i="1"/>
  <c r="N17" i="1"/>
  <c r="M17" i="1"/>
  <c r="V15" i="1"/>
  <c r="Q15" i="1"/>
  <c r="O15" i="1"/>
  <c r="N15" i="1"/>
  <c r="M15" i="1"/>
  <c r="Q13" i="1"/>
  <c r="O13" i="1"/>
  <c r="N13" i="1"/>
  <c r="M13" i="1"/>
  <c r="Q11" i="1"/>
  <c r="O11" i="1"/>
  <c r="N11" i="1"/>
  <c r="M11" i="1"/>
  <c r="Q9" i="1"/>
  <c r="O9" i="1"/>
  <c r="N9" i="1"/>
  <c r="M9" i="1"/>
  <c r="Q7" i="1"/>
  <c r="O7" i="1"/>
  <c r="M7" i="1"/>
  <c r="V21" i="43" l="1"/>
  <c r="V26" i="43"/>
  <c r="V15" i="43"/>
  <c r="V58" i="43"/>
  <c r="S11" i="1"/>
  <c r="S15" i="1"/>
  <c r="S35" i="1"/>
  <c r="S39" i="1"/>
  <c r="S48" i="1"/>
  <c r="S102" i="1"/>
  <c r="S96" i="1"/>
  <c r="S108" i="1"/>
  <c r="S121" i="1"/>
  <c r="S123" i="1"/>
  <c r="S127" i="1"/>
  <c r="S17" i="1"/>
  <c r="S27" i="1"/>
  <c r="S21" i="1"/>
  <c r="S31" i="1"/>
  <c r="S106" i="1"/>
  <c r="S119" i="1"/>
  <c r="S7" i="1"/>
  <c r="S25" i="1"/>
  <c r="S54" i="1"/>
  <c r="S58" i="1"/>
  <c r="S62" i="1"/>
  <c r="S66" i="1"/>
  <c r="S72" i="1"/>
  <c r="S76" i="1"/>
  <c r="S81" i="1"/>
  <c r="S86" i="1"/>
  <c r="S90" i="1"/>
  <c r="S94" i="1"/>
  <c r="S125" i="1"/>
  <c r="S29" i="1"/>
  <c r="S104" i="1"/>
  <c r="S19" i="1"/>
  <c r="S9" i="1"/>
  <c r="S13" i="1"/>
  <c r="S23" i="1"/>
  <c r="S33" i="1"/>
  <c r="S37" i="1"/>
  <c r="S113" i="1"/>
  <c r="S52" i="1"/>
  <c r="U28" i="35"/>
  <c r="R11" i="12"/>
  <c r="Y163" i="17"/>
  <c r="Y157" i="17"/>
  <c r="Y137" i="17"/>
  <c r="Y149" i="17"/>
  <c r="Y82" i="17"/>
  <c r="Y106" i="17"/>
  <c r="Y143" i="17"/>
  <c r="Y88" i="17"/>
  <c r="Y100" i="17"/>
  <c r="U202" i="35"/>
  <c r="AB202" i="35"/>
  <c r="U161" i="35"/>
  <c r="U40" i="35"/>
  <c r="U133" i="35"/>
  <c r="AB133" i="35"/>
  <c r="U132" i="35"/>
  <c r="AB132" i="35"/>
  <c r="AB131" i="35"/>
  <c r="U131" i="35"/>
  <c r="AB56" i="35"/>
  <c r="U130" i="35"/>
  <c r="AB130" i="35"/>
  <c r="U129" i="35"/>
  <c r="AB129" i="35"/>
  <c r="U128" i="35"/>
  <c r="AB128" i="35"/>
  <c r="U59" i="35"/>
  <c r="AB59" i="35"/>
  <c r="U58" i="35"/>
  <c r="AB58" i="35"/>
  <c r="U57" i="35"/>
  <c r="AB57" i="35"/>
  <c r="AB51" i="35"/>
  <c r="U56" i="35"/>
  <c r="U52" i="35"/>
  <c r="AB52" i="35"/>
  <c r="U53" i="35"/>
  <c r="AB53" i="35"/>
  <c r="U54" i="35"/>
  <c r="AB54" i="35"/>
  <c r="U51" i="35"/>
  <c r="U48" i="35"/>
  <c r="AB48" i="35"/>
  <c r="U49" i="35"/>
  <c r="AB49" i="35"/>
  <c r="U46" i="35"/>
  <c r="AB46" i="35"/>
  <c r="AB41" i="35"/>
  <c r="AB47" i="35"/>
  <c r="U47" i="35"/>
  <c r="U45" i="35"/>
  <c r="U42" i="35"/>
  <c r="AB42" i="35"/>
  <c r="U43" i="35"/>
  <c r="AB43" i="35"/>
  <c r="U44" i="35"/>
  <c r="AB44" i="35"/>
  <c r="U41" i="35"/>
  <c r="U65" i="35"/>
  <c r="U195" i="35"/>
  <c r="U77" i="35"/>
  <c r="U173" i="35"/>
  <c r="U179" i="35"/>
  <c r="U183" i="35"/>
  <c r="U187" i="35"/>
  <c r="U14" i="35"/>
  <c r="U181" i="35"/>
  <c r="U185" i="35"/>
  <c r="U189" i="35"/>
  <c r="U63" i="35"/>
  <c r="U200" i="35"/>
  <c r="U191" i="35"/>
  <c r="U102" i="35"/>
  <c r="AB102" i="35"/>
  <c r="U81" i="35"/>
  <c r="AB81" i="35"/>
  <c r="U73" i="35"/>
  <c r="AB73" i="35"/>
  <c r="U71" i="35"/>
  <c r="AB71" i="35"/>
  <c r="U61" i="35"/>
  <c r="AB61" i="35"/>
  <c r="U34" i="35"/>
  <c r="U30" i="35"/>
  <c r="AB30" i="35"/>
  <c r="U32" i="35"/>
  <c r="AB32" i="35"/>
  <c r="U20" i="35"/>
  <c r="AB20" i="35"/>
  <c r="U22" i="35"/>
  <c r="AB22" i="35"/>
  <c r="U26" i="35"/>
  <c r="AB26" i="35"/>
  <c r="U24" i="35"/>
  <c r="AB24" i="35"/>
  <c r="U16" i="35"/>
  <c r="U12" i="35"/>
  <c r="U127" i="35"/>
  <c r="Y94" i="17"/>
  <c r="Y65" i="17"/>
  <c r="Y55" i="17"/>
  <c r="AF117" i="17"/>
  <c r="Y117" i="17"/>
  <c r="AB113" i="35"/>
  <c r="AB121" i="35"/>
  <c r="AB114" i="35"/>
  <c r="AB122" i="35"/>
  <c r="AB124" i="35"/>
  <c r="AB110" i="35"/>
  <c r="AB118" i="35"/>
  <c r="AB126" i="35"/>
  <c r="AB123" i="35"/>
  <c r="AB125" i="35"/>
  <c r="AB127" i="35"/>
  <c r="AB112" i="35"/>
  <c r="AB120" i="35"/>
  <c r="AB116" i="35"/>
  <c r="AB117" i="35"/>
  <c r="AB119" i="35"/>
  <c r="AB115" i="35"/>
  <c r="AB108" i="35"/>
  <c r="AB111" i="35"/>
  <c r="AB109" i="35"/>
  <c r="AB107" i="35"/>
  <c r="AB65" i="35"/>
  <c r="AB99" i="62"/>
  <c r="AF137" i="17"/>
  <c r="AB89" i="62"/>
  <c r="AF163" i="17"/>
  <c r="AB138" i="62"/>
  <c r="AF143" i="17"/>
  <c r="AC42" i="43"/>
  <c r="AF157" i="17"/>
  <c r="AF65" i="17"/>
  <c r="AF149" i="17"/>
  <c r="AF25" i="17"/>
  <c r="AF41" i="17"/>
  <c r="AB28" i="35"/>
  <c r="AF19" i="17"/>
  <c r="AB59" i="62"/>
  <c r="AB109" i="62"/>
  <c r="AC40" i="43"/>
  <c r="AF9" i="17"/>
  <c r="AB63" i="35"/>
  <c r="AB77" i="35"/>
  <c r="AC38" i="43"/>
  <c r="AC58" i="43"/>
  <c r="AB130" i="62"/>
  <c r="AC26" i="43"/>
  <c r="AC36" i="43"/>
  <c r="AF27" i="17"/>
  <c r="AF47" i="17"/>
  <c r="AB93" i="62"/>
  <c r="AB200" i="35"/>
  <c r="AC21" i="43"/>
  <c r="U65" i="64"/>
  <c r="Z65" i="64" s="1"/>
  <c r="U94" i="64"/>
  <c r="Z94" i="64" s="1"/>
  <c r="U28" i="64"/>
  <c r="Z28" i="64" s="1"/>
  <c r="U100" i="64"/>
  <c r="Z100" i="64" s="1"/>
  <c r="U44" i="64"/>
  <c r="Z44" i="64" s="1"/>
  <c r="U21" i="64"/>
  <c r="Z21" i="64" s="1"/>
  <c r="U82" i="64"/>
  <c r="Z82" i="64" s="1"/>
  <c r="U74" i="64"/>
  <c r="Z74" i="64" s="1"/>
  <c r="U51" i="64"/>
  <c r="Z51" i="64" s="1"/>
  <c r="U31" i="64"/>
  <c r="Z31" i="64" s="1"/>
  <c r="U60" i="64"/>
  <c r="Z60" i="64" s="1"/>
  <c r="U32" i="64"/>
  <c r="Z32" i="64" s="1"/>
  <c r="U58" i="64"/>
  <c r="Z58" i="64" s="1"/>
  <c r="U85" i="64"/>
  <c r="Z85" i="64" s="1"/>
  <c r="U27" i="64"/>
  <c r="Z27" i="64" s="1"/>
  <c r="U71" i="64"/>
  <c r="Z71" i="64" s="1"/>
  <c r="U23" i="64"/>
  <c r="Z23" i="64" s="1"/>
  <c r="U67" i="64"/>
  <c r="Z67" i="64" s="1"/>
  <c r="U107" i="64"/>
  <c r="Z107" i="64" s="1"/>
  <c r="U124" i="64"/>
  <c r="Z124" i="64" s="1"/>
  <c r="U43" i="64"/>
  <c r="Z43" i="64" s="1"/>
  <c r="U75" i="64"/>
  <c r="Z75" i="64" s="1"/>
  <c r="U42" i="64"/>
  <c r="Z42" i="64" s="1"/>
  <c r="U34" i="64"/>
  <c r="Z34" i="64" s="1"/>
  <c r="U24" i="64"/>
  <c r="Z24" i="64" s="1"/>
  <c r="U72" i="64"/>
  <c r="Z72" i="64" s="1"/>
  <c r="U96" i="64"/>
  <c r="Z96" i="64" s="1"/>
  <c r="U45" i="64"/>
  <c r="Z45" i="64" s="1"/>
  <c r="U22" i="64"/>
  <c r="Z22" i="64" s="1"/>
  <c r="U39" i="64"/>
  <c r="Z39" i="64" s="1"/>
  <c r="U33" i="64"/>
  <c r="Z33" i="64" s="1"/>
  <c r="U47" i="64"/>
  <c r="Z47" i="64" s="1"/>
  <c r="U40" i="64"/>
  <c r="Z40" i="64" s="1"/>
  <c r="U59" i="64"/>
  <c r="Z59" i="64" s="1"/>
  <c r="U30" i="64"/>
  <c r="Z30" i="64" s="1"/>
  <c r="U80" i="64"/>
  <c r="Z80" i="64" s="1"/>
  <c r="U53" i="64"/>
  <c r="Z53" i="64" s="1"/>
  <c r="U25" i="64"/>
  <c r="Z25" i="64" s="1"/>
  <c r="U57" i="64"/>
  <c r="Z57" i="64" s="1"/>
  <c r="U83" i="64"/>
  <c r="Z83" i="64" s="1"/>
  <c r="U54" i="64"/>
  <c r="Z54" i="64" s="1"/>
  <c r="U35" i="64"/>
  <c r="Z35" i="64" s="1"/>
  <c r="U55" i="64"/>
  <c r="Z55" i="64" s="1"/>
  <c r="U115" i="64"/>
  <c r="Z115" i="64" s="1"/>
  <c r="U126" i="64"/>
  <c r="Z126" i="64" s="1"/>
  <c r="U104" i="64"/>
  <c r="Z104" i="64" s="1"/>
  <c r="U109" i="64"/>
  <c r="Z109" i="64" s="1"/>
  <c r="U46" i="64"/>
  <c r="Z46" i="64" s="1"/>
  <c r="U20" i="64"/>
  <c r="Z20" i="64" s="1"/>
  <c r="U73" i="64"/>
  <c r="Z73" i="64" s="1"/>
  <c r="U64" i="64"/>
  <c r="Z64" i="64" s="1"/>
  <c r="U78" i="64"/>
  <c r="Z78" i="64" s="1"/>
  <c r="U38" i="64"/>
  <c r="Z38" i="64" s="1"/>
  <c r="U50" i="64"/>
  <c r="Z50" i="64" s="1"/>
  <c r="U29" i="64"/>
  <c r="Z29" i="64" s="1"/>
  <c r="U52" i="64"/>
  <c r="Z52" i="64" s="1"/>
  <c r="U61" i="64"/>
  <c r="Z61" i="64" s="1"/>
  <c r="U122" i="64"/>
  <c r="Z122" i="64" s="1"/>
  <c r="U113" i="64"/>
  <c r="Z113" i="64" s="1"/>
  <c r="U98" i="64"/>
  <c r="Z98" i="64" s="1"/>
  <c r="U81" i="64"/>
  <c r="Z81" i="64" s="1"/>
  <c r="U62" i="64"/>
  <c r="Z62" i="64" s="1"/>
  <c r="U49" i="64"/>
  <c r="Z49" i="64" s="1"/>
  <c r="U37" i="64"/>
  <c r="Z37" i="64" s="1"/>
  <c r="U69" i="64"/>
  <c r="Z69" i="64" s="1"/>
  <c r="U84" i="64"/>
  <c r="Z84" i="64" s="1"/>
  <c r="U77" i="64"/>
  <c r="Z77" i="64" s="1"/>
  <c r="U36" i="64"/>
  <c r="Z36" i="64" s="1"/>
  <c r="U48" i="64"/>
  <c r="Z48" i="64" s="1"/>
  <c r="U79" i="64"/>
  <c r="Z79" i="64" s="1"/>
  <c r="U26" i="64"/>
  <c r="Z26" i="64" s="1"/>
  <c r="U70" i="64"/>
  <c r="Z70" i="64" s="1"/>
  <c r="U41" i="64"/>
  <c r="Z41" i="64" s="1"/>
  <c r="U66" i="64"/>
  <c r="Z66" i="64" s="1"/>
  <c r="U68" i="64"/>
  <c r="Z68" i="64" s="1"/>
  <c r="U102" i="64"/>
  <c r="Z102" i="64" s="1"/>
  <c r="U117" i="64"/>
  <c r="Z117" i="64" s="1"/>
  <c r="U119" i="64"/>
  <c r="Z119" i="64" s="1"/>
</calcChain>
</file>

<file path=xl/comments1.xml><?xml version="1.0" encoding="utf-8"?>
<comments xmlns="http://schemas.openxmlformats.org/spreadsheetml/2006/main">
  <authors>
    <author>Dmeyer</author>
  </authors>
  <commentList>
    <comment ref="U56" authorId="0" shapeId="0">
      <text>
        <r>
          <rPr>
            <b/>
            <sz val="9"/>
            <color indexed="81"/>
            <rFont val="Tahoma"/>
            <family val="2"/>
          </rPr>
          <t>Dmeyer:</t>
        </r>
        <r>
          <rPr>
            <sz val="9"/>
            <color indexed="81"/>
            <rFont val="Tahoma"/>
            <family val="2"/>
          </rPr>
          <t xml:space="preserve">
hidden rows exhist below rows with yellow "y"'s</t>
        </r>
      </text>
    </comment>
    <comment ref="U65" authorId="0" shapeId="0">
      <text>
        <r>
          <rPr>
            <b/>
            <sz val="9"/>
            <color indexed="81"/>
            <rFont val="Tahoma"/>
            <family val="2"/>
          </rPr>
          <t>Dmeyer:</t>
        </r>
        <r>
          <rPr>
            <sz val="9"/>
            <color indexed="81"/>
            <rFont val="Tahoma"/>
            <family val="2"/>
          </rPr>
          <t xml:space="preserve">
hidden rows exhist below rows with yellow "y"'s</t>
        </r>
      </text>
    </comment>
    <comment ref="U74" authorId="0" shapeId="0">
      <text>
        <r>
          <rPr>
            <b/>
            <sz val="9"/>
            <color indexed="81"/>
            <rFont val="Tahoma"/>
            <family val="2"/>
          </rPr>
          <t>Dmeyer:</t>
        </r>
        <r>
          <rPr>
            <sz val="9"/>
            <color indexed="81"/>
            <rFont val="Tahoma"/>
            <family val="2"/>
          </rPr>
          <t xml:space="preserve">
hidden rows exhist below rows with yellow "y"'s</t>
        </r>
      </text>
    </comment>
    <comment ref="U83" authorId="0" shapeId="0">
      <text>
        <r>
          <rPr>
            <b/>
            <sz val="9"/>
            <color indexed="81"/>
            <rFont val="Tahoma"/>
            <family val="2"/>
          </rPr>
          <t>Dmeyer:</t>
        </r>
        <r>
          <rPr>
            <sz val="9"/>
            <color indexed="81"/>
            <rFont val="Tahoma"/>
            <family val="2"/>
          </rPr>
          <t xml:space="preserve">
hidden rows exhist below rows with yellow "y"'s</t>
        </r>
      </text>
    </comment>
    <comment ref="U117" authorId="0" shapeId="0">
      <text>
        <r>
          <rPr>
            <b/>
            <sz val="9"/>
            <color indexed="81"/>
            <rFont val="Tahoma"/>
            <family val="2"/>
          </rPr>
          <t>Dmeyer:</t>
        </r>
        <r>
          <rPr>
            <sz val="9"/>
            <color indexed="81"/>
            <rFont val="Tahoma"/>
            <family val="2"/>
          </rPr>
          <t xml:space="preserve">
hidden rows exhist below rows with yellow "y"'s</t>
        </r>
      </text>
    </comment>
    <comment ref="U123" authorId="0" shapeId="0">
      <text>
        <r>
          <rPr>
            <b/>
            <sz val="9"/>
            <color indexed="81"/>
            <rFont val="Tahoma"/>
            <family val="2"/>
          </rPr>
          <t>Dmeyer:</t>
        </r>
        <r>
          <rPr>
            <sz val="9"/>
            <color indexed="81"/>
            <rFont val="Tahoma"/>
            <family val="2"/>
          </rPr>
          <t xml:space="preserve">
hidden rows exhist below rows with yellow "y"'s</t>
        </r>
      </text>
    </comment>
    <comment ref="U129" authorId="0" shapeId="0">
      <text>
        <r>
          <rPr>
            <b/>
            <sz val="9"/>
            <color indexed="81"/>
            <rFont val="Tahoma"/>
            <family val="2"/>
          </rPr>
          <t>Dmeyer:</t>
        </r>
        <r>
          <rPr>
            <sz val="9"/>
            <color indexed="81"/>
            <rFont val="Tahoma"/>
            <family val="2"/>
          </rPr>
          <t xml:space="preserve">
hidden rows exhist below rows with yellow "y"'s</t>
        </r>
      </text>
    </comment>
    <comment ref="U135" authorId="0" shapeId="0">
      <text>
        <r>
          <rPr>
            <b/>
            <sz val="9"/>
            <color indexed="81"/>
            <rFont val="Tahoma"/>
            <family val="2"/>
          </rPr>
          <t>Dmeyer:</t>
        </r>
        <r>
          <rPr>
            <sz val="9"/>
            <color indexed="81"/>
            <rFont val="Tahoma"/>
            <family val="2"/>
          </rPr>
          <t xml:space="preserve">
hidden rows exhist below rows with yellow "y"'s</t>
        </r>
      </text>
    </comment>
    <comment ref="U141" authorId="0" shapeId="0">
      <text>
        <r>
          <rPr>
            <b/>
            <sz val="9"/>
            <color indexed="81"/>
            <rFont val="Tahoma"/>
            <family val="2"/>
          </rPr>
          <t>Dmeyer:</t>
        </r>
        <r>
          <rPr>
            <sz val="9"/>
            <color indexed="81"/>
            <rFont val="Tahoma"/>
            <family val="2"/>
          </rPr>
          <t xml:space="preserve">
hidden rows exhist below rows with yellow "y"'s</t>
        </r>
      </text>
    </comment>
    <comment ref="U147" authorId="0" shapeId="0">
      <text>
        <r>
          <rPr>
            <b/>
            <sz val="9"/>
            <color indexed="81"/>
            <rFont val="Tahoma"/>
            <family val="2"/>
          </rPr>
          <t>Dmeyer:</t>
        </r>
        <r>
          <rPr>
            <sz val="9"/>
            <color indexed="81"/>
            <rFont val="Tahoma"/>
            <family val="2"/>
          </rPr>
          <t xml:space="preserve">
hidden rows exhist below rows with yellow "y"'s</t>
        </r>
      </text>
    </comment>
    <comment ref="U153" authorId="0" shapeId="0">
      <text>
        <r>
          <rPr>
            <b/>
            <sz val="9"/>
            <color indexed="81"/>
            <rFont val="Tahoma"/>
            <family val="2"/>
          </rPr>
          <t>Dmeyer:</t>
        </r>
        <r>
          <rPr>
            <sz val="9"/>
            <color indexed="81"/>
            <rFont val="Tahoma"/>
            <family val="2"/>
          </rPr>
          <t xml:space="preserve">
hidden rows exhist below rows with yellow "y"'s</t>
        </r>
      </text>
    </comment>
    <comment ref="U159" authorId="0" shapeId="0">
      <text>
        <r>
          <rPr>
            <b/>
            <sz val="9"/>
            <color indexed="81"/>
            <rFont val="Tahoma"/>
            <family val="2"/>
          </rPr>
          <t>Dmeyer:</t>
        </r>
        <r>
          <rPr>
            <sz val="9"/>
            <color indexed="81"/>
            <rFont val="Tahoma"/>
            <family val="2"/>
          </rPr>
          <t xml:space="preserve">
hidden rows exhist below rows with yellow "y"'s</t>
        </r>
      </text>
    </comment>
    <comment ref="U165" authorId="0" shapeId="0">
      <text>
        <r>
          <rPr>
            <b/>
            <sz val="9"/>
            <color indexed="81"/>
            <rFont val="Tahoma"/>
            <family val="2"/>
          </rPr>
          <t>Dmeyer:</t>
        </r>
        <r>
          <rPr>
            <sz val="9"/>
            <color indexed="81"/>
            <rFont val="Tahoma"/>
            <family val="2"/>
          </rPr>
          <t xml:space="preserve">
hidden rows exhist below rows with yellow "y"'s</t>
        </r>
      </text>
    </comment>
    <comment ref="U171" authorId="0" shapeId="0">
      <text>
        <r>
          <rPr>
            <b/>
            <sz val="9"/>
            <color indexed="81"/>
            <rFont val="Tahoma"/>
            <family val="2"/>
          </rPr>
          <t>Dmeyer:</t>
        </r>
        <r>
          <rPr>
            <sz val="9"/>
            <color indexed="81"/>
            <rFont val="Tahoma"/>
            <family val="2"/>
          </rPr>
          <t xml:space="preserve">
hidden rows exhist below rows with yellow "y"'s</t>
        </r>
      </text>
    </comment>
    <comment ref="U177" authorId="0" shapeId="0">
      <text>
        <r>
          <rPr>
            <b/>
            <sz val="9"/>
            <color indexed="81"/>
            <rFont val="Tahoma"/>
            <family val="2"/>
          </rPr>
          <t>Dmeyer:</t>
        </r>
        <r>
          <rPr>
            <sz val="9"/>
            <color indexed="81"/>
            <rFont val="Tahoma"/>
            <family val="2"/>
          </rPr>
          <t xml:space="preserve">
hidden rows exhist below rows with yellow "y"'s</t>
        </r>
      </text>
    </comment>
    <comment ref="U230" authorId="0" shapeId="0">
      <text>
        <r>
          <rPr>
            <b/>
            <sz val="9"/>
            <color indexed="81"/>
            <rFont val="Tahoma"/>
            <family val="2"/>
          </rPr>
          <t>Dmeyer:</t>
        </r>
        <r>
          <rPr>
            <sz val="9"/>
            <color indexed="81"/>
            <rFont val="Tahoma"/>
            <family val="2"/>
          </rPr>
          <t xml:space="preserve">
hidden rows exhist below rows with yellow "y"'s</t>
        </r>
      </text>
    </comment>
    <comment ref="U236" authorId="0" shapeId="0">
      <text>
        <r>
          <rPr>
            <b/>
            <sz val="9"/>
            <color indexed="81"/>
            <rFont val="Tahoma"/>
            <family val="2"/>
          </rPr>
          <t>Dmeyer:</t>
        </r>
        <r>
          <rPr>
            <sz val="9"/>
            <color indexed="81"/>
            <rFont val="Tahoma"/>
            <family val="2"/>
          </rPr>
          <t xml:space="preserve">
hidden rows exhist below rows with yellow "y"'s</t>
        </r>
      </text>
    </comment>
    <comment ref="U242" authorId="0" shapeId="0">
      <text>
        <r>
          <rPr>
            <b/>
            <sz val="9"/>
            <color indexed="81"/>
            <rFont val="Tahoma"/>
            <family val="2"/>
          </rPr>
          <t>Dmeyer:</t>
        </r>
        <r>
          <rPr>
            <sz val="9"/>
            <color indexed="81"/>
            <rFont val="Tahoma"/>
            <family val="2"/>
          </rPr>
          <t xml:space="preserve">
hidden rows exhist below rows with yellow "y"'s</t>
        </r>
      </text>
    </comment>
    <comment ref="U248" authorId="0" shapeId="0">
      <text>
        <r>
          <rPr>
            <b/>
            <sz val="9"/>
            <color indexed="81"/>
            <rFont val="Tahoma"/>
            <family val="2"/>
          </rPr>
          <t>Dmeyer:</t>
        </r>
        <r>
          <rPr>
            <sz val="9"/>
            <color indexed="81"/>
            <rFont val="Tahoma"/>
            <family val="2"/>
          </rPr>
          <t xml:space="preserve">
hidden rows exhist below rows with yellow "y"'s</t>
        </r>
      </text>
    </comment>
  </commentList>
</comments>
</file>

<file path=xl/comments2.xml><?xml version="1.0" encoding="utf-8"?>
<comments xmlns="http://schemas.openxmlformats.org/spreadsheetml/2006/main">
  <authors>
    <author>Dmeyer</author>
  </authors>
  <commentList>
    <comment ref="R5" authorId="0" shapeId="0">
      <text>
        <r>
          <rPr>
            <b/>
            <sz val="9"/>
            <color indexed="81"/>
            <rFont val="Tahoma"/>
            <family val="2"/>
          </rPr>
          <t>Dmeyer:</t>
        </r>
        <r>
          <rPr>
            <sz val="9"/>
            <color indexed="81"/>
            <rFont val="Tahoma"/>
            <family val="2"/>
          </rPr>
          <t xml:space="preserve">
hidden rows exhist below rows with yellow "y"'s</t>
        </r>
      </text>
    </comment>
    <comment ref="R108" authorId="0" shapeId="0">
      <text>
        <r>
          <rPr>
            <b/>
            <sz val="9"/>
            <color indexed="81"/>
            <rFont val="Tahoma"/>
            <family val="2"/>
          </rPr>
          <t>Dmeyer:</t>
        </r>
        <r>
          <rPr>
            <sz val="9"/>
            <color indexed="81"/>
            <rFont val="Tahoma"/>
            <family val="2"/>
          </rPr>
          <t xml:space="preserve">
hidden rows</t>
        </r>
      </text>
    </comment>
    <comment ref="R114" authorId="0" shapeId="0">
      <text>
        <r>
          <rPr>
            <b/>
            <sz val="9"/>
            <color indexed="81"/>
            <rFont val="Tahoma"/>
            <family val="2"/>
          </rPr>
          <t>Dmeyer:</t>
        </r>
        <r>
          <rPr>
            <sz val="9"/>
            <color indexed="81"/>
            <rFont val="Tahoma"/>
            <family val="2"/>
          </rPr>
          <t xml:space="preserve">
hidden rows</t>
        </r>
      </text>
    </comment>
    <comment ref="R120" authorId="0" shapeId="0">
      <text>
        <r>
          <rPr>
            <b/>
            <sz val="9"/>
            <color indexed="81"/>
            <rFont val="Tahoma"/>
            <family val="2"/>
          </rPr>
          <t>Dmeyer:</t>
        </r>
        <r>
          <rPr>
            <sz val="9"/>
            <color indexed="81"/>
            <rFont val="Tahoma"/>
            <family val="2"/>
          </rPr>
          <t xml:space="preserve">
hidden rows</t>
        </r>
      </text>
    </comment>
    <comment ref="R126" authorId="0" shapeId="0">
      <text>
        <r>
          <rPr>
            <b/>
            <sz val="9"/>
            <color indexed="81"/>
            <rFont val="Tahoma"/>
            <family val="2"/>
          </rPr>
          <t>Dmeyer:</t>
        </r>
        <r>
          <rPr>
            <sz val="9"/>
            <color indexed="81"/>
            <rFont val="Tahoma"/>
            <family val="2"/>
          </rPr>
          <t xml:space="preserve">
hidden rows</t>
        </r>
      </text>
    </comment>
    <comment ref="R132" authorId="0" shapeId="0">
      <text>
        <r>
          <rPr>
            <b/>
            <sz val="9"/>
            <color indexed="81"/>
            <rFont val="Tahoma"/>
            <family val="2"/>
          </rPr>
          <t>Dmeyer:</t>
        </r>
        <r>
          <rPr>
            <sz val="9"/>
            <color indexed="81"/>
            <rFont val="Tahoma"/>
            <family val="2"/>
          </rPr>
          <t xml:space="preserve">
hidden rows</t>
        </r>
      </text>
    </comment>
    <comment ref="R138" authorId="0" shapeId="0">
      <text>
        <r>
          <rPr>
            <b/>
            <sz val="9"/>
            <color indexed="81"/>
            <rFont val="Tahoma"/>
            <family val="2"/>
          </rPr>
          <t>Dmeyer:</t>
        </r>
        <r>
          <rPr>
            <sz val="9"/>
            <color indexed="81"/>
            <rFont val="Tahoma"/>
            <family val="2"/>
          </rPr>
          <t xml:space="preserve">
hidden rows</t>
        </r>
      </text>
    </comment>
    <comment ref="R144" authorId="0" shapeId="0">
      <text>
        <r>
          <rPr>
            <b/>
            <sz val="9"/>
            <color indexed="81"/>
            <rFont val="Tahoma"/>
            <family val="2"/>
          </rPr>
          <t>Dmeyer:</t>
        </r>
        <r>
          <rPr>
            <sz val="9"/>
            <color indexed="81"/>
            <rFont val="Tahoma"/>
            <family val="2"/>
          </rPr>
          <t xml:space="preserve">
hidden rows</t>
        </r>
      </text>
    </comment>
    <comment ref="R150" authorId="0" shapeId="0">
      <text>
        <r>
          <rPr>
            <b/>
            <sz val="9"/>
            <color indexed="81"/>
            <rFont val="Tahoma"/>
            <family val="2"/>
          </rPr>
          <t>Dmeyer:</t>
        </r>
        <r>
          <rPr>
            <sz val="9"/>
            <color indexed="81"/>
            <rFont val="Tahoma"/>
            <family val="2"/>
          </rPr>
          <t xml:space="preserve">
hidden rows</t>
        </r>
      </text>
    </comment>
    <comment ref="R156" authorId="0" shapeId="0">
      <text>
        <r>
          <rPr>
            <b/>
            <sz val="9"/>
            <color indexed="81"/>
            <rFont val="Tahoma"/>
            <family val="2"/>
          </rPr>
          <t>Dmeyer:</t>
        </r>
        <r>
          <rPr>
            <sz val="9"/>
            <color indexed="81"/>
            <rFont val="Tahoma"/>
            <family val="2"/>
          </rPr>
          <t xml:space="preserve">
hidden rows</t>
        </r>
      </text>
    </comment>
    <comment ref="R162" authorId="0" shapeId="0">
      <text>
        <r>
          <rPr>
            <b/>
            <sz val="9"/>
            <color indexed="81"/>
            <rFont val="Tahoma"/>
            <family val="2"/>
          </rPr>
          <t>Dmeyer:</t>
        </r>
        <r>
          <rPr>
            <sz val="9"/>
            <color indexed="81"/>
            <rFont val="Tahoma"/>
            <family val="2"/>
          </rPr>
          <t xml:space="preserve">
hidden rows</t>
        </r>
      </text>
    </comment>
    <comment ref="R170" authorId="0" shapeId="0">
      <text>
        <r>
          <rPr>
            <b/>
            <sz val="9"/>
            <color indexed="81"/>
            <rFont val="Tahoma"/>
            <family val="2"/>
          </rPr>
          <t>Dmeyer:</t>
        </r>
        <r>
          <rPr>
            <sz val="9"/>
            <color indexed="81"/>
            <rFont val="Tahoma"/>
            <family val="2"/>
          </rPr>
          <t xml:space="preserve">
hidden rows</t>
        </r>
      </text>
    </comment>
    <comment ref="R176" authorId="0" shapeId="0">
      <text>
        <r>
          <rPr>
            <b/>
            <sz val="9"/>
            <color indexed="81"/>
            <rFont val="Tahoma"/>
            <family val="2"/>
          </rPr>
          <t>Dmeyer:</t>
        </r>
        <r>
          <rPr>
            <sz val="9"/>
            <color indexed="81"/>
            <rFont val="Tahoma"/>
            <family val="2"/>
          </rPr>
          <t xml:space="preserve">
hidden rows</t>
        </r>
      </text>
    </comment>
    <comment ref="R182" authorId="0" shapeId="0">
      <text>
        <r>
          <rPr>
            <b/>
            <sz val="9"/>
            <color indexed="81"/>
            <rFont val="Tahoma"/>
            <family val="2"/>
          </rPr>
          <t>Dmeyer:</t>
        </r>
        <r>
          <rPr>
            <sz val="9"/>
            <color indexed="81"/>
            <rFont val="Tahoma"/>
            <family val="2"/>
          </rPr>
          <t xml:space="preserve">
hidden rows</t>
        </r>
      </text>
    </comment>
    <comment ref="R188" authorId="0" shapeId="0">
      <text>
        <r>
          <rPr>
            <b/>
            <sz val="9"/>
            <color indexed="81"/>
            <rFont val="Tahoma"/>
            <family val="2"/>
          </rPr>
          <t>Dmeyer:</t>
        </r>
        <r>
          <rPr>
            <sz val="9"/>
            <color indexed="81"/>
            <rFont val="Tahoma"/>
            <family val="2"/>
          </rPr>
          <t xml:space="preserve">
hidden rows</t>
        </r>
      </text>
    </comment>
    <comment ref="R194" authorId="0" shapeId="0">
      <text>
        <r>
          <rPr>
            <b/>
            <sz val="9"/>
            <color indexed="81"/>
            <rFont val="Tahoma"/>
            <family val="2"/>
          </rPr>
          <t>Dmeyer:</t>
        </r>
        <r>
          <rPr>
            <sz val="9"/>
            <color indexed="81"/>
            <rFont val="Tahoma"/>
            <family val="2"/>
          </rPr>
          <t xml:space="preserve">
hidden rows</t>
        </r>
      </text>
    </comment>
    <comment ref="R200" authorId="0" shapeId="0">
      <text>
        <r>
          <rPr>
            <b/>
            <sz val="9"/>
            <color indexed="81"/>
            <rFont val="Tahoma"/>
            <family val="2"/>
          </rPr>
          <t>Dmeyer:</t>
        </r>
        <r>
          <rPr>
            <sz val="9"/>
            <color indexed="81"/>
            <rFont val="Tahoma"/>
            <family val="2"/>
          </rPr>
          <t xml:space="preserve">
hidden rows</t>
        </r>
      </text>
    </comment>
    <comment ref="R206" authorId="0" shapeId="0">
      <text>
        <r>
          <rPr>
            <b/>
            <sz val="9"/>
            <color indexed="81"/>
            <rFont val="Tahoma"/>
            <family val="2"/>
          </rPr>
          <t>Dmeyer:</t>
        </r>
        <r>
          <rPr>
            <sz val="9"/>
            <color indexed="81"/>
            <rFont val="Tahoma"/>
            <family val="2"/>
          </rPr>
          <t xml:space="preserve">
hidden rows</t>
        </r>
      </text>
    </comment>
    <comment ref="R212" authorId="0" shapeId="0">
      <text>
        <r>
          <rPr>
            <b/>
            <sz val="9"/>
            <color indexed="81"/>
            <rFont val="Tahoma"/>
            <family val="2"/>
          </rPr>
          <t>Dmeyer:</t>
        </r>
        <r>
          <rPr>
            <sz val="9"/>
            <color indexed="81"/>
            <rFont val="Tahoma"/>
            <family val="2"/>
          </rPr>
          <t xml:space="preserve">
hidden rows</t>
        </r>
      </text>
    </comment>
    <comment ref="R218" authorId="0" shapeId="0">
      <text>
        <r>
          <rPr>
            <b/>
            <sz val="9"/>
            <color indexed="81"/>
            <rFont val="Tahoma"/>
            <family val="2"/>
          </rPr>
          <t>Dmeyer:</t>
        </r>
        <r>
          <rPr>
            <sz val="9"/>
            <color indexed="81"/>
            <rFont val="Tahoma"/>
            <family val="2"/>
          </rPr>
          <t xml:space="preserve">
hidden rows</t>
        </r>
      </text>
    </comment>
    <comment ref="R224" authorId="0" shapeId="0">
      <text>
        <r>
          <rPr>
            <b/>
            <sz val="9"/>
            <color indexed="81"/>
            <rFont val="Tahoma"/>
            <family val="2"/>
          </rPr>
          <t>Dmeyer:</t>
        </r>
        <r>
          <rPr>
            <sz val="9"/>
            <color indexed="81"/>
            <rFont val="Tahoma"/>
            <family val="2"/>
          </rPr>
          <t xml:space="preserve">
hidden rows</t>
        </r>
      </text>
    </comment>
  </commentList>
</comments>
</file>

<file path=xl/comments3.xml><?xml version="1.0" encoding="utf-8"?>
<comments xmlns="http://schemas.openxmlformats.org/spreadsheetml/2006/main">
  <authors>
    <author>Dmeyer</author>
  </authors>
  <commentList>
    <comment ref="M40" authorId="0" shapeId="0">
      <text>
        <r>
          <rPr>
            <b/>
            <sz val="9"/>
            <color indexed="81"/>
            <rFont val="Tahoma"/>
            <family val="2"/>
          </rPr>
          <t>Dmeyer:</t>
        </r>
        <r>
          <rPr>
            <sz val="9"/>
            <color indexed="81"/>
            <rFont val="Tahoma"/>
            <family val="2"/>
          </rPr>
          <t xml:space="preserve">
hidden rows in section</t>
        </r>
      </text>
    </comment>
    <comment ref="M45" authorId="0" shapeId="0">
      <text>
        <r>
          <rPr>
            <b/>
            <sz val="9"/>
            <color indexed="81"/>
            <rFont val="Tahoma"/>
            <family val="2"/>
          </rPr>
          <t>Dmeyer:</t>
        </r>
        <r>
          <rPr>
            <sz val="9"/>
            <color indexed="81"/>
            <rFont val="Tahoma"/>
            <family val="2"/>
          </rPr>
          <t xml:space="preserve">
hidden rows in section</t>
        </r>
      </text>
    </comment>
    <comment ref="M50" authorId="0" shapeId="0">
      <text>
        <r>
          <rPr>
            <b/>
            <sz val="9"/>
            <color indexed="81"/>
            <rFont val="Tahoma"/>
            <family val="2"/>
          </rPr>
          <t>Dmeyer:</t>
        </r>
        <r>
          <rPr>
            <sz val="9"/>
            <color indexed="81"/>
            <rFont val="Tahoma"/>
            <family val="2"/>
          </rPr>
          <t xml:space="preserve">
hidden rows in section</t>
        </r>
      </text>
    </comment>
    <comment ref="M55" authorId="0" shapeId="0">
      <text>
        <r>
          <rPr>
            <b/>
            <sz val="9"/>
            <color indexed="81"/>
            <rFont val="Tahoma"/>
            <family val="2"/>
          </rPr>
          <t>Dmeyer:</t>
        </r>
        <r>
          <rPr>
            <sz val="9"/>
            <color indexed="81"/>
            <rFont val="Tahoma"/>
            <family val="2"/>
          </rPr>
          <t xml:space="preserve">
hidden rows in section</t>
        </r>
      </text>
    </comment>
    <comment ref="M139" authorId="0" shapeId="0">
      <text>
        <r>
          <rPr>
            <b/>
            <sz val="9"/>
            <color indexed="81"/>
            <rFont val="Tahoma"/>
            <family val="2"/>
          </rPr>
          <t>Dmeyer:</t>
        </r>
        <r>
          <rPr>
            <sz val="9"/>
            <color indexed="81"/>
            <rFont val="Tahoma"/>
            <family val="2"/>
          </rPr>
          <t xml:space="preserve">
hidden rows in section</t>
        </r>
      </text>
    </comment>
    <comment ref="M144" authorId="0" shapeId="0">
      <text>
        <r>
          <rPr>
            <b/>
            <sz val="9"/>
            <color indexed="81"/>
            <rFont val="Tahoma"/>
            <family val="2"/>
          </rPr>
          <t>Dmeyer:</t>
        </r>
        <r>
          <rPr>
            <sz val="9"/>
            <color indexed="81"/>
            <rFont val="Tahoma"/>
            <family val="2"/>
          </rPr>
          <t xml:space="preserve">
hidden rows in section</t>
        </r>
      </text>
    </comment>
    <comment ref="M149" authorId="0" shapeId="0">
      <text>
        <r>
          <rPr>
            <b/>
            <sz val="9"/>
            <color indexed="81"/>
            <rFont val="Tahoma"/>
            <family val="2"/>
          </rPr>
          <t>Dmeyer:</t>
        </r>
        <r>
          <rPr>
            <sz val="9"/>
            <color indexed="81"/>
            <rFont val="Tahoma"/>
            <family val="2"/>
          </rPr>
          <t xml:space="preserve">
hidden rows in section</t>
        </r>
      </text>
    </comment>
    <comment ref="M154" authorId="0" shapeId="0">
      <text>
        <r>
          <rPr>
            <b/>
            <sz val="9"/>
            <color indexed="81"/>
            <rFont val="Tahoma"/>
            <family val="2"/>
          </rPr>
          <t>Dmeyer:</t>
        </r>
        <r>
          <rPr>
            <sz val="9"/>
            <color indexed="81"/>
            <rFont val="Tahoma"/>
            <family val="2"/>
          </rPr>
          <t xml:space="preserve">
hidden rows in section</t>
        </r>
      </text>
    </comment>
  </commentList>
</comments>
</file>

<file path=xl/sharedStrings.xml><?xml version="1.0" encoding="utf-8"?>
<sst xmlns="http://schemas.openxmlformats.org/spreadsheetml/2006/main" count="15120" uniqueCount="1811">
  <si>
    <t>Contact Name</t>
  </si>
  <si>
    <t>Name of Company</t>
  </si>
  <si>
    <t>Exchange Agreement</t>
  </si>
  <si>
    <t>Asset Purchase</t>
  </si>
  <si>
    <t>City</t>
  </si>
  <si>
    <t>State / Province</t>
  </si>
  <si>
    <t>Zip Code</t>
  </si>
  <si>
    <t>WA</t>
  </si>
  <si>
    <t>OR</t>
  </si>
  <si>
    <t>ID</t>
  </si>
  <si>
    <t>MT</t>
  </si>
  <si>
    <t>Mailing Address</t>
  </si>
  <si>
    <t>Other - describe below</t>
  </si>
  <si>
    <t>MW</t>
  </si>
  <si>
    <t>Gas Turbine - SCCT</t>
  </si>
  <si>
    <t>Gas Turbine - CCCT</t>
  </si>
  <si>
    <t>Biomass</t>
  </si>
  <si>
    <t>Coal</t>
  </si>
  <si>
    <t>Geothermal</t>
  </si>
  <si>
    <t>Project PPA</t>
  </si>
  <si>
    <t>NV</t>
  </si>
  <si>
    <t>%</t>
  </si>
  <si>
    <t>Development</t>
  </si>
  <si>
    <t>Status</t>
  </si>
  <si>
    <t>Email</t>
  </si>
  <si>
    <t>Interconnection</t>
  </si>
  <si>
    <t>Contact Title</t>
  </si>
  <si>
    <t xml:space="preserve">
</t>
  </si>
  <si>
    <t>Construction</t>
  </si>
  <si>
    <t>Resource Type</t>
  </si>
  <si>
    <t>Title</t>
  </si>
  <si>
    <t>County</t>
  </si>
  <si>
    <t>CA</t>
  </si>
  <si>
    <t>WY</t>
  </si>
  <si>
    <t>Are costs in nominal dollars or real?</t>
  </si>
  <si>
    <t>Nominal</t>
  </si>
  <si>
    <t>Assumed escalation rate?</t>
  </si>
  <si>
    <t>A</t>
  </si>
  <si>
    <t>B</t>
  </si>
  <si>
    <t>D</t>
  </si>
  <si>
    <t>E</t>
  </si>
  <si>
    <t>F</t>
  </si>
  <si>
    <t>G</t>
  </si>
  <si>
    <t>H</t>
  </si>
  <si>
    <t>I</t>
  </si>
  <si>
    <t>J</t>
  </si>
  <si>
    <t>K</t>
  </si>
  <si>
    <t>L</t>
  </si>
  <si>
    <t>M</t>
  </si>
  <si>
    <t>N</t>
  </si>
  <si>
    <t>O</t>
  </si>
  <si>
    <t>P</t>
  </si>
  <si>
    <t>Q</t>
  </si>
  <si>
    <t>R</t>
  </si>
  <si>
    <t>S</t>
  </si>
  <si>
    <t>T</t>
  </si>
  <si>
    <t>U</t>
  </si>
  <si>
    <t>V</t>
  </si>
  <si>
    <t>W</t>
  </si>
  <si>
    <t>X</t>
  </si>
  <si>
    <t>Y</t>
  </si>
  <si>
    <t>Z</t>
  </si>
  <si>
    <t>AA</t>
  </si>
  <si>
    <t>AB</t>
  </si>
  <si>
    <t>AC</t>
  </si>
  <si>
    <t>$</t>
  </si>
  <si>
    <t>Engineering</t>
  </si>
  <si>
    <t>Permitting</t>
  </si>
  <si>
    <t>Contingency</t>
  </si>
  <si>
    <t>Are sales taxes assumed to be included in each line item?</t>
  </si>
  <si>
    <t>C</t>
  </si>
  <si>
    <t>GWh</t>
  </si>
  <si>
    <t>$/kW-yr</t>
  </si>
  <si>
    <t>Insurance</t>
  </si>
  <si>
    <t>Other</t>
  </si>
  <si>
    <t xml:space="preserve">Fuel: </t>
  </si>
  <si>
    <t>MWh / yr</t>
  </si>
  <si>
    <t>Total $</t>
  </si>
  <si>
    <t>$ / MWh</t>
  </si>
  <si>
    <t>$ / MMBtu</t>
  </si>
  <si>
    <t>Chemicals</t>
  </si>
  <si>
    <t>$ / Bone Dry Ton</t>
  </si>
  <si>
    <t>Yes</t>
  </si>
  <si>
    <t xml:space="preserve"> </t>
  </si>
  <si>
    <t>Market PPA</t>
  </si>
  <si>
    <t>Proposal Element</t>
  </si>
  <si>
    <t>No</t>
  </si>
  <si>
    <t>Exhibit B</t>
  </si>
  <si>
    <t>Not Applicable</t>
  </si>
  <si>
    <t>Mutual Confidentiality Agreement</t>
  </si>
  <si>
    <t>Exhibit C</t>
  </si>
  <si>
    <t>MWh</t>
  </si>
  <si>
    <t>acres</t>
  </si>
  <si>
    <t>Solar</t>
  </si>
  <si>
    <t>B.C. Canada</t>
  </si>
  <si>
    <t>A.B. Canada</t>
  </si>
  <si>
    <t>Gas/ Thermal Turbine - Other (specify below)</t>
  </si>
  <si>
    <t>Primary Phone</t>
  </si>
  <si>
    <t>State/Province</t>
  </si>
  <si>
    <t>Hybrid - Biomass + Storage</t>
  </si>
  <si>
    <t>Name of Officer</t>
  </si>
  <si>
    <t>Date signed</t>
  </si>
  <si>
    <r>
      <t xml:space="preserve">Submitted by
</t>
    </r>
    <r>
      <rPr>
        <i/>
        <sz val="8"/>
        <rFont val="Arial"/>
        <family val="2"/>
      </rPr>
      <t>full legal name of entity</t>
    </r>
  </si>
  <si>
    <t>Longitude</t>
  </si>
  <si>
    <t>If yes, please specify the subsidiary or affiliate</t>
  </si>
  <si>
    <t>Offer options</t>
  </si>
  <si>
    <t>Additional offer details</t>
  </si>
  <si>
    <t>PSE will consider hybrid offers for generation paired with storage, if the bidder includes pricing for both resources in the table below.</t>
  </si>
  <si>
    <t>Tab 4</t>
  </si>
  <si>
    <t>Tab 3</t>
  </si>
  <si>
    <t>Tab 1</t>
  </si>
  <si>
    <t>Tab 5</t>
  </si>
  <si>
    <t>Tab 6</t>
  </si>
  <si>
    <t>Tab 7</t>
  </si>
  <si>
    <t>Tab 8</t>
  </si>
  <si>
    <t>Tab 9</t>
  </si>
  <si>
    <t>Prototype Term Sheet (by offer structure)</t>
  </si>
  <si>
    <t>Exhibit B. Proposal Requirement Forms</t>
  </si>
  <si>
    <r>
      <t xml:space="preserve">Briefly describe any prior experience working with PSE
</t>
    </r>
    <r>
      <rPr>
        <i/>
        <sz val="8"/>
        <rFont val="Arial"/>
        <family val="2"/>
      </rPr>
      <t>e.g., prior RFPs, prior projects/contracts, existing contracts</t>
    </r>
  </si>
  <si>
    <t>Required proposal contents</t>
  </si>
  <si>
    <t>Resource information summary</t>
  </si>
  <si>
    <t>Forced outage rate</t>
  </si>
  <si>
    <t>Facility start-up time</t>
  </si>
  <si>
    <t>Hot</t>
  </si>
  <si>
    <t>Cold</t>
  </si>
  <si>
    <t>Does the plant need a schedule for state of charge?</t>
  </si>
  <si>
    <t>Describe how the underlying facility or contract meets the obligations of Washington's Emissions Performance Standards (WAC 173-407).</t>
  </si>
  <si>
    <t>Has fuel supply been secured?</t>
  </si>
  <si>
    <t>Storage on site?</t>
  </si>
  <si>
    <t>With duct firing, if applicable</t>
  </si>
  <si>
    <t>Has fuel transportation been secured?</t>
  </si>
  <si>
    <t>Schedule</t>
  </si>
  <si>
    <t>Site control</t>
  </si>
  <si>
    <t>Additional Info</t>
  </si>
  <si>
    <t>Additional Info.</t>
  </si>
  <si>
    <t>Does the project have any known legal issues?</t>
  </si>
  <si>
    <t>Section</t>
  </si>
  <si>
    <t>General facility information</t>
  </si>
  <si>
    <t>Specify other</t>
  </si>
  <si>
    <t>1. Proposal Content Checklist</t>
  </si>
  <si>
    <t>Not required for non-unit contingent System PPAs. Required for all other RFP proposals. (Do not remove tab.)</t>
  </si>
  <si>
    <t>Not required for baseload or dispatchable resources. Required for all other RFP resources. (Do not remove tab.)</t>
  </si>
  <si>
    <t>4. Variable Energy Output Profile for Intermittent Resources (8760)</t>
  </si>
  <si>
    <t>Required for</t>
  </si>
  <si>
    <t>All proposals</t>
  </si>
  <si>
    <t xml:space="preserve">       Required for proposals containing asset sale offers. (Do not remove tab.)</t>
  </si>
  <si>
    <t>Proposals including asset sale offers</t>
  </si>
  <si>
    <t>Development or construction project proposals</t>
  </si>
  <si>
    <t>All proposals (or specify Schedule C)</t>
  </si>
  <si>
    <t>Proposals must be substantially complete consistent with the requirements of this RFP.</t>
  </si>
  <si>
    <t xml:space="preserve"> Proposals that do not provide sufficient information to substantiate a project or offer will not be considered in this RFP.</t>
  </si>
  <si>
    <t>Required for development and construction projects. Not required for operating projects or non-unit-contingent offers. (Do not remove tab.)</t>
  </si>
  <si>
    <t>Project development</t>
  </si>
  <si>
    <t xml:space="preserve">Permitting </t>
  </si>
  <si>
    <t>Startup</t>
  </si>
  <si>
    <t xml:space="preserve">Testing </t>
  </si>
  <si>
    <t>Commissioning</t>
  </si>
  <si>
    <t>Include any actions taken to ensure the schedule is met (e.g., long-lead equipment orders)</t>
  </si>
  <si>
    <t>Environmental siting</t>
  </si>
  <si>
    <t>If yes, has the Tribe been consulted about the project?</t>
  </si>
  <si>
    <t>Experience and Qualifications</t>
  </si>
  <si>
    <t>5. Interconnection and Transmission</t>
  </si>
  <si>
    <t>If yes, provide TSR queue number.</t>
  </si>
  <si>
    <r>
      <t xml:space="preserve">Point of receipt ("POR")  </t>
    </r>
    <r>
      <rPr>
        <i/>
        <sz val="8"/>
        <rFont val="Arial"/>
        <family val="2"/>
      </rPr>
      <t>if different from the POI</t>
    </r>
  </si>
  <si>
    <t>Point of interconnection ("POI")</t>
  </si>
  <si>
    <t>If yes, provide LGIA queue number.</t>
  </si>
  <si>
    <t>Date of LGIA signing or expected signing.</t>
  </si>
  <si>
    <t>Transmission service</t>
  </si>
  <si>
    <t>Ancillary services</t>
  </si>
  <si>
    <t>Study number</t>
  </si>
  <si>
    <t>Does the project require construction of a tie-line to the POI?</t>
  </si>
  <si>
    <t xml:space="preserve">Are there any other construction plans for any interconnection facilities? </t>
  </si>
  <si>
    <t>If yes, describe below.</t>
  </si>
  <si>
    <t>Service</t>
  </si>
  <si>
    <t>Operating reserves</t>
  </si>
  <si>
    <t>Party 
responsible</t>
  </si>
  <si>
    <t>Resource integration (intermittent resources)</t>
  </si>
  <si>
    <t>Scheduling</t>
  </si>
  <si>
    <t>Regulating reserves</t>
  </si>
  <si>
    <t>Generation imbalance</t>
  </si>
  <si>
    <t>Other required ancillary service(s)</t>
  </si>
  <si>
    <t xml:space="preserve">If yes, describe how electricity from the facility will be delivered to Washington state on a real-time basis without shaping, storage or integration services. </t>
  </si>
  <si>
    <r>
      <t xml:space="preserve">Has interconnection been </t>
    </r>
    <r>
      <rPr>
        <b/>
        <u/>
        <sz val="10"/>
        <rFont val="Arial"/>
        <family val="2"/>
      </rPr>
      <t>secured</t>
    </r>
    <r>
      <rPr>
        <b/>
        <sz val="10"/>
        <rFont val="Arial"/>
        <family val="2"/>
      </rPr>
      <t xml:space="preserve"> for the project?</t>
    </r>
  </si>
  <si>
    <r>
      <t xml:space="preserve">Has interconnection been </t>
    </r>
    <r>
      <rPr>
        <b/>
        <u/>
        <sz val="10"/>
        <rFont val="Arial"/>
        <family val="2"/>
      </rPr>
      <t>requested</t>
    </r>
    <r>
      <rPr>
        <b/>
        <sz val="10"/>
        <rFont val="Arial"/>
        <family val="2"/>
      </rPr>
      <t xml:space="preserve"> for the project?</t>
    </r>
  </si>
  <si>
    <r>
      <t xml:space="preserve">Describe the location of the tie-line relative to the project and the POI. Include the development/construction status of the tie-line. </t>
    </r>
    <r>
      <rPr>
        <sz val="8"/>
        <rFont val="Arial"/>
        <family val="2"/>
      </rPr>
      <t xml:space="preserve">Describe relevant permitting and land rights matters associated with the tie-line on Tab 6. Development Projects Detail in the site control and permitting sections. </t>
    </r>
  </si>
  <si>
    <t>System Impact Study (SIS)</t>
  </si>
  <si>
    <t>Affected System Study</t>
  </si>
  <si>
    <t>Consultant Study</t>
  </si>
  <si>
    <t>Study type</t>
  </si>
  <si>
    <t>Study performed by</t>
  </si>
  <si>
    <t>In Progress</t>
  </si>
  <si>
    <t>Completed</t>
  </si>
  <si>
    <t>PSE</t>
  </si>
  <si>
    <t>N/A - Not renewable or non-emitting</t>
  </si>
  <si>
    <t>N/A - Resource is baseload/dispatchable</t>
  </si>
  <si>
    <t>N/A - Resource is renewable or non-emitting</t>
  </si>
  <si>
    <r>
      <t>Is the project dependent on another entity?</t>
    </r>
    <r>
      <rPr>
        <i/>
        <sz val="8"/>
        <rFont val="Arial"/>
        <family val="2"/>
      </rPr>
      <t xml:space="preserve">  (e.g. fuel supplier or steam host)</t>
    </r>
  </si>
  <si>
    <t>If yes, please describe.</t>
  </si>
  <si>
    <t>Interconnection provider</t>
  </si>
  <si>
    <t>Transmission provider(s).</t>
  </si>
  <si>
    <t>Project balancing authority</t>
  </si>
  <si>
    <t>Day</t>
  </si>
  <si>
    <t>Project size (in acreage)</t>
  </si>
  <si>
    <t>Can the project be expanded?</t>
  </si>
  <si>
    <r>
      <t xml:space="preserve">Does the project have all necessary leases, easements or other ownership documents to operate the facility throughout the life of the project?    </t>
    </r>
    <r>
      <rPr>
        <i/>
        <sz val="8"/>
        <rFont val="Arial"/>
        <family val="2"/>
      </rPr>
      <t>PSE may request this documentation, if the project advances to the second phase of the RFP.</t>
    </r>
  </si>
  <si>
    <t>Not applicable (non-unit contingent PPA)</t>
  </si>
  <si>
    <t>Development projects, see also Tab 6. Development Projects Detail, subparts Environmental Siting and Permitting.</t>
  </si>
  <si>
    <t>Public engagement</t>
  </si>
  <si>
    <t>Are there any known or likely operating limits due to permitting, legal, aesthetic, wildlife or other reasons?</t>
  </si>
  <si>
    <t>Particulate matter</t>
  </si>
  <si>
    <t>lb/MMBtu</t>
  </si>
  <si>
    <t xml:space="preserve">Primary fuel </t>
  </si>
  <si>
    <t>Required for all RFP proposals. (Do not remove tab.)</t>
  </si>
  <si>
    <t xml:space="preserve">Required for all RFP proposals. (Do not remove tab.) </t>
  </si>
  <si>
    <t>Real</t>
  </si>
  <si>
    <t xml:space="preserve">Proposals containing one or more ownership options (e.g., existing resource, turnkey, development assets) must also complete Tab 7. Project Capital Costs and Tab 8. Operating Cost. Specify below any financing costs and the associated estimated payment schedule dates, if included in the total capital cost (Tab 7). PSE may prefer to finance the construction. </t>
  </si>
  <si>
    <t>If not, specify owner.</t>
  </si>
  <si>
    <t>PSE may request this documentation, if the project advances to the second phase of the RFP.</t>
  </si>
  <si>
    <t>Are any additional environmental studies or assessments in progress?</t>
  </si>
  <si>
    <t>If yes, discuss the plan and any ongoing community relations and environmental stakeholder relations.</t>
  </si>
  <si>
    <t>If yes, are the studies available, if requested?</t>
  </si>
  <si>
    <t>Include wildlife monitoring reports, biological assessments, environmental assessments, environmental impact statements, environmental media sampling reports (air, soil or groundwater), flood control measures or other risk mitigations identified at the site, and any other relevant studies.</t>
  </si>
  <si>
    <t>Include in the list the status of each study, the person(s) or firm(s) responsible for conducting and completing the work, and their methodologies. For planned or in progress, describe the scope and schedule for completion.</t>
  </si>
  <si>
    <t>Is the project located in an area that is ceded land, may have been historically used by a Native American Tribe, and/or that may impact tribal interests?</t>
  </si>
  <si>
    <t>Include the most accurate estimates available for each of the following:</t>
  </si>
  <si>
    <r>
      <t xml:space="preserve">Have any arrangements or commitments been made for the construction of the project? 
</t>
    </r>
    <r>
      <rPr>
        <i/>
        <sz val="8"/>
        <rFont val="Arial"/>
        <family val="2"/>
      </rPr>
      <t>(e.g., contracts, LOIs, MOUs)</t>
    </r>
  </si>
  <si>
    <t>If construction is completed, are there any open warranty issues?</t>
  </si>
  <si>
    <r>
      <rPr>
        <b/>
        <sz val="10"/>
        <rFont val="Arial"/>
        <family val="2"/>
      </rPr>
      <t>Describe the contractual structure proposed for project design, procurement and construction, and any arrangements or commitments for project construction.</t>
    </r>
    <r>
      <rPr>
        <sz val="10"/>
        <rFont val="Arial"/>
        <family val="2"/>
      </rPr>
      <t xml:space="preserve"> </t>
    </r>
    <r>
      <rPr>
        <i/>
        <sz val="8"/>
        <rFont val="Arial"/>
        <family val="2"/>
      </rPr>
      <t>(e.g., turnkey; engineering, procurement and construction (EPC); multiple lump-sum purchase, etc.)</t>
    </r>
  </si>
  <si>
    <t>Legal and financial</t>
  </si>
  <si>
    <t>Discuss the current status of applications and proceedings, and the schedule and approach to obtain the necessary permits and approvals.</t>
  </si>
  <si>
    <t>If yes, please describe in the space below.</t>
  </si>
  <si>
    <t>Not Applicable - Schedule C</t>
  </si>
  <si>
    <t>Family-level wages?</t>
  </si>
  <si>
    <t>Benefits?</t>
  </si>
  <si>
    <t>Opportunities for local workers and businesses?</t>
  </si>
  <si>
    <t>Point of Delivery</t>
  </si>
  <si>
    <t>Interconnection Provider</t>
  </si>
  <si>
    <t>Transmission Provider(s)</t>
  </si>
  <si>
    <t xml:space="preserve">Does pricing above include emission costs?    </t>
  </si>
  <si>
    <t>POR</t>
  </si>
  <si>
    <t>POD</t>
  </si>
  <si>
    <t>Sink</t>
  </si>
  <si>
    <t>Point of delivery ("POD")</t>
  </si>
  <si>
    <r>
      <t xml:space="preserve">Cost for each wheel </t>
    </r>
    <r>
      <rPr>
        <i/>
        <sz val="8"/>
        <rFont val="Arial"/>
        <family val="2"/>
      </rPr>
      <t>($/kW-month)</t>
    </r>
  </si>
  <si>
    <t>Transmission provider for each wheel</t>
  </si>
  <si>
    <t>Feasibility Study</t>
  </si>
  <si>
    <t>List in table below all available or in progress interconnection studies and status.</t>
  </si>
  <si>
    <t>List in table below all available or in progress transmission studies and status.</t>
  </si>
  <si>
    <t>Type of interconnection request</t>
  </si>
  <si>
    <t>Energy Resource Interconnection Service (ERIS)</t>
  </si>
  <si>
    <t>Network Resource Interconnection Service (NRIS)</t>
  </si>
  <si>
    <t>N/A - Offer is not unit contingent</t>
  </si>
  <si>
    <t>Both ERIS and NRIS</t>
  </si>
  <si>
    <t>Is the resource located within PSE's contiguous system (west of Cascades)?</t>
  </si>
  <si>
    <t xml:space="preserve">State any needed interconnection upgrades and associated costs. </t>
  </si>
  <si>
    <t>Expected completion date for interconnection upgrades.</t>
  </si>
  <si>
    <t>Facility Study (FS)</t>
  </si>
  <si>
    <t>Offer 1</t>
  </si>
  <si>
    <t>Offer 2</t>
  </si>
  <si>
    <t>Offer 3</t>
  </si>
  <si>
    <t>Additional Offer Details</t>
  </si>
  <si>
    <t>POI MW</t>
  </si>
  <si>
    <r>
      <rPr>
        <b/>
        <sz val="10"/>
        <rFont val="Arial"/>
        <family val="2"/>
      </rPr>
      <t xml:space="preserve">Have questions about the form? </t>
    </r>
    <r>
      <rPr>
        <sz val="10"/>
        <rFont val="Arial"/>
        <family val="2"/>
      </rPr>
      <t>Contact us at</t>
    </r>
    <r>
      <rPr>
        <b/>
        <sz val="10"/>
        <rFont val="Arial"/>
        <family val="2"/>
      </rPr>
      <t xml:space="preserve"> </t>
    </r>
    <r>
      <rPr>
        <u/>
        <sz val="10"/>
        <color rgb="FF0000FF"/>
        <rFont val="Arial"/>
        <family val="2"/>
      </rPr>
      <t>AllSourceRFPmailbox@pse.com</t>
    </r>
    <r>
      <rPr>
        <sz val="10"/>
        <rFont val="Arial"/>
        <family val="2"/>
      </rPr>
      <t>.</t>
    </r>
    <r>
      <rPr>
        <sz val="10"/>
        <color rgb="FFC00000"/>
        <rFont val="Arial"/>
        <family val="2"/>
      </rPr>
      <t xml:space="preserve"> </t>
    </r>
  </si>
  <si>
    <t>Project buildout capital costs (as applicable)</t>
  </si>
  <si>
    <t>Land acquisition</t>
  </si>
  <si>
    <t>Development fees</t>
  </si>
  <si>
    <t>Other development costs</t>
  </si>
  <si>
    <t>Generation facility</t>
  </si>
  <si>
    <t xml:space="preserve">O&amp;M building </t>
  </si>
  <si>
    <t xml:space="preserve">Project substation </t>
  </si>
  <si>
    <t>Generation equipment:</t>
  </si>
  <si>
    <t>Wind turbines</t>
  </si>
  <si>
    <t>Solar array(s)</t>
  </si>
  <si>
    <t>Combustion turbine / generator</t>
  </si>
  <si>
    <t>Steam turbine</t>
  </si>
  <si>
    <t xml:space="preserve">Spare parts </t>
  </si>
  <si>
    <t>Pipeline build-out</t>
  </si>
  <si>
    <t>Environmental management / containment</t>
  </si>
  <si>
    <t>Remaining balance of plant construction</t>
  </si>
  <si>
    <t>Other (taxes, insurance, etc.)</t>
  </si>
  <si>
    <t>Initial working capital</t>
  </si>
  <si>
    <t>Start up power credit: sales of test power</t>
  </si>
  <si>
    <t>Ongoing capital costs during project operation (as applicable)</t>
  </si>
  <si>
    <r>
      <t xml:space="preserve">Incremental capital needs </t>
    </r>
    <r>
      <rPr>
        <i/>
        <sz val="10"/>
        <rFont val="Arial"/>
        <family val="2"/>
      </rPr>
      <t>(please list)</t>
    </r>
  </si>
  <si>
    <t>Major maintenance</t>
  </si>
  <si>
    <t>Combustion inspection</t>
  </si>
  <si>
    <t>Hot gas path</t>
  </si>
  <si>
    <t>Turbine refurbishments</t>
  </si>
  <si>
    <t>Plant upgrades</t>
  </si>
  <si>
    <t>Generation statistics (as applicable per resource type)</t>
  </si>
  <si>
    <t>Fixed operating expenses (as applicable per resource type)</t>
  </si>
  <si>
    <t>Nameplate capacity (same as form)</t>
  </si>
  <si>
    <t>Planned outage rate</t>
  </si>
  <si>
    <t>Annual availability factor</t>
  </si>
  <si>
    <t>Net capacity factor</t>
  </si>
  <si>
    <t>Net annual generation (AC)</t>
  </si>
  <si>
    <t xml:space="preserve">O&amp;M - general </t>
  </si>
  <si>
    <t>Transmission - electric to point of delivery (POD)</t>
  </si>
  <si>
    <t>Property tax</t>
  </si>
  <si>
    <t>Asset management fee</t>
  </si>
  <si>
    <t>Environmental monitoring</t>
  </si>
  <si>
    <t>Outside services</t>
  </si>
  <si>
    <t>Primary fuel source</t>
  </si>
  <si>
    <t>Secondary fuel source</t>
  </si>
  <si>
    <t>Primary fuel transportation</t>
  </si>
  <si>
    <t>Secondary fuel transportation</t>
  </si>
  <si>
    <t xml:space="preserve">Service agreements: </t>
  </si>
  <si>
    <t>Turbine / Generator O&amp;M - service agreement</t>
  </si>
  <si>
    <t>Remaining plant O&amp;M - service agreement</t>
  </si>
  <si>
    <t>Capacity payment</t>
  </si>
  <si>
    <t>Water / Wastewater treatment</t>
  </si>
  <si>
    <t>Spare parts</t>
  </si>
  <si>
    <t>Parasitic power</t>
  </si>
  <si>
    <t>Permit requirements</t>
  </si>
  <si>
    <t>O&amp;M service agreement - wind</t>
  </si>
  <si>
    <t>Development fee</t>
  </si>
  <si>
    <t>Land leases</t>
  </si>
  <si>
    <t>Variable operating expense (as applicable per resource type)</t>
  </si>
  <si>
    <t>O&amp;M - general</t>
  </si>
  <si>
    <t>Production payments to developer</t>
  </si>
  <si>
    <t>Landowner royalties</t>
  </si>
  <si>
    <t>Fuel cost per unit</t>
  </si>
  <si>
    <t>Emissions cost</t>
  </si>
  <si>
    <t>City / Town</t>
  </si>
  <si>
    <t>Received/
Estimated completion date</t>
  </si>
  <si>
    <t>If not, specify developer.</t>
  </si>
  <si>
    <r>
      <t xml:space="preserve">qualifying year </t>
    </r>
    <r>
      <rPr>
        <sz val="8"/>
        <rFont val="Arial"/>
        <family val="2"/>
      </rPr>
      <t>(yyyy)</t>
    </r>
  </si>
  <si>
    <r>
      <t xml:space="preserve">expiration year </t>
    </r>
    <r>
      <rPr>
        <sz val="8"/>
        <rFont val="Arial"/>
        <family val="2"/>
      </rPr>
      <t>(yyyy)</t>
    </r>
  </si>
  <si>
    <t>Discuss ongoing community relations and environmental stakeholder relations. Include any known public support for the project.</t>
  </si>
  <si>
    <t xml:space="preserve">Resource location  </t>
  </si>
  <si>
    <r>
      <t xml:space="preserve">Project/Facility name </t>
    </r>
    <r>
      <rPr>
        <i/>
        <sz val="8"/>
        <rFont val="Arial"/>
        <family val="2"/>
      </rPr>
      <t>(proposal name)</t>
    </r>
  </si>
  <si>
    <t>For projects outside PSE's balancing authority area (BAA), provide the following:</t>
  </si>
  <si>
    <t>Complete a column below for each wheel.</t>
  </si>
  <si>
    <r>
      <t xml:space="preserve">Transmission wheels  </t>
    </r>
    <r>
      <rPr>
        <i/>
        <sz val="8"/>
        <rFont val="Arial"/>
        <family val="2"/>
      </rPr>
      <t>specified above</t>
    </r>
  </si>
  <si>
    <t>Batteries</t>
  </si>
  <si>
    <t>Power control systems / inverters</t>
  </si>
  <si>
    <r>
      <rPr>
        <b/>
        <sz val="10"/>
        <rFont val="Arial"/>
        <family val="2"/>
      </rPr>
      <t>To be eligible to participate in this RFP, the respondent must fully complete and include an Excel copy of the Exhibit B forms enclosed.</t>
    </r>
    <r>
      <rPr>
        <sz val="10"/>
        <rFont val="Arial"/>
        <family val="2"/>
      </rPr>
      <t xml:space="preserve"> A downloadable copy of the forms template can be found at </t>
    </r>
    <r>
      <rPr>
        <u/>
        <sz val="10"/>
        <color rgb="FF0000FF"/>
        <rFont val="Arial"/>
        <family val="2"/>
      </rPr>
      <t>http://www.pse.com/RFP</t>
    </r>
    <r>
      <rPr>
        <sz val="10"/>
        <rFont val="Arial"/>
        <family val="2"/>
      </rPr>
      <t>.</t>
    </r>
  </si>
  <si>
    <t>Has the respondent verified either through the TSR process or based on information publicly available on the transmission provider's OASIS site that the identified path has sufficient available transmission capacity (ATC)?</t>
  </si>
  <si>
    <t>Does the proposal describe the respondent's labor plan (including family-level wages, benefits and opportunities for local workers and businesses)?</t>
  </si>
  <si>
    <t xml:space="preserve">Has the respondent established a labor plan? </t>
  </si>
  <si>
    <t>Proposals for projects with a pending request for or agreement for PSE transmission or integration</t>
  </si>
  <si>
    <t>Respondent and offer summary</t>
  </si>
  <si>
    <r>
      <t xml:space="preserve">Respondent </t>
    </r>
    <r>
      <rPr>
        <i/>
        <sz val="8"/>
        <rFont val="Arial"/>
        <family val="2"/>
      </rPr>
      <t>seller/owner/developer</t>
    </r>
  </si>
  <si>
    <t>If the project is a development project, how does the respondent plan to finance the project?</t>
  </si>
  <si>
    <t xml:space="preserve">(94 Stat. 2698; 16 U.S.C. Sec 839a)? </t>
  </si>
  <si>
    <t xml:space="preserve">Is respondent proposing a QF resource located outside the Pacific Northwest as defined for the BPA in Section 3 of the Pacific Northwest Electric Power Planning Conservation Act </t>
  </si>
  <si>
    <t>Does the owner/developer plan to pursue eligibility through the PURPA?</t>
  </si>
  <si>
    <t>Is the respondent the owner of the facility?</t>
  </si>
  <si>
    <t>Is the respondent the developer of the facility?</t>
  </si>
  <si>
    <t>Does respondent have a plan to engage the community and environmental stakeholders to support the proposed project?</t>
  </si>
  <si>
    <t>Does respondent have all discretionary permits required to begin construction on the facility?</t>
  </si>
  <si>
    <t>Is the respondent aware of any required tribal notifications, permit conditions or costs associated with any tribal agreement or promise?</t>
  </si>
  <si>
    <r>
      <t xml:space="preserve">Name of respondent entity
</t>
    </r>
    <r>
      <rPr>
        <i/>
        <sz val="8"/>
        <rFont val="Arial"/>
        <family val="2"/>
      </rPr>
      <t>if different from above</t>
    </r>
  </si>
  <si>
    <t>Respondent / Developer</t>
  </si>
  <si>
    <t>Production tax credit</t>
  </si>
  <si>
    <t>Investment tax credit</t>
  </si>
  <si>
    <r>
      <t>If pursuing safe harbor based on start of construction</t>
    </r>
    <r>
      <rPr>
        <sz val="10"/>
        <rFont val="Arial"/>
        <family val="2"/>
      </rPr>
      <t xml:space="preserve">: </t>
    </r>
  </si>
  <si>
    <t>Target completion date to qualify for the renewable tax credit</t>
  </si>
  <si>
    <t>When does the safe harbor provision for the equipment expire?</t>
  </si>
  <si>
    <t>(i.e., date project must be online to receive them)</t>
  </si>
  <si>
    <t>Physical work test with continuous construction</t>
  </si>
  <si>
    <t>Method of qualification for safe harbor and description of the work</t>
  </si>
  <si>
    <t>What is the qualifying year of the equipment?</t>
  </si>
  <si>
    <r>
      <t xml:space="preserve">completion date </t>
    </r>
    <r>
      <rPr>
        <sz val="8"/>
        <rFont val="Arial"/>
        <family val="2"/>
      </rPr>
      <t>(yyyy)</t>
    </r>
  </si>
  <si>
    <t>Is respondent aware of any community or environmental stakeholder concerns associated with the facility?</t>
  </si>
  <si>
    <t>If developer is different from owner entity above, describe  experience and specify other projects completed to date.</t>
  </si>
  <si>
    <t>Have any environmental studies or assessments been performed related to the site and project?</t>
  </si>
  <si>
    <t>Describe owner's experience and specify other projects    completed to date.</t>
  </si>
  <si>
    <r>
      <t xml:space="preserve">          </t>
    </r>
    <r>
      <rPr>
        <i/>
        <sz val="14"/>
        <color indexed="55"/>
        <rFont val="Palatino Linotype"/>
        <family val="1"/>
      </rPr>
      <t xml:space="preserve">2021 All-Source RFP for Renewable and Peak Capacity Resources </t>
    </r>
    <r>
      <rPr>
        <i/>
        <sz val="14"/>
        <color indexed="55"/>
        <rFont val="Wingdings"/>
        <charset val="2"/>
      </rPr>
      <t></t>
    </r>
    <r>
      <rPr>
        <i/>
        <sz val="14"/>
        <color indexed="55"/>
        <rFont val="Palatino Linotype"/>
        <family val="1"/>
      </rPr>
      <t xml:space="preserve">  Exhibit B</t>
    </r>
  </si>
  <si>
    <t>Instructions for Bidders</t>
  </si>
  <si>
    <t>The Proposal Requirement Forms enclosed (Exhibit B) are designed to capture the minimum information necessary for PSE to perform its preliminary review of the RFP proposals. Bidders should plan to provide all relevant information necessary to assess their proposals. PSE may also send additional data requests to bidders on an as-needed basis during the RFP process.</t>
  </si>
  <si>
    <t>Exhibit J</t>
  </si>
  <si>
    <t>Worksheet</t>
  </si>
  <si>
    <t>Number</t>
  </si>
  <si>
    <t>Name</t>
  </si>
  <si>
    <t>Item</t>
  </si>
  <si>
    <t>Version</t>
  </si>
  <si>
    <t>Minimum Proposal Criteria</t>
  </si>
  <si>
    <t>Submitted request for Interconnection</t>
  </si>
  <si>
    <t>Resource West of Cascades</t>
  </si>
  <si>
    <t>Transmission Path Specified</t>
  </si>
  <si>
    <t>Verified sufficient ATC</t>
  </si>
  <si>
    <t>Firm Fuel Arrangements</t>
  </si>
  <si>
    <t>Development or Construction project</t>
  </si>
  <si>
    <t>Meets commercial operation date</t>
  </si>
  <si>
    <t>Site Control</t>
  </si>
  <si>
    <t>Permits and Approvals identified</t>
  </si>
  <si>
    <t>Labor Plan</t>
  </si>
  <si>
    <t>Agreement for safety / culture of safety</t>
  </si>
  <si>
    <t>Complying with Laws</t>
  </si>
  <si>
    <t>Acknowledge of responsibility for meeting all requirements</t>
  </si>
  <si>
    <t>Additional Proposal Preferences</t>
  </si>
  <si>
    <t>String</t>
  </si>
  <si>
    <t>Data Types</t>
  </si>
  <si>
    <t>Size (characters)</t>
  </si>
  <si>
    <t>Valid Values / Range</t>
  </si>
  <si>
    <t>Cell</t>
  </si>
  <si>
    <t>Required</t>
  </si>
  <si>
    <t>Notes</t>
  </si>
  <si>
    <t>Questions</t>
  </si>
  <si>
    <t>Respondent</t>
  </si>
  <si>
    <t>List</t>
  </si>
  <si>
    <t>Specify subsidiary or affiliate</t>
  </si>
  <si>
    <t>Prior Experience with PSE</t>
  </si>
  <si>
    <t>General Facility Information</t>
  </si>
  <si>
    <t>Project / Facility Name</t>
  </si>
  <si>
    <t>Latitude</t>
  </si>
  <si>
    <t>Decimal</t>
  </si>
  <si>
    <t>Date</t>
  </si>
  <si>
    <t>Offer Options</t>
  </si>
  <si>
    <t>Qualification for Safe Harbor</t>
  </si>
  <si>
    <t>Safe Harbor Qualifying Year</t>
  </si>
  <si>
    <t>Safe Harbor Expiring Year</t>
  </si>
  <si>
    <t>Renewable Tax Credit - Project Start Date</t>
  </si>
  <si>
    <t>Renewable Tax Credit - Project End Date</t>
  </si>
  <si>
    <t>Pricing include Environmental Attributes</t>
  </si>
  <si>
    <t>Pricing include Transmission to PSE system</t>
  </si>
  <si>
    <t>Pricing include Balancing and Integration Charges</t>
  </si>
  <si>
    <t>Pricing includes Emission Costs</t>
  </si>
  <si>
    <t>Deal Diagram</t>
  </si>
  <si>
    <t>Project Dependent on Another Entity</t>
  </si>
  <si>
    <t>Description of Project Dependency</t>
  </si>
  <si>
    <t>Project known legal Issues</t>
  </si>
  <si>
    <t>Description of Project Legal Issues</t>
  </si>
  <si>
    <t>Finance Plan for Development Project</t>
  </si>
  <si>
    <t>Item_Name</t>
  </si>
  <si>
    <t>decimal</t>
  </si>
  <si>
    <t>Equitable Benefits</t>
  </si>
  <si>
    <t>Variable Energy Output Profile</t>
  </si>
  <si>
    <t>Hour</t>
  </si>
  <si>
    <t>Delivery Path</t>
  </si>
  <si>
    <t>Point of Interconnection</t>
  </si>
  <si>
    <t>Point of Receipt</t>
  </si>
  <si>
    <t>Type of Interconnection Request</t>
  </si>
  <si>
    <t>Interconnection Secured</t>
  </si>
  <si>
    <t>Interconnection Requested</t>
  </si>
  <si>
    <t>LGIA queue number</t>
  </si>
  <si>
    <t>LGIA signing date (expected)</t>
  </si>
  <si>
    <t>Interconnection Upgrades and Associated Costs</t>
  </si>
  <si>
    <t>Completion Date for Upgrades</t>
  </si>
  <si>
    <t>Construction of Tie-line to POI</t>
  </si>
  <si>
    <t>Length of new Tie Line</t>
  </si>
  <si>
    <t>Completion date of Tie Line</t>
  </si>
  <si>
    <t>Transmission Service</t>
  </si>
  <si>
    <t>Number of Transmission Wheels</t>
  </si>
  <si>
    <t>Ancillary Services</t>
  </si>
  <si>
    <t>QF Resources outside of Pacific Northwest</t>
  </si>
  <si>
    <t>Delivery description for real time without shaping, storage, or integration services</t>
  </si>
  <si>
    <t>Pursue Eligibility through Purpa</t>
  </si>
  <si>
    <t>Cost for each wheel ($/kW-month)</t>
  </si>
  <si>
    <t>When does respondent expect to have long-term firm transmission for the project?</t>
  </si>
  <si>
    <t>Proposal Certification</t>
  </si>
  <si>
    <t>Submitted by</t>
  </si>
  <si>
    <t>Name of Respondent Entity</t>
  </si>
  <si>
    <t>Date Signed</t>
  </si>
  <si>
    <t>Primary Contact</t>
  </si>
  <si>
    <t>Alternate Contact</t>
  </si>
  <si>
    <t>Generation Statistics</t>
  </si>
  <si>
    <t>Costs Nominal or Real</t>
  </si>
  <si>
    <t>Assumed Escalation Rate</t>
  </si>
  <si>
    <t>Fixed Operating Expenses</t>
  </si>
  <si>
    <t>Variable Operating Expenses</t>
  </si>
  <si>
    <t>Sales Tax Included</t>
  </si>
  <si>
    <t>Repeated to Column AM</t>
  </si>
  <si>
    <t>Project Buildout Capital Costs</t>
  </si>
  <si>
    <t>Generation Equipment</t>
  </si>
  <si>
    <t>Ongoing Capital Costs</t>
  </si>
  <si>
    <t>Sales Tax Included in Line Items</t>
  </si>
  <si>
    <t>Repeated to Column AN</t>
  </si>
  <si>
    <t>Respondend is Owner</t>
  </si>
  <si>
    <t>If not, Owner</t>
  </si>
  <si>
    <t>Describe Owner Experience</t>
  </si>
  <si>
    <t>Respondent is Developer</t>
  </si>
  <si>
    <t>If not, Developer</t>
  </si>
  <si>
    <t>Describe Developer Experience</t>
  </si>
  <si>
    <t>Attached Schedule</t>
  </si>
  <si>
    <t>Environmental Siting</t>
  </si>
  <si>
    <t>Known Environmental Issues</t>
  </si>
  <si>
    <t>Studies / Assessments</t>
  </si>
  <si>
    <t>Availability Studies / Assessments</t>
  </si>
  <si>
    <t>Additional Studies / Assessments in Progress</t>
  </si>
  <si>
    <t>List of Studies Completed, In Progress, and Planned</t>
  </si>
  <si>
    <t>Plan for Community Engagement</t>
  </si>
  <si>
    <t>Description of Plan for Community Engagement</t>
  </si>
  <si>
    <t>Permitting Checklist</t>
  </si>
  <si>
    <t>Discretionary Permits for Gen Tie line</t>
  </si>
  <si>
    <t>Status of Applications and Proceedings, and schedule for obtaining permits</t>
  </si>
  <si>
    <t>Project in Ceded land, Historically used by Native American Tribe, other tribal impacts</t>
  </si>
  <si>
    <t>Discussions with Tribe</t>
  </si>
  <si>
    <t>Description of Discussions with Tribe / future plans</t>
  </si>
  <si>
    <t>Tribal Notifications, permit conditions, or costs with Tribal Agreement</t>
  </si>
  <si>
    <r>
      <t xml:space="preserve">Descriptions of </t>
    </r>
    <r>
      <rPr>
        <sz val="8.5"/>
        <rFont val="Arial"/>
        <family val="2"/>
      </rPr>
      <t>Tribal Notifications, permit conditions, or costs with Tribal Agreement</t>
    </r>
  </si>
  <si>
    <t>Arrangements or Commitments for Construction</t>
  </si>
  <si>
    <r>
      <t xml:space="preserve">Description of </t>
    </r>
    <r>
      <rPr>
        <sz val="8.5"/>
        <rFont val="Arial"/>
        <family val="2"/>
      </rPr>
      <t>Arrangements or Commitments for Construction</t>
    </r>
  </si>
  <si>
    <t>If not turnkey, attach information for those responsible for project management</t>
  </si>
  <si>
    <t>Includes family - level wages</t>
  </si>
  <si>
    <t>Includes Benefits</t>
  </si>
  <si>
    <t>Includes Opportunities for local workers and businesses</t>
  </si>
  <si>
    <t>Efforts to be eligible to be certified according to RCW 19.405</t>
  </si>
  <si>
    <t>Open Warranty Issues</t>
  </si>
  <si>
    <t>Description of tie-line and POI</t>
  </si>
  <si>
    <t>Construction Plans for Interconnection</t>
  </si>
  <si>
    <t>Description of Construction Plans for Interconnection</t>
  </si>
  <si>
    <t>Balancing Authority</t>
  </si>
  <si>
    <t>Other Ancillary Services</t>
  </si>
  <si>
    <t>Operating Reserves</t>
  </si>
  <si>
    <t>Resource Integration (intermittent resources)</t>
  </si>
  <si>
    <t>Warm</t>
  </si>
  <si>
    <t>Real estate</t>
  </si>
  <si>
    <t>Project Size</t>
  </si>
  <si>
    <t>Map Attached of Project area</t>
  </si>
  <si>
    <t>Project have leases / easements</t>
  </si>
  <si>
    <t>Project Description, key components</t>
  </si>
  <si>
    <t>Project Expansion</t>
  </si>
  <si>
    <t>Potential for additional description</t>
  </si>
  <si>
    <t>Operating limitations</t>
  </si>
  <si>
    <t>Description of Operating Limits</t>
  </si>
  <si>
    <t>Description of meeting Washington Emissions Performance Standards</t>
  </si>
  <si>
    <t>Community or Stakeholder Concerns</t>
  </si>
  <si>
    <t>Description of Community or Stakeholder Concerns</t>
  </si>
  <si>
    <t>Initial Request Phase</t>
  </si>
  <si>
    <t>Optional</t>
  </si>
  <si>
    <t>Required?</t>
  </si>
  <si>
    <t>Formatting</t>
  </si>
  <si>
    <t>&gt;= current</t>
  </si>
  <si>
    <t>Info</t>
  </si>
  <si>
    <t>need special formatting for phone number</t>
  </si>
  <si>
    <t>truncate after 5 characters for Zip Code</t>
  </si>
  <si>
    <t>need special formatting for email</t>
  </si>
  <si>
    <r>
      <rPr>
        <b/>
        <sz val="10"/>
        <rFont val="Arial"/>
        <family val="2"/>
      </rPr>
      <t>Complete a separate Exhibit B for each proposal submitted</t>
    </r>
    <r>
      <rPr>
        <sz val="10"/>
        <rFont val="Arial"/>
        <family val="2"/>
      </rPr>
      <t xml:space="preserve">.You may submit up to three (3) offers for each proposal. </t>
    </r>
  </si>
  <si>
    <r>
      <rPr>
        <b/>
        <sz val="10"/>
        <rFont val="Arial"/>
        <family val="2"/>
      </rPr>
      <t>Respondents may not modify any part of the Exhibit B forms</t>
    </r>
    <r>
      <rPr>
        <sz val="10"/>
        <rFont val="Arial"/>
        <family val="2"/>
      </rPr>
      <t xml:space="preserve">. PSE has designed this Excel file to be a key input to PSE's All-Source RFP proposal database and models. PSE will reject Exhibit B forms, if respondents add, remove or modify tabs in the file. Any changes to the integrity, or failure to complete the required fields, of the Exhibit B file will result in an validation error response and the web platform will not accept the proposal until the error is corrected. </t>
    </r>
  </si>
  <si>
    <t>Respondent agrees to adhere to all applicable safety laws, guidelines and industry practices.</t>
  </si>
  <si>
    <t>If yes, include a description of the potential scope and conditions for additional development at the site.</t>
  </si>
  <si>
    <t>Will the proposed resource improve the equitable distribution of energy and non-energy benefits to highly impacted communities and vulnerable populations?</t>
  </si>
  <si>
    <t>Will the proposed resource reduce burdens to highly impacted communities and vulnerable populations?</t>
  </si>
  <si>
    <t>Will the proposed resource help maintain or strengthen the energy security and resiliency of PSE's service area?</t>
  </si>
  <si>
    <t>Will the proposed resource produce long-term and/or short-term environmental impacts?</t>
  </si>
  <si>
    <t>Will the proposed resource produce long-term and/or short-term public health impacts?</t>
  </si>
  <si>
    <t>For projects located in Washington:</t>
  </si>
  <si>
    <t>Does the developer offer diversity training for its employees?</t>
  </si>
  <si>
    <t>Does the developer have a written diversity commitment, policy or plan?</t>
  </si>
  <si>
    <t>Does the developer participate in any programs that offer apprenticeship or workforce development specifically to minorities and/or women?</t>
  </si>
  <si>
    <t>Exhibit E, F and G</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</si>
  <si>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</si>
  <si>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t>Select response from drop-down list</t>
  </si>
  <si>
    <t>Select response from dropdown list</t>
  </si>
  <si>
    <t xml:space="preserve">Net capacity factor </t>
  </si>
  <si>
    <t>Does pricing above include all current and future environmental attributes?</t>
  </si>
  <si>
    <t>Ownership Option Included?</t>
  </si>
  <si>
    <r>
      <t xml:space="preserve">Term start </t>
    </r>
    <r>
      <rPr>
        <i/>
        <sz val="8"/>
        <rFont val="Arial"/>
        <family val="2"/>
      </rPr>
      <t>(mm/dd/yyyy)</t>
    </r>
  </si>
  <si>
    <r>
      <t xml:space="preserve">Term end </t>
    </r>
    <r>
      <rPr>
        <i/>
        <sz val="8"/>
        <rFont val="Arial"/>
        <family val="2"/>
      </rPr>
      <t>(mm/dd/yyyy)</t>
    </r>
  </si>
  <si>
    <r>
      <t xml:space="preserve">            Capacity</t>
    </r>
    <r>
      <rPr>
        <i/>
        <sz val="8"/>
        <rFont val="Arial"/>
        <family val="2"/>
      </rPr>
      <t xml:space="preserve"> ($/kW-year)</t>
    </r>
  </si>
  <si>
    <r>
      <t xml:space="preserve">            Energy</t>
    </r>
    <r>
      <rPr>
        <i/>
        <sz val="8"/>
        <rFont val="Arial"/>
        <family val="2"/>
      </rPr>
      <t xml:space="preserve"> ($/MWh)</t>
    </r>
  </si>
  <si>
    <r>
      <t xml:space="preserve">            1st yr energy price</t>
    </r>
    <r>
      <rPr>
        <i/>
        <sz val="8"/>
        <rFont val="Arial"/>
        <family val="2"/>
      </rPr>
      <t xml:space="preserve"> ($/MWh)</t>
    </r>
  </si>
  <si>
    <r>
      <t xml:space="preserve">            Annual escalation </t>
    </r>
    <r>
      <rPr>
        <i/>
        <sz val="8"/>
        <rFont val="Arial"/>
        <family val="2"/>
      </rPr>
      <t>(%)</t>
    </r>
  </si>
  <si>
    <r>
      <t xml:space="preserve">            1st year capacity price </t>
    </r>
    <r>
      <rPr>
        <i/>
        <sz val="8"/>
        <rFont val="Arial"/>
        <family val="2"/>
      </rPr>
      <t>($/kW-year)</t>
    </r>
  </si>
  <si>
    <t>defined as listed in Exhibit H</t>
  </si>
  <si>
    <t xml:space="preserve">         At a minimum, does the proposal include non-binding letters of intent for the site?</t>
  </si>
  <si>
    <t>PSE will not accept deliveries at the project's busbar, unless the project interconnects at one of the delivery points specified in Table 3 or on PSE's system.</t>
  </si>
  <si>
    <r>
      <t xml:space="preserve">Has the bidder identified required permits and approvals and their status, and provided a schedule for completion as part of the overall project schedule?  </t>
    </r>
    <r>
      <rPr>
        <i/>
        <sz val="8"/>
        <rFont val="Arial"/>
        <family val="2"/>
      </rPr>
      <t>See Tab 6</t>
    </r>
  </si>
  <si>
    <t xml:space="preserve">Has the bidder demonstrated progress toward completion of a habitat study? </t>
  </si>
  <si>
    <t xml:space="preserve">Has the bidder started the permitting process?  </t>
  </si>
  <si>
    <r>
      <t xml:space="preserve">If the resource is a generation facility requiring fuel, does the proposal include firm fuel arrangements for the duration of the contract term? </t>
    </r>
    <r>
      <rPr>
        <i/>
        <sz val="8"/>
        <rFont val="Arial"/>
        <family val="2"/>
      </rPr>
      <t>See tabs 3 and 6</t>
    </r>
  </si>
  <si>
    <t xml:space="preserve">Does the proposal include all associated environmental attributes of the project? </t>
  </si>
  <si>
    <t>"Environmental attributes" means generally credits, benefits, reductions, offsets and other beneficial allowances with respect to fuel, emissions, air quality, or other environmental characteristics, resulting from the use of certain generation resources or other avoidance of emissions.</t>
  </si>
  <si>
    <t>Has the bidder provided a project map, sketch or drawing that meets the minimum qualifying requirements specified in Section 4 of the All-Source RFP?</t>
  </si>
  <si>
    <t>Does the proposal demonstrate site control for the project and any other project-related infrastructure (e.g., generation tie-line, etc.) consistent with guidance in the non-price scoring matrix in Exhibit A?</t>
  </si>
  <si>
    <t>Must identify the geographical boundaries of the overall project and depict all property ownerships within those boundaries.</t>
  </si>
  <si>
    <t>Respondent has read Section 4 of the All-Source RFP and acknowledges that if selected, PSE will require comprehensive engineering design documents and drawings well in advance of project construction, and that projects will be required to meet all PSE requirements and specifications.</t>
  </si>
  <si>
    <t>Respondent attests that all proposed design engineering firms and project constructors will have proven expertise and experience in projects of similar scope and size.</t>
  </si>
  <si>
    <t>Does pricing of this project assume the use of tax incentives?</t>
  </si>
  <si>
    <t>$/h</t>
  </si>
  <si>
    <t xml:space="preserve">Facility emissions </t>
  </si>
  <si>
    <t>Inverter</t>
  </si>
  <si>
    <t>Manufacturer</t>
  </si>
  <si>
    <t>(MW)</t>
  </si>
  <si>
    <t>(MVA)</t>
  </si>
  <si>
    <t>Efficiency</t>
  </si>
  <si>
    <t>Describe design</t>
  </si>
  <si>
    <t>Wind</t>
  </si>
  <si>
    <t>Describe</t>
  </si>
  <si>
    <t>Facility</t>
  </si>
  <si>
    <t>Head</t>
  </si>
  <si>
    <t>Maximum</t>
  </si>
  <si>
    <t>Minimum</t>
  </si>
  <si>
    <t>Operations</t>
  </si>
  <si>
    <t>Estimated annual unit availability</t>
  </si>
  <si>
    <t>(ft)</t>
  </si>
  <si>
    <t>integer</t>
  </si>
  <si>
    <t>list</t>
  </si>
  <si>
    <t>Independent resource assessment completed</t>
  </si>
  <si>
    <t>%, year 1</t>
  </si>
  <si>
    <t>Integration</t>
  </si>
  <si>
    <t>duration</t>
  </si>
  <si>
    <t>(hrs)</t>
  </si>
  <si>
    <t>Pricing</t>
  </si>
  <si>
    <t>System</t>
  </si>
  <si>
    <t>Technology</t>
  </si>
  <si>
    <t>(MWh)</t>
  </si>
  <si>
    <t>(years)</t>
  </si>
  <si>
    <t>ISO conditions</t>
  </si>
  <si>
    <t>Capacity</t>
  </si>
  <si>
    <t xml:space="preserve">Nov to Feb availability </t>
  </si>
  <si>
    <t>Capacity limited by permits?</t>
  </si>
  <si>
    <t>degrees</t>
  </si>
  <si>
    <t>($)</t>
  </si>
  <si>
    <t xml:space="preserve"> (MMBtu)</t>
  </si>
  <si>
    <t xml:space="preserve"> (MW/min)</t>
  </si>
  <si>
    <t>At rated capacity</t>
  </si>
  <si>
    <t>(BTU/ kWh)</t>
  </si>
  <si>
    <t>Can the energy storage provide operational flexibility?</t>
  </si>
  <si>
    <t>Confirm that pricing above includes balancing and integration charges.</t>
  </si>
  <si>
    <t>Confirm that pricing above includes firm hourly scheduling</t>
  </si>
  <si>
    <t>1 Hour</t>
  </si>
  <si>
    <t>($/kW-yr)</t>
  </si>
  <si>
    <t>% of total</t>
  </si>
  <si>
    <t>Marketing / Recruitment</t>
  </si>
  <si>
    <t>Other (please specify)</t>
  </si>
  <si>
    <t>($/kW-year)</t>
  </si>
  <si>
    <t>assumed to be 30 deg F</t>
  </si>
  <si>
    <t>assumed to be 85 deg F</t>
  </si>
  <si>
    <t>$/kW</t>
  </si>
  <si>
    <t>Does owner control the energy storage?</t>
  </si>
  <si>
    <t>Costs</t>
  </si>
  <si>
    <t>List escalation rate to be used with above</t>
  </si>
  <si>
    <t>O&amp;M Costs</t>
  </si>
  <si>
    <t>Variable O&amp;M Costs</t>
  </si>
  <si>
    <t>Escalation rate to be used with above</t>
  </si>
  <si>
    <t>Fixed O&amp;M</t>
  </si>
  <si>
    <t>If yes, for how long at rated capacity?</t>
  </si>
  <si>
    <t>Primary</t>
  </si>
  <si>
    <t>Secondary</t>
  </si>
  <si>
    <t>Is fuel transportation included in price?</t>
  </si>
  <si>
    <t>Expected average days per year</t>
  </si>
  <si>
    <t>Expected timing month / season</t>
  </si>
  <si>
    <t>3a . Facility Detail for Variable Energy Resources</t>
  </si>
  <si>
    <t>3b . Facility Detail for Flexible Capacity Resources</t>
  </si>
  <si>
    <t>3c . Facility Detail for Energy Storage Resources</t>
  </si>
  <si>
    <t>Capability</t>
  </si>
  <si>
    <t>Fuel</t>
  </si>
  <si>
    <t>hrs</t>
  </si>
  <si>
    <t>MW/min</t>
  </si>
  <si>
    <t>$/MWh</t>
  </si>
  <si>
    <t>Is resource shaped?</t>
  </si>
  <si>
    <t>In the past five years, has the bidder filed for bankruptcy, been determined to be insolvent or been forced into receivership?</t>
  </si>
  <si>
    <t>In the past five years, has the bidder or any of its executive officers been convicted of a felony?</t>
  </si>
  <si>
    <r>
      <t xml:space="preserve">If yes, please describe. Include suits, disputes, administrative investigations, permitting issues, les pendens, apparent or known property boundary ambiguities, trespasses, or encroachments, and any other pertinent legal issues.     
</t>
    </r>
    <r>
      <rPr>
        <b/>
        <sz val="8"/>
        <rFont val="Arial"/>
        <family val="2"/>
      </rPr>
      <t/>
    </r>
  </si>
  <si>
    <r>
      <t xml:space="preserve">Contract heat rate </t>
    </r>
    <r>
      <rPr>
        <i/>
        <sz val="8"/>
        <rFont val="Arial"/>
        <family val="2"/>
      </rPr>
      <t>(Btu/kWh)</t>
    </r>
  </si>
  <si>
    <t>check formatting</t>
  </si>
  <si>
    <t>Interim Bridging Agreement</t>
  </si>
  <si>
    <t>6. Development - Details</t>
  </si>
  <si>
    <t xml:space="preserve"> If other, fill out "Additional Offer Details" text box below</t>
  </si>
  <si>
    <t>Hydro</t>
  </si>
  <si>
    <t>x</t>
  </si>
  <si>
    <t>y</t>
  </si>
  <si>
    <t>Proposal includes descriptions of the manufacturer warranties / guarantees for major equipment and the GSU / step-up transformers</t>
  </si>
  <si>
    <t>Tab 3a</t>
  </si>
  <si>
    <t>Tab 3b</t>
  </si>
  <si>
    <t>Tab 3c</t>
  </si>
  <si>
    <t>Tab 3d</t>
  </si>
  <si>
    <t>Variable resource proposals</t>
  </si>
  <si>
    <t>Variable Energy</t>
  </si>
  <si>
    <t>Flexible Capacity</t>
  </si>
  <si>
    <t>Energy Storage</t>
  </si>
  <si>
    <t>Integration and Transmission</t>
  </si>
  <si>
    <t xml:space="preserve">Energy Output (8760) </t>
  </si>
  <si>
    <t>Development - Projects Detail</t>
  </si>
  <si>
    <t>Ownership - Capital Costs</t>
  </si>
  <si>
    <t>Ownership - Operating Costs</t>
  </si>
  <si>
    <t>Flex Capacity – Gas/CCCT</t>
  </si>
  <si>
    <t>Flex Capacity – Gas/SCCT</t>
  </si>
  <si>
    <t>Flex Capacity – Other (specify below)</t>
  </si>
  <si>
    <t>Hybrid – Solar + Storage</t>
  </si>
  <si>
    <t>Hybrid – Solar + Wind + Storage</t>
  </si>
  <si>
    <t>Hybrid – Wind + Storage</t>
  </si>
  <si>
    <t>Solar – PV</t>
  </si>
  <si>
    <t>Storage – Battery Other (specify below)</t>
  </si>
  <si>
    <t>Storage – Other (specify below)</t>
  </si>
  <si>
    <t>System PPA (non-unit contingent)</t>
  </si>
  <si>
    <t>Wind (off shore)</t>
  </si>
  <si>
    <t>Other (specify below)</t>
  </si>
  <si>
    <t>Model</t>
  </si>
  <si>
    <t>Does proposal include avian risk plan?</t>
  </si>
  <si>
    <t>Does plant comply with FERC order 661-A?</t>
  </si>
  <si>
    <t>Submitted</t>
  </si>
  <si>
    <t>Please submit a summary CV for all key team members</t>
  </si>
  <si>
    <t>2a. Commercial Details</t>
  </si>
  <si>
    <t>2b. Offer Details</t>
  </si>
  <si>
    <t>Tab 2a</t>
  </si>
  <si>
    <t>Tab 2b</t>
  </si>
  <si>
    <t>3. Facility Detail</t>
  </si>
  <si>
    <t>(Do not remove tab.)</t>
  </si>
  <si>
    <t>Respondent agrees that definitive agreements and obligations thereunder shall not be sold, transferred,  assigned, or pledged as security or collateral for any obligation, without the prior written permission of PSE.</t>
  </si>
  <si>
    <t>Does the bidder have a corporate credit rating by a credit rating agency?</t>
  </si>
  <si>
    <r>
      <t>Is the bidder a subsidiary or affiliate of PSE?</t>
    </r>
    <r>
      <rPr>
        <i/>
        <sz val="8"/>
        <rFont val="Arial"/>
        <family val="2"/>
      </rPr>
      <t xml:space="preserve">  see RFP Section 4</t>
    </r>
  </si>
  <si>
    <t>Does the bidder have CPA certified or independently audited financial records for the previous 5 years?</t>
  </si>
  <si>
    <r>
      <rPr>
        <b/>
        <sz val="10"/>
        <rFont val="Arial"/>
        <family val="2"/>
      </rPr>
      <t>Describe any arrangements or commitments that have been made for either safe harbored and/or major equipment.</t>
    </r>
    <r>
      <rPr>
        <i/>
        <sz val="8"/>
        <rFont val="Arial"/>
        <family val="2"/>
      </rPr>
      <t xml:space="preserve"> </t>
    </r>
  </si>
  <si>
    <t>Does the bidder acknowledge that PSE disclaims and shall not assume any risk associated with any applicable federal or state tax incentives or other programs meant to support a relevant resource?</t>
  </si>
  <si>
    <r>
      <t xml:space="preserve">Has the bidder submitted a request for interconnection?  
</t>
    </r>
    <r>
      <rPr>
        <i/>
        <sz val="8"/>
        <rFont val="Arial"/>
        <family val="2"/>
      </rPr>
      <t xml:space="preserve">If yes, provide interconnection queue number on Tab 5. </t>
    </r>
  </si>
  <si>
    <t>Reasonable Plan for Long Term Firm Transmission</t>
  </si>
  <si>
    <t>Reduction of burdens to vulnerable and highly impacted</t>
  </si>
  <si>
    <t>Energy Security &amp; Resiliency</t>
  </si>
  <si>
    <t>Affiliate?</t>
  </si>
  <si>
    <t>If utilizing safe harbor equipment:</t>
  </si>
  <si>
    <t>Describe the type of land agreements (e.g. deeds, leases, easements, options, or rights of first refusal to construct, etc.)  and/or other ownership documents demonstrating that the respondent has or can administratively gain control of the intended project properties and the legal rights to construct, interconnect, operate and maintain the project as described throughout the life of the project.</t>
  </si>
  <si>
    <t>Include all project permits and any other local, state or federal government approval applications or authorizations required to build and operate the project and generation tie-line. Place special emphasis on key discretionary permits (such as a CUP, site cert and major air, wastewater and/or waste permit). Indicate the status and agency with jurisdiction for each permit or authorization required. For permits and approval applications planned or in progress, include the expected completion dates.</t>
  </si>
  <si>
    <t>Discretionary Permits in Possession</t>
  </si>
  <si>
    <t>If the project requires a generation tie-line to interconnect to the high voltage transmission system, does the respondent have all discretionary permits required to construct the tie-line?</t>
  </si>
  <si>
    <t>Are there any known environmental issues relative to the development and construction of the project?</t>
  </si>
  <si>
    <t>If yes, briefly explain below and describe mitigations to be employed. Include impacts to air, water, flora and fauna, energy and natural resources, environmental health, shoreline use, housing, aesthetics, recreation, historic and cultural preservation, transportation, public service and utilities. Describe measures that will be taken to mitigate all impacts of the project.</t>
  </si>
  <si>
    <t>Describe Environmental Issues</t>
  </si>
  <si>
    <t>Is the resource intended to time-shift for peak capacity?</t>
  </si>
  <si>
    <t>List of open warranty issues</t>
  </si>
  <si>
    <t>Include any potential opportunities to improve the schedule</t>
  </si>
  <si>
    <t xml:space="preserve">For the purposes of this RFP, a proposal is defined as a bid for the same resource containing up to three (3) total offer options, one of which is the base offer. In other words, the base offer, plus up to two (2) additional offers constitute the three (3) total offer options contained within a single proposal. Proposals are not mutually exclusive, meaning that more than one proposal can be selected from the same respondent. </t>
  </si>
  <si>
    <t xml:space="preserve">For the purposes of this RFP, an offer is defined as an option within a single proposal for the same resource, or combination of co-located resources. The initial resource along with the terms provided is known as the base offer. A respondent may submit up to two (2) additional offers per proposal. Those offers may vary options such as capacity (MW), term, start or end dates, pricing structure, transmission delivery point, some combination of co-located resources, or other proposal elements.  </t>
  </si>
  <si>
    <t>Offer type</t>
  </si>
  <si>
    <t>Number of offers</t>
  </si>
  <si>
    <t xml:space="preserve">   If escalating price</t>
  </si>
  <si>
    <r>
      <t xml:space="preserve">    If fixed price</t>
    </r>
    <r>
      <rPr>
        <i/>
        <sz val="10"/>
        <rFont val="Arial"/>
        <family val="2"/>
      </rPr>
      <t xml:space="preserve"> </t>
    </r>
    <r>
      <rPr>
        <i/>
        <sz val="8"/>
        <rFont val="Arial"/>
        <family val="2"/>
      </rPr>
      <t>(PSE preference)</t>
    </r>
  </si>
  <si>
    <t xml:space="preserve">Confirm that pricing above includes transmission to identified PODs                             </t>
  </si>
  <si>
    <t>Tab 3a. Variable energy resources - wind, solar, run-of-river hydro, other</t>
  </si>
  <si>
    <t>Tab 3b. Flexible capacity energy resources</t>
  </si>
  <si>
    <t>Tab 3c. Energy storage resources</t>
  </si>
  <si>
    <t>Tab 3d. DR, DER, market resources</t>
  </si>
  <si>
    <t>Resource status</t>
  </si>
  <si>
    <t>Number of resources</t>
  </si>
  <si>
    <t>If operating, remaining useful life.</t>
  </si>
  <si>
    <t>Solar panels</t>
  </si>
  <si>
    <t xml:space="preserve">Plant DC capacity </t>
  </si>
  <si>
    <t>Annual degradation</t>
  </si>
  <si>
    <t>Panel orientation (from facing south)</t>
  </si>
  <si>
    <t>Ramping control</t>
  </si>
  <si>
    <t>Ramp up</t>
  </si>
  <si>
    <t>Ramp down</t>
  </si>
  <si>
    <t>Energy output</t>
  </si>
  <si>
    <t>Estimated net annual capacity factor</t>
  </si>
  <si>
    <t>Nov to Feb capacity factor</t>
  </si>
  <si>
    <t>Wind turbine</t>
  </si>
  <si>
    <t>Hub height</t>
  </si>
  <si>
    <t>Number of turbines</t>
  </si>
  <si>
    <t>O&amp;M costs</t>
  </si>
  <si>
    <t>Variable O&amp;M costs</t>
  </si>
  <si>
    <t>Run-of-river hydro</t>
  </si>
  <si>
    <t>Number of units</t>
  </si>
  <si>
    <t>Mean time to repair</t>
  </si>
  <si>
    <t>List variable O&amp;M costs</t>
  </si>
  <si>
    <t>Annual planned maintenance</t>
  </si>
  <si>
    <t>Bid certification</t>
  </si>
  <si>
    <t xml:space="preserve">Primary contact </t>
  </si>
  <si>
    <t xml:space="preserve">Alternate contact </t>
  </si>
  <si>
    <t>Primary phone</t>
  </si>
  <si>
    <t>Zip code</t>
  </si>
  <si>
    <t>Mailing address</t>
  </si>
  <si>
    <t>Name of company</t>
  </si>
  <si>
    <t>Contact title</t>
  </si>
  <si>
    <t>Contact name</t>
  </si>
  <si>
    <t>Name of signatory</t>
  </si>
  <si>
    <t>Title of signatory</t>
  </si>
  <si>
    <t>Proposal Content Checklist</t>
  </si>
  <si>
    <t xml:space="preserve">Commercial Details </t>
  </si>
  <si>
    <t>Offer Details</t>
  </si>
  <si>
    <t>Bid Certification and contacts</t>
  </si>
  <si>
    <t>7. Ownership - Capital Costs</t>
  </si>
  <si>
    <t>8. Ownership - Operating Costs</t>
  </si>
  <si>
    <t>9. Bid Certification and Contacts</t>
  </si>
  <si>
    <t>Proposal element</t>
  </si>
  <si>
    <t>PSE Customer Consent Letter</t>
  </si>
  <si>
    <t>Experience and qualifications</t>
  </si>
  <si>
    <r>
      <t xml:space="preserve">Minimum qualifying criteria for all proposals </t>
    </r>
    <r>
      <rPr>
        <sz val="9"/>
        <rFont val="Arial"/>
        <family val="2"/>
      </rPr>
      <t>(as defined in RFP Section 4)</t>
    </r>
  </si>
  <si>
    <r>
      <t xml:space="preserve">Additional minimum qualifying criteria for ownership proposals </t>
    </r>
    <r>
      <rPr>
        <sz val="9"/>
        <rFont val="Arial"/>
        <family val="2"/>
      </rPr>
      <t>(as defined in Section 4)</t>
    </r>
  </si>
  <si>
    <t>Maximum capacity</t>
  </si>
  <si>
    <t>Minimum capacity</t>
  </si>
  <si>
    <t>Winter (0 deg F, 1000 ft elevation)</t>
  </si>
  <si>
    <t>Summer (90 deg F, 1000 ft elevation)</t>
  </si>
  <si>
    <t>If yes, describe.</t>
  </si>
  <si>
    <t>Start-up cost</t>
  </si>
  <si>
    <t>Start-up fuel</t>
  </si>
  <si>
    <t>Start-up ramp rate</t>
  </si>
  <si>
    <t>Ten-minute start capable</t>
  </si>
  <si>
    <t>Maximum starts</t>
  </si>
  <si>
    <t>(per day)</t>
  </si>
  <si>
    <t>Ramp rates</t>
  </si>
  <si>
    <t>Load point</t>
  </si>
  <si>
    <t>Heat rate</t>
  </si>
  <si>
    <t>Load point 1</t>
  </si>
  <si>
    <t>Load point 2</t>
  </si>
  <si>
    <t>Load point 3</t>
  </si>
  <si>
    <t>Load point 4</t>
  </si>
  <si>
    <t>Load point 5</t>
  </si>
  <si>
    <t>Load point 6</t>
  </si>
  <si>
    <t>Load point 7</t>
  </si>
  <si>
    <t>Load point 8</t>
  </si>
  <si>
    <t>Load point 9</t>
  </si>
  <si>
    <t>Load point 10</t>
  </si>
  <si>
    <t>Load point 11</t>
  </si>
  <si>
    <t xml:space="preserve"> (hours)</t>
  </si>
  <si>
    <t>(hours)</t>
  </si>
  <si>
    <t>Fuel requirements</t>
  </si>
  <si>
    <t>Hourly fuel requirements</t>
  </si>
  <si>
    <t>Daily fuel requirements</t>
  </si>
  <si>
    <t>Fuel source</t>
  </si>
  <si>
    <t>Average emissions rate data</t>
  </si>
  <si>
    <t>Fuel supply</t>
  </si>
  <si>
    <t>(days)</t>
  </si>
  <si>
    <t>If no, please describe.</t>
  </si>
  <si>
    <t>If not, describe.</t>
  </si>
  <si>
    <t>Fuel transportation</t>
  </si>
  <si>
    <t>If other, describe.</t>
  </si>
  <si>
    <t>If operating, provide remaining useful life.</t>
  </si>
  <si>
    <t>Source for charging storage system</t>
  </si>
  <si>
    <t>If offsite, describe.</t>
  </si>
  <si>
    <t>System design</t>
  </si>
  <si>
    <t>Storage medium</t>
  </si>
  <si>
    <t>State of charge units</t>
  </si>
  <si>
    <t>Max state of charge</t>
  </si>
  <si>
    <t>Min state of charge</t>
  </si>
  <si>
    <t>Capacity (power / energy) degradation impact on cycles</t>
  </si>
  <si>
    <t>Charge efficiency</t>
  </si>
  <si>
    <t>Discharge efficiency</t>
  </si>
  <si>
    <t>Maximum discharge power</t>
  </si>
  <si>
    <t>Maximum charge power</t>
  </si>
  <si>
    <t>Power capacity degradation</t>
  </si>
  <si>
    <t>Energy maximum</t>
  </si>
  <si>
    <t>Energy minimum</t>
  </si>
  <si>
    <t>Energy capacity degradation</t>
  </si>
  <si>
    <t>Describe augmentation schedule</t>
  </si>
  <si>
    <t>Nov to Feb average energy output</t>
  </si>
  <si>
    <t>Control and operations</t>
  </si>
  <si>
    <t>Hybrid plant control</t>
  </si>
  <si>
    <t>If yes, describe control.</t>
  </si>
  <si>
    <t>If yes, describe control, impact of lifespan.</t>
  </si>
  <si>
    <t>Expected timing month/season</t>
  </si>
  <si>
    <r>
      <t xml:space="preserve">             If yes, ownership start year</t>
    </r>
    <r>
      <rPr>
        <sz val="8"/>
        <rFont val="Arial"/>
        <family val="2"/>
      </rPr>
      <t xml:space="preserve"> </t>
    </r>
    <r>
      <rPr>
        <i/>
        <sz val="8"/>
        <rFont val="Arial"/>
        <family val="2"/>
      </rPr>
      <t>(Year)</t>
    </r>
  </si>
  <si>
    <r>
      <t xml:space="preserve">             If yes, ownership price</t>
    </r>
    <r>
      <rPr>
        <sz val="8"/>
        <rFont val="Arial"/>
        <family val="2"/>
      </rPr>
      <t xml:space="preserve"> </t>
    </r>
    <r>
      <rPr>
        <i/>
        <sz val="8"/>
        <rFont val="Arial"/>
        <family val="2"/>
      </rPr>
      <t>($)</t>
    </r>
  </si>
  <si>
    <t>Program specifics</t>
  </si>
  <si>
    <t>Types of loads</t>
  </si>
  <si>
    <t>Types of customers</t>
  </si>
  <si>
    <t xml:space="preserve">Winter power capacity by year (AC) </t>
  </si>
  <si>
    <t>Time ahead</t>
  </si>
  <si>
    <t xml:space="preserve">Summer power capacity by year (AC) </t>
  </si>
  <si>
    <t>If additional availability can be provided, please describe.</t>
  </si>
  <si>
    <t>Capacity charge</t>
  </si>
  <si>
    <t>Customer benefit sharing</t>
  </si>
  <si>
    <t>Per participant annual incentive</t>
  </si>
  <si>
    <t>Normalized incentive based on delivered capacity</t>
  </si>
  <si>
    <t>Total costs</t>
  </si>
  <si>
    <t>($/participant)</t>
  </si>
  <si>
    <t>Costs breakdown</t>
  </si>
  <si>
    <t>Program startup costs</t>
  </si>
  <si>
    <t>Software licensing</t>
  </si>
  <si>
    <t>Equipment capital</t>
  </si>
  <si>
    <t>Equipment installation</t>
  </si>
  <si>
    <t>Equipment maintenance</t>
  </si>
  <si>
    <t>Participant incentives</t>
  </si>
  <si>
    <t>Customer service</t>
  </si>
  <si>
    <t>Tracking and reporting, M&amp;V</t>
  </si>
  <si>
    <t>Distributed energy resource ("DER")</t>
  </si>
  <si>
    <t>Demand response ("DR")</t>
  </si>
  <si>
    <t>Types of customers/Site</t>
  </si>
  <si>
    <t>Assessment and acquisition plan</t>
  </si>
  <si>
    <t>$/kWh</t>
  </si>
  <si>
    <t>Plant AC capacity</t>
  </si>
  <si>
    <t>Number of events - winter</t>
  </si>
  <si>
    <t>Number of events - summer</t>
  </si>
  <si>
    <t>Description of measurement and verification</t>
  </si>
  <si>
    <t>Hour ending</t>
  </si>
  <si>
    <t>PURPA qualifying facilities</t>
  </si>
  <si>
    <t>Running Costs</t>
  </si>
  <si>
    <t xml:space="preserve">   If market index premium / discount </t>
  </si>
  <si>
    <t>List 1</t>
  </si>
  <si>
    <t>List 2</t>
  </si>
  <si>
    <t>List 3</t>
  </si>
  <si>
    <t>List 4</t>
  </si>
  <si>
    <t>List 5</t>
  </si>
  <si>
    <t>List 6</t>
  </si>
  <si>
    <t>List 7</t>
  </si>
  <si>
    <t>List 8</t>
  </si>
  <si>
    <t>List 9</t>
  </si>
  <si>
    <t>List 10</t>
  </si>
  <si>
    <t>List 11</t>
  </si>
  <si>
    <t>List 12</t>
  </si>
  <si>
    <t>List 13</t>
  </si>
  <si>
    <t>List 14</t>
  </si>
  <si>
    <t>List 15</t>
  </si>
  <si>
    <t>List 16</t>
  </si>
  <si>
    <t>Not Applicable - Not on PSE Transmission</t>
  </si>
  <si>
    <t>If yes, please submit.</t>
  </si>
  <si>
    <t>Not Applicable: If Answer to Question 5 is No</t>
  </si>
  <si>
    <t>If No:</t>
  </si>
  <si>
    <t xml:space="preserve">Does the proposal demonstrate that the resource has the ability to secure network integration or firm, point-to-point transmission service?  </t>
  </si>
  <si>
    <t>If Yes:</t>
  </si>
  <si>
    <t>Not Submitted</t>
  </si>
  <si>
    <t xml:space="preserve">Did respondent include an overall project schedule for meeting the commercial operation date? </t>
  </si>
  <si>
    <t>Not Available</t>
  </si>
  <si>
    <t>Respondent has read Sections 4 and 5 of the RFP and acknowledges that the respondent will be responsible for meeting all contractual milestones as scheduled and may be required to pay liquidated damages if they are missed. PSE may also impose credit requirements based on the respondent's credit rating.</t>
  </si>
  <si>
    <t>Bid Fee</t>
  </si>
  <si>
    <t>No PSE risk for tax incentives</t>
  </si>
  <si>
    <t>Nameplate capacity &gt;5</t>
  </si>
  <si>
    <t>NITS or FPTP</t>
  </si>
  <si>
    <t>POD to specified</t>
  </si>
  <si>
    <t>Started Permitting Process</t>
  </si>
  <si>
    <t>Progress toward habitat study</t>
  </si>
  <si>
    <t>If not meeting COD, plan provided</t>
  </si>
  <si>
    <t>Environmental Atributes</t>
  </si>
  <si>
    <t>Equity Plan</t>
  </si>
  <si>
    <t>Equity Plan Attached</t>
  </si>
  <si>
    <t>Project Map</t>
  </si>
  <si>
    <t>Bidder Aggreement</t>
  </si>
  <si>
    <t>After COD</t>
  </si>
  <si>
    <t>Transfer of Ownership Timing</t>
  </si>
  <si>
    <t>Comprehensive Design</t>
  </si>
  <si>
    <t>Design Engineers - Proven Expertise</t>
  </si>
  <si>
    <t>Details of Service and Maintenance Plan</t>
  </si>
  <si>
    <t>Details of warranties / gurantees</t>
  </si>
  <si>
    <t xml:space="preserve"> (e.g., Wash. state's emissions performance standards, RCW 80.80 and rules set forth in WAC 173-407)</t>
  </si>
  <si>
    <t>Does the bidder confirm that the respondent currently owns or has legally binding rights to devleop or market the project(s)?</t>
  </si>
  <si>
    <t>Not Applicable: If Answer to Question 8 is No</t>
  </si>
  <si>
    <t>Not Applicable: If Answer to Question 8 is Yes</t>
  </si>
  <si>
    <t>Pricing type</t>
  </si>
  <si>
    <t xml:space="preserve"> (PSE preference is fixed price and uses a 7.39% discount rate to compare different offers)</t>
  </si>
  <si>
    <t>Respondent Summary</t>
  </si>
  <si>
    <t>Submit a deal diagram attachment that shows all contractual parties, listed by their legal names, and their relationship with the project.</t>
  </si>
  <si>
    <t>Are there estimated local employment impacts from the proposed resource?</t>
  </si>
  <si>
    <t>List 17</t>
  </si>
  <si>
    <t>List 18</t>
  </si>
  <si>
    <t>List 19</t>
  </si>
  <si>
    <t>List 20</t>
  </si>
  <si>
    <t>List 21</t>
  </si>
  <si>
    <t>List 22</t>
  </si>
  <si>
    <t>Capacity Agreement</t>
  </si>
  <si>
    <t>Fixed</t>
  </si>
  <si>
    <t>Escalating</t>
  </si>
  <si>
    <t>Market Indexed</t>
  </si>
  <si>
    <t xml:space="preserve"> Incur 5% of total cost of the project</t>
  </si>
  <si>
    <t>Project start year to qualify for renewable tax credit</t>
  </si>
  <si>
    <t>List 23</t>
  </si>
  <si>
    <t>Not submitted</t>
  </si>
  <si>
    <t>If yes, submit a list of open warranty issues.</t>
  </si>
  <si>
    <t>Not Applicable: Construction Not Complete</t>
  </si>
  <si>
    <t>BPAT.PSEI</t>
  </si>
  <si>
    <t>MIDCREMOTE</t>
  </si>
  <si>
    <t>COB/MALIN</t>
  </si>
  <si>
    <t>JOHNDAY</t>
  </si>
  <si>
    <t>PAUL</t>
  </si>
  <si>
    <t>CENTRAL FERRY</t>
  </si>
  <si>
    <r>
      <t xml:space="preserve">Has transmission been </t>
    </r>
    <r>
      <rPr>
        <u/>
        <sz val="10"/>
        <rFont val="Arial"/>
        <family val="2"/>
      </rPr>
      <t>secured</t>
    </r>
    <r>
      <rPr>
        <sz val="10"/>
        <rFont val="Arial"/>
        <family val="2"/>
      </rPr>
      <t xml:space="preserve"> for this wheel?</t>
    </r>
  </si>
  <si>
    <r>
      <t xml:space="preserve">Has transmission been </t>
    </r>
    <r>
      <rPr>
        <u/>
        <sz val="10"/>
        <rFont val="Arial"/>
        <family val="2"/>
      </rPr>
      <t>requested</t>
    </r>
    <r>
      <rPr>
        <sz val="10"/>
        <rFont val="Arial"/>
        <family val="2"/>
      </rPr>
      <t xml:space="preserve"> for this wheel?</t>
    </r>
  </si>
  <si>
    <t>For all others (non-DER), please specify the information below.</t>
  </si>
  <si>
    <t>DER interconnection &amp; transmission</t>
  </si>
  <si>
    <t>Study_type</t>
  </si>
  <si>
    <t>Study_number</t>
  </si>
  <si>
    <t>Received / Completion date</t>
  </si>
  <si>
    <t>Network Integration Transmission Service</t>
  </si>
  <si>
    <t>Firm Point to Point</t>
  </si>
  <si>
    <t>Has transmission been secured for this wheel?</t>
  </si>
  <si>
    <t>Has transmission been requested for this wheel?</t>
  </si>
  <si>
    <t>Interconnected West of Cascades?</t>
  </si>
  <si>
    <t>transmission secured?</t>
  </si>
  <si>
    <t>secured transmission type</t>
  </si>
  <si>
    <t>transmission requested</t>
  </si>
  <si>
    <t>transmission requested type</t>
  </si>
  <si>
    <t>TSR que number</t>
  </si>
  <si>
    <t>long term firm transmission date?</t>
  </si>
  <si>
    <t>If yes:</t>
  </si>
  <si>
    <r>
      <t>How long is the tie-line?</t>
    </r>
    <r>
      <rPr>
        <i/>
        <sz val="7"/>
        <rFont val="Arial"/>
        <family val="2"/>
      </rPr>
      <t xml:space="preserve"> (miles)</t>
    </r>
  </si>
  <si>
    <t>Expected completion date of the tie-line</t>
  </si>
  <si>
    <t>3d</t>
  </si>
  <si>
    <t>Demand_response</t>
  </si>
  <si>
    <t>Load_types</t>
  </si>
  <si>
    <t>Customer_types</t>
  </si>
  <si>
    <t>marketing_plan</t>
  </si>
  <si>
    <t>measure_plan</t>
  </si>
  <si>
    <t>program_design</t>
  </si>
  <si>
    <t>integration_design</t>
  </si>
  <si>
    <t>interface</t>
  </si>
  <si>
    <t>comms</t>
  </si>
  <si>
    <t>Distributed_Energy_Resource</t>
  </si>
  <si>
    <t>2023_1</t>
  </si>
  <si>
    <t>2023_2</t>
  </si>
  <si>
    <t>2023_3</t>
  </si>
  <si>
    <t>2024_1</t>
  </si>
  <si>
    <t>2024_2</t>
  </si>
  <si>
    <t>2024_3</t>
  </si>
  <si>
    <t>2025_1</t>
  </si>
  <si>
    <t>2026_1</t>
  </si>
  <si>
    <t>2027_1</t>
  </si>
  <si>
    <t>2027_2</t>
  </si>
  <si>
    <t>2027_3</t>
  </si>
  <si>
    <t>2026_2</t>
  </si>
  <si>
    <t>2026_3</t>
  </si>
  <si>
    <t>2025_2</t>
  </si>
  <si>
    <t>2025_3</t>
  </si>
  <si>
    <t>Capacity_charge</t>
  </si>
  <si>
    <t>customer_benefit</t>
  </si>
  <si>
    <t>cust_benefit_discription</t>
  </si>
  <si>
    <t>per_participant_incentive</t>
  </si>
  <si>
    <t>startup_costs</t>
  </si>
  <si>
    <t>software</t>
  </si>
  <si>
    <t>marketing</t>
  </si>
  <si>
    <t>capital</t>
  </si>
  <si>
    <t>equip_install</t>
  </si>
  <si>
    <t>equip_maint</t>
  </si>
  <si>
    <t>participant_incentive</t>
  </si>
  <si>
    <t>cust_service</t>
  </si>
  <si>
    <t>tracking_reporting</t>
  </si>
  <si>
    <t>total_costs</t>
  </si>
  <si>
    <t>types_customers</t>
  </si>
  <si>
    <t>assessment_plan</t>
  </si>
  <si>
    <t>price_description</t>
  </si>
  <si>
    <t>shaped</t>
  </si>
  <si>
    <t>string</t>
  </si>
  <si>
    <t>additional_capacity</t>
  </si>
  <si>
    <t>Events</t>
  </si>
  <si>
    <t>Market Design</t>
  </si>
  <si>
    <t>specified</t>
  </si>
  <si>
    <t>specified description</t>
  </si>
  <si>
    <t>max_MW</t>
  </si>
  <si>
    <t>max_MVA</t>
  </si>
  <si>
    <t>min_MW</t>
  </si>
  <si>
    <t>dispatchable</t>
  </si>
  <si>
    <t>description of dispatch</t>
  </si>
  <si>
    <t>ramp_up</t>
  </si>
  <si>
    <t>ramp_down</t>
  </si>
  <si>
    <t>ramp_description</t>
  </si>
  <si>
    <t>winter_events</t>
  </si>
  <si>
    <t>winter_duration</t>
  </si>
  <si>
    <t>summer_events</t>
  </si>
  <si>
    <t>summer_duration</t>
  </si>
  <si>
    <t>measurement_verification</t>
  </si>
  <si>
    <t>net_annual_CF</t>
  </si>
  <si>
    <t>winter_CF</t>
  </si>
  <si>
    <t>8760_datasource</t>
  </si>
  <si>
    <t>8760_assessment</t>
  </si>
  <si>
    <t>8760_assessment_submitted</t>
  </si>
  <si>
    <t>If so, please submit</t>
  </si>
  <si>
    <t>energy_charge</t>
  </si>
  <si>
    <t>capacity_charge</t>
  </si>
  <si>
    <t>customer_benefit_sharing</t>
  </si>
  <si>
    <t>Operational</t>
  </si>
  <si>
    <t>3c</t>
  </si>
  <si>
    <t>Energy storage summary</t>
  </si>
  <si>
    <t>System Design</t>
  </si>
  <si>
    <t>Control and Operations</t>
  </si>
  <si>
    <t>Battery Li-ion</t>
  </si>
  <si>
    <t>Battery Flow</t>
  </si>
  <si>
    <t>Pumped Hydro</t>
  </si>
  <si>
    <t>Resource_other</t>
  </si>
  <si>
    <t>Resource_status</t>
  </si>
  <si>
    <t>remaining_life</t>
  </si>
  <si>
    <t>storage_charge_source</t>
  </si>
  <si>
    <t>offsite_charging</t>
  </si>
  <si>
    <t>technology</t>
  </si>
  <si>
    <t>manufacturer</t>
  </si>
  <si>
    <t>SOC_units</t>
  </si>
  <si>
    <t>max_SOC</t>
  </si>
  <si>
    <t>min_SOC</t>
  </si>
  <si>
    <t>cycles_impact</t>
  </si>
  <si>
    <t>cycles_description</t>
  </si>
  <si>
    <t>charging_eff</t>
  </si>
  <si>
    <t>discharge_eff</t>
  </si>
  <si>
    <t>max_discharge_MW</t>
  </si>
  <si>
    <t>max_discharge_MVA</t>
  </si>
  <si>
    <t>max_charge_MW</t>
  </si>
  <si>
    <t>MWh_max</t>
  </si>
  <si>
    <t>MWh_min</t>
  </si>
  <si>
    <t>power_degradation_cycles</t>
  </si>
  <si>
    <t>energy_degradation_cycles</t>
  </si>
  <si>
    <t>augmentation</t>
  </si>
  <si>
    <t>augmentation_schedule</t>
  </si>
  <si>
    <t>net_avg_energy</t>
  </si>
  <si>
    <t>winter_energy</t>
  </si>
  <si>
    <t>hybrid_control</t>
  </si>
  <si>
    <t>SOC_schedule</t>
  </si>
  <si>
    <t>time_shift</t>
  </si>
  <si>
    <t>time_shift_control</t>
  </si>
  <si>
    <t>operational_flexibility</t>
  </si>
  <si>
    <t>operation_flexibility_lifespan</t>
  </si>
  <si>
    <t>curtail_EMS</t>
  </si>
  <si>
    <t>forced_out_rate</t>
  </si>
  <si>
    <t>mean_time_repair</t>
  </si>
  <si>
    <t>FO&amp;M</t>
  </si>
  <si>
    <t>VO&amp;M</t>
  </si>
  <si>
    <t>maint_days_year</t>
  </si>
  <si>
    <t>maint_timing</t>
  </si>
  <si>
    <t>annual_avail</t>
  </si>
  <si>
    <t>year</t>
  </si>
  <si>
    <t>z</t>
  </si>
  <si>
    <t>winter_2023_day</t>
  </si>
  <si>
    <t>winter_2023_1hr</t>
  </si>
  <si>
    <t>winter_2024_day</t>
  </si>
  <si>
    <t>winter_2024_1hr</t>
  </si>
  <si>
    <t>winter_2025_day</t>
  </si>
  <si>
    <t>winter_2025_1hr</t>
  </si>
  <si>
    <t>winter_2026_day</t>
  </si>
  <si>
    <t>winter_2026_1hr</t>
  </si>
  <si>
    <t>winter_2027_day</t>
  </si>
  <si>
    <t>winter_2027_1hr</t>
  </si>
  <si>
    <t>summer_2023_day</t>
  </si>
  <si>
    <t>summer_2023_1hr</t>
  </si>
  <si>
    <t>summer_2024_day</t>
  </si>
  <si>
    <t>summer_2024_1hr</t>
  </si>
  <si>
    <t>summer_2025_day</t>
  </si>
  <si>
    <t>summer_2025_1hr</t>
  </si>
  <si>
    <t>summer_2026_day</t>
  </si>
  <si>
    <t>summer_2026_1hr</t>
  </si>
  <si>
    <t>summer_2027_day</t>
  </si>
  <si>
    <t>summer_2027_1hr</t>
  </si>
  <si>
    <t xml:space="preserve"> Applied when running the resource from zero to min capacity</t>
  </si>
  <si>
    <t>3b</t>
  </si>
  <si>
    <t>resource_type</t>
  </si>
  <si>
    <t>resource_status</t>
  </si>
  <si>
    <t>ac_cap_iso_max</t>
  </si>
  <si>
    <t>ac_cap_iso_min</t>
  </si>
  <si>
    <t>ac_cap_win_max</t>
  </si>
  <si>
    <t>ac_cap_win_min</t>
  </si>
  <si>
    <t>ac_cap_sum_max</t>
  </si>
  <si>
    <t>ac_cap_sum_min</t>
  </si>
  <si>
    <t>cap_permit</t>
  </si>
  <si>
    <t>describe_cap_permit</t>
  </si>
  <si>
    <t>startup_cost_hot</t>
  </si>
  <si>
    <t>startup_cost_warm</t>
  </si>
  <si>
    <t>startup_cost_cold</t>
  </si>
  <si>
    <t>startup_fuel_hot</t>
  </si>
  <si>
    <t>startup_fuel_warm</t>
  </si>
  <si>
    <t>startup_fuel_cold</t>
  </si>
  <si>
    <t>startup_time_hot</t>
  </si>
  <si>
    <t>startup_time_warm</t>
  </si>
  <si>
    <t>startup_time_cold</t>
  </si>
  <si>
    <t>startup_ramp_hot</t>
  </si>
  <si>
    <t>startup_ramp_warm</t>
  </si>
  <si>
    <t>startup_ramp_cold</t>
  </si>
  <si>
    <t>ten_min_start</t>
  </si>
  <si>
    <t>start_pday</t>
  </si>
  <si>
    <t>cycle_limits</t>
  </si>
  <si>
    <t>Load_pt1_MW</t>
  </si>
  <si>
    <t>Load_pt2_MW</t>
  </si>
  <si>
    <t>Load_pt3_MW</t>
  </si>
  <si>
    <t>Load_pt4_MW</t>
  </si>
  <si>
    <t>Load_pt5_MW</t>
  </si>
  <si>
    <t>Load_pt6_MW</t>
  </si>
  <si>
    <t>Load_pt7_MW</t>
  </si>
  <si>
    <t>Load_pt8_MW</t>
  </si>
  <si>
    <t>Load_pt9_MW</t>
  </si>
  <si>
    <t>Load_pt10_MW</t>
  </si>
  <si>
    <t>Load_pt11_MW</t>
  </si>
  <si>
    <t>MTR</t>
  </si>
  <si>
    <t>maint_ave_days</t>
  </si>
  <si>
    <t>unit_avail</t>
  </si>
  <si>
    <t>VOM</t>
  </si>
  <si>
    <t>FOM</t>
  </si>
  <si>
    <t>escalation_rate</t>
  </si>
  <si>
    <t>fuel_hr_rated</t>
  </si>
  <si>
    <t>fuel_hr_rated_wduct</t>
  </si>
  <si>
    <t>fuel_daily_rated</t>
  </si>
  <si>
    <t>fuel_daily_rated_wduct</t>
  </si>
  <si>
    <t>prim_source</t>
  </si>
  <si>
    <t>backup_source</t>
  </si>
  <si>
    <t>fuel_on_site</t>
  </si>
  <si>
    <t>on_site_capacity</t>
  </si>
  <si>
    <t>emissions_detail</t>
  </si>
  <si>
    <t>part_mat_pri</t>
  </si>
  <si>
    <t>part_mat_sec</t>
  </si>
  <si>
    <t>sulf_sec</t>
  </si>
  <si>
    <t>sulf_pri</t>
  </si>
  <si>
    <t>nox_sec</t>
  </si>
  <si>
    <t>nox_pri</t>
  </si>
  <si>
    <t>ghg_sec</t>
  </si>
  <si>
    <t>ghg_pri</t>
  </si>
  <si>
    <t>fuel_secured</t>
  </si>
  <si>
    <t>supply_descript</t>
  </si>
  <si>
    <t>fuel_trans_price</t>
  </si>
  <si>
    <t>fuel_trans_descrip</t>
  </si>
  <si>
    <t>fuel_trans_secured</t>
  </si>
  <si>
    <t>solar</t>
  </si>
  <si>
    <t>wind</t>
  </si>
  <si>
    <t>3a</t>
  </si>
  <si>
    <t>variable_summary</t>
  </si>
  <si>
    <t>design</t>
  </si>
  <si>
    <t>panel_manu</t>
  </si>
  <si>
    <t>DC_MW</t>
  </si>
  <si>
    <t>annual_degr</t>
  </si>
  <si>
    <t>panel_orient</t>
  </si>
  <si>
    <t>inv_manu</t>
  </si>
  <si>
    <t>inv_effic</t>
  </si>
  <si>
    <t>AC_max_MW</t>
  </si>
  <si>
    <t>AC_max_MVA</t>
  </si>
  <si>
    <t>AC_min_MW</t>
  </si>
  <si>
    <t>ramp_describe</t>
  </si>
  <si>
    <t>8760_source</t>
  </si>
  <si>
    <t>indepen_8760_submit</t>
  </si>
  <si>
    <t>indepen_8760_assess</t>
  </si>
  <si>
    <t>VOM_costs</t>
  </si>
  <si>
    <t>VOM_esca</t>
  </si>
  <si>
    <t>avian_risk</t>
  </si>
  <si>
    <t>FERC-661-A</t>
  </si>
  <si>
    <t>turbine_manu</t>
  </si>
  <si>
    <t>turbine_model</t>
  </si>
  <si>
    <t>model_rev</t>
  </si>
  <si>
    <t>model_3rd_cert</t>
  </si>
  <si>
    <t>hub_height</t>
  </si>
  <si>
    <t>num_turb</t>
  </si>
  <si>
    <t>site_study</t>
  </si>
  <si>
    <t>ramp_descript</t>
  </si>
  <si>
    <t>win_CF</t>
  </si>
  <si>
    <t>8760_data</t>
  </si>
  <si>
    <t>8760_assess</t>
  </si>
  <si>
    <t>8760_submit</t>
  </si>
  <si>
    <t>VOM_esc</t>
  </si>
  <si>
    <t>run_rvr</t>
  </si>
  <si>
    <t>head</t>
  </si>
  <si>
    <t>num_units</t>
  </si>
  <si>
    <t>ramp_design</t>
  </si>
  <si>
    <t>8760_assess_submit</t>
  </si>
  <si>
    <t>plan_maint_days</t>
  </si>
  <si>
    <t>main_timing</t>
  </si>
  <si>
    <t>maint_unit_avail</t>
  </si>
  <si>
    <t>forced_outage_rate</t>
  </si>
  <si>
    <t>Site_description</t>
  </si>
  <si>
    <t>Ownership Options</t>
  </si>
  <si>
    <t>Tab 7. Ownership - Capital Costs</t>
  </si>
  <si>
    <t>Tab 8. Ownership - Operating Costs</t>
  </si>
  <si>
    <t>For offers that include ownership options for flexible capacity resources, please complete the following additional tabs:</t>
  </si>
  <si>
    <t>For offers that include ownership options please include the following:</t>
  </si>
  <si>
    <t>Cooling System</t>
  </si>
  <si>
    <t>Fire Protection System</t>
  </si>
  <si>
    <t>System addresses fire and explosive gas detection, prevention, and mitigation?</t>
  </si>
  <si>
    <t>Name of Integrator</t>
  </si>
  <si>
    <t>Expected life span for energy storage system</t>
  </si>
  <si>
    <t>Proposals should include documentation including system and equipment compliance with appropriate governing agencies and standards including Federal Energy Regulatory Commission (“FERC”), North American Electric Reliability Corporation (“NERC”), Western Electric Coordinating Council (“WECC”), Underwriters Laboratories (“UL”), Institute of Electrical and Electronics Engineers (“IEEE”), National Electrical Code (“NEC”), Industry Foundation Classes (“IFC”), etc., as applicable</t>
  </si>
  <si>
    <t xml:space="preserve">If available at the time of bid submittal, provide a comprehensive engineering design documents and drawings well in advance of project construction. If available, bidders should also provide one-line diagrams, three-line schematics, communication plans and protocols used, and a list of tags and alarms used in the battery management system (“BMS”). If unavailable at the time of bid submittal, PSE will request this information during the evaluation or negotiation process. Projects will be required to meet all PSE requirements and specifications. </t>
  </si>
  <si>
    <t>Describe any additional augmentation and recycling of batteries that are included at end of life span</t>
  </si>
  <si>
    <t>Describe design engineering firms and project constructors proven expertise and experience in projects of similar scope and size</t>
  </si>
  <si>
    <t>Does the proposal comply with all existing local, state and federal laws, regulations, and executive orders, including environmental laws?</t>
  </si>
  <si>
    <t>If project is a DR or DER, please use the following text box to clarify any information with respect to interconnection and transmission.</t>
  </si>
  <si>
    <t>Does the project request to use PSE's transmission as identified in Exhibit H?</t>
  </si>
  <si>
    <t>Energy Storage - load request</t>
  </si>
  <si>
    <r>
      <t xml:space="preserve">Has transmission been </t>
    </r>
    <r>
      <rPr>
        <u/>
        <sz val="10"/>
        <rFont val="Arial"/>
        <family val="2"/>
      </rPr>
      <t>secured</t>
    </r>
    <r>
      <rPr>
        <sz val="10"/>
        <rFont val="Arial"/>
        <family val="2"/>
      </rPr>
      <t xml:space="preserve"> for the project?</t>
    </r>
  </si>
  <si>
    <r>
      <t xml:space="preserve">Has transmission been </t>
    </r>
    <r>
      <rPr>
        <u/>
        <sz val="10"/>
        <rFont val="Arial"/>
        <family val="2"/>
      </rPr>
      <t>requested</t>
    </r>
    <r>
      <rPr>
        <sz val="10"/>
        <rFont val="Arial"/>
        <family val="2"/>
      </rPr>
      <t xml:space="preserve"> for the project?</t>
    </r>
  </si>
  <si>
    <t>If not, has bidder proposed a plan to deliver energy and/or capacity starting by the required time?</t>
  </si>
  <si>
    <t xml:space="preserve">For wind or solar resources, does respondent have at least one year of verifiable supporting data with historical wind generation and solar irradiance observations? </t>
  </si>
  <si>
    <t>Please provide a signed copy of Tab 9 (scanned PDF file), along with the complete live Excel proposal form.</t>
  </si>
  <si>
    <t>Do not remove Tab 9 (or any other tab) from the Exhibit B proposal file.</t>
  </si>
  <si>
    <t>Use PSE transmission</t>
  </si>
  <si>
    <t>Compliance documentation submitted</t>
  </si>
  <si>
    <t>Engineering documentation submitted</t>
  </si>
  <si>
    <t>integrator</t>
  </si>
  <si>
    <t>integrator_experience</t>
  </si>
  <si>
    <t>cooling_descript</t>
  </si>
  <si>
    <t>fire_system</t>
  </si>
  <si>
    <t>fire_descript</t>
  </si>
  <si>
    <t>2b</t>
  </si>
  <si>
    <t>number_offers</t>
  </si>
  <si>
    <t>offer_type</t>
  </si>
  <si>
    <t>resource_description</t>
  </si>
  <si>
    <t>ownership</t>
  </si>
  <si>
    <t>owner_start</t>
  </si>
  <si>
    <t>owner_price</t>
  </si>
  <si>
    <t>offer_capacity</t>
  </si>
  <si>
    <t>term_start</t>
  </si>
  <si>
    <t>term_end</t>
  </si>
  <si>
    <t>price_type</t>
  </si>
  <si>
    <t>fixed_capacity_price</t>
  </si>
  <si>
    <t>fixed_energy_price</t>
  </si>
  <si>
    <t>escala_first_energy</t>
  </si>
  <si>
    <t>escala_annual_energy</t>
  </si>
  <si>
    <t>escala_first_capacity</t>
  </si>
  <si>
    <t>escala_annual_capacity</t>
  </si>
  <si>
    <t>market_discount</t>
  </si>
  <si>
    <t>contract_heat_rate</t>
  </si>
  <si>
    <t>other_charges</t>
  </si>
  <si>
    <t>2a</t>
  </si>
  <si>
    <t>Diversity, equity, and inclusion</t>
  </si>
  <si>
    <t>designated_high_impact</t>
  </si>
  <si>
    <t>bankruptcy</t>
  </si>
  <si>
    <t>felony</t>
  </si>
  <si>
    <t>descript_litigation</t>
  </si>
  <si>
    <t>Gas-fired generation proposals must indicate that firm delivery transportation has been arranged. Biomass proposals must demonstrate a fuel supply plan. Standalone energy storage projects must demonstrate the ability to charge and discharge as required to meet the need. See Section 2 of the All-Source RFP for more about standalone storage project requirements.</t>
  </si>
  <si>
    <t>Does energy storage project require a separate transmission service to charge the device?</t>
  </si>
  <si>
    <t>Does bidder acknowledge that a bid fee is required, as specified in Section 6 of the All-Source RFP?</t>
  </si>
  <si>
    <t>Please submit an equity plan, if available. In addition, please answer the questions in the following sections.</t>
  </si>
  <si>
    <r>
      <t xml:space="preserve">Has respondent provided an equity plan consistent with the requirements of RCW 19.405.040(8)?  </t>
    </r>
    <r>
      <rPr>
        <i/>
        <sz val="8"/>
        <rFont val="Arial"/>
        <family val="2"/>
      </rPr>
      <t>See Tab 2a</t>
    </r>
  </si>
  <si>
    <t>Project capacity at POI (MW)</t>
  </si>
  <si>
    <r>
      <t>Does the resource have a nameplate capacity greater than 5 MW?</t>
    </r>
    <r>
      <rPr>
        <b/>
        <sz val="10"/>
        <color rgb="FFFF0000"/>
        <rFont val="Arial"/>
        <family val="2"/>
      </rPr>
      <t xml:space="preserve">    </t>
    </r>
    <r>
      <rPr>
        <b/>
        <sz val="10"/>
        <rFont val="Arial"/>
        <family val="2"/>
      </rPr>
      <t xml:space="preserve">                                                     </t>
    </r>
  </si>
  <si>
    <t>If development or construction, please answer the following:</t>
  </si>
  <si>
    <t>* Note the 8760 data should be based on historical data, when possible.</t>
  </si>
  <si>
    <t>Project annual output at POI (MWh)</t>
  </si>
  <si>
    <t>what date to be used?</t>
  </si>
  <si>
    <t>what data validation should be used?</t>
  </si>
  <si>
    <t>Plant AC nameplate capacity</t>
  </si>
  <si>
    <t>Charging / Discharging</t>
  </si>
  <si>
    <t>Total Round Trip efficiency</t>
  </si>
  <si>
    <t>Inverter (if applicable)</t>
  </si>
  <si>
    <t>model</t>
  </si>
  <si>
    <t>round_trip_eff</t>
  </si>
  <si>
    <t>Plant AC Nameplate capacity</t>
  </si>
  <si>
    <t>* Offers that include multiple resources (wind, solar, energy storage, etc) or is shaped, should submit the combined 8760 output.</t>
  </si>
  <si>
    <t>Minimum charge power</t>
  </si>
  <si>
    <t>Minimum discharge power</t>
  </si>
  <si>
    <t>min_discharge_MW</t>
  </si>
  <si>
    <t>max_charge_MVA</t>
  </si>
  <si>
    <t>min_charge_MW</t>
  </si>
  <si>
    <r>
      <t xml:space="preserve">Offer capacity </t>
    </r>
    <r>
      <rPr>
        <i/>
        <sz val="8"/>
        <rFont val="Arial"/>
        <family val="2"/>
      </rPr>
      <t>(MW at POI)</t>
    </r>
  </si>
  <si>
    <r>
      <t>Mid-C spread</t>
    </r>
    <r>
      <rPr>
        <i/>
        <sz val="8.5"/>
        <rFont val="Arial"/>
        <family val="2"/>
      </rPr>
      <t xml:space="preserve"> ($/MWh)</t>
    </r>
  </si>
  <si>
    <t>date used for data validation?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</si>
  <si>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</si>
  <si>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r>
      <t xml:space="preserve">Does this project provide a reasonable and achievable plan and schedule for acquiring long-term, firm transmission to PSE's system on the identified path? </t>
    </r>
    <r>
      <rPr>
        <i/>
        <sz val="8"/>
        <rFont val="Arial"/>
        <family val="2"/>
      </rPr>
      <t xml:space="preserve"> See Tab 5</t>
    </r>
  </si>
  <si>
    <t>Error Message (if default leave blank)</t>
  </si>
  <si>
    <t>CO2</t>
  </si>
  <si>
    <t>NOx</t>
  </si>
  <si>
    <t>SOx</t>
  </si>
  <si>
    <t>Secondary fuel, if applicable</t>
  </si>
  <si>
    <t xml:space="preserve">Customer Benefits from Transition to Clean Energy </t>
  </si>
  <si>
    <t xml:space="preserve"> Diversity, Equity, and Inclusion</t>
  </si>
  <si>
    <t>Submit information about the organization and individual responsible for project management during this phase.</t>
  </si>
  <si>
    <t>Not Submitted: parties not yet determined</t>
  </si>
  <si>
    <t>Does the developer intend to or will seek out and utilize diverse businesses, including (but not limited to), women-, minority-, disabled-, and veteran-owned businesses for the proposed resource?</t>
  </si>
  <si>
    <t>Does the developer intend to comply with the labor standards in RCW 82.08.962 and 82.12.962?</t>
  </si>
  <si>
    <t xml:space="preserve"> (include "Summary CV" in filename of submitted document)</t>
  </si>
  <si>
    <t>(include "deal diagram" in filename of submitted document)</t>
  </si>
  <si>
    <t>Submit a map showing the project area and neighboring parcels.</t>
  </si>
  <si>
    <t xml:space="preserve"> (include "Project Map" in filename of submitted document)</t>
  </si>
  <si>
    <t>Show anticipated layout of all project facilities including transmission tie lines and natural gas laterals, solar arrays or turbine strings. If applicable, show substations, roads, collection systems, met towers for wind resources, and service buildings. Indicate the location of the transmission line with which the project will interconnect.</t>
  </si>
  <si>
    <t>Submit a permitting checklist for all permits and authorizations required to build and operate the project and, if applicable, the associated generation tie-line.</t>
  </si>
  <si>
    <t xml:space="preserve"> (include "Permit Checklist" in filename of submitted document)</t>
  </si>
  <si>
    <t>Submit a list of environmental studies completed, in progress and planned.</t>
  </si>
  <si>
    <t xml:space="preserve"> (include "Environmental Studies" in filename of submitted document)</t>
  </si>
  <si>
    <t>Submit supporting documentation or additional detail, as needed.</t>
  </si>
  <si>
    <t xml:space="preserve"> (include "Hydro Independent Resource Assessment" in filename of submitted document)</t>
  </si>
  <si>
    <t>If so, please submit.</t>
  </si>
  <si>
    <t xml:space="preserve"> (include "Other Independent Resource Assessment" in filename of submitted document)</t>
  </si>
  <si>
    <t xml:space="preserve"> (include "Wind Independent Resource Assessment" in filename of submitted document)</t>
  </si>
  <si>
    <t xml:space="preserve"> (include "Solar Independent Resource Assessment" in filename of submitted document)</t>
  </si>
  <si>
    <t xml:space="preserve"> (include "Compliance Documentation" in filename of submitted document)</t>
  </si>
  <si>
    <t xml:space="preserve"> (include "Engineering Documentation" in filename of submitted document)</t>
  </si>
  <si>
    <t>submit_marketing_plan</t>
  </si>
  <si>
    <t>submit_measure_plan</t>
  </si>
  <si>
    <t xml:space="preserve"> (include "DR Marketing Plan" in filename of submitted document)</t>
  </si>
  <si>
    <t xml:space="preserve"> (include "DR Measure and Eval Plan" in filename of submitted document)</t>
  </si>
  <si>
    <t>Project include customer benefit sharing?</t>
  </si>
  <si>
    <t xml:space="preserve"> (include "DER Assessment and Acquisition Plan" in filename of submitted document)</t>
  </si>
  <si>
    <t xml:space="preserve"> (include "Market Independent Resource Assessment" in filename of submitted document)</t>
  </si>
  <si>
    <t xml:space="preserve"> (include "Development project management" in filename of submitted document)</t>
  </si>
  <si>
    <t xml:space="preserve"> (include "Development warranty issues" in filename of submitted document)</t>
  </si>
  <si>
    <t xml:space="preserve"> (include "Bid Certification Signature" in filename of submitted document)</t>
  </si>
  <si>
    <r>
      <t xml:space="preserve">*Note* In addition to providing a fully intact copy of the live Exhibit B forms (in Excel format), bidder must provide a signed copy of Tab 9. A PDF scan of the signed tab must be submitted electronically along with Exhibit B and all other attachments. Please include </t>
    </r>
    <r>
      <rPr>
        <sz val="10"/>
        <rFont val="Arial"/>
        <family val="2"/>
      </rPr>
      <t>"Bid Certification Signature" in filename of submitted document.</t>
    </r>
  </si>
  <si>
    <t>(include "Equity Plan" in filename of submitted document)</t>
  </si>
  <si>
    <t>Submit supporting documentation or additional detail, as needed to fully respond.</t>
  </si>
  <si>
    <t>Additional detail submitted?</t>
  </si>
  <si>
    <t xml:space="preserve"> (include "Development safe harbor and major equipment" in filename of submitted document)</t>
  </si>
  <si>
    <t xml:space="preserve"> (include "Development contractual structure" in filename of submitted document)</t>
  </si>
  <si>
    <t>Provide a general description of project and project site, and describe key project components.</t>
  </si>
  <si>
    <t>Offer include customer benefit sharing?</t>
  </si>
  <si>
    <t>Describe the land area controlled relative to project facilities.</t>
  </si>
  <si>
    <t>(include "Land Area" in filename of submitted document)</t>
  </si>
  <si>
    <t>(include "Project Description" in filename of submitted document)</t>
  </si>
  <si>
    <t>(include "Permit Status" in filename of submitted document)</t>
  </si>
  <si>
    <t>(include "Environmental Issues" in filename of submitted document)</t>
  </si>
  <si>
    <t>(include "Community Plan" in filename of submitted document)</t>
  </si>
  <si>
    <t>(include "Community Relations" in filename of submitted document)</t>
  </si>
  <si>
    <t>If proposal is selected for Phase 2 (due diligence) evaluation, PSE will request copies of these documents for review.</t>
  </si>
  <si>
    <t>(include "Land Agreements" in filename of submitted document)</t>
  </si>
  <si>
    <t>Variable energy  (also DERs, if applicable)</t>
  </si>
  <si>
    <t>Flexible capacity (also DERs, if applicable)</t>
  </si>
  <si>
    <t>Energy storage (also DERs, if applicable)</t>
  </si>
  <si>
    <t>Is the project operational, under construction, or in development?</t>
  </si>
  <si>
    <t>All else equal, PSE prefers operational projects/programs first, projects under construction second, and projects//programs in development third.
PSE will not consider conceptual projects in this RFP. Market or energy transfer projects, etc., should select "operational".</t>
  </si>
  <si>
    <t>Will the project be able to deliver to PSE system (west of Cascades) on or before December 31, 2025 for renewable resources, or on or before December 31, 2026 for capacity resources?</t>
  </si>
  <si>
    <t>If yes, bidder may also provide a separately submitted written diversity commitment, policy, or plan in addition to their responses on Tab 2a.</t>
  </si>
  <si>
    <t>Proposal includes details about the proposed service and maintenance plan for major turbine equipment.</t>
  </si>
  <si>
    <t>Please provide a description of all material litigation to which bidder has been a party at any point in the past five years, including a summary of its resolution or current status. For purposes of this question, “material” means all claims in excess of $5 million.</t>
  </si>
  <si>
    <r>
      <t xml:space="preserve">Please provide summary description </t>
    </r>
    <r>
      <rPr>
        <i/>
        <sz val="8"/>
        <rFont val="Arial"/>
        <family val="2"/>
      </rPr>
      <t>(1088 characters maximum)</t>
    </r>
  </si>
  <si>
    <r>
      <t>Please provide summary description</t>
    </r>
    <r>
      <rPr>
        <i/>
        <sz val="8"/>
        <rFont val="Arial"/>
        <family val="2"/>
      </rPr>
      <t xml:space="preserve"> (1088 characters maximum)</t>
    </r>
  </si>
  <si>
    <r>
      <t xml:space="preserve">If yes, provide summary description </t>
    </r>
    <r>
      <rPr>
        <i/>
        <sz val="8"/>
        <rFont val="Arial"/>
        <family val="2"/>
      </rPr>
      <t>(1088 characters maximum)</t>
    </r>
  </si>
  <si>
    <r>
      <t>If yes, provide summary description</t>
    </r>
    <r>
      <rPr>
        <i/>
        <sz val="8"/>
        <rFont val="Arial"/>
        <family val="2"/>
      </rPr>
      <t xml:space="preserve"> (1088 characters maximum)</t>
    </r>
  </si>
  <si>
    <t>Has the developer utilize(s/d) diverse businesses, including (but not limited to), women-, minority-, disabled-, and veteran-owned businesses in the  past?</t>
  </si>
  <si>
    <t>Use the text field below to describe other relevant details about the three offers listed above that are not already specified in the table. For example, offer 1 may have a different transmission delivery point than offers 2 and 3, or one or more of the offers may include generation paired with storage. Please do not use this field to provide a menu of additional offer options. PSE will only evaluate the three (3) offers listed in the table above.</t>
  </si>
  <si>
    <t xml:space="preserve">For PPAs, also include bidder's underlying fixed and variable cost of production. All else equal, PSE prefers a pricing structure that closely mirrors the actual cost structure of the project. In this way, the developer's and PSE's interests with respect to scheduling and dispatch, would be aligned. For temporal exchange agreements, include start and end dates for delivery to PSE, start and end dates for delivery returned by PSE, energy volume (MWh) and price per MWh. </t>
  </si>
  <si>
    <t>Please ensure that the Tab 4. Energy Output (8760) is also completed as noted / required.</t>
  </si>
  <si>
    <t>Complete this tab to provide general information about the project. Provide additional project details on the relevant tab(s) listed below.</t>
  </si>
  <si>
    <t>Provide details in the space provided below. If the Tribe has not been consulted, state why not and describe any such consultation plans for the future.</t>
  </si>
  <si>
    <t>Describe design.</t>
  </si>
  <si>
    <t>Describe any site suitability studies completed.</t>
  </si>
  <si>
    <t>Describe any expected upgrades / revisions in proposed model from current / historical models.</t>
  </si>
  <si>
    <t>Describe certifier and date of third-party certification of proposed turbine model(s).</t>
  </si>
  <si>
    <t>List escalation rate to be used with above.</t>
  </si>
  <si>
    <t>List variable O&amp;M costs.</t>
  </si>
  <si>
    <t>Start-up cooling state / 
Registered cooling time</t>
  </si>
  <si>
    <t>Describe cycling limitations.</t>
  </si>
  <si>
    <t>Average heat rate</t>
  </si>
  <si>
    <t>Provide additional detail as needed.</t>
  </si>
  <si>
    <t>Describe fuel transportation method.</t>
  </si>
  <si>
    <t>Define cycles and any additional information on states of charge assumptions.</t>
  </si>
  <si>
    <t>Provide summary description of proposed cooling system.</t>
  </si>
  <si>
    <t>Provide summary description of fire protection system.</t>
  </si>
  <si>
    <t>Can the facility be curtailed via PSE's Energy Management.</t>
  </si>
  <si>
    <t>Marketing plan</t>
  </si>
  <si>
    <t>Measurement &amp; evaluation plan</t>
  </si>
  <si>
    <t>Provide summary marketing plan / demonstrate ability to enroll customers.</t>
  </si>
  <si>
    <t>Submit detailed marketing plan if available.</t>
  </si>
  <si>
    <t>Describe communications protocols.</t>
  </si>
  <si>
    <t>Describe interface.</t>
  </si>
  <si>
    <t>Provide summary of measurement and evaluation plan, consistent with Exhibit K.</t>
  </si>
  <si>
    <t>to include capacity charges, customer incentives 
and any other pricing elements</t>
  </si>
  <si>
    <t>Submit assessment and acquisition plan if available.</t>
  </si>
  <si>
    <t>Provide summary of assessment and acquisition plan.</t>
  </si>
  <si>
    <t>Note: Use facility tabs (3a,3b,3c) for the specific resources used for the DER, in addition to the main required tabs.</t>
  </si>
  <si>
    <t>Describe pricing.</t>
  </si>
  <si>
    <t>Provide any energy charges.</t>
  </si>
  <si>
    <t>Provide any capacity charges.</t>
  </si>
  <si>
    <t>Specified?</t>
  </si>
  <si>
    <t>Dispatchable?</t>
  </si>
  <si>
    <t>If yes, what type of transmission service has been requested?</t>
  </si>
  <si>
    <t>If yes, what type of transmission service has been secured?</t>
  </si>
  <si>
    <t>Number of transmission wheels in developer transmission plan.</t>
  </si>
  <si>
    <t>Is there anything else PSE needs to know about your transmission plan? For example, are there any alternate solution(s) to firm the delivery of energy to PSE's system over the term of the proposal? Describe below.</t>
  </si>
  <si>
    <t>If yes, please describe transmission status to required for charging.</t>
  </si>
  <si>
    <r>
      <t xml:space="preserve">Submit a detailed project development schedule covering the period from the initiation of development activities through the project's proposed COD.  </t>
    </r>
    <r>
      <rPr>
        <i/>
        <sz val="8"/>
        <rFont val="Arial"/>
        <family val="2"/>
      </rPr>
      <t xml:space="preserve"> (e.g., Gantt chart)</t>
    </r>
  </si>
  <si>
    <t>Include any additional timelines applicable to the project that will demonstrate its status and plans</t>
  </si>
  <si>
    <t>Net capacity</t>
  </si>
  <si>
    <t>Running cost - Additional cost (over and above fuel and VO&amp;M cost) incurred for each hour that the unit is online.</t>
  </si>
  <si>
    <r>
      <t>Signature of an Officer of respondent entity</t>
    </r>
    <r>
      <rPr>
        <b/>
        <sz val="8"/>
        <rFont val="Arial"/>
        <family val="2"/>
      </rPr>
      <t xml:space="preserve"> 
</t>
    </r>
    <r>
      <rPr>
        <i/>
        <sz val="8"/>
        <rFont val="Arial"/>
        <family val="2"/>
      </rPr>
      <t>or other duly authorized agent</t>
    </r>
  </si>
  <si>
    <t xml:space="preserve">Bidders are encouraged to follow file naming guidance where provided in Exhibit B to submit additional documentation as required herein or to provide additional detail to support a response. Guidance can typically be found where bidder would indicate whether additional material has been provided.   </t>
  </si>
  <si>
    <t xml:space="preserve">Respondents who do not fully complete the Exhibit B forms or who return a modified Exhibit B that is no longer functional as an input to our proposal database and models will not meet the minimum requirements of this All-Source RFP. If a proposal does not meet the minimum eligibility requirements of the RFP (see Section 4 of the All-Source RFP) the bidder will be notified and will have three (3) business days to remedy the proposal. </t>
  </si>
  <si>
    <t>3d . Facility Detail for DR, DER, or System Resources</t>
  </si>
  <si>
    <t>System Resources</t>
  </si>
  <si>
    <t>DRs, DERs, system resources</t>
  </si>
  <si>
    <t>DR_DER_System</t>
  </si>
  <si>
    <t>Submit detailed measurement and evaluation plan if available.</t>
  </si>
  <si>
    <t>winter_2028_day</t>
  </si>
  <si>
    <t>winter_2028_1hr</t>
  </si>
  <si>
    <t>winter_2029_day</t>
  </si>
  <si>
    <t>winter_2029_1hr</t>
  </si>
  <si>
    <t>winter_2030_day</t>
  </si>
  <si>
    <t>winter_2030_1hr</t>
  </si>
  <si>
    <t>winter_2031_day</t>
  </si>
  <si>
    <t>winter_2031_1hr</t>
  </si>
  <si>
    <t>winter_2032_day</t>
  </si>
  <si>
    <t>winter_2032_1hr</t>
  </si>
  <si>
    <t>summer_2028_day</t>
  </si>
  <si>
    <t>summer_2028_1hr</t>
  </si>
  <si>
    <t>summer_2029_day</t>
  </si>
  <si>
    <t>summer_2029_1hr</t>
  </si>
  <si>
    <t>summer_2030_day</t>
  </si>
  <si>
    <t>summer_2030_1hr</t>
  </si>
  <si>
    <t>summer_2031_day</t>
  </si>
  <si>
    <t>summer_2031_1hr</t>
  </si>
  <si>
    <t>summer_2032_day</t>
  </si>
  <si>
    <t>summer_2032_1hr</t>
  </si>
  <si>
    <t>2028_1</t>
  </si>
  <si>
    <t>2028_2</t>
  </si>
  <si>
    <t>2028_3</t>
  </si>
  <si>
    <t>2029_1</t>
  </si>
  <si>
    <t>2029_2</t>
  </si>
  <si>
    <t>2029_3</t>
  </si>
  <si>
    <t>2030_1</t>
  </si>
  <si>
    <t>2030_2</t>
  </si>
  <si>
    <t>2030_3</t>
  </si>
  <si>
    <t>2031_1</t>
  </si>
  <si>
    <t>2031_2</t>
  </si>
  <si>
    <t>2031_3</t>
  </si>
  <si>
    <t>2032_1</t>
  </si>
  <si>
    <t>2032_2</t>
  </si>
  <si>
    <t>2032_3</t>
  </si>
  <si>
    <t>The Base DR offer (Offer 1) can be up to a maximum of 5 years in duration (ending year 2027). Bidder may also include two alternate offers (Offer 2 and Offer 3), which may extend through year 2032.</t>
  </si>
  <si>
    <t>non-compliance</t>
  </si>
  <si>
    <t>Phase 2 Updatable?</t>
  </si>
  <si>
    <t>1 year of intermittent source data</t>
  </si>
  <si>
    <t>1 year of intermittent source data submitted</t>
  </si>
  <si>
    <t>Customer Benefits - Clean Energy</t>
  </si>
  <si>
    <t>finance_records_5_years</t>
  </si>
  <si>
    <t>finance_records_5_years_submitted</t>
  </si>
  <si>
    <t>corporate_credit_rating</t>
  </si>
  <si>
    <t>corporate_credit_rating_description</t>
  </si>
  <si>
    <t>Equity Plan Submitted</t>
  </si>
  <si>
    <t>Developer use of diverse businesses</t>
  </si>
  <si>
    <t>Developer intent of use of diverse businesses</t>
  </si>
  <si>
    <t>Labor Standards</t>
  </si>
  <si>
    <t>Diversity Training</t>
  </si>
  <si>
    <t>Diversity commitment</t>
  </si>
  <si>
    <t>Apprentiship or workforce development</t>
  </si>
  <si>
    <t>local_employ_impact</t>
  </si>
  <si>
    <t>Health Impacts</t>
  </si>
  <si>
    <t>Environmental Impacts</t>
  </si>
  <si>
    <t>Pricing include Scheduling</t>
  </si>
  <si>
    <t>expected_life</t>
  </si>
  <si>
    <t>proven expertise</t>
  </si>
  <si>
    <t>compliance_documentation</t>
  </si>
  <si>
    <t>engineering_documentation</t>
  </si>
  <si>
    <t>Ongoing Community or Stakeholder Relations</t>
  </si>
  <si>
    <t>Submittal of Plan for Community Engagement</t>
  </si>
  <si>
    <t>Known Environmental Issues Submitted</t>
  </si>
  <si>
    <t>Status of Applications and Proceedings, and schedule for obtaining permits Submitted</t>
  </si>
  <si>
    <t>Site_control_percent</t>
  </si>
  <si>
    <t>Site_control_submitted</t>
  </si>
  <si>
    <t>Project_Description_submitted</t>
  </si>
  <si>
    <t>Land_Area_controlled_submitted</t>
  </si>
  <si>
    <t>Load_pt1_avg_heat_rate</t>
  </si>
  <si>
    <t>Load_pt2_avg_heat_rate</t>
  </si>
  <si>
    <t>Load_pt3_avg_heat_rate</t>
  </si>
  <si>
    <t>Load_pt4_avg_heat_rate</t>
  </si>
  <si>
    <t>Load_pt5_avg_heat_rate</t>
  </si>
  <si>
    <t>Load_pt6_avg_heat_rate</t>
  </si>
  <si>
    <t>Load_pt7_avg_heat_rate</t>
  </si>
  <si>
    <t>Load_pt8_avg_heat_rate</t>
  </si>
  <si>
    <t>Load_pt9_avg_heat_rate</t>
  </si>
  <si>
    <t>Load_pt10_avg_heat_rate</t>
  </si>
  <si>
    <t>Load_pt11_avg_heat_rate</t>
  </si>
  <si>
    <t>Other Used</t>
  </si>
  <si>
    <t>Run of River Hydro</t>
  </si>
  <si>
    <t>Wind Resource</t>
  </si>
  <si>
    <t>Solar Resource</t>
  </si>
  <si>
    <t>date</t>
  </si>
  <si>
    <t>DR Resource</t>
  </si>
  <si>
    <t>DER Resource</t>
  </si>
  <si>
    <t>System Resource</t>
  </si>
  <si>
    <t>Energy Storage Resource type</t>
  </si>
  <si>
    <t>Offer Used</t>
  </si>
  <si>
    <t>offer_used</t>
  </si>
  <si>
    <t>If pricing is contingent upon receiving tax credits, specify the tax credits.</t>
  </si>
  <si>
    <t>Solar_Used</t>
  </si>
  <si>
    <t>Solar_Status</t>
  </si>
  <si>
    <t>Solar_life</t>
  </si>
  <si>
    <t>Wind_Used</t>
  </si>
  <si>
    <t>Wind_Status</t>
  </si>
  <si>
    <t>Wind_life</t>
  </si>
  <si>
    <t>RofR Hydro Used</t>
  </si>
  <si>
    <t>RofR Hydro_Status</t>
  </si>
  <si>
    <t>RofR Hydro_life</t>
  </si>
  <si>
    <t>Other_Used</t>
  </si>
  <si>
    <t>Other_Status</t>
  </si>
  <si>
    <t>Other_life</t>
  </si>
  <si>
    <t>Energy Storage Resource</t>
  </si>
  <si>
    <t>other_costs</t>
  </si>
  <si>
    <t>Is project a DR or DER?</t>
  </si>
  <si>
    <t>DR_OR_DER</t>
  </si>
  <si>
    <t>Pricing_Tax_Credits_description</t>
  </si>
  <si>
    <t>Pricing_Tax_Credits_used</t>
  </si>
  <si>
    <t>Arrangements or Commitments for Construction Submitted</t>
  </si>
  <si>
    <t>Arrangements or Commitments for Safe Harbored / Major Equipment Submitted</t>
  </si>
  <si>
    <t>Description gements or Commitments for Safe Harbored / Major Equipment</t>
  </si>
  <si>
    <r>
      <t xml:space="preserve">Proposal name
</t>
    </r>
    <r>
      <rPr>
        <i/>
        <sz val="8"/>
        <rFont val="Arial"/>
        <family val="2"/>
      </rPr>
      <t>locked field populates from proposal Tab 3</t>
    </r>
  </si>
  <si>
    <r>
      <t xml:space="preserve">Commercial Operation Date </t>
    </r>
    <r>
      <rPr>
        <i/>
        <sz val="8"/>
        <rFont val="Arial"/>
        <family val="2"/>
      </rPr>
      <t>(mm/dd/yyyy)</t>
    </r>
  </si>
  <si>
    <t>COD</t>
  </si>
  <si>
    <t>(Yes/No)</t>
  </si>
  <si>
    <t>(Ownership options must also include completion of Tab 7 and Tab 8)</t>
  </si>
  <si>
    <t>Required for all other RFP proposals. (Do not remove tab.)</t>
  </si>
  <si>
    <t>Solar - Other  (specify below)</t>
  </si>
  <si>
    <t>Hybrid – Other (specify below)</t>
  </si>
  <si>
    <t>Land area controlled</t>
  </si>
  <si>
    <t>#</t>
  </si>
  <si>
    <t>Proposal options</t>
  </si>
  <si>
    <t>Proposal_Type</t>
  </si>
  <si>
    <t>Flexible Capacity Resource Summary</t>
  </si>
  <si>
    <t>Flexible Capacity Resource</t>
  </si>
  <si>
    <t>Flexible Capacity Resource Type</t>
  </si>
  <si>
    <t>capacity</t>
  </si>
  <si>
    <t>capacity_summary</t>
  </si>
  <si>
    <t>resource_used</t>
  </si>
  <si>
    <t>Resource_type</t>
  </si>
  <si>
    <t>Resource_used</t>
  </si>
  <si>
    <t>DR_used</t>
  </si>
  <si>
    <t>DER_used</t>
  </si>
  <si>
    <t>System_R_Used</t>
  </si>
  <si>
    <t>Resource_Summary</t>
  </si>
  <si>
    <r>
      <t xml:space="preserve">Offer structures included in the proposal   </t>
    </r>
    <r>
      <rPr>
        <sz val="10"/>
        <rFont val="Arial"/>
        <family val="2"/>
      </rPr>
      <t xml:space="preserve"> </t>
    </r>
    <r>
      <rPr>
        <i/>
        <sz val="8"/>
        <rFont val="Arial"/>
        <family val="2"/>
      </rPr>
      <t>Select the response below that best summarizes the offer structure options included in the proposal.</t>
    </r>
  </si>
  <si>
    <t>Proposal includes</t>
  </si>
  <si>
    <t>PPA / Other offtake option(s) only</t>
  </si>
  <si>
    <t>Ownership option(s) only</t>
  </si>
  <si>
    <t>Both options</t>
  </si>
  <si>
    <t>Women owned?</t>
  </si>
  <si>
    <t>Minority owned?</t>
  </si>
  <si>
    <t>Disabled owned?</t>
  </si>
  <si>
    <t>Veteran owned?</t>
  </si>
  <si>
    <t xml:space="preserve">If yes, specify relevant demographics below. </t>
  </si>
  <si>
    <r>
      <t xml:space="preserve">Is the bidding entity a women-, minority-, disabled-, and/or veteran-owned business?    </t>
    </r>
    <r>
      <rPr>
        <i/>
        <sz val="8"/>
        <rFont val="Arial"/>
        <family val="2"/>
      </rPr>
      <t xml:space="preserve">per WAC Chapter 480-107-145(2)(f) </t>
    </r>
  </si>
  <si>
    <t>IT Security</t>
  </si>
  <si>
    <t>DR_SOC2_audit_report</t>
  </si>
  <si>
    <t>DR_US_hosting</t>
  </si>
  <si>
    <t>DR_encrypt_transit</t>
  </si>
  <si>
    <t>DR_encrypt_rest</t>
  </si>
  <si>
    <t>DR_SAML_SSO</t>
  </si>
  <si>
    <t>DER_SOC2_audit_report</t>
  </si>
  <si>
    <t>DER_US_hosting</t>
  </si>
  <si>
    <t>DER_encrypt_transit</t>
  </si>
  <si>
    <t>DER_encrypt_rest</t>
  </si>
  <si>
    <t>DER_SAML_SSO</t>
  </si>
  <si>
    <t>Hybrid</t>
  </si>
  <si>
    <t>Offsite</t>
  </si>
  <si>
    <t>Shaped</t>
  </si>
  <si>
    <t>As Generated</t>
  </si>
  <si>
    <t>POI_annual_MWh</t>
  </si>
  <si>
    <t>POI_MW</t>
  </si>
  <si>
    <t>Energy_Used</t>
  </si>
  <si>
    <t>Developer is diverse</t>
  </si>
  <si>
    <t>Developer_is_women</t>
  </si>
  <si>
    <t>Developer_is_minority</t>
  </si>
  <si>
    <t>Developer_is_disabled</t>
  </si>
  <si>
    <t>Developer_is_veteran</t>
  </si>
  <si>
    <t>Submit a map showing the tie-line route relative to the project and the POI. Include the development, design and construction work as part of the attached detailed project development schedule described on Tab 6. Development Projects Detail.</t>
  </si>
  <si>
    <t>Map_tie_line_submitted</t>
  </si>
  <si>
    <t>Storage_load_request</t>
  </si>
  <si>
    <t>Storage_load_request_status</t>
  </si>
  <si>
    <t>Energy Storage Resource Summary</t>
  </si>
  <si>
    <t>&gt;2021</t>
  </si>
  <si>
    <t>&gt;0 &amp; &lt;100</t>
  </si>
  <si>
    <t>description_customer_benefit_sharing</t>
  </si>
  <si>
    <t>&gt; 8/1/2021</t>
  </si>
  <si>
    <t>&gt;0</t>
  </si>
  <si>
    <t>normalized_incentive</t>
  </si>
  <si>
    <t>DER_SOC2_audit_report_no_descript</t>
  </si>
  <si>
    <t>DER_US_hosting_no_descript</t>
  </si>
  <si>
    <t>DER_encrypt_transit_no_descript</t>
  </si>
  <si>
    <t>DER_encrypt_rest_no_descript</t>
  </si>
  <si>
    <t>DER_SAML_SSO_no_descript</t>
  </si>
  <si>
    <t>DR_SAML_SSO_no_descript</t>
  </si>
  <si>
    <t>Sales Tax</t>
  </si>
  <si>
    <t>Facility emissions</t>
  </si>
  <si>
    <t>N/A - Facility is located within PSE system (west of Cascades)</t>
  </si>
  <si>
    <t>Alternate Solutions to firm delivery to PSE system</t>
  </si>
  <si>
    <t>PSEI.System</t>
  </si>
  <si>
    <t>Demand Response, 3-hr Duration</t>
  </si>
  <si>
    <t>Demand Response, 4-hr Duration</t>
  </si>
  <si>
    <t>Demand Response - Other</t>
  </si>
  <si>
    <t>Distributed Energy Resource - Rooftop Solar</t>
  </si>
  <si>
    <t>Distributed Energy Resource - Ground-Mounted Solar</t>
  </si>
  <si>
    <t>Distributed Energy Resource - Other</t>
  </si>
  <si>
    <t>Storage – Battery Li-ion 2hr</t>
  </si>
  <si>
    <t>Storage – Battery Li-ion 4hr</t>
  </si>
  <si>
    <t>Storage – Battery Flow 4hr</t>
  </si>
  <si>
    <t>Storage – Battery Flow 6hr</t>
  </si>
  <si>
    <t>Storage – Pumped Hydro 8hr</t>
  </si>
  <si>
    <t>from V5 04/14</t>
  </si>
  <si>
    <t>'2b. Offer Details'!$G$35</t>
  </si>
  <si>
    <t>'2b. Offer Details'!$I$35</t>
  </si>
  <si>
    <t>'2b. Offer Details'!$K$35</t>
  </si>
  <si>
    <t>changed data validation list to better match IRP ELCC resource list</t>
  </si>
  <si>
    <t>Change in ExB</t>
  </si>
  <si>
    <t>updated</t>
  </si>
  <si>
    <t>'5. Interconnect &amp; Transmission'!$E$16</t>
  </si>
  <si>
    <t>changed data validation list: from PSE.system to PSEI.system</t>
  </si>
  <si>
    <t>Has the change been updated in ExB Rule File?</t>
  </si>
  <si>
    <r>
      <t xml:space="preserve">If yes, please submit previous 2 years of information.  </t>
    </r>
    <r>
      <rPr>
        <i/>
        <sz val="10"/>
        <rFont val="Arial"/>
        <family val="2"/>
      </rPr>
      <t>(include "Financial Records" in filename of submitted document)</t>
    </r>
  </si>
  <si>
    <t>Previous File Version</t>
  </si>
  <si>
    <t>anywhere asking for submitted/ not submitted a document</t>
  </si>
  <si>
    <t>increased instruction font size, added naming convention text in data validation message box</t>
  </si>
  <si>
    <t>N/A</t>
  </si>
  <si>
    <t>'2b. Offer Details'!$G$44</t>
  </si>
  <si>
    <t>changed data validation for COD date from 1/1/1900</t>
  </si>
  <si>
    <t>'2b. Offer Details'!$I$44</t>
  </si>
  <si>
    <t>'2b. Offer Details'!$K$44</t>
  </si>
  <si>
    <t>'3. Facility'!$H$77</t>
  </si>
  <si>
    <t>changed data validation list: add a Not Applicable sessin</t>
  </si>
  <si>
    <t>Does the Respondent support encryption of data at rest using AES256 or better?</t>
  </si>
  <si>
    <t>Does the Respondent support SAML2.0 for single sign on?</t>
  </si>
  <si>
    <t>Does the Respondent support encryption of data in transit using SSH or TLS1.2 or later?</t>
  </si>
  <si>
    <t>Does the Respondent provide US-only hosting options?</t>
  </si>
  <si>
    <t>Does the Respondent have a SOC2 Type II audit report issued within the past 12 months?</t>
  </si>
  <si>
    <t>If no, please indicate latest audit and plans for SOC2 Type II certification.</t>
  </si>
  <si>
    <t>If not applicable, please explain why.</t>
  </si>
  <si>
    <t>If no, please describe hosting options and plans for US-only hosting.</t>
  </si>
  <si>
    <t>If no, please describe how encryption of data in transit is supported.</t>
  </si>
  <si>
    <t>If no, please describe how single sign on is supported.</t>
  </si>
  <si>
    <t>If no, please describe how encryption of data at rest is supported.</t>
  </si>
  <si>
    <t>DR_SOC2_audit_report_no_descript</t>
  </si>
  <si>
    <t>DR_SOC2_audit_report_NA_descript</t>
  </si>
  <si>
    <t>DR_US_hosting_no_descript</t>
  </si>
  <si>
    <t>DR_US_hosting_NA_descript</t>
  </si>
  <si>
    <t>DR_encrypt_transit_no_descript</t>
  </si>
  <si>
    <t>DR_encrypt_transit_NA_descript</t>
  </si>
  <si>
    <t>DR_encrypt_rest_no_descript</t>
  </si>
  <si>
    <t>DR_encrypt_rest_NA_descript</t>
  </si>
  <si>
    <t>DR_SAML_SSO_NA_descript</t>
  </si>
  <si>
    <t>DER_SOC2_audit_report_NA_descript</t>
  </si>
  <si>
    <t>DER_US_hosting_NA_descript</t>
  </si>
  <si>
    <t>DER_encrypt_transit_NA_descript</t>
  </si>
  <si>
    <t>DER_encrypt_rest_NA_descript</t>
  </si>
  <si>
    <t>DER_SAML_SSO_NA_descript</t>
  </si>
  <si>
    <t>Range</t>
  </si>
  <si>
    <t>List 24</t>
  </si>
  <si>
    <t>List 25</t>
  </si>
  <si>
    <t>List 26</t>
  </si>
  <si>
    <t>List 27</t>
  </si>
  <si>
    <t>List 28</t>
  </si>
  <si>
    <t>List 29</t>
  </si>
  <si>
    <t>List 30</t>
  </si>
  <si>
    <t>Not Applicable: Not Development/Construction Project</t>
  </si>
  <si>
    <t>3a. Variable Energy!D235</t>
  </si>
  <si>
    <t>3a. Variable Energy!D243</t>
  </si>
  <si>
    <t>3a. Variable Energy!D246</t>
  </si>
  <si>
    <t>drop down list using built in values, not specified cells</t>
  </si>
  <si>
    <t>2a. Commercial Details!B82</t>
  </si>
  <si>
    <t>2a. Commercial Details!B88</t>
  </si>
  <si>
    <t>2a. Commercial Details!B100</t>
  </si>
  <si>
    <t>2a. Commercial Details!B106</t>
  </si>
  <si>
    <t>changed data validation text in cell to be stated as required</t>
  </si>
  <si>
    <t>global</t>
  </si>
  <si>
    <t>for integers that use a range, changed type from "Integer" to "Range"</t>
  </si>
  <si>
    <t>to be updated in V06 rules</t>
  </si>
  <si>
    <t>for all resource tabs "remaining useful life" removed field tip with year "yyyy".</t>
  </si>
  <si>
    <t>3b_H47_describe_cap_permit_2</t>
  </si>
  <si>
    <t>3b_L47_describe_cap_permit_3</t>
  </si>
  <si>
    <t>removed decimal formatting from rules</t>
  </si>
  <si>
    <t>3d. DR_DER_System</t>
  </si>
  <si>
    <t>for IT security questions, added additional text boxes for adding information for each of 5 questions for DR and DER section</t>
  </si>
  <si>
    <t>from V5 04/22</t>
  </si>
  <si>
    <t>1. Proposal Content Checklist!E79</t>
  </si>
  <si>
    <t>1. Proposal Content Checklist!E81</t>
  </si>
  <si>
    <t>1. Proposal Content Checklist!E84</t>
  </si>
  <si>
    <t>1. Proposal Content Checklist!E86</t>
  </si>
  <si>
    <t>1. Proposal Content Checklist!E88</t>
  </si>
  <si>
    <t>1. Proposal Content Checklist!E90</t>
  </si>
  <si>
    <t>1. Proposal Content Checklist!E92</t>
  </si>
  <si>
    <t>1. Proposal Content Checklist!E94</t>
  </si>
  <si>
    <t>entry "Not Applicable: Note Development / Construction Project" had coma instead of colin</t>
  </si>
  <si>
    <t>added question to clarify / facilitate UTC reporting requirements</t>
  </si>
  <si>
    <t>added question to clarify / facilitate UTC reporting requirements for Diversity, Equity, and Inclusion</t>
  </si>
  <si>
    <t>added question to facilitate data validation / automation effort</t>
  </si>
  <si>
    <t>reformatted question to facilitate data validation / automation effort</t>
  </si>
  <si>
    <t>added question to clarify / facilitate UTC / internal reporting requirements</t>
  </si>
  <si>
    <t>reformatted question to aid data validation / automation effort</t>
  </si>
  <si>
    <t>added question to aid data validation / automation effort</t>
  </si>
  <si>
    <t>Variable Energy Resource Summary</t>
  </si>
  <si>
    <t>Demand Response, Distributed Energy Resources, or System Resource Summaries</t>
  </si>
  <si>
    <t xml:space="preserve">https://www.doh.wa.gov/DataandStatisticalReports/WashingtonTrackingNetworkWTN/ClimateProjections/CleanEnergyTransformationAct </t>
  </si>
  <si>
    <t>See</t>
  </si>
  <si>
    <t>In addition to the minimum qualifying criteria required for all proposals (above), PSE has identified the following additional criteria for ownership proposals / ownership options.</t>
  </si>
  <si>
    <t>Is ownership transfer proposed to occur before, on, or after COD?</t>
  </si>
  <si>
    <t>On COD</t>
  </si>
  <si>
    <t>Before COD</t>
  </si>
  <si>
    <t xml:space="preserve">Has the location been designated as a highly impacted community in the Department of Health's Cumulative Impact Analysis?   </t>
  </si>
  <si>
    <t>Production tax credit (%)</t>
  </si>
  <si>
    <t>Investment tax credit (%)</t>
  </si>
  <si>
    <t>added "%" as units to value</t>
  </si>
  <si>
    <t>List percentage of total site (including gen-tie lines) under executed land agreements. (%)</t>
  </si>
  <si>
    <t>added statement to clarify additional requirements for ownership options</t>
  </si>
  <si>
    <t>&gt;-50 &lt;50</t>
  </si>
  <si>
    <t>&gt;-90 &lt;90</t>
  </si>
  <si>
    <t>&gt;-180 &lt;180</t>
  </si>
  <si>
    <t>added clarification for ownership requirements</t>
  </si>
  <si>
    <t>added clarification COD options</t>
  </si>
  <si>
    <t>&gt;-0.1 &lt;1.1</t>
  </si>
  <si>
    <t>added clarification to question</t>
  </si>
  <si>
    <t>(provide value on % of year basis)</t>
  </si>
  <si>
    <t>only one load point is required</t>
  </si>
  <si>
    <t>secondary is optional</t>
  </si>
  <si>
    <t>% per cycle</t>
  </si>
  <si>
    <t>Describe relevant experience of integrator</t>
  </si>
  <si>
    <r>
      <t xml:space="preserve">Energy output </t>
    </r>
    <r>
      <rPr>
        <i/>
        <sz val="10"/>
        <rFont val="Arial"/>
        <family val="2"/>
      </rPr>
      <t>(intended for pumped hydro resources only)</t>
    </r>
  </si>
  <si>
    <t>make optional</t>
  </si>
  <si>
    <t>($'s)</t>
  </si>
  <si>
    <t>remove rules</t>
  </si>
  <si>
    <t>If yes, can it be shaped?</t>
  </si>
  <si>
    <t>Augmentation required?</t>
  </si>
  <si>
    <t>Total (should equal 100%)</t>
  </si>
  <si>
    <t>Energy Profile Used</t>
  </si>
  <si>
    <t>&gt;-101 &lt;1001</t>
  </si>
  <si>
    <t>* Please format data to at most 4 decimal places (shown in the table below)</t>
  </si>
  <si>
    <r>
      <t xml:space="preserve">Other charges </t>
    </r>
    <r>
      <rPr>
        <i/>
        <sz val="8"/>
        <rFont val="Arial"/>
        <family val="2"/>
      </rPr>
      <t>(If yes, please explain in additional offer details field, below)</t>
    </r>
  </si>
  <si>
    <t>PSE DRAFT - 5/05/21</t>
  </si>
  <si>
    <t>updated language to clarify question</t>
  </si>
  <si>
    <t>Estimated net average annual energy output</t>
  </si>
  <si>
    <t>If project interconnected on PSE System, west of Cascades:</t>
  </si>
  <si>
    <t>If project is not interconnected on PSE System, west of Cascades, or utilizing PSE's transmission indicated in Exhibit H:</t>
  </si>
  <si>
    <t>Complete table below as it pertains to each wheel required to deliver energy to PSE.</t>
  </si>
  <si>
    <t>If yes, please submit a fuel supply plan.</t>
  </si>
  <si>
    <t xml:space="preserve"> (include "Firm Fuel Supply Plan" in filename of submitted document)</t>
  </si>
  <si>
    <t>added question to clarify fuel supply plan submittal requirement</t>
  </si>
  <si>
    <r>
      <rPr>
        <sz val="10"/>
        <rFont val="Arial"/>
        <family val="2"/>
      </rPr>
      <t xml:space="preserve">Has the bidder specified a transmission path to PSE's system (BPAT.PSEI west of Cascades)?     
</t>
    </r>
    <r>
      <rPr>
        <i/>
        <sz val="8"/>
        <rFont val="Arial"/>
        <family val="2"/>
      </rPr>
      <t xml:space="preserve">See All Source RFP, Section 2 and Exhibit H.    </t>
    </r>
    <r>
      <rPr>
        <b/>
        <sz val="10"/>
        <rFont val="Arial"/>
        <family val="2"/>
      </rPr>
      <t xml:space="preserve">      </t>
    </r>
    <r>
      <rPr>
        <i/>
        <sz val="8"/>
        <rFont val="Arial"/>
        <family val="2"/>
      </rPr>
      <t xml:space="preserve">     </t>
    </r>
  </si>
  <si>
    <r>
      <rPr>
        <sz val="10"/>
        <rFont val="Arial"/>
        <family val="2"/>
      </rPr>
      <t xml:space="preserve">Is the bidder planning to deliver to one of the delivery points identified in Section 2 of the All-Source RFP (Table 4)?     </t>
    </r>
    <r>
      <rPr>
        <b/>
        <sz val="10"/>
        <rFont val="Arial"/>
        <family val="2"/>
      </rPr>
      <t xml:space="preserve">              </t>
    </r>
    <r>
      <rPr>
        <i/>
        <sz val="8"/>
        <rFont val="Arial"/>
        <family val="2"/>
      </rPr>
      <t xml:space="preserve"> </t>
    </r>
  </si>
  <si>
    <t>added "MWh" as units to value</t>
  </si>
  <si>
    <t>added question to support rubric metrics for IT requirements</t>
  </si>
  <si>
    <t>clarified formatting for latitude</t>
  </si>
  <si>
    <t>clarified formatting for longitude</t>
  </si>
  <si>
    <r>
      <t xml:space="preserve">Latitude </t>
    </r>
    <r>
      <rPr>
        <i/>
        <sz val="10"/>
        <rFont val="Arial"/>
        <family val="2"/>
      </rPr>
      <t>(use Decimal degrees formatting, i.e. 47.610378)</t>
    </r>
  </si>
  <si>
    <r>
      <t>Longitude</t>
    </r>
    <r>
      <rPr>
        <i/>
        <sz val="10"/>
        <rFont val="Arial"/>
        <family val="2"/>
      </rPr>
      <t xml:space="preserve"> (use Decimal degrees formatting, i.e. -122.200676)</t>
    </r>
  </si>
  <si>
    <t>Manufacturer(s)</t>
  </si>
  <si>
    <t>Include 8760 data on Tab 4. (If more than one resource, use the combined output. If shaped, use shaped output.)</t>
  </si>
  <si>
    <t>8760 data source (onsite data, estimated, etc)</t>
  </si>
  <si>
    <t>Model(s)</t>
  </si>
  <si>
    <t>assumed included in offer price</t>
  </si>
  <si>
    <t>Respondent created a  plan</t>
  </si>
  <si>
    <t xml:space="preserve">Has the bidder established a  plan? </t>
  </si>
  <si>
    <t>High  standards?</t>
  </si>
  <si>
    <t>Includes high  Standards</t>
  </si>
  <si>
    <t xml:space="preserve">Will the project utilize a Project  Agreement or Community Workforce Agreement for major construction activities associated with the construction of the project? </t>
  </si>
  <si>
    <t>Project utilization of Project  Agreement of Community Workforce Agreement</t>
  </si>
  <si>
    <t>Does the respondent agree to make commercially reasonable efforts to ensure that such Project  Agreement or Community Workforce Agreement is eligible to be certified by the Washington Department of  and Industries under the standards of the Washington State Clean Energy Transformation Act (RCW 19.405)?</t>
  </si>
  <si>
    <t>Will the project utilize apprenticeship  during the construction phase of the project?</t>
  </si>
  <si>
    <t xml:space="preserve">Use of apprentiship </t>
  </si>
  <si>
    <t xml:space="preserve">If the project is a renewable project that qualifies for a one and two-tenths (1.2) multiplier of the environmental attributes generated from the project, will the additional renewable attributes resulting from the use of apprenticeship  accrue to PSE throughout the term of the PPA at the offer price specified in the proposal? </t>
  </si>
  <si>
    <t>Renewable Attributes due to apprentiship of  accrue to PSE through term of proposal</t>
  </si>
  <si>
    <t>Briefly describe the  plan.</t>
  </si>
  <si>
    <t>Description of  Plan</t>
  </si>
  <si>
    <t>added reference for labor standards</t>
  </si>
  <si>
    <t>(include "Labor Plan" in filename of submitted document)</t>
  </si>
  <si>
    <t>added question submission for labor plan</t>
  </si>
  <si>
    <t>removed question since irrelevant due to reformatting below</t>
  </si>
  <si>
    <t>If yes, is it consistent with RCW 82.08.962 and 82.12.962:</t>
  </si>
  <si>
    <t>If yes, please submit the labor plan</t>
  </si>
  <si>
    <t>Hybrid / DER proponents, please complete all individual resources tabs (3a,3b, and 3c) as needed, as well as Tab 5. Interconnect &amp; Transmission,   if applicable.</t>
  </si>
  <si>
    <t>added clarification requiring hybrid resourses to fill out resource tabs as applicable (added "Hybrid" to sentence)</t>
  </si>
  <si>
    <t xml:space="preserve">clarified question to allow for multiple manufacturers </t>
  </si>
  <si>
    <t xml:space="preserve">added reference to Tab 4 for 8760 data </t>
  </si>
  <si>
    <t>added instructions for providing values</t>
  </si>
  <si>
    <t xml:space="preserve">clarified question to allow for multiple models </t>
  </si>
  <si>
    <t>removed field; not needed</t>
  </si>
  <si>
    <t>clarified that O&amp;M costs are assumed to be included in offer price</t>
  </si>
  <si>
    <t>clarified that variable O&amp;M costs are assumed to be included in offer price</t>
  </si>
  <si>
    <t>clarified that fixed O&amp;M costs are assumed to be included in offer price</t>
  </si>
  <si>
    <t>added reference to Tab 4 for 8760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</si>
</sst>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_(* \(#,##0\);_(* &quot;-&quot;_);_(@_)"/>
    <numFmt numFmtId="44" formatCode="_(&quot;$&quot;* #,##0.00_);_(&quot;$&quot;* \(#,##0.00\);_(&quot;$&quot;* &quot;-&quot;??_);_(@_)"/>
    <numFmt numFmtId="43" formatCode="_(* #,##0.00_);_(* \(#,##0.00\);_(* &quot;-&quot;??_);_(@_)"/>
    <numFmt numFmtId="164" formatCode="[&lt;=9999999]###\-####;\(###\)\ ###\-####"/>
    <numFmt numFmtId="165" formatCode="##__"/>
    <numFmt numFmtId="166" formatCode="0.0%"/>
    <numFmt numFmtId="167" formatCode="&quot;$&quot;#,##0.00"/>
    <numFmt numFmtId="168" formatCode="&quot;$&quot;#,##0.00\ &quot;/kW-Year&quot;"/>
    <numFmt numFmtId="169" formatCode="&quot;$&quot;#,##0.00\ &quot;/MWh&quot;"/>
    <numFmt numFmtId="170" formatCode="&quot;$&quot;#,##0.00\ &quot;Btu/kWh&quot;"/>
    <numFmt numFmtId="171" formatCode="0.0000000000"/>
    <numFmt numFmtId="172" formatCode="#,##0.00\ &quot;days&quot;"/>
    <numFmt numFmtId="173" formatCode="#,##0.00\ &quot;hrs&quot;"/>
    <numFmt numFmtId="174" formatCode="&quot;$&quot;#,##0.00\ &quot;/kWh&quot;"/>
    <numFmt numFmtId="175" formatCode="&quot;$&quot;#,##0.00\ &quot;/kW&quot;"/>
    <numFmt numFmtId="176" formatCode="#,##0\ &quot;events&quot;"/>
    <numFmt numFmtId="177" formatCode="0.0000"/>
    <numFmt numFmtId="178" formatCode="mm/dd/yy;@"/>
    <numFmt numFmtId="179" formatCode="&quot;$&quot;#,##0.00\ &quot;/kW-month&quot;"/>
    <numFmt numFmtId="180" formatCode="#,##0.00\ &quot;MWh&quot;"/>
    <numFmt numFmtId="181" formatCode="0.0000%"/>
  </numFmts>
  <fonts count="66">
    <font>
      <sz val="10"/>
      <name val="Arial"/>
    </font>
    <font>
      <sz val="11"/>
      <color theme="1"/>
      <name val="Calibri"/>
      <family val="2"/>
      <scheme val="minor"/>
    </font>
    <font>
      <sz val="10"/>
      <name val="Arial"/>
      <family val="2"/>
    </font>
    <font>
      <sz val="9"/>
      <name val="Arial"/>
      <family val="2"/>
    </font>
    <font>
      <sz val="10"/>
      <name val="Arial"/>
      <family val="2"/>
    </font>
    <font>
      <b/>
      <sz val="14"/>
      <color indexed="9"/>
      <name val="Palatino Linotype"/>
      <family val="1"/>
    </font>
    <font>
      <sz val="10"/>
      <color indexed="9"/>
      <name val="Palatino Linotype"/>
      <family val="1"/>
    </font>
    <font>
      <sz val="8"/>
      <name val="Arial"/>
      <family val="2"/>
    </font>
    <font>
      <b/>
      <sz val="10"/>
      <name val="Arial"/>
      <family val="2"/>
    </font>
    <font>
      <sz val="11"/>
      <name val="Arial"/>
      <family val="2"/>
    </font>
    <font>
      <b/>
      <sz val="9"/>
      <name val="Arial"/>
      <family val="2"/>
    </font>
    <font>
      <sz val="8"/>
      <name val="Arial"/>
      <family val="2"/>
    </font>
    <font>
      <b/>
      <i/>
      <sz val="8"/>
      <name val="Arial"/>
      <family val="2"/>
    </font>
    <font>
      <b/>
      <sz val="11"/>
      <name val="Arial"/>
      <family val="2"/>
    </font>
    <font>
      <b/>
      <sz val="11"/>
      <color indexed="9"/>
      <name val="Arial"/>
      <family val="2"/>
    </font>
    <font>
      <sz val="14"/>
      <name val="Arial"/>
      <family val="2"/>
    </font>
    <font>
      <sz val="24"/>
      <name val="Palatino"/>
    </font>
    <font>
      <sz val="12"/>
      <color indexed="23"/>
      <name val="Palatino Linotype"/>
      <family val="1"/>
    </font>
    <font>
      <i/>
      <sz val="14"/>
      <color indexed="55"/>
      <name val="Palatino Linotype"/>
      <family val="1"/>
    </font>
    <font>
      <i/>
      <sz val="14"/>
      <color indexed="55"/>
      <name val="Wingdings"/>
      <charset val="2"/>
    </font>
    <font>
      <b/>
      <sz val="10"/>
      <color theme="0"/>
      <name val="Palatino Linotype"/>
      <family val="1"/>
    </font>
    <font>
      <b/>
      <sz val="10"/>
      <color indexed="9"/>
      <name val="Arial"/>
      <family val="2"/>
    </font>
    <font>
      <i/>
      <sz val="10"/>
      <color theme="0" tint="-0.34998626667073579"/>
      <name val="Arial"/>
      <family val="2"/>
    </font>
    <font>
      <b/>
      <u/>
      <sz val="10"/>
      <name val="Arial"/>
      <family val="2"/>
    </font>
    <font>
      <b/>
      <sz val="12"/>
      <color indexed="10"/>
      <name val="Arial"/>
      <family val="2"/>
    </font>
    <font>
      <b/>
      <sz val="14"/>
      <name val="Palatino Linotype"/>
      <family val="1"/>
    </font>
    <font>
      <b/>
      <i/>
      <sz val="12"/>
      <name val="Palatino Linotype"/>
      <family val="1"/>
    </font>
    <font>
      <b/>
      <i/>
      <u/>
      <sz val="9"/>
      <name val="Arial"/>
      <family val="2"/>
    </font>
    <font>
      <sz val="10"/>
      <color rgb="FF0066FF"/>
      <name val="Arial"/>
      <family val="2"/>
    </font>
    <font>
      <u/>
      <sz val="10"/>
      <name val="Arial"/>
      <family val="2"/>
    </font>
    <font>
      <b/>
      <i/>
      <u/>
      <sz val="12"/>
      <name val="Palatino Linotype"/>
      <family val="1"/>
    </font>
    <font>
      <i/>
      <sz val="10"/>
      <name val="Arial"/>
      <family val="2"/>
    </font>
    <font>
      <b/>
      <sz val="12"/>
      <color indexed="13"/>
      <name val="Arial"/>
      <family val="2"/>
    </font>
    <font>
      <b/>
      <i/>
      <u/>
      <sz val="8"/>
      <name val="Arial"/>
      <family val="2"/>
    </font>
    <font>
      <i/>
      <sz val="8"/>
      <name val="Arial"/>
      <family val="2"/>
    </font>
    <font>
      <b/>
      <u/>
      <sz val="8"/>
      <name val="Arial"/>
      <family val="2"/>
    </font>
    <font>
      <sz val="10"/>
      <color rgb="FFFF0000"/>
      <name val="Arial"/>
      <family val="2"/>
    </font>
    <font>
      <sz val="10"/>
      <color theme="1"/>
      <name val="Arial"/>
      <family val="2"/>
    </font>
    <font>
      <b/>
      <sz val="16"/>
      <color theme="4" tint="-0.499984740745262"/>
      <name val="Cambria"/>
      <family val="1"/>
      <scheme val="major"/>
    </font>
    <font>
      <sz val="10"/>
      <color rgb="FFC00000"/>
      <name val="Arial"/>
      <family val="2"/>
    </font>
    <font>
      <b/>
      <sz val="10"/>
      <color theme="0"/>
      <name val="Arial"/>
      <family val="2"/>
    </font>
    <font>
      <b/>
      <sz val="8"/>
      <name val="Arial"/>
      <family val="2"/>
    </font>
    <font>
      <vertAlign val="superscript"/>
      <sz val="11"/>
      <name val="Arial"/>
      <family val="2"/>
    </font>
    <font>
      <u/>
      <sz val="10"/>
      <color rgb="FF0000FF"/>
      <name val="Arial"/>
      <family val="2"/>
    </font>
    <font>
      <b/>
      <sz val="10"/>
      <color indexed="9"/>
      <name val="Palatino Linotype"/>
      <family val="1"/>
    </font>
    <font>
      <b/>
      <i/>
      <sz val="10"/>
      <name val="Arial"/>
      <family val="2"/>
    </font>
    <font>
      <sz val="8"/>
      <color theme="0" tint="-0.499984740745262"/>
      <name val="Arial"/>
      <family val="2"/>
    </font>
    <font>
      <b/>
      <sz val="10"/>
      <color rgb="FFC00000"/>
      <name val="Arial"/>
      <family val="2"/>
    </font>
    <font>
      <i/>
      <sz val="9"/>
      <name val="Arial"/>
      <family val="2"/>
    </font>
    <font>
      <sz val="10"/>
      <color indexed="9"/>
      <name val="Arial"/>
      <family val="2"/>
    </font>
    <font>
      <i/>
      <sz val="8"/>
      <color indexed="9"/>
      <name val="Arial"/>
      <family val="2"/>
    </font>
    <font>
      <sz val="8.5"/>
      <name val="Arial"/>
      <family val="2"/>
    </font>
    <font>
      <i/>
      <sz val="8"/>
      <color theme="1"/>
      <name val="Arial"/>
      <family val="2"/>
    </font>
    <font>
      <i/>
      <u/>
      <sz val="8"/>
      <color rgb="FF0000FF"/>
      <name val="Arial"/>
      <family val="2"/>
    </font>
    <font>
      <i/>
      <sz val="8.5"/>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i/>
      <sz val="7"/>
      <name val="Arial"/>
      <family val="2"/>
    </font>
    <font>
      <sz val="11"/>
      <name val="Calibri"/>
      <family val="2"/>
    </font>
    <font>
      <b/>
      <u/>
      <sz val="11"/>
      <name val="Arial"/>
      <family val="2"/>
    </font>
    <font>
      <i/>
      <sz val="8"/>
      <color rgb="FFFF0000"/>
      <name val="Arial"/>
      <family val="2"/>
    </font>
    <font>
      <strike/>
      <sz val="10"/>
      <name val="Arial"/>
      <family val="2"/>
    </font>
    <font>
      <b/>
      <strike/>
      <sz val="10"/>
      <color rgb="FFFF0000"/>
      <name val="Arial"/>
      <family val="2"/>
    </font>
    <font>
      <strike/>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thin">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diagonalUp="1">
      <left style="thin">
        <color indexed="64"/>
      </left>
      <right style="thin">
        <color indexed="64"/>
      </right>
      <top style="thin">
        <color indexed="64"/>
      </top>
      <bottom style="thin">
        <color indexed="64"/>
      </bottom>
      <diagonal style="thin">
        <color rgb="FFFF0000"/>
      </diagonal>
    </border>
  </borders>
  <cellStyleXfs count="9">
    <xf numFmtId="0" fontId="0"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370">
    <xf numFmtId="0" fontId="0" fillId="0" borderId="0" xfId="0"/>
    <xf numFmtId="0" fontId="0" fillId="0" borderId="0" xfId="0" applyBorder="1" applyAlignment="1">
      <alignment horizontal="center" vertical="center"/>
    </xf>
    <xf numFmtId="0" fontId="8" fillId="3" borderId="11" xfId="0" applyFont="1" applyFill="1" applyBorder="1" applyAlignment="1" applyProtection="1">
      <alignment horizontal="right" vertical="center" wrapText="1" indent="1"/>
    </xf>
    <xf numFmtId="0" fontId="4" fillId="3" borderId="13"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4" fillId="0" borderId="0" xfId="1"/>
    <xf numFmtId="0" fontId="4" fillId="0" borderId="0" xfId="1" applyAlignment="1">
      <alignment horizontal="center"/>
    </xf>
    <xf numFmtId="0" fontId="0" fillId="0" borderId="0" xfId="0" applyBorder="1"/>
    <xf numFmtId="0" fontId="8" fillId="3" borderId="3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13" fillId="3" borderId="9" xfId="0" applyFont="1" applyFill="1" applyBorder="1" applyAlignment="1">
      <alignment horizontal="left"/>
    </xf>
    <xf numFmtId="0" fontId="13" fillId="3" borderId="6" xfId="0" applyFont="1" applyFill="1" applyBorder="1" applyAlignment="1">
      <alignment horizontal="left"/>
    </xf>
    <xf numFmtId="0" fontId="6" fillId="3" borderId="0"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13" fillId="2" borderId="7" xfId="0" applyFont="1" applyFill="1" applyBorder="1" applyAlignment="1"/>
    <xf numFmtId="0" fontId="13" fillId="3" borderId="5" xfId="0" applyFont="1" applyFill="1" applyBorder="1" applyAlignment="1">
      <alignment horizontal="left"/>
    </xf>
    <xf numFmtId="0" fontId="13" fillId="2" borderId="0" xfId="0" applyFont="1" applyFill="1" applyBorder="1" applyAlignment="1">
      <alignment horizontal="center"/>
    </xf>
    <xf numFmtId="0" fontId="4" fillId="3" borderId="0" xfId="0" applyFont="1" applyFill="1" applyBorder="1" applyAlignment="1" applyProtection="1">
      <alignment horizontal="left" vertical="center" wrapText="1"/>
    </xf>
    <xf numFmtId="0" fontId="8" fillId="3" borderId="7" xfId="0" applyFont="1" applyFill="1" applyBorder="1" applyAlignment="1" applyProtection="1">
      <alignment horizontal="center" vertical="center" wrapText="1"/>
    </xf>
    <xf numFmtId="0" fontId="8" fillId="3" borderId="10" xfId="0" applyFont="1" applyFill="1" applyBorder="1" applyAlignment="1" applyProtection="1">
      <alignment horizontal="left" vertical="center" wrapText="1" indent="2"/>
    </xf>
    <xf numFmtId="0" fontId="14" fillId="2" borderId="16" xfId="0" applyFont="1" applyFill="1" applyBorder="1" applyAlignment="1" applyProtection="1">
      <alignment horizontal="center" vertical="center"/>
    </xf>
    <xf numFmtId="0" fontId="13" fillId="3" borderId="9" xfId="0" applyFont="1" applyFill="1" applyBorder="1" applyAlignment="1" applyProtection="1">
      <alignment horizontal="left" vertical="center"/>
    </xf>
    <xf numFmtId="0" fontId="14" fillId="3" borderId="5"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4" fillId="0" borderId="2" xfId="0" applyFont="1" applyFill="1" applyBorder="1" applyAlignment="1" applyProtection="1">
      <alignment horizontal="left" vertical="center" wrapText="1" indent="1"/>
      <protection locked="0"/>
    </xf>
    <xf numFmtId="0" fontId="2" fillId="0" borderId="0" xfId="0" applyFont="1"/>
    <xf numFmtId="0" fontId="13" fillId="2" borderId="16" xfId="0" applyFont="1" applyFill="1" applyBorder="1" applyAlignment="1"/>
    <xf numFmtId="0" fontId="13" fillId="2" borderId="16" xfId="0" applyFont="1" applyFill="1" applyBorder="1" applyAlignment="1">
      <alignment horizontal="center"/>
    </xf>
    <xf numFmtId="0" fontId="13" fillId="2" borderId="17" xfId="0" applyFont="1" applyFill="1" applyBorder="1" applyAlignment="1"/>
    <xf numFmtId="0" fontId="36" fillId="0" borderId="0" xfId="0" applyFont="1"/>
    <xf numFmtId="0" fontId="0" fillId="3" borderId="0" xfId="0" applyFill="1"/>
    <xf numFmtId="0" fontId="38" fillId="3" borderId="0" xfId="0" applyFont="1" applyFill="1"/>
    <xf numFmtId="0" fontId="9" fillId="3" borderId="0" xfId="0" applyFont="1" applyFill="1"/>
    <xf numFmtId="0" fontId="13" fillId="3" borderId="5" xfId="0" applyFont="1" applyFill="1" applyBorder="1" applyAlignment="1">
      <alignment horizontal="left" indent="1"/>
    </xf>
    <xf numFmtId="0" fontId="13" fillId="3" borderId="6" xfId="0" applyFont="1" applyFill="1" applyBorder="1" applyAlignment="1">
      <alignment horizontal="left" indent="1"/>
    </xf>
    <xf numFmtId="0" fontId="13" fillId="3" borderId="7" xfId="0" applyFont="1" applyFill="1" applyBorder="1" applyAlignment="1">
      <alignment horizontal="left" indent="1"/>
    </xf>
    <xf numFmtId="0" fontId="8" fillId="3" borderId="30" xfId="0" applyFont="1" applyFill="1" applyBorder="1" applyAlignment="1" applyProtection="1">
      <alignment horizontal="left" vertical="center" wrapText="1" indent="1"/>
    </xf>
    <xf numFmtId="0" fontId="34" fillId="3" borderId="12" xfId="0" applyFont="1" applyFill="1" applyBorder="1" applyAlignment="1">
      <alignment horizontal="left" vertical="center" wrapText="1" indent="1"/>
    </xf>
    <xf numFmtId="0" fontId="8" fillId="3" borderId="7" xfId="0" applyFont="1" applyFill="1" applyBorder="1" applyAlignment="1" applyProtection="1">
      <alignment horizontal="left" vertical="center" wrapText="1" indent="1"/>
    </xf>
    <xf numFmtId="0" fontId="8" fillId="3" borderId="12"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8" fillId="3" borderId="14" xfId="0" applyFont="1" applyFill="1" applyBorder="1" applyAlignment="1" applyProtection="1">
      <alignment horizontal="left" vertical="center" wrapText="1" indent="1"/>
    </xf>
    <xf numFmtId="0" fontId="0" fillId="3" borderId="10" xfId="0" applyFill="1" applyBorder="1" applyAlignment="1"/>
    <xf numFmtId="0" fontId="9" fillId="6" borderId="0" xfId="0" applyFont="1" applyFill="1" applyBorder="1"/>
    <xf numFmtId="0" fontId="9" fillId="6" borderId="19" xfId="0" applyFont="1" applyFill="1" applyBorder="1"/>
    <xf numFmtId="0" fontId="9" fillId="6" borderId="22" xfId="0" applyFont="1" applyFill="1" applyBorder="1"/>
    <xf numFmtId="0" fontId="9" fillId="6" borderId="8" xfId="0" applyFont="1" applyFill="1" applyBorder="1"/>
    <xf numFmtId="0" fontId="8" fillId="3" borderId="18" xfId="0" applyFont="1" applyFill="1" applyBorder="1" applyAlignment="1">
      <alignment horizontal="left" vertical="center" wrapText="1" indent="1"/>
    </xf>
    <xf numFmtId="0" fontId="8" fillId="3" borderId="6" xfId="0" applyFont="1" applyFill="1" applyBorder="1" applyAlignment="1" applyProtection="1">
      <alignment horizontal="left" vertical="center" wrapText="1" indent="1"/>
    </xf>
    <xf numFmtId="165" fontId="2" fillId="5" borderId="2" xfId="1" applyNumberFormat="1" applyFont="1" applyFill="1" applyBorder="1" applyAlignment="1">
      <alignment horizontal="center"/>
    </xf>
    <xf numFmtId="0" fontId="40" fillId="4" borderId="2" xfId="1" applyFont="1" applyFill="1" applyBorder="1" applyAlignment="1">
      <alignment horizontal="center"/>
    </xf>
    <xf numFmtId="0" fontId="4" fillId="3" borderId="10" xfId="1" applyFill="1" applyBorder="1"/>
    <xf numFmtId="0" fontId="16" fillId="3" borderId="0" xfId="1" applyFont="1" applyFill="1" applyBorder="1" applyAlignment="1">
      <alignment horizontal="left" vertical="top"/>
    </xf>
    <xf numFmtId="0" fontId="4" fillId="3" borderId="0" xfId="1" applyFill="1" applyBorder="1"/>
    <xf numFmtId="0" fontId="4" fillId="3" borderId="7" xfId="1" applyFill="1" applyBorder="1"/>
    <xf numFmtId="0" fontId="4" fillId="3" borderId="10" xfId="1" applyFill="1" applyBorder="1" applyAlignment="1">
      <alignment horizontal="center"/>
    </xf>
    <xf numFmtId="0" fontId="4" fillId="3" borderId="11" xfId="1" applyFill="1" applyBorder="1"/>
    <xf numFmtId="0" fontId="4" fillId="3" borderId="13" xfId="1" applyFill="1" applyBorder="1"/>
    <xf numFmtId="0" fontId="4" fillId="3" borderId="14" xfId="1" applyFill="1" applyBorder="1"/>
    <xf numFmtId="0" fontId="0" fillId="3" borderId="0" xfId="0" applyFill="1" applyBorder="1" applyAlignment="1" applyProtection="1">
      <alignment horizontal="center"/>
    </xf>
    <xf numFmtId="0" fontId="0" fillId="3" borderId="0" xfId="0" applyFill="1" applyBorder="1" applyAlignment="1" applyProtection="1">
      <alignment horizontal="left" indent="1"/>
    </xf>
    <xf numFmtId="0" fontId="13" fillId="2" borderId="16"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0" fillId="3" borderId="0" xfId="0" applyFill="1" applyBorder="1" applyAlignment="1" applyProtection="1">
      <alignment horizontal="right"/>
    </xf>
    <xf numFmtId="0" fontId="8" fillId="3" borderId="0" xfId="0" applyFont="1" applyFill="1" applyBorder="1" applyAlignment="1" applyProtection="1">
      <alignment horizontal="center" wrapText="1"/>
    </xf>
    <xf numFmtId="0" fontId="15" fillId="3" borderId="7" xfId="0" applyFont="1" applyFill="1" applyBorder="1" applyAlignment="1" applyProtection="1"/>
    <xf numFmtId="0" fontId="4" fillId="3" borderId="0" xfId="0" applyFont="1" applyFill="1" applyBorder="1" applyAlignment="1" applyProtection="1">
      <alignment horizontal="left" vertical="center"/>
    </xf>
    <xf numFmtId="0" fontId="34" fillId="3" borderId="10" xfId="0" applyFont="1" applyFill="1" applyBorder="1" applyAlignment="1" applyProtection="1">
      <alignment horizontal="left" vertical="center"/>
    </xf>
    <xf numFmtId="0" fontId="34" fillId="3" borderId="0" xfId="0" applyFont="1" applyFill="1" applyBorder="1" applyAlignment="1" applyProtection="1">
      <alignment horizontal="left" vertical="center"/>
    </xf>
    <xf numFmtId="0" fontId="8" fillId="3" borderId="0" xfId="0" applyFont="1" applyFill="1" applyBorder="1" applyAlignment="1" applyProtection="1">
      <alignment horizontal="right" vertical="center"/>
    </xf>
    <xf numFmtId="0" fontId="8" fillId="3" borderId="0" xfId="0" applyFont="1" applyFill="1" applyBorder="1" applyAlignment="1" applyProtection="1">
      <alignment horizontal="center" vertical="center"/>
    </xf>
    <xf numFmtId="0" fontId="8" fillId="3" borderId="10" xfId="0" applyFont="1" applyFill="1" applyBorder="1" applyAlignment="1" applyProtection="1">
      <alignment horizontal="right" vertical="center"/>
    </xf>
    <xf numFmtId="0" fontId="0" fillId="3" borderId="0" xfId="0" applyFill="1" applyBorder="1" applyAlignment="1" applyProtection="1"/>
    <xf numFmtId="0" fontId="0" fillId="3" borderId="0" xfId="0" applyFill="1" applyBorder="1" applyAlignment="1" applyProtection="1">
      <alignment horizontal="left"/>
    </xf>
    <xf numFmtId="0" fontId="8" fillId="3" borderId="10" xfId="0" applyFont="1" applyFill="1" applyBorder="1" applyAlignment="1" applyProtection="1"/>
    <xf numFmtId="0" fontId="8" fillId="3" borderId="0" xfId="0" applyFont="1" applyFill="1" applyBorder="1" applyAlignment="1" applyProtection="1"/>
    <xf numFmtId="0" fontId="12" fillId="3" borderId="0" xfId="0" applyFont="1" applyFill="1" applyBorder="1" applyAlignment="1" applyProtection="1">
      <alignment vertical="center"/>
    </xf>
    <xf numFmtId="0" fontId="11" fillId="3" borderId="0" xfId="0" applyFont="1" applyFill="1" applyBorder="1" applyAlignment="1" applyProtection="1">
      <alignment horizontal="righ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3" borderId="10" xfId="0" applyFill="1" applyBorder="1" applyAlignment="1" applyProtection="1"/>
    <xf numFmtId="0" fontId="11" fillId="3" borderId="13" xfId="0" applyFont="1" applyFill="1" applyBorder="1" applyAlignment="1" applyProtection="1">
      <alignment horizontal="left" vertical="center"/>
    </xf>
    <xf numFmtId="0" fontId="15" fillId="3" borderId="14" xfId="0" applyFont="1" applyFill="1" applyBorder="1" applyAlignment="1" applyProtection="1"/>
    <xf numFmtId="0" fontId="0" fillId="3" borderId="7" xfId="0" applyFill="1" applyBorder="1" applyAlignment="1" applyProtection="1">
      <alignment horizontal="left"/>
    </xf>
    <xf numFmtId="0" fontId="8" fillId="3" borderId="7" xfId="0" applyNumberFormat="1" applyFont="1" applyFill="1" applyBorder="1" applyAlignment="1" applyProtection="1">
      <alignment horizontal="right" vertical="center"/>
    </xf>
    <xf numFmtId="0" fontId="0" fillId="3" borderId="11" xfId="0" applyFill="1" applyBorder="1" applyAlignment="1" applyProtection="1"/>
    <xf numFmtId="0" fontId="0" fillId="3" borderId="13" xfId="0" applyFill="1" applyBorder="1" applyAlignment="1" applyProtection="1"/>
    <xf numFmtId="0" fontId="13" fillId="2" borderId="16" xfId="0" applyFont="1" applyFill="1" applyBorder="1" applyAlignment="1" applyProtection="1"/>
    <xf numFmtId="0" fontId="0" fillId="2" borderId="16" xfId="0" applyFill="1" applyBorder="1" applyAlignment="1" applyProtection="1"/>
    <xf numFmtId="0" fontId="0" fillId="2" borderId="17" xfId="0" applyFill="1" applyBorder="1" applyAlignment="1" applyProtection="1"/>
    <xf numFmtId="0" fontId="8" fillId="3" borderId="13" xfId="0" applyFont="1" applyFill="1" applyBorder="1" applyAlignment="1" applyProtection="1">
      <alignment horizontal="left" vertical="center"/>
    </xf>
    <xf numFmtId="0" fontId="8" fillId="3" borderId="14" xfId="0" applyNumberFormat="1" applyFont="1" applyFill="1" applyBorder="1" applyAlignment="1" applyProtection="1">
      <alignment horizontal="right" vertical="center"/>
    </xf>
    <xf numFmtId="0" fontId="2" fillId="3" borderId="0" xfId="0" applyFont="1" applyFill="1" applyBorder="1" applyAlignment="1" applyProtection="1">
      <alignment horizontal="left" vertical="center" indent="1"/>
    </xf>
    <xf numFmtId="0" fontId="0" fillId="3" borderId="10" xfId="0" applyFill="1" applyBorder="1" applyAlignment="1" applyProtection="1">
      <alignment horizontal="left" indent="1"/>
    </xf>
    <xf numFmtId="0" fontId="42" fillId="6" borderId="31" xfId="0" applyFont="1" applyFill="1" applyBorder="1" applyAlignment="1">
      <alignment vertical="top"/>
    </xf>
    <xf numFmtId="0" fontId="42" fillId="6" borderId="21" xfId="0" applyFont="1" applyFill="1" applyBorder="1"/>
    <xf numFmtId="0" fontId="13" fillId="2" borderId="10" xfId="0" applyFont="1" applyFill="1" applyBorder="1" applyAlignment="1">
      <alignment horizontal="left" indent="1"/>
    </xf>
    <xf numFmtId="0" fontId="13" fillId="3" borderId="5" xfId="0" applyFont="1" applyFill="1" applyBorder="1" applyAlignment="1">
      <alignment horizontal="center"/>
    </xf>
    <xf numFmtId="0" fontId="4" fillId="3" borderId="13" xfId="0" applyFont="1" applyFill="1" applyBorder="1" applyAlignment="1" applyProtection="1">
      <alignment horizontal="center" vertical="center" wrapText="1"/>
    </xf>
    <xf numFmtId="0" fontId="8" fillId="3" borderId="11" xfId="0" applyFont="1" applyFill="1" applyBorder="1" applyAlignment="1" applyProtection="1">
      <alignment horizontal="left" vertical="center" wrapText="1" indent="1"/>
    </xf>
    <xf numFmtId="0" fontId="0" fillId="6" borderId="31" xfId="0" applyFill="1" applyBorder="1"/>
    <xf numFmtId="0" fontId="0" fillId="6" borderId="0" xfId="0" applyFill="1" applyBorder="1"/>
    <xf numFmtId="0" fontId="0" fillId="6" borderId="19" xfId="0" applyFill="1" applyBorder="1"/>
    <xf numFmtId="0" fontId="9" fillId="6" borderId="0" xfId="0" applyFont="1" applyFill="1" applyBorder="1" applyAlignment="1">
      <alignment vertical="center" wrapText="1"/>
    </xf>
    <xf numFmtId="0" fontId="9" fillId="6" borderId="0" xfId="0" applyFont="1" applyFill="1" applyBorder="1" applyAlignment="1">
      <alignment vertical="top"/>
    </xf>
    <xf numFmtId="0" fontId="0" fillId="3" borderId="5" xfId="0" applyFill="1" applyBorder="1"/>
    <xf numFmtId="0" fontId="0" fillId="3" borderId="22" xfId="0" applyFill="1" applyBorder="1"/>
    <xf numFmtId="0" fontId="2" fillId="6" borderId="0" xfId="0" applyFont="1" applyFill="1" applyBorder="1" applyAlignment="1">
      <alignment vertical="top" wrapText="1"/>
    </xf>
    <xf numFmtId="0" fontId="2" fillId="6" borderId="0" xfId="0" applyFont="1" applyFill="1" applyBorder="1" applyAlignment="1">
      <alignment vertical="top"/>
    </xf>
    <xf numFmtId="0" fontId="4" fillId="3" borderId="0" xfId="0" applyFont="1" applyFill="1" applyBorder="1" applyAlignment="1" applyProtection="1">
      <alignment horizontal="left" vertical="center" indent="1"/>
    </xf>
    <xf numFmtId="0" fontId="12" fillId="3" borderId="0" xfId="0" applyFont="1" applyFill="1" applyBorder="1" applyAlignment="1" applyProtection="1">
      <alignment horizontal="left" vertical="center" indent="1"/>
    </xf>
    <xf numFmtId="0" fontId="2" fillId="3" borderId="10" xfId="0" applyFont="1" applyFill="1" applyBorder="1" applyAlignment="1" applyProtection="1">
      <alignment horizontal="left" indent="1"/>
    </xf>
    <xf numFmtId="0" fontId="2" fillId="3" borderId="0" xfId="0" applyFont="1" applyFill="1" applyBorder="1" applyAlignment="1" applyProtection="1">
      <alignment horizontal="left" indent="1"/>
    </xf>
    <xf numFmtId="0" fontId="12" fillId="3" borderId="0" xfId="0" applyFont="1" applyFill="1" applyBorder="1" applyAlignment="1" applyProtection="1">
      <alignment horizontal="left" vertical="center" indent="3"/>
    </xf>
    <xf numFmtId="0" fontId="2" fillId="3" borderId="0" xfId="0" applyFont="1" applyFill="1" applyBorder="1" applyAlignment="1" applyProtection="1"/>
    <xf numFmtId="0" fontId="8" fillId="3" borderId="0" xfId="0" applyFont="1" applyFill="1" applyBorder="1" applyAlignment="1" applyProtection="1">
      <alignment vertical="center"/>
    </xf>
    <xf numFmtId="0" fontId="13" fillId="3" borderId="9" xfId="0" applyFont="1" applyFill="1" applyBorder="1" applyAlignment="1" applyProtection="1"/>
    <xf numFmtId="0" fontId="13" fillId="3" borderId="5" xfId="0" applyFont="1" applyFill="1" applyBorder="1" applyAlignment="1" applyProtection="1"/>
    <xf numFmtId="0" fontId="15" fillId="3" borderId="5" xfId="0" applyFont="1" applyFill="1" applyBorder="1" applyAlignment="1" applyProtection="1"/>
    <xf numFmtId="0" fontId="15" fillId="3" borderId="6" xfId="0" applyFont="1" applyFill="1" applyBorder="1" applyAlignment="1" applyProtection="1"/>
    <xf numFmtId="0" fontId="12" fillId="3" borderId="13" xfId="0" applyFont="1" applyFill="1" applyBorder="1" applyAlignment="1" applyProtection="1">
      <alignment horizontal="left" vertical="center"/>
    </xf>
    <xf numFmtId="0" fontId="15" fillId="3" borderId="7" xfId="0" applyFont="1" applyFill="1" applyBorder="1" applyAlignment="1" applyProtection="1">
      <alignment vertical="center"/>
    </xf>
    <xf numFmtId="0" fontId="2" fillId="3" borderId="0" xfId="0" applyFont="1" applyFill="1" applyBorder="1" applyAlignment="1" applyProtection="1">
      <alignment horizontal="left"/>
    </xf>
    <xf numFmtId="0" fontId="8" fillId="3" borderId="10" xfId="0" applyFont="1" applyFill="1" applyBorder="1" applyAlignment="1" applyProtection="1">
      <alignment horizontal="left" vertical="center" indent="3"/>
    </xf>
    <xf numFmtId="0" fontId="2" fillId="3" borderId="10" xfId="0" applyFont="1" applyFill="1" applyBorder="1" applyAlignment="1" applyProtection="1">
      <alignment horizontal="left" vertical="center" indent="1"/>
    </xf>
    <xf numFmtId="0" fontId="0" fillId="3" borderId="7" xfId="0" applyFill="1" applyBorder="1" applyAlignment="1" applyProtection="1"/>
    <xf numFmtId="0" fontId="8" fillId="3" borderId="11" xfId="0" applyFont="1" applyFill="1" applyBorder="1" applyAlignment="1" applyProtection="1">
      <alignment horizontal="left" vertical="center" indent="1"/>
    </xf>
    <xf numFmtId="0" fontId="8" fillId="3" borderId="13" xfId="0" applyFont="1" applyFill="1" applyBorder="1" applyAlignment="1" applyProtection="1">
      <alignment horizontal="left" vertical="center" indent="1"/>
    </xf>
    <xf numFmtId="0" fontId="0" fillId="6" borderId="0" xfId="0" applyFill="1"/>
    <xf numFmtId="0" fontId="0" fillId="2" borderId="13" xfId="0" applyFill="1" applyBorder="1"/>
    <xf numFmtId="0" fontId="0" fillId="2" borderId="14" xfId="0" applyFill="1" applyBorder="1"/>
    <xf numFmtId="0" fontId="0" fillId="4" borderId="5" xfId="0" applyFill="1" applyBorder="1"/>
    <xf numFmtId="0" fontId="36" fillId="4" borderId="5" xfId="0" applyFont="1" applyFill="1" applyBorder="1"/>
    <xf numFmtId="0" fontId="0" fillId="4" borderId="6" xfId="0" applyFill="1" applyBorder="1"/>
    <xf numFmtId="0" fontId="0" fillId="4" borderId="13" xfId="0" applyFill="1" applyBorder="1"/>
    <xf numFmtId="0" fontId="36" fillId="4" borderId="13" xfId="0" applyFont="1" applyFill="1" applyBorder="1"/>
    <xf numFmtId="0" fontId="0" fillId="4" borderId="14" xfId="0" applyFill="1" applyBorder="1"/>
    <xf numFmtId="41" fontId="4" fillId="6" borderId="0" xfId="0" applyNumberFormat="1" applyFont="1" applyFill="1" applyBorder="1" applyAlignment="1">
      <alignment horizontal="center"/>
    </xf>
    <xf numFmtId="0" fontId="26" fillId="6" borderId="25" xfId="0" applyFont="1" applyFill="1" applyBorder="1"/>
    <xf numFmtId="0" fontId="26" fillId="6" borderId="0" xfId="0" applyFont="1" applyFill="1" applyBorder="1"/>
    <xf numFmtId="0" fontId="4" fillId="6" borderId="24" xfId="0" applyFont="1" applyFill="1" applyBorder="1"/>
    <xf numFmtId="0" fontId="4" fillId="6" borderId="26" xfId="0" applyFont="1" applyFill="1" applyBorder="1" applyAlignment="1">
      <alignment horizontal="center"/>
    </xf>
    <xf numFmtId="0" fontId="29" fillId="6" borderId="27" xfId="0" applyFont="1" applyFill="1" applyBorder="1"/>
    <xf numFmtId="0" fontId="30" fillId="6" borderId="28" xfId="0" applyFont="1" applyFill="1" applyBorder="1"/>
    <xf numFmtId="0" fontId="4" fillId="6" borderId="27" xfId="0" applyFont="1" applyFill="1" applyBorder="1" applyAlignment="1">
      <alignment horizontal="center" vertical="center"/>
    </xf>
    <xf numFmtId="41" fontId="28" fillId="6" borderId="0" xfId="0" applyNumberFormat="1" applyFont="1" applyFill="1" applyBorder="1" applyAlignment="1">
      <alignment horizontal="center"/>
    </xf>
    <xf numFmtId="0" fontId="28" fillId="6" borderId="0" xfId="0" applyFont="1" applyFill="1" applyBorder="1"/>
    <xf numFmtId="0" fontId="0" fillId="6" borderId="13" xfId="0" applyFill="1" applyBorder="1"/>
    <xf numFmtId="0" fontId="0" fillId="6" borderId="14" xfId="0" applyFill="1" applyBorder="1"/>
    <xf numFmtId="0" fontId="8" fillId="3" borderId="0" xfId="0" applyFont="1" applyFill="1" applyBorder="1" applyAlignment="1" applyProtection="1">
      <alignment horizontal="center" vertical="center" wrapText="1"/>
    </xf>
    <xf numFmtId="0" fontId="8" fillId="3" borderId="13" xfId="0" applyFont="1" applyFill="1" applyBorder="1" applyAlignment="1" applyProtection="1">
      <alignment horizontal="right" vertical="center" wrapText="1" indent="1"/>
    </xf>
    <xf numFmtId="0" fontId="8" fillId="3" borderId="13" xfId="0" applyFont="1" applyFill="1" applyBorder="1" applyAlignment="1" applyProtection="1">
      <alignment horizontal="left" vertical="center" wrapText="1" indent="1"/>
    </xf>
    <xf numFmtId="0" fontId="22" fillId="6" borderId="10" xfId="0" applyFont="1" applyFill="1" applyBorder="1" applyAlignment="1">
      <alignment horizontal="center" vertical="center"/>
    </xf>
    <xf numFmtId="0" fontId="46" fillId="2" borderId="0" xfId="0" applyFont="1" applyFill="1" applyBorder="1" applyAlignment="1">
      <alignment horizontal="right"/>
    </xf>
    <xf numFmtId="0" fontId="46" fillId="3" borderId="0" xfId="0" applyFont="1" applyFill="1" applyBorder="1" applyAlignment="1" applyProtection="1">
      <alignment horizontal="right" vertical="center" wrapText="1"/>
    </xf>
    <xf numFmtId="0" fontId="46" fillId="3" borderId="0" xfId="0" applyFont="1" applyFill="1" applyBorder="1" applyAlignment="1">
      <alignment horizontal="right" vertical="center" wrapText="1"/>
    </xf>
    <xf numFmtId="0" fontId="46" fillId="3" borderId="13" xfId="0" applyFont="1" applyFill="1" applyBorder="1" applyAlignment="1" applyProtection="1">
      <alignment horizontal="right" vertical="center" wrapText="1"/>
    </xf>
    <xf numFmtId="0" fontId="46" fillId="2" borderId="16" xfId="0" applyFont="1" applyFill="1" applyBorder="1" applyAlignment="1">
      <alignment horizontal="right"/>
    </xf>
    <xf numFmtId="0" fontId="46" fillId="3" borderId="19" xfId="0" applyFont="1" applyFill="1" applyBorder="1" applyAlignment="1">
      <alignment horizontal="right" vertical="center" wrapText="1"/>
    </xf>
    <xf numFmtId="0" fontId="46" fillId="0" borderId="0" xfId="0" applyFont="1" applyAlignment="1">
      <alignment horizontal="right"/>
    </xf>
    <xf numFmtId="0" fontId="8" fillId="3" borderId="10" xfId="0" applyFont="1" applyFill="1" applyBorder="1" applyAlignment="1" applyProtection="1">
      <alignment horizontal="right" vertical="center" wrapText="1" indent="1"/>
    </xf>
    <xf numFmtId="0" fontId="8" fillId="3" borderId="0" xfId="0" applyFont="1" applyFill="1" applyBorder="1" applyAlignment="1" applyProtection="1">
      <alignment horizontal="right" vertical="center" wrapText="1" indent="1"/>
    </xf>
    <xf numFmtId="0" fontId="2" fillId="3" borderId="10" xfId="0" applyFont="1" applyFill="1" applyBorder="1" applyAlignment="1">
      <alignment horizontal="left" vertical="center" indent="3"/>
    </xf>
    <xf numFmtId="0" fontId="13" fillId="3" borderId="1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4" fillId="3" borderId="0"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7" fillId="3" borderId="10" xfId="0" applyFont="1" applyFill="1" applyBorder="1" applyAlignment="1" applyProtection="1">
      <alignment horizontal="left" vertical="top" wrapText="1" indent="1"/>
    </xf>
    <xf numFmtId="0" fontId="2" fillId="3" borderId="13" xfId="0" applyFont="1" applyFill="1" applyBorder="1" applyAlignment="1" applyProtection="1">
      <alignment horizontal="left" vertical="center"/>
    </xf>
    <xf numFmtId="0" fontId="2" fillId="0" borderId="0" xfId="0" applyFont="1" applyFill="1"/>
    <xf numFmtId="0" fontId="21" fillId="3" borderId="7" xfId="0" applyFont="1" applyFill="1" applyBorder="1" applyAlignment="1" applyProtection="1">
      <alignment horizontal="center" vertical="center"/>
    </xf>
    <xf numFmtId="0" fontId="2" fillId="3" borderId="10" xfId="0" applyFont="1" applyFill="1" applyBorder="1" applyAlignment="1" applyProtection="1">
      <alignment horizontal="left" indent="3"/>
    </xf>
    <xf numFmtId="0" fontId="2" fillId="3" borderId="0" xfId="0" applyFont="1" applyFill="1" applyBorder="1" applyAlignment="1" applyProtection="1">
      <alignment horizontal="left" indent="3"/>
    </xf>
    <xf numFmtId="0" fontId="8" fillId="3" borderId="0" xfId="0" applyFont="1" applyFill="1" applyBorder="1" applyAlignment="1" applyProtection="1">
      <alignment horizontal="left" vertical="top" wrapText="1"/>
    </xf>
    <xf numFmtId="0" fontId="10" fillId="3" borderId="10" xfId="0" applyFont="1" applyFill="1" applyBorder="1" applyAlignment="1" applyProtection="1">
      <alignment horizontal="left" vertical="top" wrapText="1" indent="1"/>
    </xf>
    <xf numFmtId="0" fontId="13" fillId="3" borderId="0" xfId="0" applyFont="1" applyFill="1" applyBorder="1" applyAlignment="1" applyProtection="1">
      <alignment horizontal="left" vertical="top" wrapText="1" indent="1"/>
    </xf>
    <xf numFmtId="0" fontId="2" fillId="6" borderId="0" xfId="0" applyFont="1" applyFill="1"/>
    <xf numFmtId="0" fontId="8" fillId="3" borderId="10" xfId="0" applyFont="1" applyFill="1" applyBorder="1" applyAlignment="1" applyProtection="1">
      <alignment horizontal="center" vertical="center" wrapText="1"/>
    </xf>
    <xf numFmtId="0" fontId="8" fillId="3" borderId="9" xfId="0" applyFont="1" applyFill="1" applyBorder="1" applyAlignment="1" applyProtection="1">
      <alignment horizontal="left" vertical="center" indent="1"/>
    </xf>
    <xf numFmtId="0" fontId="8" fillId="3" borderId="6" xfId="0" applyNumberFormat="1" applyFont="1" applyFill="1" applyBorder="1" applyAlignment="1" applyProtection="1">
      <alignment horizontal="right" vertical="center"/>
    </xf>
    <xf numFmtId="0" fontId="8" fillId="3" borderId="13" xfId="0" applyFont="1" applyFill="1" applyBorder="1" applyAlignment="1" applyProtection="1">
      <alignment horizontal="right" vertical="center"/>
    </xf>
    <xf numFmtId="0" fontId="8" fillId="3" borderId="5" xfId="0" applyFont="1" applyFill="1" applyBorder="1" applyAlignment="1" applyProtection="1">
      <alignment horizontal="right" vertical="center"/>
    </xf>
    <xf numFmtId="0" fontId="8" fillId="3" borderId="5" xfId="0" applyFont="1" applyFill="1" applyBorder="1" applyAlignment="1" applyProtection="1">
      <alignment horizontal="left" vertical="center" indent="1"/>
    </xf>
    <xf numFmtId="0" fontId="2" fillId="6" borderId="0" xfId="0" applyFont="1" applyFill="1" applyAlignment="1">
      <alignment horizontal="left"/>
    </xf>
    <xf numFmtId="0" fontId="8" fillId="3" borderId="0" xfId="0" applyFont="1" applyFill="1" applyBorder="1" applyAlignment="1" applyProtection="1">
      <alignment horizontal="left" vertical="top" indent="1"/>
    </xf>
    <xf numFmtId="0" fontId="8" fillId="3" borderId="10" xfId="0" applyFont="1" applyFill="1" applyBorder="1" applyAlignment="1" applyProtection="1">
      <alignment horizontal="left" vertical="top" indent="1"/>
    </xf>
    <xf numFmtId="0" fontId="2" fillId="6" borderId="0" xfId="0" applyFont="1" applyFill="1" applyAlignment="1">
      <alignment horizontal="left" vertical="top" indent="1"/>
    </xf>
    <xf numFmtId="0" fontId="2" fillId="6" borderId="0" xfId="0" applyFont="1" applyFill="1" applyAlignment="1">
      <alignment horizontal="left" vertical="center"/>
    </xf>
    <xf numFmtId="0" fontId="8" fillId="3" borderId="7" xfId="0" applyNumberFormat="1" applyFont="1" applyFill="1" applyBorder="1" applyAlignment="1" applyProtection="1">
      <alignment horizontal="left" vertical="center" indent="1"/>
    </xf>
    <xf numFmtId="0" fontId="2" fillId="6" borderId="0" xfId="0" applyFont="1" applyFill="1" applyAlignment="1">
      <alignment horizontal="left" vertical="center" indent="1"/>
    </xf>
    <xf numFmtId="0" fontId="2" fillId="0" borderId="0" xfId="0" applyFont="1" applyFill="1" applyAlignment="1">
      <alignment horizontal="left" vertical="center" indent="1"/>
    </xf>
    <xf numFmtId="0" fontId="2" fillId="0" borderId="0" xfId="0" applyFont="1" applyFill="1" applyAlignment="1">
      <alignment horizontal="left" indent="1"/>
    </xf>
    <xf numFmtId="0" fontId="2" fillId="6" borderId="2" xfId="0" applyFont="1" applyFill="1" applyBorder="1" applyAlignment="1" applyProtection="1">
      <alignment horizontal="left" vertical="center" wrapText="1" indent="1"/>
      <protection locked="0"/>
    </xf>
    <xf numFmtId="0" fontId="4" fillId="6" borderId="0" xfId="0" applyFont="1" applyFill="1" applyBorder="1"/>
    <xf numFmtId="0" fontId="12" fillId="3" borderId="31" xfId="0" applyFont="1" applyFill="1" applyBorder="1" applyAlignment="1" applyProtection="1">
      <alignment vertical="center"/>
    </xf>
    <xf numFmtId="0" fontId="11" fillId="3" borderId="0" xfId="0" applyFont="1" applyFill="1" applyBorder="1" applyAlignment="1" applyProtection="1">
      <alignment horizontal="left" vertical="center" indent="1"/>
    </xf>
    <xf numFmtId="0" fontId="0" fillId="3" borderId="10" xfId="0" applyFill="1" applyBorder="1" applyAlignment="1" applyProtection="1">
      <alignment horizontal="left" vertical="center" indent="1"/>
    </xf>
    <xf numFmtId="0" fontId="0" fillId="3" borderId="0" xfId="0" applyFill="1" applyBorder="1" applyAlignment="1" applyProtection="1">
      <alignment horizontal="left" vertical="center" indent="1"/>
    </xf>
    <xf numFmtId="0" fontId="0" fillId="3" borderId="10" xfId="0" applyFill="1" applyBorder="1" applyAlignment="1" applyProtection="1">
      <alignment horizontal="left" vertical="center" indent="3"/>
    </xf>
    <xf numFmtId="0" fontId="0" fillId="3" borderId="0" xfId="0" applyFill="1" applyBorder="1" applyAlignment="1" applyProtection="1">
      <alignment horizontal="left" vertical="center" indent="3"/>
    </xf>
    <xf numFmtId="0" fontId="34" fillId="3" borderId="0" xfId="0" applyFont="1" applyFill="1" applyBorder="1" applyAlignment="1" applyProtection="1">
      <alignment horizontal="left" indent="3"/>
    </xf>
    <xf numFmtId="0" fontId="8" fillId="3" borderId="5"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0" fillId="3" borderId="0" xfId="0" applyFill="1" applyBorder="1"/>
    <xf numFmtId="0" fontId="2" fillId="3" borderId="0" xfId="0" applyFont="1" applyFill="1" applyBorder="1" applyAlignment="1" applyProtection="1">
      <alignment horizontal="center" vertical="center" wrapText="1"/>
    </xf>
    <xf numFmtId="0" fontId="45" fillId="3" borderId="0" xfId="0" applyFont="1" applyFill="1" applyBorder="1" applyAlignment="1" applyProtection="1">
      <alignment horizontal="left" vertical="center" indent="1"/>
    </xf>
    <xf numFmtId="0" fontId="45" fillId="3" borderId="0" xfId="0" applyFont="1" applyFill="1" applyBorder="1" applyAlignment="1" applyProtection="1">
      <alignment horizontal="left" vertical="center"/>
    </xf>
    <xf numFmtId="0" fontId="45" fillId="3" borderId="7" xfId="0" applyNumberFormat="1" applyFont="1" applyFill="1" applyBorder="1" applyAlignment="1" applyProtection="1">
      <alignment horizontal="right" vertical="center"/>
    </xf>
    <xf numFmtId="0" fontId="2" fillId="3" borderId="10" xfId="0" applyFont="1" applyFill="1" applyBorder="1" applyAlignment="1" applyProtection="1">
      <alignment horizontal="left" vertical="top" indent="1"/>
    </xf>
    <xf numFmtId="0" fontId="13" fillId="3" borderId="0" xfId="0" applyFont="1" applyFill="1" applyBorder="1" applyAlignment="1">
      <alignment horizontal="left" indent="1"/>
    </xf>
    <xf numFmtId="0" fontId="34" fillId="3" borderId="22" xfId="0" applyFont="1" applyFill="1" applyBorder="1" applyAlignment="1">
      <alignment horizontal="left" vertical="center" wrapText="1" indent="1"/>
    </xf>
    <xf numFmtId="0" fontId="8" fillId="3" borderId="20" xfId="0" applyFont="1" applyFill="1" applyBorder="1" applyAlignment="1">
      <alignment horizontal="left" vertical="center" wrapText="1" indent="1"/>
    </xf>
    <xf numFmtId="0" fontId="9" fillId="0" borderId="0" xfId="0" applyFont="1" applyBorder="1"/>
    <xf numFmtId="0" fontId="4" fillId="5" borderId="4" xfId="0" applyFont="1" applyFill="1" applyBorder="1" applyAlignment="1" applyProtection="1">
      <alignment horizontal="left" vertical="center" wrapText="1" indent="1"/>
    </xf>
    <xf numFmtId="0" fontId="16" fillId="6" borderId="10" xfId="0" applyFont="1" applyFill="1" applyBorder="1"/>
    <xf numFmtId="0" fontId="25" fillId="6" borderId="0" xfId="0" applyFont="1" applyFill="1" applyBorder="1"/>
    <xf numFmtId="0" fontId="7" fillId="6" borderId="0" xfId="0" applyFont="1" applyFill="1" applyBorder="1"/>
    <xf numFmtId="0" fontId="4" fillId="6" borderId="0" xfId="0" applyFont="1" applyFill="1" applyBorder="1" applyAlignment="1">
      <alignment horizontal="center"/>
    </xf>
    <xf numFmtId="0" fontId="0" fillId="6" borderId="7" xfId="0" applyFill="1" applyBorder="1"/>
    <xf numFmtId="0" fontId="32" fillId="6" borderId="10" xfId="0" applyFont="1" applyFill="1" applyBorder="1"/>
    <xf numFmtId="0" fontId="22" fillId="6" borderId="0" xfId="0" applyFont="1" applyFill="1" applyBorder="1" applyAlignment="1">
      <alignment horizontal="center"/>
    </xf>
    <xf numFmtId="0" fontId="7" fillId="6" borderId="7" xfId="0" applyFont="1" applyFill="1" applyBorder="1"/>
    <xf numFmtId="0" fontId="24" fillId="6" borderId="10" xfId="1" applyFont="1" applyFill="1" applyBorder="1"/>
    <xf numFmtId="0" fontId="25" fillId="6" borderId="0" xfId="1" applyFont="1" applyFill="1" applyBorder="1"/>
    <xf numFmtId="0" fontId="22" fillId="6" borderId="0" xfId="0" applyFont="1" applyFill="1" applyBorder="1" applyAlignment="1">
      <alignment horizontal="center" vertical="center"/>
    </xf>
    <xf numFmtId="0" fontId="33" fillId="6" borderId="0" xfId="0" applyFont="1" applyFill="1" applyBorder="1"/>
    <xf numFmtId="0" fontId="7" fillId="6" borderId="0" xfId="0" applyFont="1" applyFill="1" applyBorder="1" applyAlignment="1">
      <alignment horizontal="center"/>
    </xf>
    <xf numFmtId="0" fontId="2" fillId="6" borderId="7" xfId="0" applyFont="1" applyFill="1" applyBorder="1" applyAlignment="1">
      <alignment horizontal="center" vertical="center" wrapText="1"/>
    </xf>
    <xf numFmtId="0" fontId="34" fillId="6" borderId="0" xfId="0" applyFont="1" applyFill="1" applyBorder="1"/>
    <xf numFmtId="0" fontId="35" fillId="6" borderId="0" xfId="0" applyFont="1" applyFill="1" applyBorder="1"/>
    <xf numFmtId="0" fontId="7" fillId="6" borderId="0" xfId="0" applyFont="1" applyFill="1" applyBorder="1" applyAlignment="1">
      <alignment horizontal="left" indent="1"/>
    </xf>
    <xf numFmtId="0" fontId="22" fillId="6" borderId="11" xfId="0" applyFont="1" applyFill="1" applyBorder="1" applyAlignment="1">
      <alignment horizontal="center"/>
    </xf>
    <xf numFmtId="0" fontId="8" fillId="6" borderId="13" xfId="0" applyFont="1" applyFill="1" applyBorder="1"/>
    <xf numFmtId="0" fontId="4" fillId="6" borderId="13" xfId="0" applyFont="1" applyFill="1" applyBorder="1"/>
    <xf numFmtId="0" fontId="2" fillId="6" borderId="0" xfId="0" applyFont="1" applyFill="1" applyBorder="1"/>
    <xf numFmtId="0" fontId="22" fillId="6" borderId="10" xfId="0" applyFont="1" applyFill="1" applyBorder="1" applyAlignment="1">
      <alignment horizontal="center"/>
    </xf>
    <xf numFmtId="0" fontId="13" fillId="6" borderId="9" xfId="0" applyFont="1" applyFill="1" applyBorder="1" applyAlignment="1" applyProtection="1">
      <alignment horizontal="left"/>
    </xf>
    <xf numFmtId="0" fontId="13" fillId="6" borderId="5" xfId="0" applyFont="1" applyFill="1" applyBorder="1" applyAlignment="1" applyProtection="1">
      <alignment horizontal="left"/>
    </xf>
    <xf numFmtId="0" fontId="0" fillId="6" borderId="5" xfId="0" applyFill="1" applyBorder="1"/>
    <xf numFmtId="0" fontId="0" fillId="6" borderId="6" xfId="0" applyFill="1" applyBorder="1"/>
    <xf numFmtId="0" fontId="0" fillId="6" borderId="10" xfId="0" applyFill="1" applyBorder="1"/>
    <xf numFmtId="0" fontId="23" fillId="6" borderId="0" xfId="0" applyFont="1" applyFill="1" applyBorder="1"/>
    <xf numFmtId="0" fontId="16" fillId="6" borderId="0" xfId="0" applyFont="1" applyFill="1" applyBorder="1"/>
    <xf numFmtId="0" fontId="22" fillId="6" borderId="7" xfId="0" applyFont="1" applyFill="1" applyBorder="1" applyAlignment="1">
      <alignment horizontal="center"/>
    </xf>
    <xf numFmtId="0" fontId="27" fillId="6" borderId="0" xfId="0" applyFont="1" applyFill="1" applyBorder="1"/>
    <xf numFmtId="0" fontId="28" fillId="6" borderId="7" xfId="0" applyFont="1" applyFill="1" applyBorder="1"/>
    <xf numFmtId="0" fontId="3" fillId="6" borderId="7" xfId="0" applyFont="1" applyFill="1" applyBorder="1" applyAlignment="1">
      <alignment horizontal="center" vertical="center" wrapText="1"/>
    </xf>
    <xf numFmtId="0" fontId="0" fillId="6" borderId="0" xfId="0" applyFill="1" applyBorder="1" applyAlignment="1">
      <alignment horizontal="center"/>
    </xf>
    <xf numFmtId="0" fontId="36" fillId="6" borderId="0" xfId="0" applyFont="1" applyFill="1" applyBorder="1"/>
    <xf numFmtId="0" fontId="0" fillId="6" borderId="11" xfId="0" applyFill="1" applyBorder="1"/>
    <xf numFmtId="0" fontId="0" fillId="3" borderId="7" xfId="0" applyFill="1" applyBorder="1" applyAlignment="1" applyProtection="1">
      <alignment horizontal="left" vertical="center"/>
    </xf>
    <xf numFmtId="0" fontId="49" fillId="3" borderId="7" xfId="0" applyFont="1" applyFill="1" applyBorder="1" applyAlignment="1" applyProtection="1">
      <alignment horizontal="center" vertical="center"/>
    </xf>
    <xf numFmtId="0" fontId="50" fillId="3" borderId="0" xfId="0" applyFont="1" applyFill="1" applyBorder="1" applyAlignment="1" applyProtection="1">
      <alignment horizontal="center" vertical="center"/>
    </xf>
    <xf numFmtId="0" fontId="50" fillId="3" borderId="7" xfId="0" applyFont="1" applyFill="1" applyBorder="1" applyAlignment="1" applyProtection="1">
      <alignment horizontal="center" vertical="center"/>
    </xf>
    <xf numFmtId="0" fontId="34" fillId="3" borderId="10" xfId="0" applyFont="1" applyFill="1" applyBorder="1" applyAlignment="1" applyProtection="1">
      <alignment horizontal="left" vertical="center" indent="1"/>
    </xf>
    <xf numFmtId="0" fontId="15" fillId="3" borderId="7" xfId="0" applyFont="1" applyFill="1" applyBorder="1" applyAlignment="1" applyProtection="1">
      <alignment horizontal="left" vertical="center" indent="3"/>
    </xf>
    <xf numFmtId="0" fontId="8" fillId="3" borderId="35" xfId="0" applyFont="1" applyFill="1" applyBorder="1" applyAlignment="1">
      <alignment horizontal="center" vertical="center" wrapText="1"/>
    </xf>
    <xf numFmtId="0" fontId="8" fillId="3" borderId="36" xfId="0" applyFont="1" applyFill="1" applyBorder="1" applyAlignment="1" applyProtection="1">
      <alignment horizontal="center" vertical="center" wrapText="1"/>
    </xf>
    <xf numFmtId="0" fontId="2" fillId="3" borderId="36" xfId="0" applyFont="1" applyFill="1" applyBorder="1" applyAlignment="1">
      <alignment horizontal="center" vertical="center" wrapText="1"/>
    </xf>
    <xf numFmtId="0" fontId="8" fillId="3" borderId="36" xfId="0" applyFont="1" applyFill="1" applyBorder="1" applyAlignment="1" applyProtection="1">
      <alignment horizontal="left" vertical="center" wrapText="1" indent="1"/>
    </xf>
    <xf numFmtId="0" fontId="2" fillId="3" borderId="37" xfId="0" applyFont="1" applyFill="1" applyBorder="1" applyAlignment="1">
      <alignment horizontal="center" vertical="center" wrapText="1"/>
    </xf>
    <xf numFmtId="0" fontId="8" fillId="3" borderId="6" xfId="0" applyFont="1" applyFill="1" applyBorder="1" applyAlignment="1" applyProtection="1">
      <alignment horizontal="center" vertical="center" wrapText="1"/>
    </xf>
    <xf numFmtId="0" fontId="4" fillId="3" borderId="20" xfId="0" applyFont="1" applyFill="1" applyBorder="1" applyAlignment="1" applyProtection="1">
      <alignment horizontal="left" vertical="center" wrapText="1"/>
    </xf>
    <xf numFmtId="0" fontId="0" fillId="0" borderId="0" xfId="0" applyProtection="1"/>
    <xf numFmtId="0" fontId="13" fillId="3" borderId="5" xfId="0" applyFont="1" applyFill="1" applyBorder="1" applyAlignment="1" applyProtection="1">
      <alignment horizontal="center"/>
    </xf>
    <xf numFmtId="0" fontId="46" fillId="3" borderId="5" xfId="0" applyFont="1" applyFill="1" applyBorder="1" applyAlignment="1" applyProtection="1">
      <alignment horizontal="right"/>
    </xf>
    <xf numFmtId="0" fontId="46" fillId="3" borderId="19" xfId="0" applyFont="1" applyFill="1" applyBorder="1" applyAlignment="1" applyProtection="1">
      <alignment horizontal="right" vertical="center" wrapText="1"/>
    </xf>
    <xf numFmtId="164" fontId="4" fillId="3" borderId="0" xfId="0" applyNumberFormat="1" applyFont="1" applyFill="1" applyBorder="1" applyAlignment="1" applyProtection="1">
      <alignment horizontal="center" vertical="center" wrapText="1"/>
    </xf>
    <xf numFmtId="164" fontId="46" fillId="3" borderId="0" xfId="0" applyNumberFormat="1" applyFont="1" applyFill="1" applyBorder="1" applyAlignment="1" applyProtection="1">
      <alignment horizontal="right" vertical="center" wrapText="1"/>
    </xf>
    <xf numFmtId="164" fontId="7" fillId="3" borderId="0" xfId="0" applyNumberFormat="1" applyFont="1" applyFill="1" applyBorder="1" applyAlignment="1" applyProtection="1">
      <alignment horizontal="left" vertical="center" wrapText="1" indent="1"/>
    </xf>
    <xf numFmtId="164" fontId="7" fillId="3" borderId="20" xfId="0" applyNumberFormat="1" applyFont="1" applyFill="1" applyBorder="1" applyAlignment="1" applyProtection="1">
      <alignment horizontal="center" vertical="center" wrapText="1"/>
    </xf>
    <xf numFmtId="164" fontId="7" fillId="3" borderId="22" xfId="0" applyNumberFormat="1" applyFont="1" applyFill="1" applyBorder="1" applyAlignment="1" applyProtection="1">
      <alignment horizontal="center" vertical="center" wrapText="1"/>
    </xf>
    <xf numFmtId="0" fontId="8" fillId="3" borderId="9" xfId="0" applyFont="1" applyFill="1" applyBorder="1" applyAlignment="1" applyProtection="1">
      <alignment horizontal="left" vertical="center" wrapText="1" indent="1"/>
    </xf>
    <xf numFmtId="0" fontId="8" fillId="3" borderId="5" xfId="0" applyFont="1" applyFill="1" applyBorder="1" applyAlignment="1" applyProtection="1">
      <alignment horizontal="left" vertical="center" wrapText="1" indent="1"/>
    </xf>
    <xf numFmtId="164" fontId="4" fillId="3" borderId="5" xfId="0" applyNumberFormat="1" applyFont="1" applyFill="1" applyBorder="1" applyAlignment="1" applyProtection="1">
      <alignment horizontal="center" vertical="center" wrapText="1"/>
    </xf>
    <xf numFmtId="164" fontId="46" fillId="3" borderId="5"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left" vertical="center" wrapText="1" indent="1"/>
    </xf>
    <xf numFmtId="164" fontId="4" fillId="3" borderId="20" xfId="0" applyNumberFormat="1" applyFont="1" applyFill="1" applyBorder="1" applyAlignment="1" applyProtection="1">
      <alignment horizontal="center" vertical="center" wrapText="1"/>
    </xf>
    <xf numFmtId="164" fontId="4" fillId="3" borderId="13" xfId="0" applyNumberFormat="1" applyFont="1" applyFill="1" applyBorder="1" applyAlignment="1" applyProtection="1">
      <alignment horizontal="left" vertical="center" wrapText="1" indent="1"/>
    </xf>
    <xf numFmtId="164" fontId="46" fillId="3" borderId="13" xfId="0" applyNumberFormat="1" applyFont="1" applyFill="1" applyBorder="1" applyAlignment="1" applyProtection="1">
      <alignment horizontal="right" vertical="center" wrapText="1"/>
    </xf>
    <xf numFmtId="164" fontId="4" fillId="3" borderId="13" xfId="0" applyNumberFormat="1" applyFont="1" applyFill="1" applyBorder="1" applyAlignment="1" applyProtection="1">
      <alignment horizontal="center" vertical="center" wrapText="1"/>
    </xf>
    <xf numFmtId="164" fontId="7" fillId="3" borderId="0" xfId="0" applyNumberFormat="1" applyFont="1" applyFill="1" applyBorder="1" applyAlignment="1" applyProtection="1">
      <alignment horizontal="center" vertical="center" wrapText="1"/>
    </xf>
    <xf numFmtId="0" fontId="8" fillId="3" borderId="7" xfId="6" applyNumberFormat="1" applyFont="1" applyFill="1" applyBorder="1" applyAlignment="1" applyProtection="1">
      <alignment horizontal="right" vertical="center"/>
    </xf>
    <xf numFmtId="0" fontId="8" fillId="3" borderId="0" xfId="6" applyFont="1" applyFill="1" applyBorder="1" applyAlignment="1" applyProtection="1">
      <alignment horizontal="left" vertical="center" indent="1"/>
    </xf>
    <xf numFmtId="0" fontId="2" fillId="3" borderId="0" xfId="0" applyFont="1" applyFill="1" applyBorder="1" applyAlignment="1" applyProtection="1">
      <alignment horizontal="right" vertical="center"/>
    </xf>
    <xf numFmtId="0" fontId="2" fillId="6" borderId="2" xfId="0" applyFont="1" applyFill="1" applyBorder="1" applyAlignment="1" applyProtection="1">
      <alignment horizontal="left" vertical="center" wrapText="1"/>
      <protection locked="0"/>
    </xf>
    <xf numFmtId="0" fontId="2" fillId="6" borderId="2"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vertical="center"/>
    </xf>
    <xf numFmtId="0" fontId="2" fillId="3" borderId="7" xfId="0" applyNumberFormat="1"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6" borderId="2" xfId="6" applyFont="1" applyFill="1" applyBorder="1" applyAlignment="1" applyProtection="1">
      <alignment horizontal="left" vertical="center" wrapText="1" indent="1"/>
      <protection locked="0"/>
    </xf>
    <xf numFmtId="0" fontId="4" fillId="6" borderId="2" xfId="0" applyFont="1" applyFill="1" applyBorder="1" applyAlignment="1" applyProtection="1">
      <alignment horizontal="left" vertical="center" indent="1"/>
      <protection locked="0"/>
    </xf>
    <xf numFmtId="0" fontId="0" fillId="6" borderId="0" xfId="0" applyFill="1" applyAlignment="1">
      <alignment vertical="center"/>
    </xf>
    <xf numFmtId="0" fontId="45" fillId="6" borderId="0" xfId="0" applyFont="1" applyFill="1"/>
    <xf numFmtId="0" fontId="0" fillId="6" borderId="0" xfId="0" applyFill="1" applyAlignment="1">
      <alignment horizontal="left" vertical="center" indent="3"/>
    </xf>
    <xf numFmtId="0" fontId="0" fillId="6" borderId="0" xfId="0" applyFill="1" applyBorder="1" applyAlignment="1">
      <alignment horizontal="left" vertical="center"/>
    </xf>
    <xf numFmtId="0" fontId="7" fillId="6" borderId="0" xfId="0" applyFont="1" applyFill="1"/>
    <xf numFmtId="0" fontId="4" fillId="6" borderId="0" xfId="1" applyFill="1"/>
    <xf numFmtId="0" fontId="2" fillId="6" borderId="27" xfId="0" applyFont="1" applyFill="1" applyBorder="1" applyAlignment="1">
      <alignment vertical="center"/>
    </xf>
    <xf numFmtId="0" fontId="2" fillId="6" borderId="25" xfId="0" applyFont="1" applyFill="1" applyBorder="1"/>
    <xf numFmtId="0" fontId="0" fillId="0" borderId="0" xfId="0" applyFill="1"/>
    <xf numFmtId="1" fontId="2" fillId="6" borderId="2" xfId="0" applyNumberFormat="1" applyFont="1" applyFill="1" applyBorder="1" applyAlignment="1" applyProtection="1">
      <alignment horizontal="left" vertical="center" indent="1"/>
      <protection locked="0"/>
    </xf>
    <xf numFmtId="49" fontId="2" fillId="6" borderId="2" xfId="0" applyNumberFormat="1" applyFont="1" applyFill="1" applyBorder="1" applyAlignment="1" applyProtection="1">
      <alignment horizontal="center" vertical="center" wrapText="1"/>
      <protection locked="0"/>
    </xf>
    <xf numFmtId="14" fontId="2" fillId="6" borderId="2" xfId="0" applyNumberFormat="1" applyFont="1" applyFill="1" applyBorder="1" applyAlignment="1" applyProtection="1">
      <alignment horizontal="center" vertical="center" wrapText="1"/>
      <protection locked="0"/>
    </xf>
    <xf numFmtId="49" fontId="2" fillId="6" borderId="2" xfId="6" applyNumberFormat="1" applyFont="1" applyFill="1" applyBorder="1" applyAlignment="1" applyProtection="1">
      <alignment horizontal="left" vertical="center" wrapText="1" indent="1"/>
      <protection locked="0"/>
    </xf>
    <xf numFmtId="166" fontId="2" fillId="3"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28" fillId="2" borderId="34"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2" fillId="6" borderId="26" xfId="0" applyFont="1" applyFill="1" applyBorder="1" applyAlignment="1">
      <alignment vertical="center"/>
    </xf>
    <xf numFmtId="0" fontId="4" fillId="6" borderId="26" xfId="0" applyFont="1" applyFill="1" applyBorder="1" applyAlignment="1">
      <alignment vertical="center"/>
    </xf>
    <xf numFmtId="0" fontId="2" fillId="6" borderId="26" xfId="0" applyFont="1" applyFill="1" applyBorder="1" applyAlignment="1">
      <alignment horizontal="left" vertical="center"/>
    </xf>
    <xf numFmtId="0" fontId="2" fillId="6" borderId="26" xfId="0" applyFont="1" applyFill="1" applyBorder="1" applyAlignment="1">
      <alignment horizontal="left" vertical="center" indent="2"/>
    </xf>
    <xf numFmtId="0" fontId="13" fillId="6" borderId="27" xfId="0" applyFont="1" applyFill="1" applyBorder="1" applyAlignment="1">
      <alignment vertical="center"/>
    </xf>
    <xf numFmtId="0" fontId="13" fillId="6" borderId="24" xfId="0" applyFont="1" applyFill="1" applyBorder="1" applyAlignment="1">
      <alignment vertical="center"/>
    </xf>
    <xf numFmtId="0" fontId="8" fillId="6" borderId="0" xfId="0" applyFont="1" applyFill="1" applyBorder="1" applyAlignment="1">
      <alignment vertical="center"/>
    </xf>
    <xf numFmtId="41" fontId="8" fillId="6" borderId="0" xfId="0" applyNumberFormat="1" applyFont="1" applyFill="1" applyBorder="1" applyAlignment="1">
      <alignment horizontal="left" vertical="center"/>
    </xf>
    <xf numFmtId="0" fontId="2" fillId="6" borderId="0" xfId="0" applyFont="1" applyFill="1" applyBorder="1" applyAlignment="1">
      <alignment vertical="center"/>
    </xf>
    <xf numFmtId="0" fontId="4" fillId="6" borderId="0" xfId="0" applyFont="1" applyFill="1" applyBorder="1" applyAlignment="1">
      <alignment horizontal="center" vertical="center"/>
    </xf>
    <xf numFmtId="0" fontId="4" fillId="6" borderId="0" xfId="0" applyFont="1" applyFill="1" applyBorder="1" applyAlignment="1">
      <alignment vertical="center"/>
    </xf>
    <xf numFmtId="0" fontId="2" fillId="6" borderId="0" xfId="0" applyFont="1" applyFill="1" applyBorder="1" applyAlignment="1">
      <alignment horizontal="left" vertical="center" indent="2"/>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wrapText="1" indent="2"/>
    </xf>
    <xf numFmtId="0" fontId="2" fillId="6" borderId="0" xfId="0" applyFont="1" applyFill="1" applyBorder="1" applyAlignment="1">
      <alignment horizontal="left" vertical="center"/>
    </xf>
    <xf numFmtId="0" fontId="2" fillId="3" borderId="0" xfId="0" applyFont="1" applyFill="1" applyBorder="1" applyAlignment="1" applyProtection="1">
      <alignment horizontal="center" vertical="center"/>
      <protection locked="0"/>
    </xf>
    <xf numFmtId="0" fontId="22" fillId="6" borderId="0" xfId="1" applyFont="1" applyFill="1" applyBorder="1" applyAlignment="1">
      <alignment horizontal="center" vertical="center"/>
    </xf>
    <xf numFmtId="0" fontId="22" fillId="6" borderId="7" xfId="1" applyFont="1" applyFill="1" applyBorder="1" applyAlignment="1">
      <alignment horizontal="center" vertical="center"/>
    </xf>
    <xf numFmtId="49" fontId="4" fillId="0" borderId="4" xfId="0" applyNumberFormat="1" applyFont="1" applyBorder="1" applyAlignment="1" applyProtection="1">
      <alignment horizontal="left" vertical="center" wrapText="1" indent="1"/>
      <protection locked="0"/>
    </xf>
    <xf numFmtId="14" fontId="4" fillId="0" borderId="4" xfId="0" applyNumberFormat="1" applyFont="1" applyBorder="1" applyAlignment="1" applyProtection="1">
      <alignment horizontal="left" vertical="center" wrapText="1" indent="1"/>
      <protection locked="0"/>
    </xf>
    <xf numFmtId="0" fontId="8" fillId="5" borderId="2" xfId="6" applyFont="1" applyFill="1" applyBorder="1" applyAlignment="1" applyProtection="1">
      <alignment horizontal="center" vertical="center"/>
    </xf>
    <xf numFmtId="0" fontId="31" fillId="3" borderId="10" xfId="0" applyFont="1" applyFill="1" applyBorder="1" applyAlignment="1" applyProtection="1">
      <alignment vertical="center"/>
    </xf>
    <xf numFmtId="0" fontId="31" fillId="3" borderId="0" xfId="0" applyFont="1" applyFill="1" applyBorder="1" applyAlignment="1" applyProtection="1">
      <alignment vertical="center"/>
    </xf>
    <xf numFmtId="0" fontId="31" fillId="3" borderId="7" xfId="0" applyFont="1" applyFill="1" applyBorder="1" applyAlignment="1" applyProtection="1">
      <alignment vertical="center"/>
    </xf>
    <xf numFmtId="0" fontId="8" fillId="3" borderId="7" xfId="0" applyNumberFormat="1" applyFont="1" applyFill="1" applyBorder="1" applyAlignment="1" applyProtection="1">
      <alignment horizontal="left" vertical="top" indent="1"/>
    </xf>
    <xf numFmtId="0" fontId="2" fillId="3" borderId="10" xfId="0" applyFont="1" applyFill="1" applyBorder="1" applyAlignment="1" applyProtection="1">
      <alignment horizontal="left" indent="5"/>
    </xf>
    <xf numFmtId="0" fontId="4" fillId="6" borderId="0" xfId="0" applyFont="1" applyFill="1" applyBorder="1" applyAlignment="1" applyProtection="1">
      <alignment horizontal="center" vertical="center"/>
    </xf>
    <xf numFmtId="0" fontId="7" fillId="6" borderId="34" xfId="0" applyFont="1" applyFill="1" applyBorder="1" applyAlignment="1" applyProtection="1">
      <alignment horizontal="left" vertical="center"/>
    </xf>
    <xf numFmtId="0" fontId="4" fillId="6" borderId="0" xfId="0" applyFont="1" applyFill="1" applyBorder="1" applyAlignment="1" applyProtection="1">
      <alignment vertical="center"/>
    </xf>
    <xf numFmtId="0" fontId="4" fillId="6" borderId="26" xfId="0" applyFont="1" applyFill="1" applyBorder="1" applyAlignment="1" applyProtection="1">
      <alignment horizontal="center"/>
    </xf>
    <xf numFmtId="1" fontId="28" fillId="6" borderId="23" xfId="0" applyNumberFormat="1" applyFont="1" applyFill="1" applyBorder="1" applyAlignment="1" applyProtection="1">
      <alignment horizontal="right" vertical="center"/>
    </xf>
    <xf numFmtId="0" fontId="28" fillId="6" borderId="34" xfId="0" applyFont="1" applyFill="1" applyBorder="1" applyAlignment="1" applyProtection="1">
      <alignment horizontal="left" vertical="center"/>
    </xf>
    <xf numFmtId="0" fontId="15" fillId="3" borderId="7" xfId="0" applyFont="1" applyFill="1" applyBorder="1" applyAlignment="1" applyProtection="1">
      <alignment wrapText="1"/>
    </xf>
    <xf numFmtId="0" fontId="0" fillId="6" borderId="0" xfId="0" applyFill="1" applyAlignment="1">
      <alignment wrapText="1"/>
    </xf>
    <xf numFmtId="0" fontId="8" fillId="3" borderId="22" xfId="0" applyFont="1" applyFill="1" applyBorder="1" applyAlignment="1">
      <alignment horizontal="left" vertical="center" wrapText="1" indent="1"/>
    </xf>
    <xf numFmtId="0" fontId="0" fillId="0" borderId="0" xfId="0" applyAlignment="1">
      <alignment horizontal="left" vertical="center" indent="3"/>
    </xf>
    <xf numFmtId="0" fontId="0" fillId="3" borderId="9" xfId="0" applyFill="1" applyBorder="1"/>
    <xf numFmtId="0" fontId="0" fillId="3" borderId="6" xfId="0" applyFill="1" applyBorder="1"/>
    <xf numFmtId="0" fontId="0" fillId="3" borderId="10" xfId="0" applyFill="1" applyBorder="1"/>
    <xf numFmtId="0" fontId="17" fillId="3" borderId="0" xfId="0" applyFont="1" applyFill="1" applyBorder="1"/>
    <xf numFmtId="0" fontId="0" fillId="3" borderId="7" xfId="0" applyFill="1" applyBorder="1"/>
    <xf numFmtId="0" fontId="38" fillId="3" borderId="10" xfId="0" applyFont="1" applyFill="1" applyBorder="1"/>
    <xf numFmtId="0" fontId="38" fillId="3" borderId="0" xfId="0" applyFont="1" applyFill="1" applyBorder="1" applyAlignment="1">
      <alignment horizontal="left"/>
    </xf>
    <xf numFmtId="0" fontId="38" fillId="3" borderId="0" xfId="0" applyFont="1" applyFill="1" applyBorder="1"/>
    <xf numFmtId="0" fontId="38" fillId="3" borderId="7" xfId="0" applyFont="1" applyFill="1" applyBorder="1"/>
    <xf numFmtId="0" fontId="9" fillId="3" borderId="10" xfId="0" applyFont="1" applyFill="1" applyBorder="1"/>
    <xf numFmtId="0" fontId="9" fillId="3" borderId="7" xfId="0" applyFont="1" applyFill="1" applyBorder="1"/>
    <xf numFmtId="0" fontId="9" fillId="3" borderId="11" xfId="0" applyFont="1" applyFill="1" applyBorder="1"/>
    <xf numFmtId="0" fontId="9" fillId="3" borderId="13" xfId="0" applyFont="1" applyFill="1" applyBorder="1"/>
    <xf numFmtId="0" fontId="9" fillId="3" borderId="14" xfId="0" applyFont="1" applyFill="1" applyBorder="1"/>
    <xf numFmtId="0" fontId="2" fillId="3" borderId="10" xfId="0" applyFont="1" applyFill="1" applyBorder="1" applyAlignment="1" applyProtection="1">
      <alignment horizontal="left" vertical="center" indent="3"/>
    </xf>
    <xf numFmtId="0" fontId="2" fillId="3" borderId="0" xfId="0" applyFont="1" applyFill="1" applyBorder="1" applyAlignment="1" applyProtection="1">
      <alignment horizontal="left" vertical="center" indent="3"/>
    </xf>
    <xf numFmtId="0" fontId="2" fillId="3" borderId="0" xfId="0" applyFont="1" applyFill="1" applyBorder="1" applyAlignment="1" applyProtection="1">
      <alignment horizontal="left" vertical="top" indent="3"/>
    </xf>
    <xf numFmtId="0" fontId="8" fillId="3" borderId="9" xfId="0" applyFont="1" applyFill="1" applyBorder="1" applyAlignment="1" applyProtection="1"/>
    <xf numFmtId="0" fontId="8" fillId="3" borderId="5" xfId="0" applyFont="1" applyFill="1" applyBorder="1" applyAlignment="1" applyProtection="1"/>
    <xf numFmtId="0" fontId="0" fillId="3" borderId="5" xfId="0" applyFill="1" applyBorder="1" applyAlignment="1" applyProtection="1"/>
    <xf numFmtId="0" fontId="8" fillId="3" borderId="11" xfId="0" applyFont="1" applyFill="1" applyBorder="1" applyAlignment="1" applyProtection="1"/>
    <xf numFmtId="1" fontId="28" fillId="6" borderId="24" xfId="0" applyNumberFormat="1" applyFont="1" applyFill="1" applyBorder="1" applyAlignment="1" applyProtection="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pplyProtection="1">
      <alignment horizontal="center" vertical="center"/>
    </xf>
    <xf numFmtId="0" fontId="0" fillId="0" borderId="0" xfId="0" applyAlignment="1">
      <alignment horizont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7"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vertical="center"/>
    </xf>
    <xf numFmtId="0" fontId="0" fillId="0" borderId="0" xfId="0" applyAlignment="1">
      <alignment wrapText="1"/>
    </xf>
    <xf numFmtId="0" fontId="2" fillId="0" borderId="0" xfId="0" applyFont="1" applyAlignment="1" applyProtection="1">
      <alignment horizontal="center" vertical="center" wrapText="1"/>
    </xf>
    <xf numFmtId="0" fontId="2" fillId="0" borderId="0" xfId="6" applyAlignment="1">
      <alignment horizontal="center" vertical="center"/>
    </xf>
    <xf numFmtId="0" fontId="2" fillId="0" borderId="0" xfId="6"/>
    <xf numFmtId="0" fontId="2" fillId="0" borderId="0" xfId="6" applyAlignment="1">
      <alignment horizontal="center"/>
    </xf>
    <xf numFmtId="0" fontId="2" fillId="0" borderId="0" xfId="6" applyFont="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0" fontId="27" fillId="0" borderId="0" xfId="0" applyFont="1" applyFill="1" applyBorder="1" applyAlignment="1">
      <alignment horizontal="center"/>
    </xf>
    <xf numFmtId="0" fontId="7" fillId="0" borderId="0" xfId="0" applyFont="1" applyFill="1" applyAlignment="1">
      <alignment horizontal="center"/>
    </xf>
    <xf numFmtId="0" fontId="2" fillId="0" borderId="0" xfId="6" applyFont="1" applyFill="1" applyAlignment="1">
      <alignment horizontal="center"/>
    </xf>
    <xf numFmtId="0" fontId="0" fillId="0" borderId="0" xfId="0" applyFill="1" applyBorder="1"/>
    <xf numFmtId="0" fontId="2" fillId="0" borderId="0" xfId="0" applyFont="1" applyFill="1" applyBorder="1"/>
    <xf numFmtId="0" fontId="45" fillId="0" borderId="0" xfId="0" applyFont="1" applyFill="1" applyBorder="1" applyAlignment="1">
      <alignment horizontal="center" vertical="center"/>
    </xf>
    <xf numFmtId="0" fontId="0" fillId="9" borderId="0" xfId="0" applyFill="1" applyAlignment="1">
      <alignment horizontal="center" vertical="center"/>
    </xf>
    <xf numFmtId="0" fontId="2" fillId="9" borderId="0" xfId="0" applyFont="1" applyFill="1" applyBorder="1" applyAlignment="1">
      <alignment horizontal="center" vertical="center"/>
    </xf>
    <xf numFmtId="0" fontId="0" fillId="0" borderId="0" xfId="0" applyFill="1" applyBorder="1" applyAlignment="1">
      <alignment vertical="center"/>
    </xf>
    <xf numFmtId="0" fontId="45" fillId="0" borderId="0" xfId="0" applyFont="1" applyFill="1" applyBorder="1"/>
    <xf numFmtId="0" fontId="2" fillId="0" borderId="0" xfId="0" applyFont="1" applyFill="1" applyBorder="1" applyAlignment="1">
      <alignment horizontal="center" vertical="center" wrapText="1"/>
    </xf>
    <xf numFmtId="0" fontId="1" fillId="11" borderId="22" xfId="8" applyFill="1" applyBorder="1" applyAlignment="1">
      <alignment horizontal="center" vertical="center" wrapText="1"/>
    </xf>
    <xf numFmtId="0" fontId="2" fillId="11" borderId="22" xfId="0" applyFont="1" applyFill="1" applyBorder="1" applyAlignment="1">
      <alignment horizontal="center" wrapText="1"/>
    </xf>
    <xf numFmtId="0" fontId="0" fillId="0" borderId="0" xfId="0"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vertical="top" indent="1"/>
    </xf>
    <xf numFmtId="0" fontId="2" fillId="0" borderId="0" xfId="0" applyFont="1" applyFill="1" applyAlignment="1">
      <alignment horizontal="left"/>
    </xf>
    <xf numFmtId="0" fontId="2" fillId="0" borderId="0" xfId="6" applyFont="1" applyFill="1"/>
    <xf numFmtId="0" fontId="0" fillId="7" borderId="0" xfId="0" applyFill="1" applyAlignment="1">
      <alignment horizontal="center" vertical="center"/>
    </xf>
    <xf numFmtId="0" fontId="2" fillId="0" borderId="0" xfId="6" applyFont="1" applyFill="1" applyAlignment="1">
      <alignment horizontal="center" vertical="center"/>
    </xf>
    <xf numFmtId="0" fontId="2" fillId="12" borderId="0" xfId="0" applyFont="1" applyFill="1" applyBorder="1" applyAlignment="1">
      <alignment horizontal="center" vertical="center"/>
    </xf>
    <xf numFmtId="0" fontId="2" fillId="0" borderId="0" xfId="0" applyFont="1" applyFill="1" applyAlignment="1" applyProtection="1">
      <alignment horizontal="center" vertical="center"/>
    </xf>
    <xf numFmtId="0" fontId="2" fillId="0" borderId="0" xfId="0" applyFont="1" applyFill="1" applyAlignment="1">
      <alignment horizontal="center" vertical="center" wrapText="1"/>
    </xf>
    <xf numFmtId="0" fontId="34" fillId="3" borderId="0" xfId="0" applyFont="1" applyFill="1" applyBorder="1" applyAlignment="1" applyProtection="1">
      <alignment horizontal="left" vertical="top" indent="3"/>
    </xf>
    <xf numFmtId="0" fontId="0" fillId="0" borderId="0" xfId="0" applyAlignment="1">
      <alignment horizontal="center" vertical="center"/>
    </xf>
    <xf numFmtId="0" fontId="2" fillId="3" borderId="10" xfId="0" applyFont="1" applyFill="1" applyBorder="1" applyAlignment="1" applyProtection="1">
      <alignment horizontal="left" vertical="top" indent="3"/>
    </xf>
    <xf numFmtId="0" fontId="0" fillId="0" borderId="0" xfId="0" applyAlignment="1">
      <alignment horizontal="center" vertical="center"/>
    </xf>
    <xf numFmtId="0" fontId="2" fillId="3" borderId="0" xfId="0" applyFont="1" applyFill="1" applyBorder="1" applyAlignment="1" applyProtection="1">
      <alignment horizontal="center"/>
    </xf>
    <xf numFmtId="14" fontId="4"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right"/>
    </xf>
    <xf numFmtId="14" fontId="2" fillId="3" borderId="0" xfId="0" applyNumberFormat="1" applyFont="1" applyFill="1" applyBorder="1" applyAlignment="1" applyProtection="1">
      <alignment horizontal="center" vertical="center"/>
    </xf>
    <xf numFmtId="0" fontId="4" fillId="0" borderId="2" xfId="0" applyFont="1" applyFill="1" applyBorder="1" applyAlignment="1" applyProtection="1">
      <alignment vertical="center"/>
      <protection locked="0"/>
    </xf>
    <xf numFmtId="0" fontId="2" fillId="3" borderId="0" xfId="0" applyFont="1" applyFill="1" applyBorder="1" applyAlignment="1">
      <alignment horizontal="left" vertical="top" wrapText="1" indent="1"/>
    </xf>
    <xf numFmtId="0" fontId="8" fillId="3" borderId="30" xfId="0" applyFont="1" applyFill="1" applyBorder="1" applyAlignment="1" applyProtection="1">
      <alignment horizontal="left" vertical="center" wrapText="1" indent="5"/>
    </xf>
    <xf numFmtId="0" fontId="0" fillId="0" borderId="0" xfId="0" applyAlignment="1">
      <alignment horizontal="left" indent="5"/>
    </xf>
    <xf numFmtId="0" fontId="2" fillId="0" borderId="0" xfId="0" applyFont="1" applyAlignment="1">
      <alignment horizontal="left" vertical="center" indent="5"/>
    </xf>
    <xf numFmtId="0" fontId="34" fillId="3" borderId="0" xfId="0" applyFont="1" applyFill="1" applyBorder="1" applyAlignment="1">
      <alignment vertical="top" wrapText="1"/>
    </xf>
    <xf numFmtId="0" fontId="34" fillId="3" borderId="20" xfId="0" applyFont="1" applyFill="1" applyBorder="1" applyAlignment="1">
      <alignment vertical="top" wrapText="1"/>
    </xf>
    <xf numFmtId="164" fontId="4" fillId="3" borderId="22" xfId="0" applyNumberFormat="1" applyFont="1" applyFill="1" applyBorder="1" applyAlignment="1" applyProtection="1">
      <alignment horizontal="center" vertical="center" wrapText="1"/>
    </xf>
    <xf numFmtId="0" fontId="31" fillId="0" borderId="0" xfId="0" applyFont="1"/>
    <xf numFmtId="0" fontId="31" fillId="0" borderId="0" xfId="0" applyFont="1" applyAlignment="1">
      <alignment horizontal="center" vertical="center"/>
    </xf>
    <xf numFmtId="0" fontId="34" fillId="3" borderId="0" xfId="0" applyFont="1" applyFill="1" applyBorder="1" applyAlignment="1">
      <alignment vertical="center" wrapText="1"/>
    </xf>
    <xf numFmtId="0" fontId="0" fillId="0" borderId="0" xfId="0" applyBorder="1" applyAlignment="1">
      <alignment horizontal="left" indent="5"/>
    </xf>
    <xf numFmtId="0" fontId="2" fillId="0" borderId="0" xfId="0" applyFont="1" applyBorder="1" applyAlignment="1" applyProtection="1">
      <alignment horizontal="center" vertical="center"/>
    </xf>
    <xf numFmtId="0" fontId="0" fillId="0" borderId="0" xfId="0" applyBorder="1" applyProtection="1"/>
    <xf numFmtId="0" fontId="36" fillId="3" borderId="10" xfId="0" applyFont="1" applyFill="1" applyBorder="1" applyAlignment="1" applyProtection="1">
      <alignment horizontal="left" indent="1"/>
    </xf>
    <xf numFmtId="0" fontId="55" fillId="3" borderId="0" xfId="0" applyFont="1" applyFill="1" applyBorder="1" applyAlignment="1" applyProtection="1">
      <alignment horizontal="left" indent="1"/>
    </xf>
    <xf numFmtId="0" fontId="36" fillId="3" borderId="0" xfId="0" applyFont="1" applyFill="1" applyBorder="1" applyAlignment="1" applyProtection="1">
      <alignment horizontal="left" indent="1"/>
    </xf>
    <xf numFmtId="0" fontId="56" fillId="3" borderId="0" xfId="0" applyFont="1" applyFill="1" applyBorder="1" applyAlignment="1" applyProtection="1">
      <alignment horizontal="left" vertical="center" indent="1"/>
    </xf>
    <xf numFmtId="0" fontId="36" fillId="3" borderId="10" xfId="0" applyFont="1" applyFill="1" applyBorder="1" applyAlignment="1" applyProtection="1">
      <alignment horizontal="left" vertical="center" indent="3"/>
    </xf>
    <xf numFmtId="0" fontId="55" fillId="3" borderId="0" xfId="0" applyFont="1" applyFill="1" applyBorder="1" applyAlignment="1" applyProtection="1">
      <alignment horizontal="left" vertical="center" indent="3"/>
    </xf>
    <xf numFmtId="0" fontId="36" fillId="3" borderId="0" xfId="0" applyFont="1" applyFill="1" applyBorder="1" applyAlignment="1" applyProtection="1">
      <alignment horizontal="left" vertical="center" indent="3"/>
    </xf>
    <xf numFmtId="0" fontId="56" fillId="3" borderId="0" xfId="0" applyFont="1" applyFill="1" applyBorder="1" applyAlignment="1" applyProtection="1">
      <alignment horizontal="left" vertical="center" indent="3"/>
    </xf>
    <xf numFmtId="0" fontId="0" fillId="0" borderId="0" xfId="0" applyAlignment="1">
      <alignment horizontal="right"/>
    </xf>
    <xf numFmtId="0" fontId="0" fillId="0" borderId="0" xfId="0" applyAlignment="1">
      <alignment horizontal="center"/>
    </xf>
    <xf numFmtId="0" fontId="0" fillId="0" borderId="0" xfId="0" applyAlignment="1">
      <alignment horizontal="center"/>
    </xf>
    <xf numFmtId="0" fontId="2" fillId="0" borderId="0" xfId="0" applyFont="1" applyFill="1" applyBorder="1" applyAlignment="1">
      <alignment horizontal="center" vertical="center" wrapText="1"/>
    </xf>
    <xf numFmtId="0" fontId="0" fillId="0" borderId="0" xfId="0" applyFill="1" applyBorder="1" applyProtection="1"/>
    <xf numFmtId="0" fontId="2" fillId="2" borderId="31" xfId="0" applyFont="1" applyFill="1" applyBorder="1" applyAlignment="1">
      <alignment vertical="top" wrapText="1"/>
    </xf>
    <xf numFmtId="0" fontId="2" fillId="2" borderId="0" xfId="0" applyFont="1" applyFill="1" applyBorder="1" applyAlignment="1">
      <alignment vertical="top" wrapText="1"/>
    </xf>
    <xf numFmtId="0" fontId="2" fillId="2" borderId="19" xfId="0" applyFont="1" applyFill="1" applyBorder="1" applyAlignment="1">
      <alignment vertical="top" wrapText="1"/>
    </xf>
    <xf numFmtId="0" fontId="2" fillId="2" borderId="21" xfId="0" applyFont="1" applyFill="1" applyBorder="1" applyAlignment="1">
      <alignment vertical="top" wrapText="1"/>
    </xf>
    <xf numFmtId="0" fontId="2" fillId="2" borderId="22" xfId="0" applyFont="1" applyFill="1" applyBorder="1" applyAlignment="1">
      <alignment vertical="top" wrapText="1"/>
    </xf>
    <xf numFmtId="0" fontId="2" fillId="2" borderId="8" xfId="0" applyFont="1" applyFill="1" applyBorder="1" applyAlignment="1">
      <alignment vertical="top" wrapText="1"/>
    </xf>
    <xf numFmtId="0" fontId="0" fillId="0" borderId="0" xfId="0" applyAlignment="1">
      <alignment horizontal="center"/>
    </xf>
    <xf numFmtId="0" fontId="8" fillId="0" borderId="0" xfId="0" applyFont="1" applyBorder="1" applyAlignment="1">
      <alignment horizontal="left"/>
    </xf>
    <xf numFmtId="0" fontId="31" fillId="0" borderId="0" xfId="0" applyFont="1" applyFill="1" applyAlignment="1">
      <alignment horizontal="center"/>
    </xf>
    <xf numFmtId="0" fontId="0" fillId="0" borderId="0" xfId="0" applyBorder="1" applyAlignment="1">
      <alignment horizontal="center"/>
    </xf>
    <xf numFmtId="0" fontId="4" fillId="0" borderId="2" xfId="0" applyFont="1" applyFill="1" applyBorder="1" applyAlignment="1" applyProtection="1">
      <alignment horizontal="left" vertical="center" indent="1"/>
      <protection locked="0"/>
    </xf>
    <xf numFmtId="0" fontId="0" fillId="0" borderId="0" xfId="0" applyBorder="1" applyAlignment="1">
      <alignment horizontal="left"/>
    </xf>
    <xf numFmtId="0" fontId="4" fillId="3" borderId="0" xfId="0" applyFont="1" applyFill="1" applyBorder="1" applyAlignment="1">
      <alignment horizontal="center" vertical="center"/>
    </xf>
    <xf numFmtId="0" fontId="0" fillId="3" borderId="7" xfId="0" applyFill="1" applyBorder="1" applyAlignment="1">
      <alignment horizontal="center"/>
    </xf>
    <xf numFmtId="0" fontId="8" fillId="3" borderId="10" xfId="0" applyFont="1" applyFill="1" applyBorder="1" applyAlignment="1">
      <alignment horizontal="left"/>
    </xf>
    <xf numFmtId="0" fontId="0" fillId="3" borderId="10" xfId="0" applyFill="1" applyBorder="1" applyAlignment="1">
      <alignment horizontal="left"/>
    </xf>
    <xf numFmtId="0" fontId="2" fillId="3" borderId="10" xfId="0" applyFont="1" applyFill="1" applyBorder="1" applyAlignment="1">
      <alignment horizontal="center"/>
    </xf>
    <xf numFmtId="0" fontId="31" fillId="3" borderId="10" xfId="0" applyFont="1" applyFill="1" applyBorder="1" applyAlignment="1">
      <alignment horizontal="center"/>
    </xf>
    <xf numFmtId="0" fontId="31" fillId="3" borderId="0" xfId="0" applyFont="1" applyFill="1" applyBorder="1" applyAlignment="1">
      <alignment horizontal="center"/>
    </xf>
    <xf numFmtId="0" fontId="2" fillId="3" borderId="10" xfId="0" applyFont="1" applyFill="1" applyBorder="1" applyAlignment="1">
      <alignment horizontal="left"/>
    </xf>
    <xf numFmtId="0" fontId="0" fillId="3" borderId="13" xfId="0" applyFill="1" applyBorder="1" applyAlignment="1">
      <alignment horizontal="center"/>
    </xf>
    <xf numFmtId="0" fontId="0" fillId="3" borderId="14" xfId="0" applyFill="1" applyBorder="1"/>
    <xf numFmtId="0" fontId="31" fillId="0" borderId="0" xfId="0" applyFont="1" applyFill="1" applyBorder="1" applyAlignment="1">
      <alignment horizontal="center"/>
    </xf>
    <xf numFmtId="0" fontId="31" fillId="0" borderId="0" xfId="0" applyFont="1" applyFill="1" applyBorder="1" applyAlignment="1">
      <alignment horizontal="center" wrapText="1"/>
    </xf>
    <xf numFmtId="0" fontId="4" fillId="0" borderId="0" xfId="1" applyBorder="1"/>
    <xf numFmtId="0" fontId="4" fillId="3" borderId="7" xfId="1" applyFill="1" applyBorder="1" applyAlignment="1">
      <alignment horizontal="center"/>
    </xf>
    <xf numFmtId="0" fontId="2" fillId="0" borderId="2" xfId="1" applyFont="1" applyFill="1" applyBorder="1" applyAlignment="1" applyProtection="1">
      <alignment horizontal="right" vertical="center" indent="1"/>
      <protection locked="0"/>
    </xf>
    <xf numFmtId="0" fontId="8" fillId="3" borderId="0" xfId="1" applyFont="1" applyFill="1" applyBorder="1" applyAlignment="1">
      <alignment horizontal="center"/>
    </xf>
    <xf numFmtId="0" fontId="0" fillId="3" borderId="10" xfId="0" applyFill="1" applyBorder="1" applyAlignment="1">
      <alignment vertical="center"/>
    </xf>
    <xf numFmtId="0" fontId="31" fillId="3" borderId="0" xfId="0" applyFont="1" applyFill="1" applyBorder="1"/>
    <xf numFmtId="0" fontId="31" fillId="3" borderId="1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0" fillId="3" borderId="7" xfId="0" applyFill="1" applyBorder="1" applyAlignment="1">
      <alignment vertical="center"/>
    </xf>
    <xf numFmtId="0" fontId="0" fillId="0" borderId="0" xfId="0" applyAlignment="1">
      <alignment vertical="center"/>
    </xf>
    <xf numFmtId="0" fontId="0" fillId="3" borderId="10" xfId="0" applyFill="1" applyBorder="1" applyAlignment="1">
      <alignment horizontal="right" wrapText="1"/>
    </xf>
    <xf numFmtId="0" fontId="5"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8" fillId="0" borderId="0" xfId="0" applyFont="1" applyFill="1" applyBorder="1" applyAlignment="1">
      <alignment horizontal="left" indent="2"/>
    </xf>
    <xf numFmtId="0" fontId="8" fillId="0" borderId="0" xfId="0" applyFont="1" applyFill="1" applyBorder="1" applyAlignment="1">
      <alignment horizontal="left" vertical="center" indent="2"/>
    </xf>
    <xf numFmtId="0" fontId="8" fillId="3" borderId="7" xfId="0" applyFont="1" applyFill="1" applyBorder="1" applyAlignment="1">
      <alignment horizontal="left"/>
    </xf>
    <xf numFmtId="0" fontId="8" fillId="3" borderId="0" xfId="0" applyFont="1" applyFill="1" applyBorder="1" applyAlignment="1">
      <alignment horizontal="left"/>
    </xf>
    <xf numFmtId="0" fontId="2" fillId="3" borderId="10" xfId="0" applyFont="1" applyFill="1" applyBorder="1" applyAlignment="1">
      <alignment horizontal="right" vertical="center" wrapText="1"/>
    </xf>
    <xf numFmtId="0" fontId="2" fillId="3" borderId="10" xfId="0" applyFont="1" applyFill="1" applyBorder="1" applyAlignment="1">
      <alignment horizontal="left" vertical="center" wrapText="1"/>
    </xf>
    <xf numFmtId="0" fontId="0" fillId="3" borderId="11" xfId="0" applyFill="1" applyBorder="1" applyAlignment="1">
      <alignment horizontal="right"/>
    </xf>
    <xf numFmtId="0" fontId="2" fillId="3" borderId="10" xfId="0" applyFont="1" applyFill="1" applyBorder="1" applyAlignment="1">
      <alignment vertical="center" wrapText="1"/>
    </xf>
    <xf numFmtId="0" fontId="8" fillId="3" borderId="10" xfId="0" applyFont="1" applyFill="1" applyBorder="1" applyAlignment="1">
      <alignment horizontal="left" indent="2"/>
    </xf>
    <xf numFmtId="0" fontId="8" fillId="3" borderId="0" xfId="0" applyFont="1" applyFill="1" applyBorder="1" applyAlignment="1">
      <alignment horizontal="left" indent="2"/>
    </xf>
    <xf numFmtId="0" fontId="8" fillId="3" borderId="7" xfId="0" applyFont="1" applyFill="1" applyBorder="1" applyAlignment="1">
      <alignment horizontal="left" indent="2"/>
    </xf>
    <xf numFmtId="0" fontId="0" fillId="0" borderId="0" xfId="0" applyBorder="1" applyAlignment="1">
      <alignment vertical="center"/>
    </xf>
    <xf numFmtId="0" fontId="0" fillId="0" borderId="0" xfId="0" applyFill="1" applyBorder="1" applyAlignment="1">
      <alignment horizontal="right"/>
    </xf>
    <xf numFmtId="0" fontId="0" fillId="3" borderId="7" xfId="0" applyFill="1" applyBorder="1" applyAlignment="1">
      <alignment horizontal="right"/>
    </xf>
    <xf numFmtId="0" fontId="8" fillId="0" borderId="0" xfId="0" applyFont="1" applyFill="1" applyBorder="1" applyAlignment="1">
      <alignment horizontal="left"/>
    </xf>
    <xf numFmtId="0" fontId="0" fillId="0" borderId="0" xfId="0" applyFill="1" applyBorder="1" applyAlignment="1">
      <alignment horizontal="left"/>
    </xf>
    <xf numFmtId="0" fontId="0" fillId="12" borderId="0" xfId="0" applyFill="1" applyBorder="1" applyProtection="1"/>
    <xf numFmtId="0" fontId="0" fillId="3" borderId="10" xfId="0" applyFill="1" applyBorder="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2" fillId="0" borderId="0" xfId="0" applyFont="1" applyFill="1" applyBorder="1" applyAlignment="1">
      <alignment horizontal="center" vertical="center" wrapText="1"/>
    </xf>
    <xf numFmtId="0" fontId="8" fillId="3" borderId="0" xfId="0" applyFont="1" applyFill="1" applyBorder="1" applyAlignment="1" applyProtection="1">
      <alignment wrapText="1"/>
    </xf>
    <xf numFmtId="0" fontId="2" fillId="3" borderId="36" xfId="0" applyFont="1" applyFill="1" applyBorder="1" applyAlignment="1" applyProtection="1">
      <alignment horizontal="center" vertical="center" wrapText="1"/>
    </xf>
    <xf numFmtId="0" fontId="2" fillId="0" borderId="0" xfId="0" applyFont="1" applyBorder="1" applyAlignment="1">
      <alignment horizontal="left"/>
    </xf>
    <xf numFmtId="0" fontId="8" fillId="0" borderId="0" xfId="0" applyFont="1" applyBorder="1" applyAlignment="1">
      <alignment horizontal="center"/>
    </xf>
    <xf numFmtId="0" fontId="2" fillId="0" borderId="0" xfId="0" applyFont="1" applyBorder="1" applyAlignment="1">
      <alignment horizontal="center"/>
    </xf>
    <xf numFmtId="0" fontId="31" fillId="3" borderId="10" xfId="0" applyFont="1" applyFill="1" applyBorder="1" applyAlignment="1">
      <alignment vertical="top"/>
    </xf>
    <xf numFmtId="0" fontId="31" fillId="3" borderId="0" xfId="0" applyFont="1" applyFill="1" applyBorder="1" applyAlignment="1">
      <alignment vertical="top"/>
    </xf>
    <xf numFmtId="0" fontId="6" fillId="3" borderId="6" xfId="0" applyFont="1" applyFill="1" applyBorder="1" applyAlignment="1" applyProtection="1">
      <alignment horizontal="center" vertical="center"/>
    </xf>
    <xf numFmtId="0" fontId="8" fillId="3" borderId="7" xfId="0" applyFont="1" applyFill="1" applyBorder="1" applyAlignment="1" applyProtection="1">
      <alignment horizontal="center"/>
    </xf>
    <xf numFmtId="0" fontId="4" fillId="3" borderId="7" xfId="0" applyFont="1" applyFill="1" applyBorder="1" applyAlignment="1" applyProtection="1">
      <alignment horizontal="left" vertical="center"/>
    </xf>
    <xf numFmtId="0" fontId="8" fillId="3" borderId="14" xfId="0" applyFont="1" applyFill="1" applyBorder="1" applyAlignment="1" applyProtection="1">
      <alignment horizontal="center"/>
    </xf>
    <xf numFmtId="0" fontId="12" fillId="3" borderId="0" xfId="0" applyFont="1" applyFill="1" applyBorder="1" applyAlignment="1" applyProtection="1">
      <alignment vertical="center" wrapText="1"/>
    </xf>
    <xf numFmtId="0" fontId="2"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Border="1" applyAlignment="1" applyProtection="1">
      <alignment vertical="center" wrapText="1"/>
    </xf>
    <xf numFmtId="0" fontId="8" fillId="3" borderId="19" xfId="6" applyFont="1" applyFill="1" applyBorder="1" applyAlignment="1" applyProtection="1">
      <alignment horizontal="left" vertical="center" indent="1"/>
    </xf>
    <xf numFmtId="0" fontId="2" fillId="0" borderId="0" xfId="0" applyFont="1" applyProtection="1"/>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3" borderId="7" xfId="0" applyFont="1" applyFill="1" applyBorder="1"/>
    <xf numFmtId="0" fontId="2" fillId="0" borderId="0" xfId="0" applyFont="1" applyAlignment="1">
      <alignment horizontal="center"/>
    </xf>
    <xf numFmtId="0" fontId="2" fillId="3" borderId="10" xfId="0" applyFont="1" applyFill="1" applyBorder="1" applyAlignment="1">
      <alignment horizontal="right" wrapText="1"/>
    </xf>
    <xf numFmtId="49" fontId="37" fillId="3" borderId="0" xfId="0" applyNumberFormat="1" applyFont="1" applyFill="1" applyBorder="1" applyAlignment="1" applyProtection="1">
      <alignment horizontal="left" vertical="top" wrapText="1" indent="1"/>
    </xf>
    <xf numFmtId="0" fontId="7" fillId="2" borderId="34" xfId="0" applyFont="1" applyFill="1" applyBorder="1" applyAlignment="1" applyProtection="1">
      <alignment vertical="center"/>
      <protection locked="0"/>
    </xf>
    <xf numFmtId="0" fontId="7" fillId="2" borderId="34" xfId="0" applyFont="1" applyFill="1" applyBorder="1" applyAlignment="1" applyProtection="1">
      <alignment horizontal="left" vertical="center"/>
      <protection locked="0"/>
    </xf>
    <xf numFmtId="0" fontId="0" fillId="0" borderId="0" xfId="0" applyAlignment="1">
      <alignment horizontal="center" vertical="center"/>
    </xf>
    <xf numFmtId="0" fontId="2" fillId="13" borderId="0" xfId="0" applyFont="1" applyFill="1" applyBorder="1" applyAlignment="1">
      <alignment horizontal="center" vertical="center" wrapText="1"/>
    </xf>
    <xf numFmtId="0" fontId="2" fillId="13" borderId="0" xfId="0" applyFont="1" applyFill="1" applyBorder="1" applyAlignment="1">
      <alignment horizontal="center" vertical="center"/>
    </xf>
    <xf numFmtId="0" fontId="2" fillId="13" borderId="0" xfId="0" applyFont="1" applyFill="1" applyBorder="1" applyAlignment="1">
      <alignment horizontal="center"/>
    </xf>
    <xf numFmtId="0" fontId="2" fillId="13" borderId="0" xfId="0" applyFont="1" applyFill="1" applyAlignment="1">
      <alignment horizontal="center" vertical="center"/>
    </xf>
    <xf numFmtId="0" fontId="0" fillId="13" borderId="0" xfId="0" applyFill="1" applyAlignment="1">
      <alignment horizontal="center" vertical="center"/>
    </xf>
    <xf numFmtId="0" fontId="0" fillId="13" borderId="0" xfId="0" applyFill="1"/>
    <xf numFmtId="0" fontId="0" fillId="0" borderId="0" xfId="0" applyAlignment="1">
      <alignment horizontal="left" vertical="center" indent="4"/>
    </xf>
    <xf numFmtId="0" fontId="0" fillId="0" borderId="0" xfId="0" applyAlignment="1" applyProtection="1">
      <alignment horizontal="center" vertical="center"/>
    </xf>
    <xf numFmtId="0" fontId="36" fillId="0" borderId="0" xfId="0" applyFont="1" applyAlignment="1">
      <alignment horizontal="center" vertical="center"/>
    </xf>
    <xf numFmtId="0" fontId="8" fillId="3" borderId="30" xfId="0" applyFont="1" applyFill="1" applyBorder="1" applyAlignment="1" applyProtection="1">
      <alignment horizontal="left" vertical="center" wrapText="1" indent="4"/>
    </xf>
    <xf numFmtId="0" fontId="0" fillId="0" borderId="0" xfId="0" applyAlignment="1">
      <alignment horizontal="left" indent="4"/>
    </xf>
    <xf numFmtId="0" fontId="2" fillId="0" borderId="0" xfId="0" applyFont="1" applyAlignment="1">
      <alignment horizontal="left" vertical="center" indent="4"/>
    </xf>
    <xf numFmtId="0" fontId="0" fillId="0" borderId="0" xfId="0" applyBorder="1" applyAlignment="1">
      <alignment horizontal="left" indent="4"/>
    </xf>
    <xf numFmtId="164" fontId="7" fillId="3" borderId="0" xfId="0" applyNumberFormat="1" applyFont="1" applyFill="1" applyBorder="1" applyAlignment="1" applyProtection="1">
      <alignment horizontal="left" vertical="center" wrapText="1" indent="3"/>
    </xf>
    <xf numFmtId="0" fontId="2"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Alignment="1">
      <alignment wrapText="1"/>
    </xf>
    <xf numFmtId="0" fontId="0" fillId="0" borderId="0" xfId="0" applyFill="1" applyAlignment="1">
      <alignment horizontal="left" vertical="center"/>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1" fillId="11" borderId="22" xfId="8" applyFill="1"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9" fillId="3" borderId="10" xfId="0" applyFont="1" applyFill="1" applyBorder="1" applyAlignment="1">
      <alignment horizontal="center" vertical="center"/>
    </xf>
    <xf numFmtId="0" fontId="0" fillId="0" borderId="0" xfId="0" applyAlignment="1">
      <alignment horizontal="center" vertical="center"/>
    </xf>
    <xf numFmtId="0" fontId="1" fillId="0" borderId="0" xfId="8" applyFill="1" applyBorder="1" applyAlignment="1">
      <alignment horizontal="center" vertical="center" wrapText="1"/>
    </xf>
    <xf numFmtId="0" fontId="2" fillId="0" borderId="0" xfId="0" applyFont="1" applyFill="1" applyBorder="1" applyAlignment="1">
      <alignment horizontal="center" wrapText="1"/>
    </xf>
    <xf numFmtId="0" fontId="55" fillId="3" borderId="0" xfId="6" applyFont="1" applyFill="1" applyBorder="1" applyAlignment="1" applyProtection="1">
      <alignment horizontal="left" vertical="center" indent="1"/>
    </xf>
    <xf numFmtId="0" fontId="55" fillId="3" borderId="10" xfId="0" applyFont="1" applyFill="1" applyBorder="1" applyAlignment="1" applyProtection="1">
      <alignment horizontal="left" vertical="center" indent="1"/>
    </xf>
    <xf numFmtId="0" fontId="55" fillId="3" borderId="0" xfId="0" applyFont="1" applyFill="1" applyBorder="1" applyAlignment="1" applyProtection="1">
      <alignment horizontal="left" vertical="center" indent="1"/>
    </xf>
    <xf numFmtId="0" fontId="0" fillId="0" borderId="0" xfId="0" applyFill="1" applyAlignment="1">
      <alignment horizontal="left"/>
    </xf>
    <xf numFmtId="0" fontId="2" fillId="0" borderId="0" xfId="0" applyFont="1" applyFill="1" applyAlignment="1">
      <alignment horizontal="left" vertical="top"/>
    </xf>
    <xf numFmtId="0" fontId="0" fillId="0" borderId="0" xfId="0" applyAlignment="1">
      <alignment horizontal="left" vertical="center"/>
    </xf>
    <xf numFmtId="0" fontId="8" fillId="3" borderId="19" xfId="0" applyFont="1" applyFill="1" applyBorder="1" applyAlignment="1" applyProtection="1">
      <alignment vertical="center"/>
    </xf>
    <xf numFmtId="0" fontId="8" fillId="3" borderId="10" xfId="0" applyFont="1" applyFill="1" applyBorder="1" applyAlignment="1" applyProtection="1">
      <alignment horizontal="left" vertical="center" indent="9"/>
    </xf>
    <xf numFmtId="0" fontId="2" fillId="3" borderId="10" xfId="0" applyFont="1" applyFill="1" applyBorder="1" applyAlignment="1" applyProtection="1">
      <alignment horizontal="left" vertical="center" indent="18"/>
    </xf>
    <xf numFmtId="0" fontId="0" fillId="13" borderId="0" xfId="0" applyFill="1" applyAlignment="1">
      <alignment horizontal="center"/>
    </xf>
    <xf numFmtId="0" fontId="0" fillId="0" borderId="0" xfId="0" applyAlignment="1">
      <alignment vertical="center" wrapText="1"/>
    </xf>
    <xf numFmtId="0" fontId="0" fillId="0" borderId="0" xfId="0" applyAlignment="1">
      <alignment horizontal="right" wrapText="1"/>
    </xf>
    <xf numFmtId="0" fontId="0" fillId="0" borderId="0" xfId="0" applyAlignment="1">
      <alignment horizontal="center" vertical="center"/>
    </xf>
    <xf numFmtId="0" fontId="8" fillId="3" borderId="10" xfId="0" applyFont="1" applyFill="1" applyBorder="1" applyAlignment="1">
      <alignment horizontal="left" vertical="center"/>
    </xf>
    <xf numFmtId="0" fontId="0" fillId="13" borderId="0" xfId="0" applyFill="1" applyBorder="1"/>
    <xf numFmtId="0" fontId="0" fillId="13" borderId="0" xfId="0" applyFill="1" applyBorder="1" applyAlignment="1">
      <alignment horizontal="center"/>
    </xf>
    <xf numFmtId="0" fontId="0" fillId="0" borderId="0" xfId="0" applyAlignment="1">
      <alignment horizontal="center" vertical="center"/>
    </xf>
    <xf numFmtId="0" fontId="2" fillId="3" borderId="10" xfId="0" applyFont="1" applyFill="1" applyBorder="1" applyAlignment="1">
      <alignment horizontal="left" indent="2"/>
    </xf>
    <xf numFmtId="0" fontId="2" fillId="3" borderId="11" xfId="0" applyFont="1" applyFill="1" applyBorder="1" applyAlignment="1">
      <alignment horizontal="left"/>
    </xf>
    <xf numFmtId="0" fontId="0" fillId="3" borderId="10" xfId="0" applyFill="1" applyBorder="1" applyAlignment="1">
      <alignment horizontal="right" vertical="center" wrapText="1" indent="1"/>
    </xf>
    <xf numFmtId="0" fontId="60" fillId="3" borderId="10" xfId="0" applyFont="1" applyFill="1" applyBorder="1" applyAlignment="1">
      <alignment horizontal="center" wrapText="1"/>
    </xf>
    <xf numFmtId="0" fontId="60" fillId="3" borderId="0" xfId="0" applyFont="1" applyFill="1" applyBorder="1" applyAlignment="1">
      <alignment horizontal="center" wrapText="1"/>
    </xf>
    <xf numFmtId="0" fontId="2" fillId="3" borderId="10" xfId="0" applyFont="1" applyFill="1" applyBorder="1" applyAlignment="1" applyProtection="1">
      <alignment horizontal="left" vertical="center" indent="5"/>
    </xf>
    <xf numFmtId="0" fontId="8" fillId="3" borderId="10" xfId="6" applyFont="1" applyFill="1" applyBorder="1" applyAlignment="1" applyProtection="1">
      <alignment horizontal="left" vertical="center" indent="1"/>
    </xf>
    <xf numFmtId="0" fontId="0" fillId="0" borderId="10" xfId="0" applyBorder="1"/>
    <xf numFmtId="49" fontId="37" fillId="3" borderId="13" xfId="0" applyNumberFormat="1" applyFont="1" applyFill="1" applyBorder="1" applyAlignment="1" applyProtection="1">
      <alignment horizontal="left" vertical="top" wrapText="1" indent="1"/>
    </xf>
    <xf numFmtId="0" fontId="47" fillId="3" borderId="0" xfId="0" applyFont="1" applyFill="1" applyBorder="1" applyAlignment="1">
      <alignment horizontal="left" indent="3"/>
    </xf>
    <xf numFmtId="0" fontId="34" fillId="3" borderId="22" xfId="0" applyFont="1" applyFill="1" applyBorder="1" applyAlignment="1">
      <alignment vertical="top" wrapText="1"/>
    </xf>
    <xf numFmtId="0" fontId="4" fillId="6" borderId="2" xfId="0" applyFont="1" applyFill="1" applyBorder="1" applyAlignment="1" applyProtection="1">
      <alignment horizontal="left" vertical="center" wrapText="1" indent="1"/>
      <protection locked="0"/>
    </xf>
    <xf numFmtId="0" fontId="4" fillId="6" borderId="3" xfId="0" applyFont="1" applyFill="1" applyBorder="1" applyAlignment="1" applyProtection="1">
      <alignment horizontal="left" vertical="center" wrapText="1" indent="1"/>
      <protection locked="0"/>
    </xf>
    <xf numFmtId="0" fontId="0" fillId="0" borderId="0" xfId="0" applyAlignment="1">
      <alignment horizontal="center" vertical="center"/>
    </xf>
    <xf numFmtId="0" fontId="7" fillId="3" borderId="10" xfId="0" applyFont="1" applyFill="1" applyBorder="1" applyAlignment="1" applyProtection="1">
      <alignment horizontal="left" vertical="center" wrapText="1" indent="1"/>
    </xf>
    <xf numFmtId="0" fontId="7" fillId="3" borderId="0" xfId="0" applyFont="1" applyFill="1" applyBorder="1" applyAlignment="1" applyProtection="1">
      <alignment horizontal="left" vertical="center" wrapText="1" indent="1"/>
    </xf>
    <xf numFmtId="0" fontId="0" fillId="0" borderId="0" xfId="0" applyAlignment="1">
      <alignment horizontal="right"/>
    </xf>
    <xf numFmtId="0" fontId="0" fillId="0" borderId="0" xfId="0" applyAlignment="1">
      <alignment horizontal="center" vertical="center"/>
    </xf>
    <xf numFmtId="0" fontId="2" fillId="0" borderId="0" xfId="0" applyFont="1" applyFill="1" applyBorder="1" applyAlignment="1">
      <alignment horizontal="center" vertical="center" wrapText="1"/>
    </xf>
    <xf numFmtId="49" fontId="2" fillId="0" borderId="4" xfId="0" applyNumberFormat="1" applyFont="1" applyBorder="1" applyAlignment="1" applyProtection="1">
      <alignment horizontal="left" vertical="center" wrapText="1" indent="1"/>
    </xf>
    <xf numFmtId="0" fontId="2" fillId="8" borderId="0" xfId="0" applyFont="1" applyFill="1" applyAlignment="1">
      <alignment horizontal="center" vertical="center" wrapText="1"/>
    </xf>
    <xf numFmtId="0" fontId="36" fillId="0" borderId="0" xfId="0" applyFont="1" applyBorder="1"/>
    <xf numFmtId="0" fontId="8" fillId="3" borderId="10" xfId="0" applyFont="1" applyFill="1" applyBorder="1" applyAlignment="1" applyProtection="1">
      <alignment horizontal="left" indent="3"/>
    </xf>
    <xf numFmtId="49" fontId="37" fillId="3" borderId="0" xfId="0" applyNumberFormat="1" applyFont="1" applyFill="1" applyBorder="1" applyAlignment="1" applyProtection="1">
      <alignment horizontal="left" vertical="top" wrapText="1" indent="3"/>
    </xf>
    <xf numFmtId="49" fontId="37" fillId="3" borderId="0" xfId="0" applyNumberFormat="1" applyFont="1" applyFill="1" applyBorder="1" applyAlignment="1" applyProtection="1">
      <alignment horizontal="left" vertical="top" indent="3"/>
    </xf>
    <xf numFmtId="0" fontId="0" fillId="0" borderId="0" xfId="0" applyAlignment="1">
      <alignment horizontal="right"/>
    </xf>
    <xf numFmtId="0" fontId="29" fillId="3" borderId="10" xfId="0" applyFont="1" applyFill="1" applyBorder="1" applyAlignment="1">
      <alignment horizontal="right"/>
    </xf>
    <xf numFmtId="0" fontId="36" fillId="0" borderId="0" xfId="0" applyFont="1" applyFill="1" applyBorder="1"/>
    <xf numFmtId="0" fontId="2" fillId="3" borderId="0" xfId="0" applyFont="1" applyFill="1" applyBorder="1" applyAlignment="1" applyProtection="1">
      <alignment horizontal="left" indent="2"/>
    </xf>
    <xf numFmtId="0" fontId="2" fillId="3" borderId="0" xfId="0" applyFont="1" applyFill="1" applyBorder="1" applyAlignment="1" applyProtection="1">
      <alignment horizontal="left" indent="5"/>
    </xf>
    <xf numFmtId="0" fontId="8" fillId="3" borderId="10" xfId="0" applyFont="1" applyFill="1" applyBorder="1" applyAlignment="1" applyProtection="1">
      <alignment horizontal="right" vertical="top"/>
    </xf>
    <xf numFmtId="0" fontId="8" fillId="3" borderId="0" xfId="0" applyFont="1" applyFill="1" applyBorder="1" applyAlignment="1" applyProtection="1">
      <alignment horizontal="right" vertical="top"/>
    </xf>
    <xf numFmtId="0" fontId="0" fillId="3" borderId="0" xfId="0" applyFill="1" applyBorder="1" applyAlignment="1" applyProtection="1">
      <alignment horizontal="left" vertical="top"/>
    </xf>
    <xf numFmtId="0" fontId="11" fillId="3" borderId="0" xfId="0" applyFont="1" applyFill="1" applyBorder="1" applyAlignment="1" applyProtection="1">
      <alignment vertical="top"/>
    </xf>
    <xf numFmtId="0" fontId="15" fillId="3" borderId="7" xfId="0" applyFont="1" applyFill="1" applyBorder="1" applyAlignment="1" applyProtection="1">
      <alignment vertical="top"/>
    </xf>
    <xf numFmtId="0" fontId="0" fillId="0" borderId="0" xfId="0" applyAlignment="1">
      <alignment vertical="top"/>
    </xf>
    <xf numFmtId="0" fontId="2" fillId="0" borderId="0" xfId="0" applyFont="1" applyFill="1" applyBorder="1" applyAlignment="1">
      <alignment horizontal="center" vertical="top"/>
    </xf>
    <xf numFmtId="0" fontId="0" fillId="6" borderId="0" xfId="0" applyFill="1" applyAlignment="1">
      <alignment vertical="top"/>
    </xf>
    <xf numFmtId="0" fontId="0" fillId="0" borderId="0" xfId="0" applyFill="1" applyAlignment="1">
      <alignment vertical="top"/>
    </xf>
    <xf numFmtId="0" fontId="34" fillId="3" borderId="10" xfId="0" applyFont="1" applyFill="1" applyBorder="1" applyAlignment="1"/>
    <xf numFmtId="0" fontId="34" fillId="3" borderId="0" xfId="0" applyFont="1" applyFill="1" applyBorder="1" applyAlignment="1"/>
    <xf numFmtId="0" fontId="34" fillId="3" borderId="10" xfId="0" applyFont="1" applyFill="1" applyBorder="1" applyAlignment="1">
      <alignment vertical="center"/>
    </xf>
    <xf numFmtId="0" fontId="0" fillId="3" borderId="0" xfId="0" applyFill="1" applyBorder="1" applyAlignment="1">
      <alignment vertical="center"/>
    </xf>
    <xf numFmtId="0" fontId="8" fillId="3" borderId="20" xfId="0" applyFont="1" applyFill="1" applyBorder="1" applyAlignment="1">
      <alignment horizontal="left" vertical="center" wrapText="1"/>
    </xf>
    <xf numFmtId="0" fontId="8" fillId="3" borderId="7" xfId="0" applyFont="1" applyFill="1" applyBorder="1" applyAlignment="1" applyProtection="1">
      <alignment horizontal="left" vertical="center" wrapText="1"/>
    </xf>
    <xf numFmtId="0" fontId="2" fillId="0" borderId="0" xfId="0" applyFont="1" applyAlignment="1">
      <alignment vertical="center"/>
    </xf>
    <xf numFmtId="0" fontId="34" fillId="3" borderId="0" xfId="0" applyFont="1" applyFill="1" applyBorder="1" applyAlignment="1" applyProtection="1">
      <alignment vertical="center"/>
    </xf>
    <xf numFmtId="0" fontId="8" fillId="3" borderId="0" xfId="0" applyFont="1" applyFill="1" applyBorder="1" applyAlignment="1" applyProtection="1">
      <alignment vertical="top"/>
    </xf>
    <xf numFmtId="0" fontId="8" fillId="3" borderId="10" xfId="0" applyFont="1" applyFill="1" applyBorder="1" applyAlignment="1" applyProtection="1">
      <alignment horizontal="left" vertical="top" indent="2"/>
    </xf>
    <xf numFmtId="0" fontId="2" fillId="3" borderId="0" xfId="0" applyFont="1" applyFill="1" applyBorder="1" applyAlignment="1" applyProtection="1">
      <alignment horizontal="left" vertical="top" indent="9"/>
    </xf>
    <xf numFmtId="0" fontId="34" fillId="3" borderId="0" xfId="0" applyFont="1" applyFill="1" applyBorder="1" applyAlignment="1" applyProtection="1">
      <alignment horizontal="left" vertical="top" indent="5"/>
    </xf>
    <xf numFmtId="0" fontId="8" fillId="3" borderId="10" xfId="0" applyFont="1" applyFill="1" applyBorder="1" applyAlignment="1" applyProtection="1">
      <alignment vertical="top"/>
    </xf>
    <xf numFmtId="0" fontId="0" fillId="0" borderId="0" xfId="0" applyAlignment="1">
      <alignment horizontal="center" vertical="top"/>
    </xf>
    <xf numFmtId="0" fontId="0" fillId="0" borderId="0" xfId="0"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horizontal="center" vertical="top" wrapText="1"/>
    </xf>
    <xf numFmtId="0" fontId="2" fillId="0" borderId="0" xfId="0" applyFont="1" applyFill="1" applyAlignment="1" applyProtection="1">
      <alignment horizontal="center" vertical="top"/>
    </xf>
    <xf numFmtId="0" fontId="2" fillId="0" borderId="0" xfId="0" applyFont="1" applyBorder="1" applyAlignment="1" applyProtection="1">
      <alignment horizontal="center" vertical="top"/>
    </xf>
    <xf numFmtId="0" fontId="0" fillId="0" borderId="0" xfId="0" applyBorder="1" applyAlignment="1" applyProtection="1">
      <alignment vertical="top"/>
    </xf>
    <xf numFmtId="0" fontId="34" fillId="3" borderId="10" xfId="0" applyFont="1" applyFill="1" applyBorder="1" applyAlignment="1">
      <alignment horizontal="right"/>
    </xf>
    <xf numFmtId="0" fontId="7" fillId="3" borderId="0" xfId="0" applyFont="1" applyFill="1" applyBorder="1" applyAlignment="1">
      <alignment horizontal="center"/>
    </xf>
    <xf numFmtId="0" fontId="8" fillId="3" borderId="1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3"/>
    </xf>
    <xf numFmtId="0" fontId="8" fillId="3" borderId="10" xfId="0" applyFont="1" applyFill="1" applyBorder="1" applyAlignment="1" applyProtection="1">
      <alignment horizontal="left" vertical="top" wrapText="1" indent="1"/>
    </xf>
    <xf numFmtId="0" fontId="8" fillId="3" borderId="0" xfId="0" applyFont="1" applyFill="1" applyBorder="1" applyAlignment="1" applyProtection="1">
      <alignment horizontal="left" vertical="top" wrapText="1" indent="1"/>
    </xf>
    <xf numFmtId="0" fontId="34" fillId="3" borderId="10" xfId="0" applyFont="1" applyFill="1" applyBorder="1" applyAlignment="1">
      <alignment horizontal="left" vertical="top" wrapText="1" indent="3"/>
    </xf>
    <xf numFmtId="0" fontId="34" fillId="3" borderId="0" xfId="0" applyFont="1" applyFill="1" applyBorder="1" applyAlignment="1">
      <alignment horizontal="left" vertical="top" wrapText="1" indent="3"/>
    </xf>
    <xf numFmtId="0" fontId="7" fillId="3" borderId="10" xfId="0" applyFont="1" applyFill="1" applyBorder="1" applyAlignment="1" applyProtection="1">
      <alignment horizontal="left" vertical="center" wrapText="1" indent="3"/>
    </xf>
    <xf numFmtId="0" fontId="7" fillId="3" borderId="0" xfId="0" applyFont="1" applyFill="1" applyBorder="1" applyAlignment="1" applyProtection="1">
      <alignment horizontal="left" vertical="center" wrapText="1" indent="3"/>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8" fillId="3" borderId="10" xfId="0" applyFont="1" applyFill="1" applyBorder="1" applyAlignment="1" applyProtection="1">
      <alignment horizontal="left" vertical="center" wrapText="1" indent="1"/>
    </xf>
    <xf numFmtId="0" fontId="8" fillId="3" borderId="0" xfId="0" applyFont="1" applyFill="1" applyBorder="1" applyAlignment="1" applyProtection="1">
      <alignment horizontal="left" vertical="center" wrapText="1" indent="1"/>
    </xf>
    <xf numFmtId="0" fontId="8" fillId="3" borderId="10" xfId="0" applyFont="1" applyFill="1" applyBorder="1" applyAlignment="1" applyProtection="1">
      <alignment horizontal="left" vertical="center" wrapText="1" indent="3"/>
    </xf>
    <xf numFmtId="0" fontId="61" fillId="3" borderId="7" xfId="0" applyFont="1" applyFill="1" applyBorder="1" applyAlignment="1" applyProtection="1">
      <alignment horizontal="left" indent="2"/>
    </xf>
    <xf numFmtId="0" fontId="34" fillId="3" borderId="0" xfId="0" applyFont="1" applyFill="1" applyBorder="1" applyAlignment="1" applyProtection="1">
      <alignment horizontal="left" vertical="top"/>
    </xf>
    <xf numFmtId="0" fontId="13" fillId="2" borderId="15" xfId="0" applyFont="1" applyFill="1" applyBorder="1" applyAlignment="1" applyProtection="1">
      <alignment horizontal="left" indent="1"/>
    </xf>
    <xf numFmtId="0" fontId="13" fillId="2" borderId="15" xfId="0" applyFont="1" applyFill="1" applyBorder="1" applyAlignment="1" applyProtection="1">
      <alignment horizontal="left" vertical="center" indent="1"/>
    </xf>
    <xf numFmtId="49" fontId="2" fillId="0" borderId="4" xfId="0" applyNumberFormat="1" applyFont="1" applyBorder="1" applyAlignment="1" applyProtection="1">
      <alignment horizontal="left" vertical="center" wrapText="1" indent="1"/>
      <protection locked="0"/>
    </xf>
    <xf numFmtId="0" fontId="2" fillId="3" borderId="10" xfId="0" applyFont="1" applyFill="1" applyBorder="1" applyAlignment="1" applyProtection="1">
      <alignment horizontal="left" vertical="center" wrapText="1" indent="5"/>
    </xf>
    <xf numFmtId="0" fontId="2" fillId="3" borderId="0" xfId="0" applyFont="1" applyFill="1" applyBorder="1" applyAlignment="1" applyProtection="1">
      <alignment horizontal="left" vertical="center" indent="5"/>
    </xf>
    <xf numFmtId="0" fontId="2"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xf>
    <xf numFmtId="0" fontId="2" fillId="3" borderId="10" xfId="0" applyFont="1" applyFill="1" applyBorder="1" applyAlignment="1" applyProtection="1">
      <alignment horizontal="left" vertical="center" wrapText="1" indent="3"/>
    </xf>
    <xf numFmtId="0" fontId="2" fillId="3" borderId="0" xfId="0" applyFont="1" applyFill="1" applyBorder="1" applyAlignment="1" applyProtection="1">
      <alignment horizontal="left" vertical="center" wrapText="1" indent="1"/>
    </xf>
    <xf numFmtId="0" fontId="8" fillId="3" borderId="10" xfId="0" applyFont="1" applyFill="1" applyBorder="1" applyAlignment="1" applyProtection="1">
      <alignment horizontal="left" indent="1"/>
    </xf>
    <xf numFmtId="0" fontId="8" fillId="3" borderId="0" xfId="0" applyFont="1" applyFill="1" applyBorder="1" applyAlignment="1" applyProtection="1">
      <alignment horizontal="left" indent="1"/>
    </xf>
    <xf numFmtId="0" fontId="2" fillId="3" borderId="0" xfId="0" applyFont="1" applyFill="1" applyBorder="1" applyAlignment="1" applyProtection="1">
      <alignment horizontal="left" vertical="top" wrapText="1" indent="1"/>
    </xf>
    <xf numFmtId="0" fontId="0" fillId="3" borderId="10" xfId="0" applyFill="1" applyBorder="1" applyAlignment="1">
      <alignment horizontal="right"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right"/>
    </xf>
    <xf numFmtId="0" fontId="0" fillId="3" borderId="0" xfId="0" applyFill="1" applyBorder="1" applyAlignment="1">
      <alignment horizontal="right"/>
    </xf>
    <xf numFmtId="0" fontId="2" fillId="3" borderId="10" xfId="0" applyFont="1" applyFill="1" applyBorder="1" applyAlignment="1">
      <alignment horizontal="right" vertical="center"/>
    </xf>
    <xf numFmtId="0" fontId="0" fillId="3" borderId="10" xfId="0" applyFill="1" applyBorder="1" applyAlignment="1">
      <alignment horizontal="right" vertical="center"/>
    </xf>
    <xf numFmtId="0" fontId="0" fillId="3" borderId="0" xfId="0" applyFill="1" applyBorder="1" applyAlignment="1">
      <alignment horizontal="right" vertical="center"/>
    </xf>
    <xf numFmtId="0" fontId="0" fillId="3" borderId="10" xfId="0" applyFill="1" applyBorder="1" applyAlignment="1">
      <alignment horizontal="right"/>
    </xf>
    <xf numFmtId="0" fontId="2" fillId="3" borderId="0" xfId="0" applyFont="1" applyFill="1" applyBorder="1" applyAlignment="1">
      <alignment horizontal="center"/>
    </xf>
    <xf numFmtId="0" fontId="0" fillId="3" borderId="0" xfId="0" applyFill="1" applyBorder="1" applyAlignment="1">
      <alignment horizontal="center" vertical="center" wrapText="1"/>
    </xf>
    <xf numFmtId="0" fontId="8" fillId="3" borderId="0" xfId="0" applyFont="1" applyFill="1" applyBorder="1" applyAlignment="1">
      <alignment horizontal="center"/>
    </xf>
    <xf numFmtId="0" fontId="2" fillId="3" borderId="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0" fontId="29" fillId="3" borderId="10" xfId="0" applyFont="1" applyFill="1" applyBorder="1" applyAlignment="1">
      <alignment horizontal="center"/>
    </xf>
    <xf numFmtId="0" fontId="2" fillId="3" borderId="10" xfId="6" applyFont="1" applyFill="1" applyBorder="1" applyAlignment="1" applyProtection="1">
      <alignment horizontal="left" vertical="center" indent="5"/>
    </xf>
    <xf numFmtId="0" fontId="2" fillId="3" borderId="10" xfId="6" applyFont="1" applyFill="1" applyBorder="1" applyAlignment="1" applyProtection="1">
      <alignment horizontal="left" vertical="center" wrapText="1" indent="5"/>
    </xf>
    <xf numFmtId="0" fontId="2" fillId="3" borderId="0" xfId="6" applyFont="1" applyFill="1" applyBorder="1" applyAlignment="1" applyProtection="1">
      <alignment horizontal="left" vertical="center" wrapText="1" indent="5"/>
    </xf>
    <xf numFmtId="0" fontId="8" fillId="3" borderId="0" xfId="0" applyFont="1" applyFill="1" applyBorder="1" applyAlignment="1" applyProtection="1">
      <alignment horizontal="center"/>
    </xf>
    <xf numFmtId="0" fontId="0" fillId="3" borderId="10" xfId="0" applyFill="1" applyBorder="1" applyAlignment="1">
      <alignment horizontal="left" indent="1"/>
    </xf>
    <xf numFmtId="0" fontId="0" fillId="3" borderId="0" xfId="0" applyFill="1" applyBorder="1" applyAlignment="1">
      <alignment horizontal="left" indent="1"/>
    </xf>
    <xf numFmtId="0" fontId="13" fillId="2" borderId="15" xfId="0" applyFont="1" applyFill="1" applyBorder="1" applyAlignment="1">
      <alignment horizontal="left" indent="1"/>
    </xf>
    <xf numFmtId="0" fontId="13" fillId="2" borderId="16" xfId="0" applyFont="1" applyFill="1" applyBorder="1" applyAlignment="1">
      <alignment horizontal="left" indent="1"/>
    </xf>
    <xf numFmtId="0" fontId="55" fillId="0" borderId="0" xfId="0" applyFont="1" applyBorder="1" applyAlignment="1">
      <alignment horizontal="left"/>
    </xf>
    <xf numFmtId="0" fontId="2" fillId="10" borderId="2" xfId="0" applyFont="1" applyFill="1" applyBorder="1" applyAlignment="1" applyProtection="1">
      <alignment horizontal="left" vertical="center" indent="1"/>
    </xf>
    <xf numFmtId="0" fontId="34" fillId="3" borderId="10" xfId="0" applyFont="1" applyFill="1" applyBorder="1" applyAlignment="1" applyProtection="1">
      <alignment horizontal="left" vertical="top"/>
    </xf>
    <xf numFmtId="0" fontId="36" fillId="0" borderId="0" xfId="0" applyFont="1" applyFill="1"/>
    <xf numFmtId="0" fontId="0" fillId="0" borderId="0" xfId="0" applyFill="1" applyProtection="1"/>
    <xf numFmtId="0" fontId="0" fillId="0" borderId="0" xfId="0" applyFill="1" applyAlignment="1">
      <alignment horizontal="left" indent="4"/>
    </xf>
    <xf numFmtId="0" fontId="0" fillId="0" borderId="0" xfId="0" applyFill="1" applyAlignment="1">
      <alignment horizontal="left" indent="5"/>
    </xf>
    <xf numFmtId="0" fontId="31" fillId="0" borderId="0" xfId="0" applyFont="1" applyFill="1"/>
    <xf numFmtId="0" fontId="2" fillId="3" borderId="0" xfId="0" applyFont="1" applyFill="1" applyBorder="1" applyAlignment="1">
      <alignment horizontal="center" vertical="center" wrapText="1"/>
    </xf>
    <xf numFmtId="0" fontId="2" fillId="3" borderId="10" xfId="0" applyFont="1" applyFill="1" applyBorder="1" applyAlignment="1">
      <alignment horizontal="right"/>
    </xf>
    <xf numFmtId="0" fontId="0" fillId="3" borderId="10" xfId="0" applyFill="1" applyBorder="1" applyAlignment="1">
      <alignment horizontal="right"/>
    </xf>
    <xf numFmtId="0" fontId="0" fillId="3" borderId="0" xfId="0" applyFill="1" applyBorder="1" applyAlignment="1">
      <alignment horizontal="center" vertical="center" wrapText="1"/>
    </xf>
    <xf numFmtId="0" fontId="0" fillId="3" borderId="0" xfId="0" applyFill="1" applyBorder="1" applyAlignment="1">
      <alignment horizontal="center"/>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0" fillId="13" borderId="0" xfId="0" applyFill="1" applyAlignment="1" applyProtection="1">
      <alignment vertical="center"/>
    </xf>
    <xf numFmtId="0" fontId="0" fillId="0" borderId="0" xfId="0" applyAlignment="1" applyProtection="1">
      <alignment vertical="center"/>
    </xf>
    <xf numFmtId="0" fontId="2" fillId="7" borderId="0" xfId="0" applyFont="1" applyFill="1" applyAlignment="1" applyProtection="1">
      <alignment horizontal="center" vertical="center"/>
    </xf>
    <xf numFmtId="0" fontId="23" fillId="3" borderId="10" xfId="0" applyFont="1" applyFill="1" applyBorder="1" applyAlignment="1">
      <alignment horizontal="right"/>
    </xf>
    <xf numFmtId="0" fontId="23" fillId="3" borderId="10" xfId="0" applyFont="1" applyFill="1" applyBorder="1" applyAlignment="1">
      <alignment horizontal="center"/>
    </xf>
    <xf numFmtId="0" fontId="23" fillId="3" borderId="10" xfId="0" applyFont="1" applyFill="1" applyBorder="1" applyAlignment="1">
      <alignment horizontal="right" vertical="center"/>
    </xf>
    <xf numFmtId="0" fontId="0" fillId="3" borderId="10" xfId="0" applyFill="1" applyBorder="1" applyAlignment="1" applyProtection="1">
      <alignment horizontal="left" indent="4"/>
    </xf>
    <xf numFmtId="0" fontId="8" fillId="3" borderId="10" xfId="0" applyFont="1" applyFill="1" applyBorder="1" applyAlignment="1" applyProtection="1">
      <alignment horizontal="left" vertical="center" indent="6"/>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xf>
    <xf numFmtId="0" fontId="31" fillId="3" borderId="0" xfId="0" applyFont="1" applyFill="1" applyBorder="1" applyAlignment="1" applyProtection="1">
      <alignment wrapText="1"/>
    </xf>
    <xf numFmtId="0" fontId="2" fillId="3" borderId="10" xfId="0" applyFont="1" applyFill="1" applyBorder="1" applyAlignment="1">
      <alignment horizontal="right"/>
    </xf>
    <xf numFmtId="0" fontId="0" fillId="3" borderId="0" xfId="0" applyFill="1" applyBorder="1" applyAlignment="1">
      <alignment horizontal="center"/>
    </xf>
    <xf numFmtId="0" fontId="55" fillId="3" borderId="10" xfId="0" applyFont="1" applyFill="1" applyBorder="1" applyAlignment="1" applyProtection="1">
      <alignment horizontal="left" vertical="center"/>
    </xf>
    <xf numFmtId="0" fontId="62" fillId="3" borderId="10" xfId="0" applyFont="1" applyFill="1" applyBorder="1" applyAlignment="1" applyProtection="1">
      <alignment horizontal="left" vertical="center"/>
    </xf>
    <xf numFmtId="0" fontId="62"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indent="1"/>
    </xf>
    <xf numFmtId="0" fontId="1" fillId="11" borderId="22" xfId="8" applyFill="1" applyBorder="1" applyAlignment="1">
      <alignment horizontal="center" vertical="center" wrapText="1"/>
    </xf>
    <xf numFmtId="0" fontId="8" fillId="3" borderId="0" xfId="0" applyFont="1" applyFill="1" applyBorder="1" applyAlignment="1" applyProtection="1">
      <alignment horizontal="left" vertical="center"/>
    </xf>
    <xf numFmtId="0" fontId="0" fillId="3" borderId="10" xfId="0" applyFill="1" applyBorder="1" applyAlignment="1">
      <alignment horizontal="right"/>
    </xf>
    <xf numFmtId="0" fontId="0" fillId="0" borderId="0" xfId="0" applyBorder="1" applyAlignment="1">
      <alignment horizontal="center" vertical="center"/>
    </xf>
    <xf numFmtId="0" fontId="0" fillId="3" borderId="0" xfId="0" applyFill="1" applyBorder="1" applyAlignment="1">
      <alignment horizontal="center"/>
    </xf>
    <xf numFmtId="0" fontId="34" fillId="3" borderId="10" xfId="0" applyFont="1" applyFill="1" applyBorder="1" applyAlignment="1">
      <alignment horizontal="center" vertical="top" wrapText="1"/>
    </xf>
    <xf numFmtId="0" fontId="31" fillId="3" borderId="0" xfId="0" applyFont="1" applyFill="1" applyBorder="1" applyAlignment="1">
      <alignment horizontal="center" vertical="top" wrapText="1"/>
    </xf>
    <xf numFmtId="0" fontId="31" fillId="3" borderId="7" xfId="0" applyFont="1" applyFill="1" applyBorder="1" applyAlignment="1">
      <alignment horizontal="center" vertical="top" wrapText="1"/>
    </xf>
    <xf numFmtId="0" fontId="8" fillId="3" borderId="0" xfId="0" applyFont="1" applyFill="1" applyBorder="1" applyAlignment="1" applyProtection="1">
      <alignment horizontal="right" wrapText="1"/>
    </xf>
    <xf numFmtId="0" fontId="55" fillId="3" borderId="10" xfId="0" applyFont="1" applyFill="1" applyBorder="1" applyAlignment="1" applyProtection="1">
      <alignment vertical="center" wrapText="1"/>
    </xf>
    <xf numFmtId="0" fontId="55" fillId="3" borderId="0" xfId="0" applyFont="1" applyFill="1" applyBorder="1" applyAlignment="1" applyProtection="1">
      <alignment vertical="center" wrapText="1"/>
    </xf>
    <xf numFmtId="0" fontId="55" fillId="3" borderId="0" xfId="0" applyFont="1" applyFill="1" applyBorder="1" applyAlignment="1" applyProtection="1">
      <alignment horizontal="left" vertical="center" wrapText="1" indent="1"/>
    </xf>
    <xf numFmtId="0" fontId="2" fillId="0" borderId="0" xfId="6" applyFill="1" applyAlignment="1">
      <alignment horizontal="center" vertical="center"/>
    </xf>
    <xf numFmtId="0" fontId="0" fillId="0" borderId="19" xfId="0" applyFill="1" applyBorder="1"/>
    <xf numFmtId="0" fontId="0" fillId="0" borderId="19" xfId="0" applyBorder="1"/>
    <xf numFmtId="0" fontId="0" fillId="0" borderId="19" xfId="0" applyBorder="1" applyAlignment="1">
      <alignment vertical="center"/>
    </xf>
    <xf numFmtId="0" fontId="0" fillId="0" borderId="19" xfId="0" applyBorder="1" applyAlignment="1">
      <alignment horizontal="right"/>
    </xf>
    <xf numFmtId="0" fontId="0" fillId="0" borderId="22" xfId="0" applyFill="1" applyBorder="1"/>
    <xf numFmtId="0" fontId="2" fillId="0" borderId="22" xfId="0" applyFont="1" applyBorder="1" applyAlignment="1">
      <alignment horizontal="center" vertical="center"/>
    </xf>
    <xf numFmtId="0" fontId="0" fillId="0" borderId="22" xfId="0" applyBorder="1" applyAlignment="1">
      <alignment horizontal="center"/>
    </xf>
    <xf numFmtId="0" fontId="2" fillId="0" borderId="22" xfId="0" applyFont="1" applyFill="1" applyBorder="1" applyAlignment="1">
      <alignment horizontal="center" vertical="center"/>
    </xf>
    <xf numFmtId="0" fontId="2" fillId="0" borderId="22" xfId="6" applyBorder="1" applyAlignment="1">
      <alignment horizontal="center" vertical="center"/>
    </xf>
    <xf numFmtId="0" fontId="0" fillId="0" borderId="22" xfId="0" applyBorder="1"/>
    <xf numFmtId="0" fontId="2" fillId="0" borderId="22" xfId="0" applyFont="1" applyBorder="1" applyAlignment="1">
      <alignment horizontal="center" vertical="center" wrapText="1"/>
    </xf>
    <xf numFmtId="0" fontId="2" fillId="7" borderId="22" xfId="0" applyFont="1" applyFill="1" applyBorder="1" applyAlignment="1" applyProtection="1">
      <alignment horizontal="center" vertical="center"/>
    </xf>
    <xf numFmtId="0" fontId="0" fillId="0" borderId="8" xfId="0" applyBorder="1"/>
    <xf numFmtId="0" fontId="9" fillId="0" borderId="19" xfId="0" applyFont="1" applyBorder="1"/>
    <xf numFmtId="0" fontId="2" fillId="0" borderId="22" xfId="0" applyFont="1" applyBorder="1"/>
    <xf numFmtId="0" fontId="2" fillId="0" borderId="22" xfId="0" applyFont="1" applyFill="1" applyBorder="1" applyAlignment="1">
      <alignment horizontal="center"/>
    </xf>
    <xf numFmtId="0" fontId="2" fillId="0" borderId="22" xfId="0" applyFont="1" applyFill="1" applyBorder="1"/>
    <xf numFmtId="0" fontId="0" fillId="0" borderId="8" xfId="0" applyFill="1" applyBorder="1"/>
    <xf numFmtId="0" fontId="2" fillId="0" borderId="19" xfId="0" applyFont="1" applyFill="1" applyBorder="1"/>
    <xf numFmtId="0" fontId="0" fillId="0" borderId="19" xfId="0" applyFill="1" applyBorder="1" applyAlignment="1">
      <alignment horizontal="left" vertical="center"/>
    </xf>
    <xf numFmtId="0" fontId="0" fillId="0" borderId="19" xfId="0" applyFill="1" applyBorder="1" applyAlignment="1">
      <alignment wrapText="1"/>
    </xf>
    <xf numFmtId="0" fontId="2" fillId="0" borderId="19"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19" xfId="0" applyFont="1" applyFill="1" applyBorder="1" applyAlignment="1">
      <alignment horizontal="left" vertical="top" indent="1"/>
    </xf>
    <xf numFmtId="0" fontId="2" fillId="0" borderId="19" xfId="0" applyFont="1" applyFill="1" applyBorder="1" applyAlignment="1">
      <alignment horizontal="left" indent="1"/>
    </xf>
    <xf numFmtId="0" fontId="2" fillId="0" borderId="19" xfId="0" applyFont="1" applyFill="1" applyBorder="1" applyAlignment="1">
      <alignment horizontal="left"/>
    </xf>
    <xf numFmtId="0" fontId="4" fillId="0" borderId="19" xfId="1" applyBorder="1"/>
    <xf numFmtId="0" fontId="4" fillId="0" borderId="19" xfId="1" applyBorder="1" applyAlignment="1">
      <alignment horizontal="center"/>
    </xf>
    <xf numFmtId="0" fontId="2" fillId="0" borderId="19" xfId="0" applyFont="1" applyBorder="1"/>
    <xf numFmtId="0" fontId="0" fillId="0" borderId="19" xfId="0" applyFill="1" applyBorder="1" applyAlignment="1">
      <alignment vertical="top"/>
    </xf>
    <xf numFmtId="0" fontId="0" fillId="0" borderId="19" xfId="0" applyFill="1" applyBorder="1" applyAlignment="1">
      <alignment horizontal="center" vertical="center"/>
    </xf>
    <xf numFmtId="0" fontId="0" fillId="0" borderId="19" xfId="0" applyBorder="1" applyProtection="1"/>
    <xf numFmtId="0" fontId="0" fillId="0" borderId="19" xfId="0" applyBorder="1" applyAlignment="1" applyProtection="1">
      <alignment vertical="top"/>
    </xf>
    <xf numFmtId="0" fontId="0" fillId="0" borderId="19" xfId="0" applyBorder="1" applyAlignment="1">
      <alignment horizontal="left" vertical="center" indent="3"/>
    </xf>
    <xf numFmtId="0" fontId="0" fillId="0" borderId="19" xfId="0" applyBorder="1" applyAlignment="1">
      <alignment wrapText="1"/>
    </xf>
    <xf numFmtId="0" fontId="0" fillId="0" borderId="19" xfId="0" applyFill="1" applyBorder="1" applyAlignment="1">
      <alignment vertical="center"/>
    </xf>
    <xf numFmtId="0" fontId="0" fillId="0" borderId="19" xfId="0" applyBorder="1" applyAlignment="1">
      <alignment horizontal="left" indent="4"/>
    </xf>
    <xf numFmtId="0" fontId="0" fillId="0" borderId="19" xfId="0" applyBorder="1" applyAlignment="1">
      <alignment horizontal="left" indent="5"/>
    </xf>
    <xf numFmtId="0" fontId="31" fillId="0" borderId="19" xfId="0" applyFont="1" applyBorder="1"/>
    <xf numFmtId="0" fontId="0" fillId="0" borderId="22" xfId="0" applyBorder="1" applyAlignment="1" applyProtection="1">
      <alignment horizontal="center" vertical="center"/>
    </xf>
    <xf numFmtId="0" fontId="0" fillId="0" borderId="22" xfId="0" applyFill="1" applyBorder="1" applyProtection="1"/>
    <xf numFmtId="0" fontId="2" fillId="0" borderId="22"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0" fillId="0" borderId="22" xfId="0" applyBorder="1" applyAlignment="1">
      <alignment horizontal="center" vertical="center"/>
    </xf>
    <xf numFmtId="0" fontId="0" fillId="0" borderId="22" xfId="0" applyBorder="1" applyProtection="1"/>
    <xf numFmtId="0" fontId="0" fillId="0" borderId="8" xfId="0" applyBorder="1" applyProtection="1"/>
    <xf numFmtId="0" fontId="0" fillId="0" borderId="22" xfId="0" applyFill="1" applyBorder="1" applyAlignment="1">
      <alignment horizontal="center"/>
    </xf>
    <xf numFmtId="0" fontId="2" fillId="0" borderId="2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2" xfId="0" applyBorder="1" applyAlignment="1">
      <alignment horizontal="left"/>
    </xf>
    <xf numFmtId="0" fontId="2" fillId="11" borderId="22" xfId="0" applyFont="1" applyFill="1" applyBorder="1" applyAlignment="1">
      <alignment horizontal="center" vertical="center"/>
    </xf>
    <xf numFmtId="0" fontId="23" fillId="3" borderId="5" xfId="0" applyFont="1" applyFill="1" applyBorder="1" applyAlignment="1" applyProtection="1">
      <alignment horizontal="right" vertical="center"/>
    </xf>
    <xf numFmtId="0" fontId="23" fillId="3" borderId="0" xfId="0" applyFont="1" applyFill="1" applyBorder="1" applyAlignment="1" applyProtection="1">
      <alignment horizontal="left" vertical="center"/>
    </xf>
    <xf numFmtId="0" fontId="2" fillId="0" borderId="22" xfId="0" applyFont="1" applyFill="1" applyBorder="1" applyAlignment="1">
      <alignment horizontal="left"/>
    </xf>
    <xf numFmtId="0" fontId="2" fillId="0" borderId="8" xfId="0" applyFont="1" applyFill="1" applyBorder="1"/>
    <xf numFmtId="0" fontId="0" fillId="0" borderId="22" xfId="0" applyFill="1" applyBorder="1" applyAlignment="1">
      <alignment horizontal="left" vertical="center"/>
    </xf>
    <xf numFmtId="165" fontId="8" fillId="3" borderId="0" xfId="1" applyNumberFormat="1" applyFont="1" applyFill="1" applyBorder="1" applyAlignment="1">
      <alignment vertical="center"/>
    </xf>
    <xf numFmtId="0" fontId="2" fillId="3" borderId="10" xfId="0" applyFont="1" applyFill="1" applyBorder="1" applyAlignment="1">
      <alignment horizontal="right"/>
    </xf>
    <xf numFmtId="0" fontId="0" fillId="3" borderId="10" xfId="0" applyFill="1" applyBorder="1" applyAlignment="1">
      <alignment horizontal="right"/>
    </xf>
    <xf numFmtId="0" fontId="2" fillId="3" borderId="10"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xf>
    <xf numFmtId="0" fontId="29" fillId="3" borderId="10" xfId="0" applyFont="1" applyFill="1" applyBorder="1" applyAlignment="1">
      <alignment horizontal="center"/>
    </xf>
    <xf numFmtId="0" fontId="0" fillId="3" borderId="0" xfId="0" applyFill="1" applyBorder="1" applyAlignment="1">
      <alignment horizontal="center"/>
    </xf>
    <xf numFmtId="0" fontId="2" fillId="0" borderId="22" xfId="6" applyBorder="1"/>
    <xf numFmtId="0" fontId="4" fillId="0" borderId="22" xfId="1" applyBorder="1"/>
    <xf numFmtId="0" fontId="4" fillId="0" borderId="8" xfId="1" applyBorder="1"/>
    <xf numFmtId="0" fontId="0" fillId="0" borderId="0" xfId="0" quotePrefix="1"/>
    <xf numFmtId="49" fontId="0" fillId="0" borderId="0" xfId="0" quotePrefix="1" applyNumberFormat="1"/>
    <xf numFmtId="0" fontId="31" fillId="3" borderId="0" xfId="0" applyFont="1" applyFill="1" applyBorder="1" applyAlignment="1" applyProtection="1">
      <alignment horizontal="left" vertical="center" indent="1"/>
    </xf>
    <xf numFmtId="0" fontId="31" fillId="3" borderId="0" xfId="0" applyFont="1" applyFill="1" applyBorder="1" applyAlignment="1" applyProtection="1"/>
    <xf numFmtId="0" fontId="31" fillId="3" borderId="0" xfId="0" applyFont="1" applyFill="1" applyBorder="1" applyAlignment="1" applyProtection="1">
      <alignment vertical="top"/>
    </xf>
    <xf numFmtId="0" fontId="31" fillId="3" borderId="0" xfId="0" applyFont="1" applyFill="1" applyBorder="1" applyAlignment="1" applyProtection="1">
      <alignment horizontal="left" vertical="top"/>
    </xf>
    <xf numFmtId="0" fontId="31" fillId="3" borderId="10" xfId="0" applyFont="1" applyFill="1" applyBorder="1" applyAlignment="1" applyProtection="1">
      <alignment horizontal="left" vertical="top"/>
    </xf>
    <xf numFmtId="0" fontId="8" fillId="0" borderId="0" xfId="0" applyFont="1"/>
    <xf numFmtId="0" fontId="31" fillId="3" borderId="10" xfId="0" applyFont="1" applyFill="1" applyBorder="1" applyAlignment="1"/>
    <xf numFmtId="0" fontId="31" fillId="3" borderId="0" xfId="0" applyFont="1" applyFill="1" applyBorder="1" applyAlignment="1"/>
    <xf numFmtId="0" fontId="2" fillId="3" borderId="10" xfId="0" applyFont="1" applyFill="1" applyBorder="1" applyAlignment="1">
      <alignment horizontal="right"/>
    </xf>
    <xf numFmtId="0" fontId="0" fillId="3" borderId="10" xfId="0" applyFill="1" applyBorder="1" applyAlignment="1">
      <alignment horizontal="right"/>
    </xf>
    <xf numFmtId="0" fontId="2" fillId="3" borderId="10"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xf>
    <xf numFmtId="0" fontId="0" fillId="3" borderId="0" xfId="0" applyFill="1" applyBorder="1" applyAlignment="1">
      <alignment horizontal="center"/>
    </xf>
    <xf numFmtId="14" fontId="0" fillId="0" borderId="0" xfId="0" quotePrefix="1" applyNumberFormat="1"/>
    <xf numFmtId="0" fontId="23" fillId="3" borderId="10" xfId="0" applyFont="1" applyFill="1" applyBorder="1" applyAlignment="1">
      <alignment horizontal="left" indent="2"/>
    </xf>
    <xf numFmtId="0" fontId="2" fillId="3" borderId="10" xfId="0" applyFont="1" applyFill="1" applyBorder="1" applyAlignment="1">
      <alignment horizontal="left" indent="4"/>
    </xf>
    <xf numFmtId="0" fontId="2" fillId="3" borderId="10" xfId="0" applyFont="1" applyFill="1" applyBorder="1" applyAlignment="1">
      <alignment horizontal="left" vertical="center" indent="6"/>
    </xf>
    <xf numFmtId="0" fontId="2" fillId="3" borderId="10" xfId="0" applyFont="1" applyFill="1" applyBorder="1" applyAlignment="1">
      <alignment horizontal="left" indent="6"/>
    </xf>
    <xf numFmtId="14" fontId="0" fillId="0" borderId="0" xfId="0" applyNumberFormat="1"/>
    <xf numFmtId="0" fontId="0" fillId="0" borderId="0" xfId="0" applyBorder="1" applyAlignment="1">
      <alignment horizontal="right"/>
    </xf>
    <xf numFmtId="0" fontId="0" fillId="0" borderId="0" xfId="0" applyBorder="1" applyAlignment="1">
      <alignment horizontal="left" vertical="center" indent="3"/>
    </xf>
    <xf numFmtId="0" fontId="0" fillId="0" borderId="0" xfId="0" applyFill="1" applyBorder="1" applyAlignment="1">
      <alignment wrapText="1"/>
    </xf>
    <xf numFmtId="0" fontId="2" fillId="0" borderId="0" xfId="0" applyFont="1" applyFill="1" applyBorder="1" applyAlignment="1">
      <alignment horizontal="left" vertical="center" indent="1"/>
    </xf>
    <xf numFmtId="0" fontId="2" fillId="0" borderId="0" xfId="0" applyFont="1" applyFill="1" applyBorder="1" applyAlignment="1">
      <alignment horizontal="left" vertical="center"/>
    </xf>
    <xf numFmtId="0" fontId="2" fillId="0" borderId="0" xfId="0" applyFont="1" applyFill="1" applyBorder="1" applyAlignment="1">
      <alignment horizontal="left" vertical="top" indent="1"/>
    </xf>
    <xf numFmtId="0" fontId="2" fillId="0" borderId="0" xfId="0" applyFont="1" applyFill="1" applyBorder="1" applyAlignment="1">
      <alignment horizontal="left" indent="1"/>
    </xf>
    <xf numFmtId="0" fontId="2" fillId="0" borderId="0" xfId="0" applyFont="1" applyFill="1" applyBorder="1" applyAlignment="1">
      <alignment horizontal="left"/>
    </xf>
    <xf numFmtId="0" fontId="4" fillId="0" borderId="0" xfId="1" applyBorder="1" applyAlignment="1">
      <alignment horizontal="center"/>
    </xf>
    <xf numFmtId="0" fontId="2" fillId="0" borderId="0" xfId="0" applyFont="1" applyBorder="1"/>
    <xf numFmtId="0" fontId="0" fillId="0" borderId="0" xfId="0" applyFill="1" applyBorder="1" applyAlignment="1">
      <alignment vertical="top"/>
    </xf>
    <xf numFmtId="0" fontId="0" fillId="0" borderId="0" xfId="0" applyFill="1" applyAlignment="1">
      <alignment horizontal="left" vertical="center" indent="3"/>
    </xf>
    <xf numFmtId="0" fontId="0" fillId="0" borderId="0" xfId="0" applyFill="1" applyBorder="1" applyAlignment="1">
      <alignment horizontal="left" vertical="center" indent="3"/>
    </xf>
    <xf numFmtId="0" fontId="45" fillId="0" borderId="0" xfId="0" applyFont="1" applyFill="1"/>
    <xf numFmtId="0" fontId="0" fillId="0" borderId="19" xfId="0" applyFill="1" applyBorder="1" applyAlignment="1">
      <alignment horizontal="left" vertical="center" indent="3"/>
    </xf>
    <xf numFmtId="0" fontId="45" fillId="0" borderId="19" xfId="0" applyFont="1" applyFill="1" applyBorder="1"/>
    <xf numFmtId="0" fontId="1" fillId="0" borderId="22" xfId="8" applyFill="1" applyBorder="1" applyAlignment="1">
      <alignment horizontal="center" vertical="center" wrapText="1"/>
    </xf>
    <xf numFmtId="0" fontId="2" fillId="0" borderId="22" xfId="0" applyFont="1" applyFill="1" applyBorder="1" applyAlignment="1">
      <alignment horizontal="center" wrapText="1"/>
    </xf>
    <xf numFmtId="0" fontId="31" fillId="0" borderId="0" xfId="0" applyFont="1" applyBorder="1"/>
    <xf numFmtId="0" fontId="4" fillId="0" borderId="3" xfId="0" applyFont="1" applyFill="1" applyBorder="1" applyAlignment="1" applyProtection="1">
      <alignment horizontal="left" vertical="center" wrapText="1" indent="1"/>
      <protection locked="0"/>
    </xf>
    <xf numFmtId="0" fontId="0" fillId="3" borderId="0" xfId="0" applyFill="1" applyBorder="1" applyAlignment="1">
      <alignment horizont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0" fillId="3" borderId="10" xfId="0" applyFill="1" applyBorder="1" applyAlignment="1">
      <alignment horizontal="right" vertical="center"/>
    </xf>
    <xf numFmtId="0" fontId="0" fillId="3" borderId="10" xfId="0" applyFill="1" applyBorder="1" applyAlignment="1">
      <alignment horizontal="right"/>
    </xf>
    <xf numFmtId="0" fontId="2" fillId="3" borderId="10" xfId="0" applyFont="1" applyFill="1" applyBorder="1" applyAlignment="1">
      <alignment horizontal="right" vertical="center"/>
    </xf>
    <xf numFmtId="0" fontId="0" fillId="3" borderId="10" xfId="0" applyFill="1" applyBorder="1" applyAlignment="1">
      <alignment horizontal="right" vertical="center" wrapText="1"/>
    </xf>
    <xf numFmtId="0" fontId="2" fillId="3" borderId="0" xfId="0" applyFont="1" applyFill="1" applyBorder="1" applyAlignment="1">
      <alignment horizontal="center"/>
    </xf>
    <xf numFmtId="0" fontId="0" fillId="3" borderId="0" xfId="0" applyFill="1" applyBorder="1" applyAlignment="1">
      <alignment horizontal="center"/>
    </xf>
    <xf numFmtId="164" fontId="2" fillId="3" borderId="10" xfId="0" applyNumberFormat="1" applyFont="1" applyFill="1" applyBorder="1" applyAlignment="1" applyProtection="1">
      <alignment horizontal="left" vertical="center" wrapText="1" indent="3"/>
    </xf>
    <xf numFmtId="164" fontId="2" fillId="3" borderId="0" xfId="0" applyNumberFormat="1" applyFont="1" applyFill="1" applyBorder="1" applyAlignment="1" applyProtection="1">
      <alignment horizontal="left" vertical="center" wrapText="1" indent="3"/>
    </xf>
    <xf numFmtId="0" fontId="2" fillId="3" borderId="10" xfId="0" applyFont="1" applyFill="1" applyBorder="1" applyAlignment="1">
      <alignment horizontal="right" vertical="center"/>
    </xf>
    <xf numFmtId="0" fontId="0" fillId="3" borderId="10" xfId="0" applyFill="1" applyBorder="1" applyAlignment="1">
      <alignment horizontal="right"/>
    </xf>
    <xf numFmtId="0" fontId="0" fillId="3" borderId="0" xfId="0" applyFill="1" applyBorder="1" applyAlignment="1">
      <alignment horizontal="center"/>
    </xf>
    <xf numFmtId="0" fontId="2" fillId="6" borderId="2" xfId="0" applyFont="1" applyFill="1" applyBorder="1" applyAlignment="1" applyProtection="1">
      <alignment vertical="center"/>
      <protection locked="0"/>
    </xf>
    <xf numFmtId="0" fontId="2" fillId="6" borderId="2" xfId="0" applyFont="1" applyFill="1" applyBorder="1" applyAlignment="1" applyProtection="1">
      <alignment horizontal="left" vertical="center"/>
      <protection locked="0"/>
    </xf>
    <xf numFmtId="49" fontId="52" fillId="3" borderId="0" xfId="0" applyNumberFormat="1" applyFont="1" applyFill="1" applyBorder="1" applyAlignment="1" applyProtection="1"/>
    <xf numFmtId="0" fontId="0" fillId="12" borderId="0" xfId="0" applyFill="1"/>
    <xf numFmtId="0" fontId="0" fillId="12" borderId="0" xfId="0" applyFill="1" applyBorder="1"/>
    <xf numFmtId="49" fontId="37" fillId="3" borderId="0" xfId="0" applyNumberFormat="1" applyFont="1" applyFill="1" applyBorder="1" applyAlignment="1" applyProtection="1">
      <alignment horizontal="right" vertical="top" wrapText="1"/>
    </xf>
    <xf numFmtId="1" fontId="2" fillId="6" borderId="2" xfId="0" applyNumberFormat="1" applyFont="1" applyFill="1" applyBorder="1" applyAlignment="1" applyProtection="1">
      <alignment vertical="center"/>
      <protection locked="0"/>
    </xf>
    <xf numFmtId="1" fontId="2" fillId="6" borderId="2" xfId="0" applyNumberFormat="1" applyFont="1" applyFill="1" applyBorder="1" applyAlignment="1" applyProtection="1">
      <alignment horizontal="left" vertical="center"/>
      <protection locked="0"/>
    </xf>
    <xf numFmtId="10" fontId="4" fillId="6" borderId="2"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167" fontId="4" fillId="0" borderId="2" xfId="0" applyNumberFormat="1" applyFont="1" applyBorder="1" applyAlignment="1" applyProtection="1">
      <alignment horizontal="left" vertical="center"/>
      <protection locked="0"/>
    </xf>
    <xf numFmtId="14" fontId="4" fillId="0" borderId="2" xfId="0" applyNumberFormat="1" applyFont="1" applyFill="1" applyBorder="1" applyAlignment="1" applyProtection="1">
      <alignment horizontal="left" vertical="center"/>
      <protection locked="0"/>
    </xf>
    <xf numFmtId="167" fontId="4" fillId="0" borderId="2" xfId="0" applyNumberFormat="1" applyFont="1" applyBorder="1" applyAlignment="1" applyProtection="1">
      <alignment vertical="center"/>
      <protection locked="0"/>
    </xf>
    <xf numFmtId="14" fontId="4" fillId="0" borderId="2" xfId="0" applyNumberFormat="1" applyFont="1" applyFill="1" applyBorder="1" applyAlignment="1" applyProtection="1">
      <alignment vertical="center"/>
      <protection locked="0"/>
    </xf>
    <xf numFmtId="168" fontId="2" fillId="0" borderId="2" xfId="0" applyNumberFormat="1" applyFont="1" applyBorder="1" applyAlignment="1" applyProtection="1">
      <alignment horizontal="left" vertical="center"/>
      <protection locked="0"/>
    </xf>
    <xf numFmtId="0" fontId="12" fillId="3" borderId="0" xfId="0" applyFont="1" applyFill="1" applyBorder="1" applyAlignment="1" applyProtection="1">
      <alignment vertical="top"/>
    </xf>
    <xf numFmtId="0" fontId="2" fillId="3" borderId="0" xfId="0" applyFont="1" applyFill="1" applyBorder="1" applyAlignment="1" applyProtection="1">
      <alignment vertical="top"/>
    </xf>
    <xf numFmtId="49" fontId="2" fillId="6" borderId="2" xfId="0" applyNumberFormat="1" applyFont="1" applyFill="1" applyBorder="1" applyAlignment="1" applyProtection="1">
      <alignment horizontal="left" vertical="top" wrapText="1"/>
      <protection locked="0"/>
    </xf>
    <xf numFmtId="49" fontId="2" fillId="6" borderId="2" xfId="0" applyNumberFormat="1" applyFont="1" applyFill="1" applyBorder="1" applyAlignment="1" applyProtection="1">
      <alignment vertical="top" wrapText="1"/>
      <protection locked="0"/>
    </xf>
    <xf numFmtId="10" fontId="4" fillId="0" borderId="2" xfId="0" applyNumberFormat="1" applyFont="1" applyBorder="1" applyAlignment="1" applyProtection="1">
      <alignment horizontal="left" vertical="center"/>
      <protection locked="0"/>
    </xf>
    <xf numFmtId="169" fontId="2" fillId="0" borderId="2" xfId="0" applyNumberFormat="1" applyFont="1" applyBorder="1" applyAlignment="1" applyProtection="1">
      <alignment horizontal="left" vertical="center"/>
      <protection locked="0"/>
    </xf>
    <xf numFmtId="170" fontId="4" fillId="0" borderId="2" xfId="0" applyNumberFormat="1" applyFont="1" applyBorder="1" applyAlignment="1" applyProtection="1">
      <alignment horizontal="left" vertical="center"/>
      <protection locked="0"/>
    </xf>
    <xf numFmtId="10" fontId="2" fillId="6" borderId="2" xfId="0" applyNumberFormat="1" applyFont="1" applyFill="1" applyBorder="1" applyAlignment="1" applyProtection="1">
      <alignment horizontal="left" vertical="center" wrapText="1" indent="1"/>
      <protection locked="0"/>
    </xf>
    <xf numFmtId="0" fontId="8" fillId="2" borderId="15" xfId="0" applyFont="1" applyFill="1" applyBorder="1" applyAlignment="1"/>
    <xf numFmtId="0" fontId="8" fillId="2" borderId="16" xfId="0" applyFont="1" applyFill="1" applyBorder="1" applyAlignment="1"/>
    <xf numFmtId="0" fontId="8" fillId="2" borderId="17" xfId="0" applyFont="1" applyFill="1" applyBorder="1" applyAlignment="1"/>
    <xf numFmtId="0" fontId="0" fillId="3" borderId="14" xfId="0" applyFill="1" applyBorder="1" applyAlignment="1">
      <alignment horizontal="center"/>
    </xf>
    <xf numFmtId="10" fontId="4" fillId="6" borderId="2" xfId="0" applyNumberFormat="1" applyFont="1" applyFill="1" applyBorder="1" applyAlignment="1" applyProtection="1">
      <alignment horizontal="left" vertical="center" indent="1"/>
      <protection locked="0"/>
    </xf>
    <xf numFmtId="0" fontId="0" fillId="8" borderId="0" xfId="0" applyFill="1"/>
    <xf numFmtId="169" fontId="4" fillId="6" borderId="2" xfId="0" applyNumberFormat="1" applyFont="1" applyFill="1" applyBorder="1" applyAlignment="1" applyProtection="1">
      <alignment horizontal="left" vertical="center" indent="1"/>
      <protection locked="0"/>
    </xf>
    <xf numFmtId="172" fontId="4" fillId="6" borderId="2" xfId="0" applyNumberFormat="1" applyFont="1" applyFill="1" applyBorder="1" applyAlignment="1" applyProtection="1">
      <alignment horizontal="left" vertical="center" indent="1"/>
      <protection locked="0"/>
    </xf>
    <xf numFmtId="173" fontId="4" fillId="6" borderId="2" xfId="0" applyNumberFormat="1" applyFont="1" applyFill="1" applyBorder="1" applyAlignment="1" applyProtection="1">
      <alignment horizontal="left" vertical="center" indent="1"/>
      <protection locked="0"/>
    </xf>
    <xf numFmtId="10" fontId="2" fillId="6" borderId="2" xfId="0" applyNumberFormat="1" applyFont="1" applyFill="1" applyBorder="1" applyAlignment="1" applyProtection="1">
      <alignment horizontal="left" vertical="top" wrapText="1"/>
      <protection locked="0"/>
    </xf>
    <xf numFmtId="0" fontId="63" fillId="3" borderId="0" xfId="0" applyFont="1" applyFill="1" applyBorder="1" applyAlignment="1">
      <alignment horizontal="center"/>
    </xf>
    <xf numFmtId="2" fontId="4" fillId="6" borderId="2" xfId="0" applyNumberFormat="1" applyFont="1" applyFill="1" applyBorder="1" applyAlignment="1" applyProtection="1">
      <alignment horizontal="left" vertical="center" indent="1"/>
      <protection locked="0"/>
    </xf>
    <xf numFmtId="168" fontId="4" fillId="6" borderId="2" xfId="0" applyNumberFormat="1" applyFont="1" applyFill="1" applyBorder="1" applyAlignment="1" applyProtection="1">
      <alignment horizontal="left" vertical="center" indent="1"/>
      <protection locked="0"/>
    </xf>
    <xf numFmtId="2" fontId="2" fillId="6" borderId="2" xfId="0" applyNumberFormat="1" applyFont="1" applyFill="1" applyBorder="1" applyAlignment="1" applyProtection="1">
      <alignment horizontal="left" vertical="center" indent="1"/>
      <protection locked="0"/>
    </xf>
    <xf numFmtId="2" fontId="0" fillId="3" borderId="0" xfId="0" applyNumberFormat="1" applyFill="1" applyBorder="1" applyAlignment="1">
      <alignment horizontal="center"/>
    </xf>
    <xf numFmtId="10" fontId="2" fillId="6" borderId="2" xfId="0" applyNumberFormat="1" applyFont="1" applyFill="1" applyBorder="1" applyAlignment="1" applyProtection="1">
      <alignment horizontal="center" vertical="center" wrapText="1"/>
      <protection locked="0"/>
    </xf>
    <xf numFmtId="2" fontId="2" fillId="3" borderId="0" xfId="0" applyNumberFormat="1" applyFont="1" applyFill="1" applyBorder="1" applyAlignment="1">
      <alignment horizontal="center"/>
    </xf>
    <xf numFmtId="2" fontId="2" fillId="10" borderId="2" xfId="0" applyNumberFormat="1" applyFont="1" applyFill="1" applyBorder="1" applyAlignment="1" applyProtection="1">
      <alignment horizontal="left" vertical="center" indent="1"/>
    </xf>
    <xf numFmtId="168" fontId="0" fillId="3" borderId="0" xfId="0" applyNumberFormat="1" applyFill="1" applyBorder="1" applyAlignment="1">
      <alignment horizontal="center"/>
    </xf>
    <xf numFmtId="167" fontId="0" fillId="3" borderId="0" xfId="0" applyNumberFormat="1" applyFill="1" applyBorder="1" applyAlignment="1">
      <alignment horizontal="center"/>
    </xf>
    <xf numFmtId="10" fontId="0" fillId="3" borderId="0" xfId="0" applyNumberFormat="1" applyFill="1" applyBorder="1" applyAlignment="1">
      <alignment horizontal="center"/>
    </xf>
    <xf numFmtId="0" fontId="0" fillId="3" borderId="0" xfId="0" applyFill="1" applyBorder="1" applyAlignment="1">
      <alignment horizontal="left" vertical="top"/>
    </xf>
    <xf numFmtId="0" fontId="0" fillId="8" borderId="0" xfId="0" applyFill="1" applyBorder="1"/>
    <xf numFmtId="177" fontId="2" fillId="0" borderId="2" xfId="1" applyNumberFormat="1" applyFont="1" applyFill="1" applyBorder="1" applyAlignment="1" applyProtection="1">
      <alignment horizontal="right" vertical="center" indent="1"/>
      <protection locked="0"/>
    </xf>
    <xf numFmtId="4" fontId="28" fillId="2" borderId="23" xfId="0" applyNumberFormat="1" applyFont="1" applyFill="1" applyBorder="1" applyAlignment="1" applyProtection="1">
      <alignment horizontal="center" vertical="center"/>
      <protection locked="0"/>
    </xf>
    <xf numFmtId="4" fontId="28" fillId="2" borderId="24" xfId="0" applyNumberFormat="1" applyFont="1" applyFill="1" applyBorder="1" applyAlignment="1" applyProtection="1">
      <alignment horizontal="center" vertical="center"/>
      <protection locked="0"/>
    </xf>
    <xf numFmtId="4" fontId="28" fillId="2" borderId="29" xfId="0" applyNumberFormat="1" applyFont="1" applyFill="1" applyBorder="1" applyAlignment="1" applyProtection="1">
      <alignment horizontal="center" vertical="center"/>
      <protection locked="0"/>
    </xf>
    <xf numFmtId="4" fontId="28" fillId="2" borderId="28" xfId="0" applyNumberFormat="1" applyFont="1" applyFill="1" applyBorder="1" applyAlignment="1" applyProtection="1">
      <alignment horizontal="center" vertical="center"/>
      <protection locked="0"/>
    </xf>
    <xf numFmtId="2" fontId="7" fillId="2" borderId="23" xfId="0" applyNumberFormat="1" applyFont="1" applyFill="1" applyBorder="1" applyAlignment="1" applyProtection="1">
      <alignment horizontal="center" vertical="center"/>
      <protection locked="0"/>
    </xf>
    <xf numFmtId="2" fontId="7" fillId="2" borderId="24" xfId="0" applyNumberFormat="1" applyFont="1" applyFill="1" applyBorder="1" applyAlignment="1" applyProtection="1">
      <alignment horizontal="center" vertical="center"/>
      <protection locked="0"/>
    </xf>
    <xf numFmtId="2" fontId="7" fillId="6" borderId="23" xfId="0" applyNumberFormat="1" applyFont="1" applyFill="1" applyBorder="1" applyAlignment="1" applyProtection="1">
      <alignment horizontal="center" vertical="center"/>
    </xf>
    <xf numFmtId="2" fontId="7" fillId="6" borderId="24" xfId="0" applyNumberFormat="1" applyFont="1" applyFill="1" applyBorder="1" applyAlignment="1" applyProtection="1">
      <alignment horizontal="center" vertical="center"/>
    </xf>
    <xf numFmtId="10" fontId="7" fillId="2" borderId="23" xfId="0" applyNumberFormat="1" applyFont="1" applyFill="1" applyBorder="1" applyAlignment="1" applyProtection="1">
      <alignment horizontal="center" vertical="center"/>
      <protection locked="0"/>
    </xf>
    <xf numFmtId="10" fontId="7" fillId="2" borderId="24" xfId="0" applyNumberFormat="1" applyFont="1" applyFill="1" applyBorder="1" applyAlignment="1" applyProtection="1">
      <alignment horizontal="center" vertical="center"/>
      <protection locked="0"/>
    </xf>
    <xf numFmtId="10" fontId="2" fillId="3" borderId="0" xfId="0" applyNumberFormat="1" applyFont="1" applyFill="1" applyBorder="1" applyAlignment="1" applyProtection="1">
      <alignment horizontal="center" vertical="center"/>
      <protection locked="0"/>
    </xf>
    <xf numFmtId="0" fontId="2" fillId="3" borderId="10" xfId="0" applyFont="1" applyFill="1" applyBorder="1" applyAlignment="1">
      <alignment horizontal="right"/>
    </xf>
    <xf numFmtId="0" fontId="2" fillId="3" borderId="0" xfId="0" applyFont="1" applyFill="1" applyBorder="1" applyAlignment="1">
      <alignment horizontal="center"/>
    </xf>
    <xf numFmtId="179" fontId="2" fillId="6" borderId="2" xfId="6" applyNumberFormat="1" applyFont="1" applyFill="1" applyBorder="1" applyAlignment="1" applyProtection="1">
      <alignment horizontal="right" vertical="center" indent="1"/>
      <protection locked="0"/>
    </xf>
    <xf numFmtId="178" fontId="2" fillId="6" borderId="2" xfId="0" applyNumberFormat="1" applyFont="1" applyFill="1" applyBorder="1" applyAlignment="1" applyProtection="1">
      <alignment horizontal="center" vertical="center" wrapText="1"/>
      <protection locked="0"/>
    </xf>
    <xf numFmtId="177" fontId="4" fillId="6" borderId="2" xfId="0" applyNumberFormat="1" applyFont="1" applyFill="1" applyBorder="1" applyAlignment="1" applyProtection="1">
      <alignment horizontal="left" vertical="center" indent="1"/>
      <protection locked="0"/>
    </xf>
    <xf numFmtId="180" fontId="4" fillId="6" borderId="2" xfId="0" applyNumberFormat="1" applyFont="1" applyFill="1" applyBorder="1" applyAlignment="1" applyProtection="1">
      <alignment horizontal="left" vertical="center" indent="1"/>
      <protection locked="0"/>
    </xf>
    <xf numFmtId="181" fontId="4" fillId="6" borderId="2" xfId="0" applyNumberFormat="1" applyFont="1" applyFill="1" applyBorder="1" applyAlignment="1" applyProtection="1">
      <alignment horizontal="left" vertical="center" indent="1"/>
      <protection locked="0"/>
    </xf>
    <xf numFmtId="0" fontId="2" fillId="3" borderId="10" xfId="0" applyFont="1" applyFill="1" applyBorder="1" applyAlignment="1">
      <alignment horizontal="left" vertical="center" indent="1"/>
    </xf>
    <xf numFmtId="0" fontId="7" fillId="3" borderId="10" xfId="0" applyFont="1" applyFill="1" applyBorder="1" applyAlignment="1" applyProtection="1">
      <alignment horizontal="left" vertical="center" wrapText="1" indent="7"/>
    </xf>
    <xf numFmtId="0" fontId="8" fillId="3" borderId="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xf>
    <xf numFmtId="0" fontId="2" fillId="0" borderId="0" xfId="0" applyFont="1" applyFill="1" applyBorder="1" applyAlignment="1">
      <alignment horizontal="center" vertical="center" wrapText="1"/>
    </xf>
    <xf numFmtId="0" fontId="0" fillId="3" borderId="10" xfId="0" applyFill="1" applyBorder="1" applyAlignment="1">
      <alignment horizontal="right" vertical="center"/>
    </xf>
    <xf numFmtId="0" fontId="0" fillId="3" borderId="10" xfId="0" applyFill="1" applyBorder="1" applyAlignment="1">
      <alignment horizontal="right"/>
    </xf>
    <xf numFmtId="0" fontId="0" fillId="14" borderId="40" xfId="0" applyFill="1" applyBorder="1"/>
    <xf numFmtId="0" fontId="2" fillId="14" borderId="40" xfId="0" applyFont="1" applyFill="1" applyBorder="1"/>
    <xf numFmtId="0" fontId="64" fillId="3" borderId="10" xfId="0" applyFont="1" applyFill="1" applyBorder="1" applyAlignment="1">
      <alignment horizontal="center"/>
    </xf>
    <xf numFmtId="0" fontId="65" fillId="3" borderId="10" xfId="0" applyFont="1" applyFill="1" applyBorder="1" applyAlignment="1">
      <alignment horizontal="right"/>
    </xf>
    <xf numFmtId="0" fontId="63" fillId="0" borderId="45"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6" borderId="45" xfId="0" applyFont="1" applyFill="1" applyBorder="1" applyAlignment="1" applyProtection="1">
      <alignment horizontal="left" vertical="center" indent="1"/>
    </xf>
    <xf numFmtId="0" fontId="34" fillId="3" borderId="0" xfId="0" applyFont="1" applyFill="1" applyBorder="1" applyAlignment="1" applyProtection="1"/>
    <xf numFmtId="0" fontId="2" fillId="14" borderId="41" xfId="0" applyFont="1" applyFill="1" applyBorder="1" applyAlignment="1">
      <alignment wrapText="1"/>
    </xf>
    <xf numFmtId="0" fontId="8" fillId="3" borderId="0" xfId="0" applyFont="1" applyFill="1" applyBorder="1" applyAlignment="1">
      <alignment horizontal="left" vertical="top" wrapText="1"/>
    </xf>
    <xf numFmtId="0" fontId="13" fillId="2" borderId="15" xfId="0" applyFont="1" applyFill="1" applyBorder="1" applyAlignment="1">
      <alignment horizontal="left" indent="2"/>
    </xf>
    <xf numFmtId="0" fontId="13" fillId="2" borderId="16" xfId="0" applyFont="1" applyFill="1" applyBorder="1" applyAlignment="1">
      <alignment horizontal="left" indent="2"/>
    </xf>
    <xf numFmtId="0" fontId="13" fillId="2" borderId="17" xfId="0" applyFont="1" applyFill="1" applyBorder="1" applyAlignment="1">
      <alignment horizontal="left" indent="2"/>
    </xf>
    <xf numFmtId="0" fontId="2" fillId="3" borderId="10" xfId="0" applyFont="1" applyFill="1" applyBorder="1" applyAlignment="1">
      <alignment horizontal="left" vertical="center" wrapText="1" indent="5"/>
    </xf>
    <xf numFmtId="0" fontId="2" fillId="3" borderId="0" xfId="0" applyFont="1" applyFill="1" applyBorder="1" applyAlignment="1">
      <alignment horizontal="left" vertical="center" wrapText="1" indent="5"/>
    </xf>
    <xf numFmtId="0" fontId="34" fillId="3" borderId="10" xfId="0" applyFont="1" applyFill="1" applyBorder="1" applyAlignment="1">
      <alignment horizontal="left" vertical="top" wrapText="1" indent="3"/>
    </xf>
    <xf numFmtId="0" fontId="34" fillId="3" borderId="0" xfId="0" applyFont="1" applyFill="1" applyBorder="1" applyAlignment="1">
      <alignment horizontal="left" vertical="top" wrapText="1" indent="3"/>
    </xf>
    <xf numFmtId="0" fontId="8" fillId="3" borderId="10" xfId="0" applyFont="1" applyFill="1" applyBorder="1" applyAlignment="1">
      <alignment horizontal="left" vertical="center" wrapText="1" indent="2"/>
    </xf>
    <xf numFmtId="0" fontId="8" fillId="3" borderId="0" xfId="0" applyFont="1" applyFill="1" applyBorder="1" applyAlignment="1">
      <alignment horizontal="left" vertical="center" wrapText="1" indent="2"/>
    </xf>
    <xf numFmtId="0" fontId="8" fillId="3" borderId="1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2" fillId="3" borderId="10" xfId="0" applyFont="1" applyFill="1" applyBorder="1" applyAlignment="1">
      <alignment horizontal="left" vertical="top" wrapText="1" indent="4"/>
    </xf>
    <xf numFmtId="0" fontId="2" fillId="3" borderId="0" xfId="0" applyFont="1" applyFill="1" applyBorder="1" applyAlignment="1">
      <alignment horizontal="left" vertical="top" wrapText="1" indent="4"/>
    </xf>
    <xf numFmtId="0" fontId="7" fillId="3" borderId="10" xfId="0" applyFont="1" applyFill="1" applyBorder="1" applyAlignment="1" applyProtection="1">
      <alignment horizontal="left" vertical="center" wrapText="1" indent="3"/>
    </xf>
    <xf numFmtId="0" fontId="7" fillId="3" borderId="0" xfId="0" applyFont="1" applyFill="1" applyBorder="1" applyAlignment="1" applyProtection="1">
      <alignment horizontal="left" vertical="center" wrapText="1" indent="3"/>
    </xf>
    <xf numFmtId="0" fontId="48" fillId="3" borderId="10" xfId="0" applyFont="1" applyFill="1" applyBorder="1" applyAlignment="1" applyProtection="1">
      <alignment horizontal="left" vertical="top" wrapText="1" indent="3"/>
    </xf>
    <xf numFmtId="0" fontId="48" fillId="3" borderId="0" xfId="0" applyFont="1" applyFill="1" applyBorder="1" applyAlignment="1" applyProtection="1">
      <alignment horizontal="left" vertical="top" wrapText="1" indent="3"/>
    </xf>
    <xf numFmtId="0" fontId="2" fillId="10" borderId="0" xfId="0" applyFont="1" applyFill="1" applyBorder="1" applyAlignment="1">
      <alignment horizontal="center" vertical="center" wrapText="1"/>
    </xf>
    <xf numFmtId="0" fontId="0" fillId="10" borderId="22" xfId="0" applyFill="1" applyBorder="1" applyAlignment="1">
      <alignment horizontal="center" vertical="center" wrapText="1"/>
    </xf>
    <xf numFmtId="0" fontId="1" fillId="11" borderId="0" xfId="8" applyFill="1" applyBorder="1" applyAlignment="1">
      <alignment horizontal="center" vertical="center" wrapText="1"/>
    </xf>
    <xf numFmtId="0" fontId="0" fillId="11" borderId="22" xfId="0" applyFill="1" applyBorder="1" applyAlignment="1">
      <alignment horizontal="center" vertical="center" wrapText="1"/>
    </xf>
    <xf numFmtId="0" fontId="2" fillId="11" borderId="0" xfId="0" applyFont="1" applyFill="1" applyBorder="1" applyAlignment="1">
      <alignment horizontal="center" wrapText="1"/>
    </xf>
    <xf numFmtId="0" fontId="2" fillId="11" borderId="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0" borderId="0" xfId="0" applyFont="1" applyFill="1" applyBorder="1" applyAlignment="1">
      <alignment horizontal="center" vertical="center"/>
    </xf>
    <xf numFmtId="0" fontId="0" fillId="10" borderId="22" xfId="0" applyFill="1" applyBorder="1" applyAlignment="1">
      <alignment horizontal="center" vertical="center"/>
    </xf>
    <xf numFmtId="0" fontId="2" fillId="10" borderId="22" xfId="0" applyFont="1" applyFill="1" applyBorder="1" applyAlignment="1">
      <alignment horizontal="center" vertical="center" wrapText="1"/>
    </xf>
    <xf numFmtId="0" fontId="34" fillId="3" borderId="10" xfId="0" applyFont="1" applyFill="1" applyBorder="1" applyAlignment="1">
      <alignment horizontal="left" vertical="top" wrapText="1" indent="1"/>
    </xf>
    <xf numFmtId="0" fontId="34" fillId="3" borderId="0" xfId="0" applyFont="1" applyFill="1" applyBorder="1" applyAlignment="1">
      <alignment horizontal="left" vertical="top" wrapText="1" indent="1"/>
    </xf>
    <xf numFmtId="0" fontId="8" fillId="3" borderId="10" xfId="0" applyFont="1" applyFill="1" applyBorder="1" applyAlignment="1">
      <alignment horizontal="left" vertical="center" wrapText="1" indent="6"/>
    </xf>
    <xf numFmtId="0" fontId="8" fillId="3" borderId="0" xfId="0" applyFont="1" applyFill="1" applyBorder="1" applyAlignment="1">
      <alignment horizontal="left" vertical="center" wrapText="1" indent="6"/>
    </xf>
    <xf numFmtId="0" fontId="34" fillId="3" borderId="10" xfId="0" applyFont="1" applyFill="1" applyBorder="1" applyAlignment="1" applyProtection="1">
      <alignment horizontal="left" vertical="top" wrapText="1" indent="7"/>
    </xf>
    <xf numFmtId="0" fontId="34" fillId="3" borderId="0" xfId="0" applyFont="1" applyFill="1" applyBorder="1" applyAlignment="1" applyProtection="1">
      <alignment horizontal="left" vertical="top" wrapText="1" indent="7"/>
    </xf>
    <xf numFmtId="0" fontId="2" fillId="3" borderId="10" xfId="0" applyFont="1" applyFill="1" applyBorder="1" applyAlignment="1">
      <alignment horizontal="left" vertical="center" wrapText="1" indent="6"/>
    </xf>
    <xf numFmtId="0" fontId="34" fillId="3" borderId="10" xfId="0" applyFont="1" applyFill="1" applyBorder="1" applyAlignment="1">
      <alignment horizontal="left" vertical="center" wrapText="1" indent="1"/>
    </xf>
    <xf numFmtId="0" fontId="34" fillId="3" borderId="0" xfId="0" applyFont="1" applyFill="1" applyBorder="1" applyAlignment="1">
      <alignment horizontal="left" vertical="center" wrapText="1" indent="1"/>
    </xf>
    <xf numFmtId="0" fontId="8" fillId="3" borderId="10" xfId="0" applyFont="1" applyFill="1" applyBorder="1" applyAlignment="1" applyProtection="1">
      <alignment horizontal="left" vertical="top" wrapText="1" indent="1"/>
    </xf>
    <xf numFmtId="0" fontId="8" fillId="3" borderId="0" xfId="0" applyFont="1" applyFill="1" applyBorder="1" applyAlignment="1" applyProtection="1">
      <alignment horizontal="left" vertical="top" wrapText="1" indent="1"/>
    </xf>
    <xf numFmtId="0" fontId="2" fillId="3" borderId="10" xfId="0" applyFont="1" applyFill="1" applyBorder="1" applyAlignment="1">
      <alignment horizontal="left" vertical="center" wrapText="1" indent="3"/>
    </xf>
    <xf numFmtId="0" fontId="2" fillId="3" borderId="0" xfId="0" applyFont="1" applyFill="1" applyBorder="1" applyAlignment="1">
      <alignment horizontal="left" vertical="center" wrapText="1" indent="3"/>
    </xf>
    <xf numFmtId="164" fontId="2" fillId="3" borderId="10" xfId="0" applyNumberFormat="1" applyFont="1" applyFill="1" applyBorder="1" applyAlignment="1" applyProtection="1">
      <alignment horizontal="left" vertical="center" wrapText="1" indent="3"/>
    </xf>
    <xf numFmtId="164" fontId="2" fillId="3" borderId="0" xfId="0" applyNumberFormat="1" applyFont="1" applyFill="1" applyBorder="1" applyAlignment="1" applyProtection="1">
      <alignment horizontal="left" vertical="center" wrapText="1" indent="3"/>
    </xf>
    <xf numFmtId="0" fontId="34" fillId="3" borderId="10" xfId="0" applyFont="1" applyFill="1" applyBorder="1" applyAlignment="1">
      <alignment horizontal="left" vertical="center" wrapText="1" indent="5"/>
    </xf>
    <xf numFmtId="0" fontId="34" fillId="3" borderId="0" xfId="0" applyFont="1" applyFill="1" applyBorder="1" applyAlignment="1">
      <alignment horizontal="left" vertical="center" wrapText="1" indent="5"/>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7" xfId="0" applyFont="1" applyFill="1" applyBorder="1" applyAlignment="1">
      <alignment horizontal="center" vertical="center"/>
    </xf>
    <xf numFmtId="0" fontId="2" fillId="11" borderId="0" xfId="0" applyFont="1" applyFill="1" applyAlignment="1">
      <alignment horizontal="center" vertical="center"/>
    </xf>
    <xf numFmtId="0" fontId="0" fillId="10" borderId="0" xfId="0" applyFill="1" applyAlignment="1">
      <alignment horizontal="center"/>
    </xf>
    <xf numFmtId="0" fontId="44" fillId="4" borderId="10" xfId="0" applyFont="1" applyFill="1" applyBorder="1" applyAlignment="1">
      <alignment horizontal="center" vertical="center"/>
    </xf>
    <xf numFmtId="0" fontId="44" fillId="4" borderId="0" xfId="0" applyFont="1" applyFill="1" applyBorder="1" applyAlignment="1">
      <alignment horizontal="center" vertical="center"/>
    </xf>
    <xf numFmtId="0" fontId="44" fillId="4" borderId="7"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 xfId="0" applyFont="1" applyFill="1" applyBorder="1" applyAlignment="1">
      <alignment horizontal="center" vertical="center"/>
    </xf>
    <xf numFmtId="0" fontId="8" fillId="3" borderId="10" xfId="0" applyFont="1" applyFill="1" applyBorder="1" applyAlignment="1">
      <alignment horizontal="left" vertical="top" wrapText="1" indent="1"/>
    </xf>
    <xf numFmtId="0" fontId="8" fillId="3" borderId="0" xfId="0" applyFont="1" applyFill="1" applyBorder="1" applyAlignment="1">
      <alignment horizontal="left" vertical="top" wrapText="1" indent="1"/>
    </xf>
    <xf numFmtId="0" fontId="1" fillId="11" borderId="22" xfId="8" applyFill="1" applyBorder="1" applyAlignment="1">
      <alignment horizontal="center" vertical="center" wrapText="1"/>
    </xf>
    <xf numFmtId="0" fontId="61" fillId="3" borderId="10" xfId="0" applyFont="1" applyFill="1" applyBorder="1" applyAlignment="1" applyProtection="1">
      <alignment horizontal="left" indent="2"/>
    </xf>
    <xf numFmtId="0" fontId="61" fillId="3" borderId="0" xfId="0" applyFont="1" applyFill="1" applyBorder="1" applyAlignment="1" applyProtection="1">
      <alignment horizontal="left" indent="2"/>
    </xf>
    <xf numFmtId="0" fontId="61" fillId="3" borderId="7" xfId="0" applyFont="1" applyFill="1" applyBorder="1" applyAlignment="1" applyProtection="1">
      <alignment horizontal="left" indent="2"/>
    </xf>
    <xf numFmtId="0" fontId="8" fillId="3" borderId="10" xfId="0" applyFont="1" applyFill="1" applyBorder="1" applyAlignment="1" applyProtection="1">
      <alignment horizontal="left" vertical="center" wrapText="1" indent="3"/>
    </xf>
    <xf numFmtId="0" fontId="8" fillId="3" borderId="0" xfId="0" applyFont="1" applyFill="1" applyBorder="1" applyAlignment="1" applyProtection="1">
      <alignment horizontal="left" vertical="center" wrapText="1" indent="3"/>
    </xf>
    <xf numFmtId="0" fontId="8" fillId="3" borderId="19" xfId="0" applyFont="1" applyFill="1" applyBorder="1" applyAlignment="1" applyProtection="1">
      <alignment horizontal="left" vertical="center" wrapText="1" indent="3"/>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8" fillId="3" borderId="19" xfId="0" applyFont="1" applyFill="1" applyBorder="1" applyAlignment="1" applyProtection="1">
      <alignment horizontal="left" vertical="center" indent="1"/>
    </xf>
    <xf numFmtId="0" fontId="2" fillId="3" borderId="0" xfId="0" applyFont="1" applyFill="1" applyBorder="1" applyAlignment="1" applyProtection="1">
      <alignment horizontal="left" vertical="top" wrapText="1"/>
    </xf>
    <xf numFmtId="49" fontId="37" fillId="6" borderId="4" xfId="0" applyNumberFormat="1" applyFont="1" applyFill="1" applyBorder="1" applyAlignment="1" applyProtection="1">
      <alignment horizontal="left" vertical="top" wrapText="1"/>
      <protection locked="0"/>
    </xf>
    <xf numFmtId="49" fontId="37" fillId="6" borderId="12" xfId="0" applyNumberFormat="1" applyFont="1" applyFill="1" applyBorder="1" applyAlignment="1" applyProtection="1">
      <alignment horizontal="left" vertical="top" wrapText="1"/>
      <protection locked="0"/>
    </xf>
    <xf numFmtId="49" fontId="37" fillId="6" borderId="1" xfId="0" applyNumberFormat="1" applyFont="1" applyFill="1" applyBorder="1" applyAlignment="1" applyProtection="1">
      <alignment horizontal="left" vertical="top" wrapText="1"/>
      <protection locked="0"/>
    </xf>
    <xf numFmtId="0" fontId="8" fillId="3" borderId="10" xfId="0" applyFont="1" applyFill="1" applyBorder="1" applyAlignment="1" applyProtection="1">
      <alignment horizontal="left" wrapText="1" indent="1"/>
    </xf>
    <xf numFmtId="0" fontId="8" fillId="3" borderId="0" xfId="0" applyFont="1" applyFill="1" applyBorder="1" applyAlignment="1" applyProtection="1">
      <alignment horizontal="left" wrapText="1" indent="1"/>
    </xf>
    <xf numFmtId="0" fontId="8" fillId="3" borderId="10" xfId="0" applyFont="1" applyFill="1" applyBorder="1" applyAlignment="1" applyProtection="1">
      <alignment horizontal="left" vertical="center" wrapText="1" indent="1"/>
    </xf>
    <xf numFmtId="0" fontId="8" fillId="3" borderId="0" xfId="0" applyFont="1" applyFill="1" applyBorder="1" applyAlignment="1" applyProtection="1">
      <alignment horizontal="left" vertical="center" wrapText="1" indent="1"/>
    </xf>
    <xf numFmtId="0" fontId="13" fillId="2" borderId="15" xfId="0" applyFont="1" applyFill="1" applyBorder="1" applyAlignment="1" applyProtection="1">
      <alignment horizontal="left" indent="1"/>
    </xf>
    <xf numFmtId="0" fontId="13" fillId="2" borderId="16" xfId="0" applyFont="1" applyFill="1" applyBorder="1" applyAlignment="1" applyProtection="1">
      <alignment horizontal="left" indent="1"/>
    </xf>
    <xf numFmtId="0" fontId="13" fillId="2" borderId="17" xfId="0" applyFont="1" applyFill="1" applyBorder="1" applyAlignment="1" applyProtection="1">
      <alignment horizontal="left" indent="1"/>
    </xf>
    <xf numFmtId="0" fontId="8" fillId="3" borderId="19" xfId="0" applyFont="1" applyFill="1" applyBorder="1" applyAlignment="1" applyProtection="1">
      <alignment horizontal="left" vertical="center" wrapText="1" indent="1"/>
    </xf>
    <xf numFmtId="49" fontId="2" fillId="0" borderId="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0" fontId="44" fillId="4" borderId="11" xfId="0" applyFont="1" applyFill="1" applyBorder="1" applyAlignment="1" applyProtection="1">
      <alignment horizontal="center" vertical="center"/>
    </xf>
    <xf numFmtId="0" fontId="44" fillId="4" borderId="13" xfId="0" applyFont="1" applyFill="1" applyBorder="1" applyAlignment="1" applyProtection="1">
      <alignment horizontal="center" vertical="center"/>
    </xf>
    <xf numFmtId="0" fontId="44" fillId="4" borderId="14" xfId="0" applyFont="1" applyFill="1" applyBorder="1" applyAlignment="1" applyProtection="1">
      <alignment horizontal="center" vertical="center"/>
    </xf>
    <xf numFmtId="0" fontId="2" fillId="6" borderId="4" xfId="0" applyFont="1" applyFill="1" applyBorder="1" applyAlignment="1" applyProtection="1">
      <alignment horizontal="left" vertical="center"/>
      <protection locked="0"/>
    </xf>
    <xf numFmtId="0" fontId="2" fillId="6" borderId="12"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34" fillId="3" borderId="0" xfId="0" applyFont="1" applyFill="1" applyBorder="1" applyAlignment="1" applyProtection="1">
      <alignment horizontal="left" vertical="top" wrapText="1"/>
    </xf>
    <xf numFmtId="49" fontId="2" fillId="0" borderId="4"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8" fillId="3" borderId="19" xfId="0" applyFont="1" applyFill="1" applyBorder="1" applyAlignment="1" applyProtection="1">
      <alignment horizontal="left" vertical="top" wrapText="1" indent="1"/>
    </xf>
    <xf numFmtId="49" fontId="2" fillId="6" borderId="4" xfId="0" applyNumberFormat="1" applyFont="1" applyFill="1" applyBorder="1" applyAlignment="1" applyProtection="1">
      <alignment horizontal="left" vertical="top" wrapText="1"/>
      <protection locked="0"/>
    </xf>
    <xf numFmtId="49" fontId="2" fillId="6" borderId="12" xfId="0" applyNumberFormat="1" applyFont="1" applyFill="1" applyBorder="1" applyAlignment="1" applyProtection="1">
      <alignment horizontal="left" vertical="top" wrapText="1"/>
      <protection locked="0"/>
    </xf>
    <xf numFmtId="49" fontId="2" fillId="6" borderId="1" xfId="0" applyNumberFormat="1" applyFont="1" applyFill="1" applyBorder="1" applyAlignment="1" applyProtection="1">
      <alignment horizontal="left" vertical="top" wrapText="1"/>
      <protection locked="0"/>
    </xf>
    <xf numFmtId="0" fontId="13" fillId="2" borderId="15" xfId="0" applyFont="1" applyFill="1" applyBorder="1" applyAlignment="1" applyProtection="1">
      <alignment horizontal="left" vertical="center" indent="1"/>
    </xf>
    <xf numFmtId="0" fontId="13" fillId="2" borderId="16" xfId="0" applyFont="1" applyFill="1" applyBorder="1" applyAlignment="1" applyProtection="1">
      <alignment horizontal="left" vertical="center" indent="1"/>
    </xf>
    <xf numFmtId="0" fontId="13" fillId="2" borderId="17" xfId="0" applyFont="1" applyFill="1" applyBorder="1" applyAlignment="1" applyProtection="1">
      <alignment horizontal="left" vertical="center" indent="1"/>
    </xf>
    <xf numFmtId="0" fontId="2" fillId="3" borderId="10" xfId="0" applyFont="1" applyFill="1" applyBorder="1" applyAlignment="1" applyProtection="1">
      <alignment horizontal="left" vertical="top" wrapText="1" indent="3"/>
    </xf>
    <xf numFmtId="0" fontId="2" fillId="3" borderId="0" xfId="0" applyFont="1" applyFill="1" applyBorder="1" applyAlignment="1" applyProtection="1">
      <alignment horizontal="left" vertical="top" wrapText="1" indent="3"/>
    </xf>
    <xf numFmtId="0" fontId="2" fillId="3" borderId="19" xfId="0" applyFont="1" applyFill="1" applyBorder="1" applyAlignment="1" applyProtection="1">
      <alignment horizontal="left" vertical="top" wrapText="1" indent="3"/>
    </xf>
    <xf numFmtId="49" fontId="4" fillId="6" borderId="4"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 xfId="0" applyNumberFormat="1" applyFont="1" applyFill="1" applyBorder="1" applyAlignment="1" applyProtection="1">
      <alignment horizontal="left" vertical="center" wrapText="1"/>
      <protection locked="0"/>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49" fontId="37" fillId="6" borderId="4" xfId="0" applyNumberFormat="1" applyFont="1" applyFill="1" applyBorder="1" applyAlignment="1" applyProtection="1">
      <alignment horizontal="left" wrapText="1"/>
      <protection locked="0"/>
    </xf>
    <xf numFmtId="49" fontId="37" fillId="6" borderId="12" xfId="0" applyNumberFormat="1" applyFont="1" applyFill="1" applyBorder="1" applyAlignment="1" applyProtection="1">
      <alignment horizontal="left" wrapText="1"/>
      <protection locked="0"/>
    </xf>
    <xf numFmtId="49" fontId="37" fillId="6" borderId="1" xfId="0" applyNumberFormat="1" applyFont="1" applyFill="1" applyBorder="1" applyAlignment="1" applyProtection="1">
      <alignment horizontal="left" wrapText="1"/>
      <protection locked="0"/>
    </xf>
    <xf numFmtId="49" fontId="53" fillId="3" borderId="0" xfId="0" applyNumberFormat="1" applyFont="1" applyFill="1" applyBorder="1" applyAlignment="1" applyProtection="1">
      <alignment horizontal="center"/>
      <protection locked="0"/>
    </xf>
    <xf numFmtId="0" fontId="0" fillId="6" borderId="4"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49" fontId="4" fillId="6" borderId="4" xfId="0" applyNumberFormat="1" applyFont="1" applyFill="1" applyBorder="1" applyAlignment="1" applyProtection="1">
      <alignment horizontal="left" vertical="top" wrapText="1"/>
      <protection locked="0"/>
    </xf>
    <xf numFmtId="49" fontId="4" fillId="6" borderId="12" xfId="0" applyNumberFormat="1" applyFont="1" applyFill="1" applyBorder="1" applyAlignment="1" applyProtection="1">
      <alignment horizontal="left" vertical="top" wrapText="1"/>
      <protection locked="0"/>
    </xf>
    <xf numFmtId="49" fontId="4" fillId="6" borderId="1" xfId="0" applyNumberFormat="1" applyFont="1" applyFill="1" applyBorder="1" applyAlignment="1" applyProtection="1">
      <alignment horizontal="left" vertical="top" wrapText="1"/>
      <protection locked="0"/>
    </xf>
    <xf numFmtId="0" fontId="5" fillId="4" borderId="10"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2" fillId="3" borderId="10" xfId="0" applyFont="1" applyFill="1" applyBorder="1" applyAlignment="1" applyProtection="1">
      <alignment horizontal="left" vertical="center" indent="5"/>
    </xf>
    <xf numFmtId="0" fontId="2" fillId="3" borderId="0" xfId="0" applyFont="1" applyFill="1" applyBorder="1" applyAlignment="1" applyProtection="1">
      <alignment horizontal="left" vertical="center" indent="5"/>
    </xf>
    <xf numFmtId="0" fontId="2" fillId="3" borderId="19" xfId="0" applyFont="1" applyFill="1" applyBorder="1" applyAlignment="1" applyProtection="1">
      <alignment horizontal="left" vertical="center" indent="5"/>
    </xf>
    <xf numFmtId="0" fontId="2"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34" fillId="3" borderId="0" xfId="0" applyFont="1" applyFill="1" applyBorder="1" applyAlignment="1" applyProtection="1">
      <alignment horizontal="left" vertical="center" wrapText="1" indent="3"/>
    </xf>
    <xf numFmtId="0" fontId="8"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wrapText="1"/>
    </xf>
    <xf numFmtId="0" fontId="0" fillId="0" borderId="4"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 xfId="0" applyFill="1" applyBorder="1" applyAlignment="1" applyProtection="1">
      <alignment horizontal="left"/>
      <protection locked="0"/>
    </xf>
    <xf numFmtId="0" fontId="2" fillId="3" borderId="0" xfId="0" applyFont="1" applyFill="1" applyBorder="1" applyAlignment="1" applyProtection="1">
      <alignment horizontal="left" vertical="center" wrapText="1" indent="5"/>
    </xf>
    <xf numFmtId="0" fontId="31" fillId="3" borderId="0" xfId="0" applyFont="1" applyFill="1" applyBorder="1" applyAlignment="1" applyProtection="1">
      <alignment horizontal="center" vertical="center" wrapText="1"/>
    </xf>
    <xf numFmtId="0" fontId="54" fillId="3" borderId="0" xfId="0" applyFont="1" applyFill="1" applyBorder="1" applyAlignment="1" applyProtection="1">
      <alignment horizontal="center" vertical="center" wrapText="1"/>
    </xf>
    <xf numFmtId="0" fontId="2" fillId="3" borderId="10" xfId="0" applyFont="1" applyFill="1" applyBorder="1" applyAlignment="1" applyProtection="1">
      <alignment horizontal="left" vertical="center" wrapText="1" indent="5"/>
    </xf>
    <xf numFmtId="0" fontId="2" fillId="3" borderId="0" xfId="0" applyFont="1" applyFill="1" applyBorder="1" applyAlignment="1" applyProtection="1">
      <alignment horizontal="left" wrapText="1" indent="4"/>
    </xf>
    <xf numFmtId="0" fontId="8"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49" fontId="37" fillId="6" borderId="4" xfId="0" applyNumberFormat="1" applyFont="1" applyFill="1" applyBorder="1" applyAlignment="1" applyProtection="1">
      <alignment wrapText="1"/>
      <protection locked="0"/>
    </xf>
    <xf numFmtId="49" fontId="37" fillId="6" borderId="12" xfId="0" applyNumberFormat="1" applyFont="1" applyFill="1" applyBorder="1" applyAlignment="1" applyProtection="1">
      <alignment wrapText="1"/>
      <protection locked="0"/>
    </xf>
    <xf numFmtId="49" fontId="37" fillId="6" borderId="1" xfId="0" applyNumberFormat="1" applyFont="1" applyFill="1" applyBorder="1" applyAlignment="1" applyProtection="1">
      <alignment wrapText="1"/>
      <protection locked="0"/>
    </xf>
    <xf numFmtId="0" fontId="2" fillId="3" borderId="10" xfId="0" applyFont="1" applyFill="1" applyBorder="1" applyAlignment="1" applyProtection="1">
      <alignment horizontal="left" vertical="center" wrapText="1" indent="3"/>
    </xf>
    <xf numFmtId="0" fontId="2" fillId="3" borderId="0" xfId="0" applyFont="1" applyFill="1" applyBorder="1" applyAlignment="1" applyProtection="1">
      <alignment horizontal="left" vertical="center" indent="3"/>
    </xf>
    <xf numFmtId="0" fontId="2" fillId="3" borderId="19" xfId="0" applyFont="1" applyFill="1" applyBorder="1" applyAlignment="1" applyProtection="1">
      <alignment horizontal="left" vertical="center" indent="3"/>
    </xf>
    <xf numFmtId="0" fontId="2" fillId="6" borderId="4"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1" fontId="2" fillId="6" borderId="4" xfId="0" applyNumberFormat="1" applyFont="1" applyFill="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 xfId="0" applyBorder="1" applyAlignment="1" applyProtection="1">
      <alignment horizontal="left"/>
      <protection locked="0"/>
    </xf>
    <xf numFmtId="0" fontId="2" fillId="6" borderId="4" xfId="0" applyFont="1" applyFill="1" applyBorder="1" applyAlignment="1" applyProtection="1">
      <alignment horizontal="left" vertical="top"/>
      <protection locked="0"/>
    </xf>
    <xf numFmtId="0" fontId="2" fillId="6" borderId="12" xfId="0" applyFont="1" applyFill="1" applyBorder="1" applyAlignment="1" applyProtection="1">
      <alignment horizontal="left" vertical="top"/>
      <protection locked="0"/>
    </xf>
    <xf numFmtId="0" fontId="2" fillId="6" borderId="1" xfId="0" applyFont="1" applyFill="1" applyBorder="1" applyAlignment="1" applyProtection="1">
      <alignment horizontal="left" vertical="top"/>
      <protection locked="0"/>
    </xf>
    <xf numFmtId="0" fontId="34" fillId="3" borderId="10" xfId="0" applyFont="1" applyFill="1" applyBorder="1" applyAlignment="1" applyProtection="1">
      <alignment horizontal="left" vertical="top" wrapText="1" indent="3"/>
    </xf>
    <xf numFmtId="0" fontId="34" fillId="3" borderId="0" xfId="0" applyFont="1" applyFill="1" applyBorder="1" applyAlignment="1" applyProtection="1">
      <alignment horizontal="left" vertical="top" wrapText="1" indent="3"/>
    </xf>
    <xf numFmtId="0" fontId="2" fillId="6" borderId="4"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Alignment="1">
      <alignment horizontal="center" vertical="center"/>
    </xf>
    <xf numFmtId="0" fontId="0" fillId="0" borderId="0" xfId="0" applyFill="1" applyAlignment="1">
      <alignment horizontal="center"/>
    </xf>
    <xf numFmtId="0" fontId="1" fillId="0" borderId="0" xfId="8" applyFill="1" applyBorder="1" applyAlignment="1">
      <alignment horizontal="center" vertical="center" wrapText="1"/>
    </xf>
    <xf numFmtId="0" fontId="1" fillId="0" borderId="22" xfId="8"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2" fillId="6" borderId="33" xfId="0" applyNumberFormat="1" applyFont="1" applyFill="1" applyBorder="1" applyAlignment="1" applyProtection="1">
      <alignment horizontal="left" vertical="top" wrapText="1" indent="1"/>
      <protection locked="0"/>
    </xf>
    <xf numFmtId="49" fontId="2" fillId="6" borderId="12" xfId="0" applyNumberFormat="1" applyFont="1" applyFill="1" applyBorder="1" applyAlignment="1" applyProtection="1">
      <alignment horizontal="left" vertical="top" wrapText="1" indent="1"/>
      <protection locked="0"/>
    </xf>
    <xf numFmtId="49" fontId="2" fillId="6" borderId="1" xfId="0" applyNumberFormat="1" applyFont="1" applyFill="1" applyBorder="1" applyAlignment="1" applyProtection="1">
      <alignment horizontal="left" vertical="top" wrapText="1" indent="1"/>
      <protection locked="0"/>
    </xf>
    <xf numFmtId="0" fontId="2" fillId="6" borderId="4" xfId="0" applyFont="1" applyFill="1" applyBorder="1" applyAlignment="1" applyProtection="1">
      <alignment horizontal="left" vertical="center" wrapText="1" indent="1"/>
      <protection locked="0"/>
    </xf>
    <xf numFmtId="0" fontId="2" fillId="6" borderId="1" xfId="0" applyFont="1" applyFill="1" applyBorder="1" applyAlignment="1" applyProtection="1">
      <alignment horizontal="left" vertical="center" wrapText="1" indent="1"/>
      <protection locked="0"/>
    </xf>
    <xf numFmtId="0" fontId="34" fillId="3" borderId="10" xfId="0" applyFont="1" applyFill="1" applyBorder="1" applyAlignment="1" applyProtection="1">
      <alignment horizontal="left" vertical="center" wrapText="1" indent="1"/>
    </xf>
    <xf numFmtId="0" fontId="34" fillId="3" borderId="0" xfId="0" applyFont="1" applyFill="1" applyBorder="1" applyAlignment="1" applyProtection="1">
      <alignment horizontal="left" vertical="center" wrapText="1" indent="1"/>
    </xf>
    <xf numFmtId="0" fontId="2" fillId="3" borderId="10" xfId="0" applyFont="1" applyFill="1" applyBorder="1" applyAlignment="1" applyProtection="1">
      <alignment horizontal="left" vertical="top" wrapText="1" indent="1"/>
    </xf>
    <xf numFmtId="0" fontId="2" fillId="3" borderId="0" xfId="0" applyFont="1" applyFill="1" applyBorder="1" applyAlignment="1" applyProtection="1">
      <alignment horizontal="left" vertical="top" wrapText="1" indent="1"/>
    </xf>
    <xf numFmtId="0" fontId="7" fillId="3" borderId="10" xfId="0" applyFont="1" applyFill="1" applyBorder="1" applyAlignment="1" applyProtection="1">
      <alignment horizontal="left" wrapText="1" indent="2"/>
    </xf>
    <xf numFmtId="0" fontId="7" fillId="3" borderId="0" xfId="0" applyFont="1" applyFill="1" applyBorder="1" applyAlignment="1" applyProtection="1">
      <alignment horizontal="left" wrapText="1" indent="2"/>
    </xf>
    <xf numFmtId="0" fontId="7" fillId="3" borderId="0"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171" fontId="4" fillId="0" borderId="4" xfId="0" applyNumberFormat="1" applyFont="1" applyBorder="1" applyAlignment="1" applyProtection="1">
      <alignment horizontal="left" vertical="center" indent="1"/>
      <protection locked="0"/>
    </xf>
    <xf numFmtId="171" fontId="4" fillId="0" borderId="12" xfId="0" applyNumberFormat="1" applyFont="1" applyBorder="1" applyAlignment="1" applyProtection="1">
      <alignment horizontal="left" vertical="center" indent="1"/>
      <protection locked="0"/>
    </xf>
    <xf numFmtId="171" fontId="4" fillId="0" borderId="1" xfId="0" applyNumberFormat="1" applyFont="1" applyBorder="1" applyAlignment="1" applyProtection="1">
      <alignment horizontal="left" vertical="center" indent="1"/>
      <protection locked="0"/>
    </xf>
    <xf numFmtId="49" fontId="2" fillId="6" borderId="4" xfId="0" applyNumberFormat="1" applyFont="1" applyFill="1" applyBorder="1" applyAlignment="1" applyProtection="1">
      <alignment horizontal="left" vertical="center" indent="1"/>
      <protection locked="0"/>
    </xf>
    <xf numFmtId="49" fontId="2" fillId="6" borderId="12" xfId="0" applyNumberFormat="1" applyFont="1" applyFill="1" applyBorder="1" applyAlignment="1" applyProtection="1">
      <alignment horizontal="left" vertical="center" indent="1"/>
      <protection locked="0"/>
    </xf>
    <xf numFmtId="49" fontId="2" fillId="6" borderId="1" xfId="0" applyNumberFormat="1" applyFont="1" applyFill="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0" fontId="2" fillId="3" borderId="1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3"/>
    </xf>
    <xf numFmtId="0" fontId="8" fillId="3" borderId="10" xfId="0" applyFont="1" applyFill="1" applyBorder="1" applyAlignment="1" applyProtection="1">
      <alignment horizontal="left" indent="1"/>
    </xf>
    <xf numFmtId="0" fontId="8" fillId="3" borderId="0" xfId="0" applyFont="1" applyFill="1" applyBorder="1" applyAlignment="1" applyProtection="1">
      <alignment horizontal="left" indent="1"/>
    </xf>
    <xf numFmtId="0" fontId="2" fillId="2" borderId="38"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31"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19" xfId="0" applyFont="1" applyFill="1" applyBorder="1" applyAlignment="1">
      <alignment horizontal="left" vertical="top" wrapText="1" indent="1"/>
    </xf>
    <xf numFmtId="49" fontId="4" fillId="0" borderId="4"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0" fillId="3" borderId="0" xfId="0" applyFill="1" applyBorder="1" applyAlignment="1" applyProtection="1">
      <alignment horizontal="left" vertical="center" wrapText="1" indent="3"/>
    </xf>
    <xf numFmtId="0" fontId="8" fillId="2" borderId="15" xfId="0" applyFont="1" applyFill="1" applyBorder="1" applyAlignment="1">
      <alignment horizontal="left" indent="2"/>
    </xf>
    <xf numFmtId="0" fontId="8" fillId="2" borderId="16" xfId="0" applyFont="1" applyFill="1" applyBorder="1" applyAlignment="1">
      <alignment horizontal="left" indent="2"/>
    </xf>
    <xf numFmtId="0" fontId="8" fillId="2" borderId="17" xfId="0" applyFont="1" applyFill="1" applyBorder="1" applyAlignment="1">
      <alignment horizontal="left" indent="2"/>
    </xf>
    <xf numFmtId="0" fontId="0" fillId="14" borderId="42" xfId="0" applyFill="1" applyBorder="1" applyAlignment="1">
      <alignment horizontal="center" vertical="center" wrapText="1"/>
    </xf>
    <xf numFmtId="0" fontId="0" fillId="14" borderId="43" xfId="0" applyFill="1" applyBorder="1" applyAlignment="1">
      <alignment horizontal="center" vertical="center" wrapText="1"/>
    </xf>
    <xf numFmtId="0" fontId="0" fillId="14" borderId="44" xfId="0" applyFill="1" applyBorder="1" applyAlignment="1">
      <alignment horizontal="center" vertical="center" wrapText="1"/>
    </xf>
    <xf numFmtId="0" fontId="31" fillId="3" borderId="10" xfId="0" applyFont="1" applyFill="1" applyBorder="1" applyAlignment="1">
      <alignment horizontal="right"/>
    </xf>
    <xf numFmtId="0" fontId="31" fillId="3" borderId="0" xfId="0" applyFont="1" applyFill="1" applyBorder="1" applyAlignment="1">
      <alignment horizontal="right"/>
    </xf>
    <xf numFmtId="0" fontId="0" fillId="3" borderId="10" xfId="0" applyFill="1" applyBorder="1" applyAlignment="1">
      <alignment horizontal="right" vertical="center"/>
    </xf>
    <xf numFmtId="0" fontId="0" fillId="3" borderId="0" xfId="0" applyFill="1" applyBorder="1" applyAlignment="1">
      <alignment horizontal="right"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3" borderId="10" xfId="0" applyFill="1" applyBorder="1" applyAlignment="1">
      <alignment horizontal="right" vertical="center" wrapText="1"/>
    </xf>
    <xf numFmtId="0" fontId="0" fillId="3" borderId="0" xfId="0" applyFill="1" applyBorder="1" applyAlignment="1">
      <alignment horizontal="right" vertical="center" wrapText="1"/>
    </xf>
    <xf numFmtId="0" fontId="2" fillId="3" borderId="10" xfId="0" applyFont="1" applyFill="1" applyBorder="1" applyAlignment="1">
      <alignment horizontal="right"/>
    </xf>
    <xf numFmtId="0" fontId="0" fillId="3" borderId="0" xfId="0" applyFill="1" applyBorder="1" applyAlignment="1">
      <alignment horizontal="right"/>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0" fillId="3" borderId="10" xfId="0" applyFill="1" applyBorder="1" applyAlignment="1">
      <alignment horizontal="right"/>
    </xf>
    <xf numFmtId="0" fontId="31" fillId="3" borderId="10" xfId="0" applyFont="1" applyFill="1" applyBorder="1" applyAlignment="1">
      <alignment horizontal="right" vertical="top"/>
    </xf>
    <xf numFmtId="0" fontId="31" fillId="3" borderId="0" xfId="0" applyFont="1" applyFill="1" applyBorder="1" applyAlignment="1">
      <alignment horizontal="right" vertical="top"/>
    </xf>
    <xf numFmtId="0" fontId="0" fillId="2" borderId="16" xfId="0" applyFill="1" applyBorder="1" applyAlignment="1">
      <alignment horizontal="left" indent="2"/>
    </xf>
    <xf numFmtId="0" fontId="0" fillId="2" borderId="17" xfId="0" applyFill="1" applyBorder="1" applyAlignment="1">
      <alignment horizontal="left" indent="2"/>
    </xf>
    <xf numFmtId="0" fontId="8" fillId="2" borderId="15" xfId="0" applyFont="1" applyFill="1" applyBorder="1" applyAlignment="1">
      <alignment horizontal="left" vertical="center" indent="2"/>
    </xf>
    <xf numFmtId="0" fontId="8" fillId="2" borderId="16" xfId="0" applyFont="1" applyFill="1" applyBorder="1" applyAlignment="1">
      <alignment horizontal="left" vertical="center" indent="2"/>
    </xf>
    <xf numFmtId="0" fontId="8" fillId="2" borderId="17" xfId="0" applyFont="1" applyFill="1" applyBorder="1" applyAlignment="1">
      <alignment horizontal="left" vertical="center" indent="2"/>
    </xf>
    <xf numFmtId="0" fontId="0" fillId="3" borderId="0" xfId="0" applyFill="1" applyBorder="1" applyAlignment="1">
      <alignment horizontal="center" vertical="center" wrapText="1"/>
    </xf>
    <xf numFmtId="0" fontId="8" fillId="3" borderId="10" xfId="0" applyFont="1" applyFill="1" applyBorder="1" applyAlignment="1">
      <alignment horizontal="left" vertical="center" indent="2"/>
    </xf>
    <xf numFmtId="0" fontId="0" fillId="0" borderId="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2" fontId="4" fillId="6" borderId="4" xfId="0" applyNumberFormat="1" applyFont="1" applyFill="1" applyBorder="1" applyAlignment="1" applyProtection="1">
      <alignment horizontal="center" vertical="center"/>
      <protection locked="0"/>
    </xf>
    <xf numFmtId="2" fontId="4" fillId="6" borderId="12" xfId="0" applyNumberFormat="1" applyFont="1" applyFill="1" applyBorder="1" applyAlignment="1" applyProtection="1">
      <alignment horizontal="center" vertical="center"/>
      <protection locked="0"/>
    </xf>
    <xf numFmtId="2" fontId="4" fillId="6" borderId="1" xfId="0" applyNumberFormat="1" applyFont="1" applyFill="1" applyBorder="1" applyAlignment="1" applyProtection="1">
      <alignment horizontal="center" vertical="center"/>
      <protection locked="0"/>
    </xf>
    <xf numFmtId="0" fontId="2" fillId="3" borderId="10" xfId="0" applyFont="1" applyFill="1" applyBorder="1" applyAlignment="1">
      <alignment horizontal="right" vertical="center"/>
    </xf>
    <xf numFmtId="0" fontId="34" fillId="3" borderId="10" xfId="0" applyFont="1" applyFill="1" applyBorder="1" applyAlignment="1">
      <alignment horizontal="center"/>
    </xf>
    <xf numFmtId="0" fontId="34" fillId="3" borderId="0" xfId="0" applyFont="1" applyFill="1" applyBorder="1" applyAlignment="1">
      <alignment horizontal="center"/>
    </xf>
    <xf numFmtId="0" fontId="31" fillId="3" borderId="10" xfId="0" applyFont="1" applyFill="1" applyBorder="1" applyAlignment="1">
      <alignment horizontal="left" indent="9"/>
    </xf>
    <xf numFmtId="0" fontId="31" fillId="3" borderId="0" xfId="0" applyFont="1" applyFill="1" applyBorder="1" applyAlignment="1">
      <alignment horizontal="left" indent="9"/>
    </xf>
    <xf numFmtId="0" fontId="0" fillId="0" borderId="0" xfId="0" applyBorder="1" applyAlignment="1">
      <alignment horizontal="right"/>
    </xf>
    <xf numFmtId="0" fontId="34" fillId="3" borderId="10" xfId="0" applyFont="1" applyFill="1" applyBorder="1" applyAlignment="1">
      <alignment horizontal="right" wrapText="1"/>
    </xf>
    <xf numFmtId="0" fontId="34" fillId="3" borderId="0" xfId="0" applyFont="1" applyFill="1" applyBorder="1" applyAlignment="1">
      <alignment horizontal="right" wrapText="1"/>
    </xf>
    <xf numFmtId="172" fontId="4" fillId="6" borderId="4" xfId="0" applyNumberFormat="1" applyFont="1" applyFill="1" applyBorder="1" applyAlignment="1" applyProtection="1">
      <alignment horizontal="center" vertical="center"/>
      <protection locked="0"/>
    </xf>
    <xf numFmtId="172" fontId="4" fillId="6" borderId="12" xfId="0" applyNumberFormat="1" applyFont="1" applyFill="1" applyBorder="1" applyAlignment="1" applyProtection="1">
      <alignment horizontal="center" vertical="center"/>
      <protection locked="0"/>
    </xf>
    <xf numFmtId="172" fontId="4" fillId="6" borderId="1"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xf>
    <xf numFmtId="0" fontId="4" fillId="6" borderId="4" xfId="0" applyFont="1"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49" fontId="2" fillId="6" borderId="4" xfId="0" applyNumberFormat="1" applyFont="1" applyFill="1" applyBorder="1" applyAlignment="1" applyProtection="1">
      <alignment horizontal="center" vertical="center" wrapText="1"/>
      <protection locked="0"/>
    </xf>
    <xf numFmtId="49" fontId="2" fillId="6" borderId="12" xfId="0" applyNumberFormat="1" applyFont="1" applyFill="1" applyBorder="1" applyAlignment="1" applyProtection="1">
      <alignment horizontal="center" vertical="center" wrapText="1"/>
      <protection locked="0"/>
    </xf>
    <xf numFmtId="49" fontId="2" fillId="6" borderId="1" xfId="0" applyNumberFormat="1" applyFont="1" applyFill="1" applyBorder="1" applyAlignment="1" applyProtection="1">
      <alignment horizontal="center" vertical="center" wrapText="1"/>
      <protection locked="0"/>
    </xf>
    <xf numFmtId="181" fontId="4" fillId="6" borderId="4" xfId="0" applyNumberFormat="1" applyFont="1" applyFill="1" applyBorder="1" applyAlignment="1" applyProtection="1">
      <alignment horizontal="center" vertical="center"/>
      <protection locked="0"/>
    </xf>
    <xf numFmtId="181" fontId="4" fillId="6" borderId="12" xfId="0" applyNumberFormat="1" applyFont="1" applyFill="1" applyBorder="1" applyAlignment="1" applyProtection="1">
      <alignment horizontal="center" vertical="center"/>
      <protection locked="0"/>
    </xf>
    <xf numFmtId="181" fontId="4" fillId="6" borderId="1" xfId="0" applyNumberFormat="1" applyFont="1" applyFill="1" applyBorder="1" applyAlignment="1" applyProtection="1">
      <alignment horizontal="center" vertical="center"/>
      <protection locked="0"/>
    </xf>
    <xf numFmtId="173" fontId="4" fillId="6" borderId="4" xfId="0" applyNumberFormat="1" applyFont="1" applyFill="1" applyBorder="1" applyAlignment="1" applyProtection="1">
      <alignment horizontal="center" vertical="center"/>
      <protection locked="0"/>
    </xf>
    <xf numFmtId="173" fontId="4" fillId="6" borderId="12" xfId="0" applyNumberFormat="1" applyFont="1" applyFill="1" applyBorder="1" applyAlignment="1" applyProtection="1">
      <alignment horizontal="center" vertical="center"/>
      <protection locked="0"/>
    </xf>
    <xf numFmtId="173" fontId="4" fillId="6" borderId="1" xfId="0" applyNumberFormat="1" applyFont="1" applyFill="1" applyBorder="1" applyAlignment="1" applyProtection="1">
      <alignment horizontal="center" vertical="center"/>
      <protection locked="0"/>
    </xf>
    <xf numFmtId="2" fontId="2" fillId="6" borderId="4" xfId="0" applyNumberFormat="1" applyFont="1" applyFill="1" applyBorder="1" applyAlignment="1" applyProtection="1">
      <alignment horizontal="center" vertical="center"/>
      <protection locked="0"/>
    </xf>
    <xf numFmtId="2" fontId="2" fillId="6" borderId="12" xfId="0" applyNumberFormat="1" applyFont="1" applyFill="1" applyBorder="1" applyAlignment="1" applyProtection="1">
      <alignment horizontal="center" vertical="center"/>
      <protection locked="0"/>
    </xf>
    <xf numFmtId="2" fontId="2" fillId="6" borderId="1"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xf>
    <xf numFmtId="10" fontId="2" fillId="6" borderId="4" xfId="0" applyNumberFormat="1" applyFont="1" applyFill="1" applyBorder="1" applyAlignment="1" applyProtection="1">
      <alignment horizontal="center" vertical="center" wrapText="1"/>
      <protection locked="0"/>
    </xf>
    <xf numFmtId="10" fontId="2" fillId="6" borderId="12" xfId="0" applyNumberFormat="1" applyFont="1" applyFill="1" applyBorder="1" applyAlignment="1" applyProtection="1">
      <alignment horizontal="center" vertical="center" wrapText="1"/>
      <protection locked="0"/>
    </xf>
    <xf numFmtId="10" fontId="2" fillId="6" borderId="1" xfId="0" applyNumberFormat="1" applyFont="1" applyFill="1" applyBorder="1" applyAlignment="1" applyProtection="1">
      <alignment horizontal="center" vertical="center" wrapText="1"/>
      <protection locked="0"/>
    </xf>
    <xf numFmtId="177" fontId="4" fillId="6" borderId="4" xfId="0" applyNumberFormat="1" applyFont="1" applyFill="1" applyBorder="1" applyAlignment="1" applyProtection="1">
      <alignment horizontal="center" vertical="center"/>
      <protection locked="0"/>
    </xf>
    <xf numFmtId="177" fontId="4" fillId="6" borderId="12" xfId="0" applyNumberFormat="1" applyFont="1" applyFill="1" applyBorder="1" applyAlignment="1" applyProtection="1">
      <alignment horizontal="center" vertical="center"/>
      <protection locked="0"/>
    </xf>
    <xf numFmtId="177" fontId="4" fillId="6" borderId="1" xfId="0" applyNumberFormat="1" applyFont="1" applyFill="1" applyBorder="1" applyAlignment="1" applyProtection="1">
      <alignment horizontal="center" vertical="center"/>
      <protection locked="0"/>
    </xf>
    <xf numFmtId="169" fontId="4" fillId="6" borderId="4" xfId="0" applyNumberFormat="1" applyFont="1" applyFill="1" applyBorder="1" applyAlignment="1" applyProtection="1">
      <alignment horizontal="center" vertical="center"/>
      <protection locked="0"/>
    </xf>
    <xf numFmtId="169" fontId="4" fillId="6" borderId="12" xfId="0" applyNumberFormat="1" applyFont="1" applyFill="1" applyBorder="1" applyAlignment="1" applyProtection="1">
      <alignment horizontal="center" vertical="center"/>
      <protection locked="0"/>
    </xf>
    <xf numFmtId="169" fontId="4" fillId="6" borderId="1" xfId="0" applyNumberFormat="1" applyFont="1" applyFill="1" applyBorder="1" applyAlignment="1" applyProtection="1">
      <alignment horizontal="center" vertical="center"/>
      <protection locked="0"/>
    </xf>
    <xf numFmtId="168" fontId="4" fillId="6" borderId="4" xfId="0" applyNumberFormat="1" applyFont="1" applyFill="1" applyBorder="1" applyAlignment="1" applyProtection="1">
      <alignment horizontal="center" vertical="center"/>
      <protection locked="0"/>
    </xf>
    <xf numFmtId="168" fontId="4" fillId="6" borderId="12" xfId="0" applyNumberFormat="1" applyFont="1" applyFill="1" applyBorder="1" applyAlignment="1" applyProtection="1">
      <alignment horizontal="center" vertical="center"/>
      <protection locked="0"/>
    </xf>
    <xf numFmtId="168" fontId="4" fillId="6" borderId="1" xfId="0" applyNumberFormat="1" applyFont="1" applyFill="1" applyBorder="1" applyAlignment="1" applyProtection="1">
      <alignment horizontal="center" vertical="center"/>
      <protection locked="0"/>
    </xf>
    <xf numFmtId="10" fontId="4" fillId="6" borderId="4" xfId="0" applyNumberFormat="1" applyFont="1" applyFill="1" applyBorder="1" applyAlignment="1" applyProtection="1">
      <alignment horizontal="center" vertical="center"/>
      <protection locked="0"/>
    </xf>
    <xf numFmtId="10" fontId="4" fillId="6" borderId="12" xfId="0" applyNumberFormat="1" applyFont="1" applyFill="1" applyBorder="1" applyAlignment="1" applyProtection="1">
      <alignment horizontal="center" vertical="center"/>
      <protection locked="0"/>
    </xf>
    <xf numFmtId="10" fontId="4" fillId="6" borderId="1" xfId="0" applyNumberFormat="1" applyFont="1" applyFill="1" applyBorder="1" applyAlignment="1" applyProtection="1">
      <alignment horizontal="center" vertical="center"/>
      <protection locked="0"/>
    </xf>
    <xf numFmtId="0" fontId="31" fillId="3" borderId="10" xfId="0" applyFont="1" applyFill="1" applyBorder="1" applyAlignment="1">
      <alignment horizontal="left" vertical="center" indent="12"/>
    </xf>
    <xf numFmtId="0" fontId="31" fillId="3" borderId="0" xfId="0" applyFont="1" applyFill="1" applyBorder="1" applyAlignment="1">
      <alignment horizontal="left" vertical="center" indent="12"/>
    </xf>
    <xf numFmtId="0" fontId="2" fillId="3" borderId="10" xfId="0" applyFont="1" applyFill="1" applyBorder="1" applyAlignment="1">
      <alignment horizontal="left" wrapText="1" indent="2"/>
    </xf>
    <xf numFmtId="0" fontId="2" fillId="3" borderId="0" xfId="0" applyFont="1" applyFill="1" applyBorder="1" applyAlignment="1">
      <alignment horizontal="left" wrapText="1" indent="2"/>
    </xf>
    <xf numFmtId="0" fontId="2" fillId="3" borderId="10" xfId="0" applyFont="1" applyFill="1" applyBorder="1" applyAlignment="1">
      <alignment horizontal="right" vertical="center" wrapText="1" indent="2"/>
    </xf>
    <xf numFmtId="0" fontId="2" fillId="3" borderId="0" xfId="0" applyFont="1" applyFill="1" applyBorder="1" applyAlignment="1">
      <alignment horizontal="left" vertical="center" wrapText="1" indent="6"/>
    </xf>
    <xf numFmtId="0" fontId="2" fillId="3" borderId="19" xfId="0" applyFont="1" applyFill="1" applyBorder="1" applyAlignment="1">
      <alignment horizontal="left" vertical="center" wrapText="1" indent="6"/>
    </xf>
    <xf numFmtId="0" fontId="2" fillId="3" borderId="10" xfId="0" applyFont="1" applyFill="1" applyBorder="1" applyAlignment="1">
      <alignment horizontal="left" vertical="center" indent="6"/>
    </xf>
    <xf numFmtId="0" fontId="2" fillId="3" borderId="0" xfId="0" applyFont="1" applyFill="1" applyBorder="1" applyAlignment="1">
      <alignment horizontal="left" vertical="center" indent="6"/>
    </xf>
    <xf numFmtId="0" fontId="2" fillId="3" borderId="19" xfId="0" applyFont="1" applyFill="1" applyBorder="1" applyAlignment="1">
      <alignment horizontal="left" vertical="center" indent="6"/>
    </xf>
    <xf numFmtId="0" fontId="2" fillId="3" borderId="10"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2"/>
    </xf>
    <xf numFmtId="0" fontId="2" fillId="3" borderId="0" xfId="0" applyFont="1" applyFill="1" applyBorder="1" applyAlignment="1">
      <alignment horizontal="left" vertical="center" wrapText="1" indent="2"/>
    </xf>
    <xf numFmtId="0" fontId="2" fillId="3" borderId="19" xfId="0" applyFont="1" applyFill="1" applyBorder="1" applyAlignment="1">
      <alignment horizontal="left" vertical="center" wrapText="1" indent="2"/>
    </xf>
    <xf numFmtId="0" fontId="2" fillId="3" borderId="10" xfId="0" applyFont="1" applyFill="1" applyBorder="1" applyAlignment="1">
      <alignment horizontal="left" vertical="center" indent="2"/>
    </xf>
    <xf numFmtId="0" fontId="2" fillId="3" borderId="0" xfId="0" applyFont="1" applyFill="1" applyBorder="1" applyAlignment="1">
      <alignment horizontal="left" vertical="center" indent="2"/>
    </xf>
    <xf numFmtId="0" fontId="2" fillId="3" borderId="19" xfId="0" applyFont="1" applyFill="1" applyBorder="1" applyAlignment="1">
      <alignment horizontal="left" vertical="center" indent="2"/>
    </xf>
    <xf numFmtId="0" fontId="4" fillId="10" borderId="4" xfId="0" applyFont="1" applyFill="1" applyBorder="1" applyAlignment="1" applyProtection="1">
      <alignment horizontal="center" vertical="center"/>
    </xf>
    <xf numFmtId="0" fontId="4" fillId="10" borderId="1" xfId="0" applyFont="1" applyFill="1" applyBorder="1" applyAlignment="1" applyProtection="1">
      <alignment horizontal="center" vertical="center"/>
    </xf>
    <xf numFmtId="167" fontId="4" fillId="6" borderId="4" xfId="0" applyNumberFormat="1" applyFont="1" applyFill="1" applyBorder="1" applyAlignment="1" applyProtection="1">
      <alignment horizontal="center" vertical="center"/>
      <protection locked="0"/>
    </xf>
    <xf numFmtId="167" fontId="4" fillId="6"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2" fillId="0" borderId="33" xfId="0" applyFont="1" applyFill="1" applyBorder="1" applyAlignment="1">
      <alignment horizontal="left" vertical="center" wrapText="1" indent="2"/>
    </xf>
    <xf numFmtId="0" fontId="2" fillId="0" borderId="12" xfId="0" applyFont="1" applyFill="1" applyBorder="1" applyAlignment="1">
      <alignment horizontal="left" vertical="center" wrapText="1" indent="2"/>
    </xf>
    <xf numFmtId="0" fontId="2" fillId="0" borderId="1" xfId="0" applyFont="1" applyFill="1" applyBorder="1" applyAlignment="1">
      <alignment horizontal="left" vertical="center" wrapText="1" indent="2"/>
    </xf>
    <xf numFmtId="0" fontId="0" fillId="0" borderId="0" xfId="0" applyBorder="1" applyAlignment="1">
      <alignment horizontal="center" vertical="center"/>
    </xf>
    <xf numFmtId="0" fontId="44" fillId="4" borderId="10" xfId="0" applyFont="1" applyFill="1" applyBorder="1" applyAlignment="1" applyProtection="1">
      <alignment horizontal="center" vertical="center"/>
    </xf>
    <xf numFmtId="0" fontId="44" fillId="4" borderId="0" xfId="0" applyFont="1" applyFill="1" applyBorder="1" applyAlignment="1" applyProtection="1">
      <alignment horizontal="center" vertical="center"/>
    </xf>
    <xf numFmtId="0" fontId="44" fillId="4" borderId="7" xfId="0" applyFont="1" applyFill="1" applyBorder="1" applyAlignment="1" applyProtection="1">
      <alignment horizontal="center" vertical="center"/>
    </xf>
    <xf numFmtId="0" fontId="29" fillId="3" borderId="10" xfId="0" applyFont="1" applyFill="1" applyBorder="1" applyAlignment="1">
      <alignment horizontal="center"/>
    </xf>
    <xf numFmtId="0" fontId="29" fillId="3" borderId="0" xfId="0" applyFont="1" applyFill="1" applyBorder="1" applyAlignment="1">
      <alignment horizontal="center"/>
    </xf>
    <xf numFmtId="176" fontId="4" fillId="6" borderId="4" xfId="0" applyNumberFormat="1" applyFont="1" applyFill="1" applyBorder="1" applyAlignment="1" applyProtection="1">
      <alignment horizontal="center" vertical="center"/>
      <protection locked="0"/>
    </xf>
    <xf numFmtId="176" fontId="4" fillId="6" borderId="1" xfId="0" applyNumberFormat="1" applyFont="1" applyFill="1" applyBorder="1" applyAlignment="1" applyProtection="1">
      <alignment horizontal="center" vertical="center"/>
      <protection locked="0"/>
    </xf>
    <xf numFmtId="0" fontId="2" fillId="3" borderId="0" xfId="0" applyFont="1" applyFill="1" applyBorder="1" applyAlignment="1">
      <alignment horizontal="right"/>
    </xf>
    <xf numFmtId="0" fontId="0" fillId="3" borderId="10" xfId="0" applyFill="1" applyBorder="1" applyAlignment="1">
      <alignment horizontal="center"/>
    </xf>
    <xf numFmtId="0" fontId="0" fillId="3" borderId="0" xfId="0" applyFill="1" applyBorder="1" applyAlignment="1">
      <alignment horizontal="center"/>
    </xf>
    <xf numFmtId="10" fontId="4" fillId="10" borderId="4" xfId="0" applyNumberFormat="1" applyFont="1" applyFill="1" applyBorder="1" applyAlignment="1" applyProtection="1">
      <alignment horizontal="center" vertical="center"/>
    </xf>
    <xf numFmtId="10" fontId="4" fillId="10" borderId="1" xfId="0" applyNumberFormat="1" applyFont="1" applyFill="1" applyBorder="1" applyAlignment="1" applyProtection="1">
      <alignment horizontal="center" vertical="center"/>
    </xf>
    <xf numFmtId="0" fontId="34" fillId="3" borderId="10" xfId="0" applyFont="1" applyFill="1" applyBorder="1" applyAlignment="1">
      <alignment horizontal="center" wrapText="1"/>
    </xf>
    <xf numFmtId="0" fontId="31" fillId="3" borderId="0" xfId="0" applyFont="1" applyFill="1" applyBorder="1" applyAlignment="1">
      <alignment horizontal="center" wrapText="1"/>
    </xf>
    <xf numFmtId="0" fontId="31" fillId="3" borderId="10" xfId="0" applyFont="1" applyFill="1" applyBorder="1" applyAlignment="1">
      <alignment horizontal="center" wrapText="1"/>
    </xf>
    <xf numFmtId="0" fontId="2" fillId="3" borderId="0" xfId="0" applyFont="1" applyFill="1" applyBorder="1" applyAlignment="1">
      <alignment horizontal="right" vertical="center"/>
    </xf>
    <xf numFmtId="0" fontId="0" fillId="3" borderId="19" xfId="0" applyFill="1" applyBorder="1" applyAlignment="1">
      <alignment horizontal="center" vertical="center" wrapText="1"/>
    </xf>
    <xf numFmtId="0" fontId="2" fillId="3" borderId="10" xfId="0" applyFont="1" applyFill="1" applyBorder="1" applyAlignment="1">
      <alignment horizontal="right" vertical="center" indent="1"/>
    </xf>
    <xf numFmtId="0" fontId="0" fillId="3" borderId="0" xfId="0" applyFill="1" applyBorder="1" applyAlignment="1">
      <alignment horizontal="right" vertical="center" indent="1"/>
    </xf>
    <xf numFmtId="174" fontId="4" fillId="6" borderId="4" xfId="0" applyNumberFormat="1" applyFont="1" applyFill="1" applyBorder="1" applyAlignment="1" applyProtection="1">
      <alignment horizontal="center" vertical="center"/>
      <protection locked="0"/>
    </xf>
    <xf numFmtId="174" fontId="4" fillId="6" borderId="1" xfId="0" applyNumberFormat="1" applyFont="1" applyFill="1" applyBorder="1" applyAlignment="1" applyProtection="1">
      <alignment horizontal="center" vertical="center"/>
      <protection locked="0"/>
    </xf>
    <xf numFmtId="175" fontId="4" fillId="6" borderId="4" xfId="0" applyNumberFormat="1" applyFont="1" applyFill="1" applyBorder="1" applyAlignment="1" applyProtection="1">
      <alignment horizontal="center" vertical="center"/>
      <protection locked="0"/>
    </xf>
    <xf numFmtId="175" fontId="4" fillId="6" borderId="1" xfId="0" applyNumberFormat="1" applyFont="1" applyFill="1" applyBorder="1" applyAlignment="1" applyProtection="1">
      <alignment horizontal="center" vertical="center"/>
      <protection locked="0"/>
    </xf>
    <xf numFmtId="0" fontId="34" fillId="3" borderId="10" xfId="0" applyFont="1" applyFill="1" applyBorder="1" applyAlignment="1">
      <alignment horizontal="left" vertical="top" wrapText="1"/>
    </xf>
    <xf numFmtId="0" fontId="31" fillId="3" borderId="0" xfId="0" applyFont="1" applyFill="1" applyBorder="1" applyAlignment="1">
      <alignment horizontal="left" vertical="top" wrapText="1"/>
    </xf>
    <xf numFmtId="0" fontId="31" fillId="3" borderId="7" xfId="0" applyFont="1" applyFill="1" applyBorder="1" applyAlignment="1">
      <alignment horizontal="left" vertical="top" wrapText="1"/>
    </xf>
    <xf numFmtId="0" fontId="2" fillId="0" borderId="3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38" xfId="1" applyFont="1" applyFill="1" applyBorder="1" applyAlignment="1">
      <alignment horizontal="left" vertical="top"/>
    </xf>
    <xf numFmtId="0" fontId="2" fillId="0" borderId="20" xfId="1" applyFont="1" applyFill="1" applyBorder="1" applyAlignment="1">
      <alignment horizontal="left" vertical="top"/>
    </xf>
    <xf numFmtId="0" fontId="2" fillId="0" borderId="39" xfId="1" applyFont="1" applyFill="1" applyBorder="1" applyAlignment="1">
      <alignment horizontal="left" vertical="top"/>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8" xfId="1" applyFont="1" applyFill="1" applyBorder="1" applyAlignment="1">
      <alignment horizontal="left" vertical="top" wrapText="1"/>
    </xf>
    <xf numFmtId="0" fontId="13" fillId="2" borderId="15"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17" xfId="0" applyFont="1" applyFill="1" applyBorder="1" applyAlignment="1" applyProtection="1">
      <alignment horizontal="center"/>
    </xf>
    <xf numFmtId="178" fontId="2" fillId="6" borderId="4" xfId="0" applyNumberFormat="1" applyFont="1" applyFill="1" applyBorder="1" applyAlignment="1" applyProtection="1">
      <alignment horizontal="center" vertical="center" wrapText="1"/>
      <protection locked="0"/>
    </xf>
    <xf numFmtId="178" fontId="2" fillId="6" borderId="1" xfId="0" applyNumberFormat="1" applyFont="1" applyFill="1" applyBorder="1" applyAlignment="1" applyProtection="1">
      <alignment horizontal="center" vertical="center" wrapText="1"/>
      <protection locked="0"/>
    </xf>
    <xf numFmtId="0" fontId="2" fillId="3" borderId="19" xfId="0" applyFont="1" applyFill="1" applyBorder="1" applyAlignment="1" applyProtection="1">
      <alignment horizontal="left" vertical="center" wrapText="1" indent="3"/>
    </xf>
    <xf numFmtId="1" fontId="2" fillId="6" borderId="4" xfId="6" applyNumberFormat="1" applyFont="1" applyFill="1" applyBorder="1" applyAlignment="1" applyProtection="1">
      <alignment horizontal="center" vertical="top" wrapText="1"/>
      <protection locked="0"/>
    </xf>
    <xf numFmtId="1" fontId="2" fillId="6" borderId="12" xfId="6" applyNumberFormat="1" applyFont="1" applyFill="1" applyBorder="1" applyAlignment="1" applyProtection="1">
      <alignment horizontal="center" vertical="top" wrapText="1"/>
      <protection locked="0"/>
    </xf>
    <xf numFmtId="1" fontId="2" fillId="6" borderId="1" xfId="6" applyNumberFormat="1" applyFont="1" applyFill="1" applyBorder="1" applyAlignment="1" applyProtection="1">
      <alignment horizontal="center" vertical="top" wrapText="1"/>
      <protection locked="0"/>
    </xf>
    <xf numFmtId="0" fontId="2" fillId="3" borderId="10" xfId="6" applyFont="1" applyFill="1" applyBorder="1" applyAlignment="1" applyProtection="1">
      <alignment horizontal="left" vertical="center" indent="3"/>
    </xf>
    <xf numFmtId="0" fontId="2" fillId="3" borderId="0" xfId="6" applyFont="1" applyFill="1" applyBorder="1" applyAlignment="1" applyProtection="1">
      <alignment horizontal="left" vertical="center" indent="3"/>
    </xf>
    <xf numFmtId="0" fontId="2" fillId="3" borderId="19" xfId="6" applyFont="1" applyFill="1" applyBorder="1" applyAlignment="1" applyProtection="1">
      <alignment horizontal="left" vertical="center" indent="3"/>
    </xf>
    <xf numFmtId="0" fontId="2" fillId="3" borderId="10" xfId="6" applyFont="1" applyFill="1" applyBorder="1" applyAlignment="1" applyProtection="1">
      <alignment horizontal="left" vertical="center" wrapText="1" indent="3"/>
    </xf>
    <xf numFmtId="0" fontId="2" fillId="3" borderId="0" xfId="6" applyFont="1" applyFill="1" applyBorder="1" applyAlignment="1" applyProtection="1">
      <alignment horizontal="left" vertical="center" wrapText="1" indent="3"/>
    </xf>
    <xf numFmtId="0" fontId="2" fillId="3" borderId="19" xfId="6" applyFont="1" applyFill="1" applyBorder="1" applyAlignment="1" applyProtection="1">
      <alignment horizontal="left" vertical="center" wrapText="1" indent="3"/>
    </xf>
    <xf numFmtId="49" fontId="2" fillId="6" borderId="4" xfId="0" applyNumberFormat="1" applyFont="1" applyFill="1" applyBorder="1" applyAlignment="1" applyProtection="1">
      <alignment horizontal="left" vertical="top" wrapText="1" indent="1"/>
      <protection locked="0"/>
    </xf>
    <xf numFmtId="49" fontId="2" fillId="6" borderId="4" xfId="0" applyNumberFormat="1" applyFont="1" applyFill="1" applyBorder="1" applyAlignment="1" applyProtection="1">
      <alignment horizontal="left" vertical="center" wrapText="1" indent="1"/>
      <protection locked="0"/>
    </xf>
    <xf numFmtId="49" fontId="2" fillId="6" borderId="1" xfId="0" applyNumberFormat="1" applyFont="1" applyFill="1" applyBorder="1" applyAlignment="1" applyProtection="1">
      <alignment horizontal="left" vertical="center" wrapText="1" indent="1"/>
      <protection locked="0"/>
    </xf>
    <xf numFmtId="0" fontId="8" fillId="2" borderId="4" xfId="0" applyFont="1" applyFill="1" applyBorder="1" applyAlignment="1" applyProtection="1">
      <alignment horizontal="left" vertical="center" indent="1"/>
    </xf>
    <xf numFmtId="0" fontId="8" fillId="2" borderId="1" xfId="0" applyFont="1" applyFill="1" applyBorder="1" applyAlignment="1" applyProtection="1">
      <alignment horizontal="left" vertical="center" indent="1"/>
    </xf>
    <xf numFmtId="0" fontId="8" fillId="3" borderId="0" xfId="0" applyFont="1" applyFill="1" applyBorder="1" applyAlignment="1" applyProtection="1">
      <alignment horizontal="center"/>
    </xf>
    <xf numFmtId="0" fontId="2" fillId="3" borderId="10" xfId="0" applyFont="1" applyFill="1" applyBorder="1" applyAlignment="1">
      <alignment horizontal="left" vertical="top" wrapText="1" indent="3"/>
    </xf>
    <xf numFmtId="0" fontId="2" fillId="3" borderId="0" xfId="0" applyFont="1" applyFill="1" applyBorder="1" applyAlignment="1">
      <alignment horizontal="left" vertical="top" wrapText="1" indent="3"/>
    </xf>
    <xf numFmtId="178" fontId="2" fillId="6" borderId="4" xfId="0" applyNumberFormat="1" applyFont="1" applyFill="1" applyBorder="1" applyAlignment="1" applyProtection="1">
      <alignment horizontal="left" vertical="center" wrapText="1" indent="1"/>
      <protection locked="0"/>
    </xf>
    <xf numFmtId="178" fontId="2" fillId="6" borderId="1" xfId="0" applyNumberFormat="1" applyFont="1" applyFill="1" applyBorder="1" applyAlignment="1" applyProtection="1">
      <alignment horizontal="left" vertical="center" wrapText="1" indent="1"/>
      <protection locked="0"/>
    </xf>
    <xf numFmtId="0" fontId="2" fillId="3" borderId="10" xfId="6" applyFont="1" applyFill="1" applyBorder="1" applyAlignment="1" applyProtection="1">
      <alignment horizontal="left" vertical="center" indent="5"/>
    </xf>
    <xf numFmtId="0" fontId="2" fillId="3" borderId="0" xfId="6" applyFont="1" applyFill="1" applyBorder="1" applyAlignment="1" applyProtection="1">
      <alignment horizontal="left" vertical="center" indent="5"/>
    </xf>
    <xf numFmtId="0" fontId="2" fillId="3" borderId="19" xfId="6" applyFont="1" applyFill="1" applyBorder="1" applyAlignment="1" applyProtection="1">
      <alignment horizontal="left" vertical="center" indent="5"/>
    </xf>
    <xf numFmtId="0" fontId="2" fillId="3" borderId="10" xfId="6" applyFont="1" applyFill="1" applyBorder="1" applyAlignment="1" applyProtection="1">
      <alignment horizontal="left" vertical="center" wrapText="1" indent="5"/>
    </xf>
    <xf numFmtId="0" fontId="2" fillId="3" borderId="0" xfId="6" applyFont="1" applyFill="1" applyBorder="1" applyAlignment="1" applyProtection="1">
      <alignment horizontal="left" vertical="center" wrapText="1" indent="5"/>
    </xf>
    <xf numFmtId="0" fontId="2" fillId="3" borderId="19" xfId="6" applyFont="1" applyFill="1" applyBorder="1" applyAlignment="1" applyProtection="1">
      <alignment horizontal="left" vertical="center" wrapText="1" indent="5"/>
    </xf>
    <xf numFmtId="14" fontId="2" fillId="6" borderId="4" xfId="0" applyNumberFormat="1" applyFont="1" applyFill="1" applyBorder="1" applyAlignment="1" applyProtection="1">
      <alignment horizontal="left" vertical="center" wrapText="1" indent="1"/>
      <protection locked="0"/>
    </xf>
    <xf numFmtId="14" fontId="2" fillId="6" borderId="1" xfId="0" applyNumberFormat="1" applyFont="1" applyFill="1" applyBorder="1" applyAlignment="1" applyProtection="1">
      <alignment horizontal="left" vertical="center" wrapText="1" indent="1"/>
      <protection locked="0"/>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2" fontId="2" fillId="6" borderId="4" xfId="0" applyNumberFormat="1" applyFont="1" applyFill="1" applyBorder="1" applyAlignment="1" applyProtection="1">
      <alignment horizontal="center" vertical="center" wrapText="1"/>
      <protection locked="0"/>
    </xf>
    <xf numFmtId="2" fontId="2" fillId="6" borderId="1" xfId="0" applyNumberFormat="1" applyFont="1" applyFill="1" applyBorder="1" applyAlignment="1" applyProtection="1">
      <alignment horizontal="center" vertical="center" wrapText="1"/>
      <protection locked="0"/>
    </xf>
    <xf numFmtId="0" fontId="34" fillId="3" borderId="22" xfId="0"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wrapText="1"/>
    </xf>
    <xf numFmtId="0" fontId="8" fillId="3" borderId="10" xfId="0" applyFont="1" applyFill="1" applyBorder="1" applyAlignment="1" applyProtection="1">
      <alignment horizontal="left" vertical="center" wrapText="1" indent="2"/>
    </xf>
    <xf numFmtId="0" fontId="8" fillId="3" borderId="0" xfId="0" applyFont="1" applyFill="1" applyBorder="1" applyAlignment="1" applyProtection="1">
      <alignment horizontal="left" vertical="center" wrapText="1" indent="2"/>
    </xf>
    <xf numFmtId="0" fontId="2" fillId="6" borderId="33" xfId="0" applyFont="1" applyFill="1" applyBorder="1" applyAlignment="1" applyProtection="1">
      <alignment horizontal="left" vertical="top" wrapText="1" indent="1"/>
      <protection locked="0"/>
    </xf>
    <xf numFmtId="0" fontId="2" fillId="6" borderId="12" xfId="0" applyFont="1" applyFill="1" applyBorder="1" applyAlignment="1" applyProtection="1">
      <alignment horizontal="left" vertical="top" wrapText="1" indent="1"/>
      <protection locked="0"/>
    </xf>
    <xf numFmtId="0" fontId="2" fillId="6" borderId="1" xfId="0" applyFont="1" applyFill="1" applyBorder="1" applyAlignment="1" applyProtection="1">
      <alignment horizontal="left" vertical="top" wrapText="1" indent="1"/>
      <protection locked="0"/>
    </xf>
    <xf numFmtId="0" fontId="8" fillId="3" borderId="19" xfId="0" applyFont="1" applyFill="1" applyBorder="1" applyAlignment="1">
      <alignment horizontal="left" vertical="center" wrapText="1" indent="1"/>
    </xf>
    <xf numFmtId="0" fontId="20" fillId="4" borderId="11" xfId="0" applyFont="1" applyFill="1" applyBorder="1" applyAlignment="1" applyProtection="1">
      <alignment horizontal="center" vertical="center"/>
    </xf>
    <xf numFmtId="0" fontId="20" fillId="4" borderId="13"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5" fillId="4" borderId="9"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44" fillId="4" borderId="11" xfId="0" applyFont="1" applyFill="1" applyBorder="1" applyAlignment="1" applyProtection="1">
      <alignment horizontal="left" vertical="center"/>
    </xf>
    <xf numFmtId="0" fontId="44" fillId="4" borderId="13" xfId="0" applyFont="1" applyFill="1" applyBorder="1" applyAlignment="1" applyProtection="1">
      <alignment horizontal="left" vertical="center"/>
    </xf>
    <xf numFmtId="0" fontId="13" fillId="2" borderId="11" xfId="0" applyFont="1" applyFill="1" applyBorder="1" applyAlignment="1" applyProtection="1">
      <alignment horizontal="left"/>
    </xf>
    <xf numFmtId="0" fontId="13" fillId="2" borderId="13" xfId="0" applyFont="1" applyFill="1" applyBorder="1" applyAlignment="1" applyProtection="1">
      <alignment horizontal="left"/>
    </xf>
    <xf numFmtId="0" fontId="2" fillId="6" borderId="0" xfId="0" applyFont="1" applyFill="1" applyBorder="1" applyAlignment="1">
      <alignment horizontal="left" vertical="center"/>
    </xf>
    <xf numFmtId="0" fontId="0" fillId="3" borderId="10" xfId="0" applyFill="1" applyBorder="1" applyAlignment="1">
      <alignment horizontal="left" indent="1"/>
    </xf>
    <xf numFmtId="0" fontId="0" fillId="3" borderId="0" xfId="0" applyFill="1" applyBorder="1" applyAlignment="1">
      <alignment horizontal="left" indent="1"/>
    </xf>
    <xf numFmtId="0" fontId="13" fillId="2" borderId="15" xfId="0" applyFont="1" applyFill="1" applyBorder="1" applyAlignment="1">
      <alignment horizontal="left" indent="1"/>
    </xf>
    <xf numFmtId="0" fontId="13" fillId="2" borderId="16" xfId="0" applyFont="1" applyFill="1" applyBorder="1" applyAlignment="1">
      <alignment horizontal="left" indent="1"/>
    </xf>
    <xf numFmtId="0" fontId="13" fillId="2" borderId="17" xfId="0" applyFont="1" applyFill="1" applyBorder="1" applyAlignment="1">
      <alignment horizontal="left" indent="1"/>
    </xf>
    <xf numFmtId="0" fontId="0" fillId="3" borderId="9" xfId="0" applyFill="1" applyBorder="1" applyAlignment="1">
      <alignment horizontal="left" indent="1"/>
    </xf>
    <xf numFmtId="0" fontId="0" fillId="3" borderId="5" xfId="0" applyFill="1" applyBorder="1" applyAlignment="1">
      <alignment horizontal="left" indent="1"/>
    </xf>
    <xf numFmtId="0" fontId="2" fillId="2" borderId="4"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3" borderId="0" xfId="0" applyFont="1" applyFill="1" applyBorder="1" applyAlignment="1">
      <alignment horizontal="center" vertical="top" wrapText="1"/>
    </xf>
    <xf numFmtId="0" fontId="7" fillId="3" borderId="0" xfId="0" applyFont="1" applyFill="1" applyBorder="1" applyAlignment="1">
      <alignment horizontal="center" vertical="top" wrapText="1"/>
    </xf>
    <xf numFmtId="0" fontId="0" fillId="3" borderId="11" xfId="0" applyFill="1" applyBorder="1" applyAlignment="1">
      <alignment horizontal="left" indent="1"/>
    </xf>
    <xf numFmtId="0" fontId="0" fillId="3" borderId="13" xfId="0" applyFill="1" applyBorder="1" applyAlignment="1">
      <alignment horizontal="left" indent="1"/>
    </xf>
  </cellXfs>
  <cellStyles count="9">
    <cellStyle name="Comma 2" xfId="3"/>
    <cellStyle name="Currency 2" xfId="4"/>
    <cellStyle name="Normal" xfId="0" builtinId="0"/>
    <cellStyle name="Normal 2" xfId="1"/>
    <cellStyle name="Normal 2 2" xfId="6"/>
    <cellStyle name="Normal 3" xfId="2"/>
    <cellStyle name="Normal 4" xfId="8"/>
    <cellStyle name="Percent 2" xfId="5"/>
    <cellStyle name="Percent 3"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CFCD"/>
      <rgbColor rgb="00807F83"/>
      <rgbColor rgb="00006A71"/>
      <rgbColor rgb="0099CCFF"/>
      <rgbColor rgb="0083AFB4"/>
      <rgbColor rgb="00CC99FF"/>
      <rgbColor rgb="0021314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2</xdr:row>
      <xdr:rowOff>9525</xdr:rowOff>
    </xdr:from>
    <xdr:to>
      <xdr:col>4</xdr:col>
      <xdr:colOff>2238375</xdr:colOff>
      <xdr:row>2</xdr:row>
      <xdr:rowOff>371475</xdr:rowOff>
    </xdr:to>
    <xdr:pic>
      <xdr:nvPicPr>
        <xdr:cNvPr id="4" name="Picture 42" descr="NoBar_StdDark_NoTag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525"/>
          <a:ext cx="255269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0</xdr:rowOff>
    </xdr:from>
    <xdr:ext cx="65" cy="172227"/>
    <xdr:sp macro="" textlink="">
      <xdr:nvSpPr>
        <xdr:cNvPr id="2" name="TextBox 1"/>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3</xdr:row>
      <xdr:rowOff>0</xdr:rowOff>
    </xdr:from>
    <xdr:ext cx="65" cy="172227"/>
    <xdr:sp macro="" textlink="">
      <xdr:nvSpPr>
        <xdr:cNvPr id="2" name="TextBox 1"/>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9</xdr:row>
      <xdr:rowOff>0</xdr:rowOff>
    </xdr:from>
    <xdr:ext cx="65" cy="172227"/>
    <xdr:sp macro="" textlink="">
      <xdr:nvSpPr>
        <xdr:cNvPr id="3" name="TextBox 2"/>
        <xdr:cNvSpPr txBox="1"/>
      </xdr:nvSpPr>
      <xdr:spPr>
        <a:xfrm>
          <a:off x="5939873" y="5135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E19" sqref="E19"/>
    </sheetView>
  </sheetViews>
  <sheetFormatPr defaultRowHeight="12.75"/>
  <cols>
    <col min="3" max="3" width="18.7109375" customWidth="1"/>
    <col min="4" max="4" width="50.140625" bestFit="1" customWidth="1"/>
    <col min="5" max="5" width="79.85546875" bestFit="1" customWidth="1"/>
    <col min="6" max="6" width="40.7109375" bestFit="1" customWidth="1"/>
  </cols>
  <sheetData>
    <row r="2" spans="2:6">
      <c r="B2" s="818" t="s">
        <v>375</v>
      </c>
      <c r="C2" s="818" t="s">
        <v>1643</v>
      </c>
      <c r="D2" s="818" t="s">
        <v>396</v>
      </c>
      <c r="E2" s="818" t="s">
        <v>1637</v>
      </c>
      <c r="F2" s="818" t="s">
        <v>1641</v>
      </c>
    </row>
    <row r="3" spans="2:6">
      <c r="B3">
        <v>1</v>
      </c>
      <c r="C3" t="s">
        <v>1632</v>
      </c>
      <c r="D3" s="811" t="s">
        <v>1633</v>
      </c>
      <c r="E3" t="s">
        <v>1636</v>
      </c>
      <c r="F3" t="s">
        <v>1638</v>
      </c>
    </row>
    <row r="4" spans="2:6">
      <c r="B4">
        <f>B3+1</f>
        <v>2</v>
      </c>
      <c r="C4" t="s">
        <v>1632</v>
      </c>
      <c r="D4" s="811" t="s">
        <v>1634</v>
      </c>
      <c r="E4" t="s">
        <v>1636</v>
      </c>
      <c r="F4" t="s">
        <v>1638</v>
      </c>
    </row>
    <row r="5" spans="2:6">
      <c r="B5">
        <f t="shared" ref="B5:B11" si="0">B4+1</f>
        <v>3</v>
      </c>
      <c r="C5" t="s">
        <v>1632</v>
      </c>
      <c r="D5" s="811" t="s">
        <v>1635</v>
      </c>
      <c r="E5" t="s">
        <v>1636</v>
      </c>
      <c r="F5" t="s">
        <v>1638</v>
      </c>
    </row>
    <row r="6" spans="2:6">
      <c r="B6">
        <f t="shared" si="0"/>
        <v>4</v>
      </c>
      <c r="C6" t="s">
        <v>1632</v>
      </c>
      <c r="D6" s="812" t="s">
        <v>1639</v>
      </c>
      <c r="E6" t="s">
        <v>1640</v>
      </c>
      <c r="F6" t="s">
        <v>1638</v>
      </c>
    </row>
    <row r="7" spans="2:6">
      <c r="B7">
        <f t="shared" si="0"/>
        <v>5</v>
      </c>
      <c r="C7" t="s">
        <v>1632</v>
      </c>
      <c r="D7" t="s">
        <v>1644</v>
      </c>
      <c r="E7" t="s">
        <v>1645</v>
      </c>
      <c r="F7" t="s">
        <v>1646</v>
      </c>
    </row>
    <row r="8" spans="2:6">
      <c r="B8">
        <f t="shared" si="0"/>
        <v>6</v>
      </c>
      <c r="C8" t="s">
        <v>1632</v>
      </c>
      <c r="D8" s="827" t="s">
        <v>1647</v>
      </c>
      <c r="E8" t="s">
        <v>1648</v>
      </c>
      <c r="F8" t="s">
        <v>1638</v>
      </c>
    </row>
    <row r="9" spans="2:6">
      <c r="B9">
        <f t="shared" si="0"/>
        <v>7</v>
      </c>
      <c r="C9" t="s">
        <v>1632</v>
      </c>
      <c r="D9" s="827" t="s">
        <v>1649</v>
      </c>
      <c r="E9" t="s">
        <v>1648</v>
      </c>
      <c r="F9" t="s">
        <v>1638</v>
      </c>
    </row>
    <row r="10" spans="2:6">
      <c r="B10">
        <f t="shared" si="0"/>
        <v>8</v>
      </c>
      <c r="C10" t="s">
        <v>1632</v>
      </c>
      <c r="D10" s="827" t="s">
        <v>1650</v>
      </c>
      <c r="E10" t="s">
        <v>1648</v>
      </c>
      <c r="F10" t="s">
        <v>1638</v>
      </c>
    </row>
    <row r="11" spans="2:6">
      <c r="B11">
        <f t="shared" si="0"/>
        <v>9</v>
      </c>
      <c r="C11" t="s">
        <v>1632</v>
      </c>
      <c r="D11" s="811" t="s">
        <v>1651</v>
      </c>
      <c r="E11" t="s">
        <v>1652</v>
      </c>
      <c r="F11" t="s">
        <v>1638</v>
      </c>
    </row>
    <row r="12" spans="2:6">
      <c r="B12">
        <v>10</v>
      </c>
      <c r="C12" t="s">
        <v>1705</v>
      </c>
      <c r="D12" s="832" t="s">
        <v>1687</v>
      </c>
      <c r="E12" t="s">
        <v>1690</v>
      </c>
      <c r="F12" t="s">
        <v>1646</v>
      </c>
    </row>
    <row r="13" spans="2:6">
      <c r="B13">
        <v>11</v>
      </c>
      <c r="C13" t="s">
        <v>1705</v>
      </c>
      <c r="D13" s="832" t="s">
        <v>1688</v>
      </c>
      <c r="E13" t="s">
        <v>1690</v>
      </c>
      <c r="F13" t="s">
        <v>1646</v>
      </c>
    </row>
    <row r="14" spans="2:6">
      <c r="B14">
        <v>12</v>
      </c>
      <c r="C14" t="s">
        <v>1705</v>
      </c>
      <c r="D14" s="832" t="s">
        <v>1689</v>
      </c>
      <c r="E14" t="s">
        <v>1690</v>
      </c>
      <c r="F14" t="s">
        <v>1646</v>
      </c>
    </row>
    <row r="15" spans="2:6">
      <c r="B15">
        <v>13</v>
      </c>
      <c r="C15" t="s">
        <v>1705</v>
      </c>
      <c r="D15" s="832" t="s">
        <v>1691</v>
      </c>
      <c r="E15" t="s">
        <v>1695</v>
      </c>
      <c r="F15" t="s">
        <v>1646</v>
      </c>
    </row>
    <row r="16" spans="2:6">
      <c r="B16">
        <v>14</v>
      </c>
      <c r="C16" t="s">
        <v>1705</v>
      </c>
      <c r="D16" s="832" t="s">
        <v>1692</v>
      </c>
      <c r="E16" t="s">
        <v>1695</v>
      </c>
      <c r="F16" t="s">
        <v>1646</v>
      </c>
    </row>
    <row r="17" spans="2:6">
      <c r="B17">
        <v>15</v>
      </c>
      <c r="C17" t="s">
        <v>1705</v>
      </c>
      <c r="D17" s="832" t="s">
        <v>1693</v>
      </c>
      <c r="E17" t="s">
        <v>1695</v>
      </c>
      <c r="F17" t="s">
        <v>1646</v>
      </c>
    </row>
    <row r="18" spans="2:6">
      <c r="B18">
        <v>16</v>
      </c>
      <c r="C18" t="s">
        <v>1705</v>
      </c>
      <c r="D18" s="832" t="s">
        <v>1694</v>
      </c>
      <c r="E18" t="s">
        <v>1695</v>
      </c>
      <c r="F18" t="s">
        <v>1646</v>
      </c>
    </row>
    <row r="19" spans="2:6">
      <c r="B19">
        <f t="shared" ref="B19" si="1">B18+1</f>
        <v>17</v>
      </c>
      <c r="C19" t="s">
        <v>1705</v>
      </c>
      <c r="D19" s="832" t="s">
        <v>1696</v>
      </c>
      <c r="E19" t="s">
        <v>1697</v>
      </c>
      <c r="F19" t="s">
        <v>1698</v>
      </c>
    </row>
    <row r="20" spans="2:6">
      <c r="B20">
        <v>17</v>
      </c>
      <c r="C20" t="s">
        <v>1705</v>
      </c>
      <c r="D20" s="832" t="s">
        <v>1696</v>
      </c>
      <c r="E20" t="s">
        <v>1699</v>
      </c>
      <c r="F20" t="s">
        <v>1646</v>
      </c>
    </row>
    <row r="21" spans="2:6">
      <c r="B21">
        <v>18</v>
      </c>
      <c r="C21" t="s">
        <v>1705</v>
      </c>
      <c r="D21" t="s">
        <v>1700</v>
      </c>
      <c r="E21" t="s">
        <v>1702</v>
      </c>
      <c r="F21" t="s">
        <v>1698</v>
      </c>
    </row>
    <row r="22" spans="2:6">
      <c r="B22">
        <v>19</v>
      </c>
      <c r="C22" t="s">
        <v>1705</v>
      </c>
      <c r="D22" t="s">
        <v>1701</v>
      </c>
      <c r="E22" t="s">
        <v>1702</v>
      </c>
      <c r="F22" t="s">
        <v>1698</v>
      </c>
    </row>
    <row r="23" spans="2:6">
      <c r="B23">
        <v>20</v>
      </c>
      <c r="C23" t="s">
        <v>1705</v>
      </c>
      <c r="D23" s="832" t="s">
        <v>1703</v>
      </c>
      <c r="E23" t="s">
        <v>1704</v>
      </c>
      <c r="F23" t="s">
        <v>1698</v>
      </c>
    </row>
    <row r="24" spans="2:6">
      <c r="B24">
        <v>21</v>
      </c>
      <c r="C24" t="s">
        <v>1705</v>
      </c>
      <c r="D24" s="832" t="s">
        <v>1706</v>
      </c>
      <c r="E24" t="s">
        <v>1714</v>
      </c>
      <c r="F24" t="s">
        <v>1698</v>
      </c>
    </row>
    <row r="25" spans="2:6">
      <c r="B25">
        <v>22</v>
      </c>
      <c r="C25" t="s">
        <v>1705</v>
      </c>
      <c r="D25" s="832" t="s">
        <v>1707</v>
      </c>
      <c r="E25" t="s">
        <v>1714</v>
      </c>
      <c r="F25" t="s">
        <v>1698</v>
      </c>
    </row>
    <row r="26" spans="2:6">
      <c r="B26">
        <v>23</v>
      </c>
      <c r="C26" t="s">
        <v>1705</v>
      </c>
      <c r="D26" s="832" t="s">
        <v>1708</v>
      </c>
      <c r="E26" t="s">
        <v>1714</v>
      </c>
      <c r="F26" t="s">
        <v>1698</v>
      </c>
    </row>
    <row r="27" spans="2:6">
      <c r="B27">
        <v>24</v>
      </c>
      <c r="C27" t="s">
        <v>1705</v>
      </c>
      <c r="D27" s="832" t="s">
        <v>1709</v>
      </c>
      <c r="E27" t="s">
        <v>1714</v>
      </c>
      <c r="F27" t="s">
        <v>1698</v>
      </c>
    </row>
    <row r="28" spans="2:6">
      <c r="B28">
        <v>25</v>
      </c>
      <c r="C28" t="s">
        <v>1705</v>
      </c>
      <c r="D28" s="832" t="s">
        <v>1710</v>
      </c>
      <c r="E28" t="s">
        <v>1714</v>
      </c>
      <c r="F28" t="s">
        <v>1698</v>
      </c>
    </row>
    <row r="29" spans="2:6">
      <c r="B29">
        <v>26</v>
      </c>
      <c r="C29" t="s">
        <v>1705</v>
      </c>
      <c r="D29" s="832" t="s">
        <v>1711</v>
      </c>
      <c r="E29" t="s">
        <v>1714</v>
      </c>
      <c r="F29" t="s">
        <v>1698</v>
      </c>
    </row>
    <row r="30" spans="2:6">
      <c r="B30">
        <v>27</v>
      </c>
      <c r="C30" t="s">
        <v>1705</v>
      </c>
      <c r="D30" s="832" t="s">
        <v>1712</v>
      </c>
      <c r="E30" t="s">
        <v>1714</v>
      </c>
      <c r="F30" t="s">
        <v>1698</v>
      </c>
    </row>
    <row r="31" spans="2:6">
      <c r="B31">
        <v>28</v>
      </c>
      <c r="C31" t="s">
        <v>1705</v>
      </c>
      <c r="D31" s="832" t="s">
        <v>1713</v>
      </c>
      <c r="E31" t="s">
        <v>1714</v>
      </c>
      <c r="F31" t="s">
        <v>1698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BP565"/>
  <sheetViews>
    <sheetView showGridLines="0" showRowColHeaders="0" zoomScaleNormal="100" workbookViewId="0">
      <selection activeCell="D7" sqref="D7:E7"/>
    </sheetView>
  </sheetViews>
  <sheetFormatPr defaultRowHeight="12.75"/>
  <cols>
    <col min="1" max="1" width="32.5703125" style="376" customWidth="1"/>
    <col min="2" max="2" width="20.5703125" style="449" customWidth="1"/>
    <col min="3" max="3" width="3" style="449" customWidth="1"/>
    <col min="4" max="5" width="19.28515625" style="449" customWidth="1"/>
    <col min="6" max="6" width="3" style="449" customWidth="1"/>
    <col min="7" max="7" width="19.28515625" style="449" customWidth="1"/>
    <col min="8" max="8" width="19.28515625" style="376" customWidth="1"/>
    <col min="9" max="9" width="3" style="449" customWidth="1"/>
    <col min="10" max="11" width="19.28515625" style="376" customWidth="1"/>
    <col min="12" max="13" width="3" customWidth="1"/>
    <col min="14" max="14" width="56.5703125" hidden="1" customWidth="1"/>
    <col min="15" max="15" width="11.7109375" hidden="1" customWidth="1"/>
    <col min="16" max="16" width="2.28515625" hidden="1" customWidth="1"/>
    <col min="17" max="18" width="3" hidden="1" customWidth="1"/>
    <col min="19" max="19" width="4.140625" hidden="1" customWidth="1"/>
    <col min="20" max="20" width="7.5703125" hidden="1" customWidth="1"/>
    <col min="21" max="21" width="8.42578125" style="458" hidden="1" customWidth="1"/>
    <col min="22" max="22" width="18.5703125" style="458" hidden="1" customWidth="1"/>
    <col min="23" max="23" width="26.140625" style="458" hidden="1" customWidth="1"/>
    <col min="24" max="24" width="33.42578125" style="458" hidden="1" customWidth="1"/>
    <col min="25" max="25" width="7.5703125" style="458" hidden="1" customWidth="1"/>
    <col min="26" max="26" width="43.28515625" style="458" hidden="1" customWidth="1"/>
    <col min="27" max="27" width="10.42578125" hidden="1" customWidth="1"/>
    <col min="28" max="28" width="12.140625" hidden="1" customWidth="1"/>
    <col min="29" max="29" width="9.140625" style="383" hidden="1" customWidth="1"/>
    <col min="30" max="31" width="9.140625" style="458" hidden="1" customWidth="1"/>
    <col min="32" max="32" width="9.140625" hidden="1" customWidth="1"/>
    <col min="33" max="33" width="60.28515625" hidden="1" customWidth="1"/>
    <col min="34" max="60" width="9.140625" hidden="1" customWidth="1"/>
    <col min="61" max="61" width="9.140625" style="7" hidden="1" customWidth="1"/>
    <col min="62" max="67" width="9.140625" hidden="1" customWidth="1"/>
    <col min="68" max="68" width="9.140625" style="745" hidden="1" customWidth="1"/>
    <col min="69" max="69" width="9.140625" customWidth="1"/>
  </cols>
  <sheetData>
    <row r="1" spans="1:68" ht="21">
      <c r="A1" s="1057" t="s">
        <v>1424</v>
      </c>
      <c r="B1" s="1058"/>
      <c r="C1" s="1058"/>
      <c r="D1" s="1058"/>
      <c r="E1" s="1058"/>
      <c r="F1" s="1058"/>
      <c r="G1" s="1058"/>
      <c r="H1" s="1058"/>
      <c r="I1" s="1058"/>
      <c r="J1" s="1058"/>
      <c r="K1" s="1058"/>
      <c r="L1" s="1059"/>
      <c r="T1" s="999" t="s">
        <v>397</v>
      </c>
      <c r="U1" s="999"/>
      <c r="V1" s="999"/>
      <c r="W1" s="999"/>
      <c r="X1" s="999"/>
      <c r="Y1" s="999"/>
      <c r="Z1" s="999"/>
      <c r="AA1" s="999"/>
      <c r="AB1" s="999"/>
      <c r="AC1" s="999"/>
      <c r="AD1" s="999"/>
      <c r="AE1" s="1000" t="s">
        <v>521</v>
      </c>
      <c r="AF1" s="1000"/>
      <c r="AG1" s="1000"/>
      <c r="AH1" s="1000"/>
      <c r="AI1" s="1000"/>
      <c r="AJ1" s="1000"/>
      <c r="AK1" s="7"/>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97"/>
    </row>
    <row r="2" spans="1:68" ht="15.75" thickBot="1">
      <c r="A2" s="1258" t="s">
        <v>1546</v>
      </c>
      <c r="B2" s="1259"/>
      <c r="C2" s="1259"/>
      <c r="D2" s="1259"/>
      <c r="E2" s="1259"/>
      <c r="F2" s="1259"/>
      <c r="G2" s="1259"/>
      <c r="H2" s="1259"/>
      <c r="I2" s="1259"/>
      <c r="J2" s="1259"/>
      <c r="K2" s="1259"/>
      <c r="L2" s="1260"/>
      <c r="T2" s="968" t="s">
        <v>396</v>
      </c>
      <c r="U2" s="970" t="s">
        <v>372</v>
      </c>
      <c r="V2" s="970"/>
      <c r="W2" s="971" t="s">
        <v>136</v>
      </c>
      <c r="X2" s="971" t="s">
        <v>375</v>
      </c>
      <c r="Y2" s="971" t="s">
        <v>376</v>
      </c>
      <c r="Z2" s="971" t="s">
        <v>425</v>
      </c>
      <c r="AA2" s="971" t="s">
        <v>393</v>
      </c>
      <c r="AB2" s="971" t="s">
        <v>394</v>
      </c>
      <c r="AC2" s="971" t="s">
        <v>395</v>
      </c>
      <c r="AD2" s="971" t="s">
        <v>522</v>
      </c>
      <c r="AE2" s="966" t="s">
        <v>1466</v>
      </c>
      <c r="AF2" s="966" t="s">
        <v>520</v>
      </c>
      <c r="AG2" s="966" t="s">
        <v>398</v>
      </c>
      <c r="AH2" s="966" t="s">
        <v>1307</v>
      </c>
      <c r="AI2" s="966" t="s">
        <v>523</v>
      </c>
      <c r="AJ2" s="966" t="s">
        <v>399</v>
      </c>
      <c r="AK2" s="7"/>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97"/>
    </row>
    <row r="3" spans="1:68" ht="18" customHeight="1" thickBot="1">
      <c r="A3" s="1154" t="s">
        <v>1723</v>
      </c>
      <c r="B3" s="1155"/>
      <c r="C3" s="1155"/>
      <c r="D3" s="1155"/>
      <c r="E3" s="1155"/>
      <c r="F3" s="1155"/>
      <c r="G3" s="1155"/>
      <c r="H3" s="1155"/>
      <c r="I3" s="1155"/>
      <c r="J3" s="1155"/>
      <c r="K3" s="1155"/>
      <c r="L3" s="1156"/>
      <c r="R3" t="s">
        <v>654</v>
      </c>
      <c r="T3" s="1009"/>
      <c r="U3" s="558" t="s">
        <v>373</v>
      </c>
      <c r="V3" s="406" t="s">
        <v>374</v>
      </c>
      <c r="W3" s="972"/>
      <c r="X3" s="972"/>
      <c r="Y3" s="972"/>
      <c r="Z3" s="972"/>
      <c r="AA3" s="972"/>
      <c r="AB3" s="972"/>
      <c r="AC3" s="972"/>
      <c r="AD3" s="972"/>
      <c r="AE3" s="975"/>
      <c r="AF3" s="975"/>
      <c r="AG3" s="975"/>
      <c r="AH3" s="975"/>
      <c r="AI3" s="975"/>
      <c r="AJ3" s="975"/>
      <c r="AL3" s="305"/>
      <c r="AM3" s="787" t="s">
        <v>870</v>
      </c>
      <c r="AN3" s="787" t="s">
        <v>871</v>
      </c>
      <c r="AO3" s="787" t="s">
        <v>872</v>
      </c>
      <c r="AP3" s="753" t="s">
        <v>873</v>
      </c>
      <c r="AQ3" s="753" t="s">
        <v>874</v>
      </c>
      <c r="AR3" s="753" t="s">
        <v>875</v>
      </c>
      <c r="AS3" s="753" t="s">
        <v>876</v>
      </c>
      <c r="AT3" s="753" t="s">
        <v>877</v>
      </c>
      <c r="AU3" s="753" t="s">
        <v>878</v>
      </c>
      <c r="AV3" s="753" t="s">
        <v>879</v>
      </c>
      <c r="AW3" s="753" t="s">
        <v>880</v>
      </c>
      <c r="AX3" s="753" t="s">
        <v>881</v>
      </c>
      <c r="AY3" s="753" t="s">
        <v>882</v>
      </c>
      <c r="AZ3" s="753" t="s">
        <v>883</v>
      </c>
      <c r="BA3" s="753" t="s">
        <v>884</v>
      </c>
      <c r="BB3" s="753" t="s">
        <v>885</v>
      </c>
      <c r="BC3" s="753" t="s">
        <v>924</v>
      </c>
      <c r="BD3" s="753" t="s">
        <v>925</v>
      </c>
      <c r="BE3" s="753" t="s">
        <v>926</v>
      </c>
      <c r="BF3" s="753" t="s">
        <v>927</v>
      </c>
      <c r="BG3" s="753" t="s">
        <v>928</v>
      </c>
      <c r="BH3" s="753" t="s">
        <v>929</v>
      </c>
      <c r="BI3" s="753" t="s">
        <v>936</v>
      </c>
      <c r="BJ3" s="753" t="s">
        <v>1679</v>
      </c>
      <c r="BK3" s="753" t="s">
        <v>1680</v>
      </c>
      <c r="BL3" s="753" t="s">
        <v>1681</v>
      </c>
      <c r="BM3" s="748" t="s">
        <v>1682</v>
      </c>
      <c r="BN3" s="753" t="s">
        <v>1683</v>
      </c>
      <c r="BO3" s="753" t="s">
        <v>1684</v>
      </c>
      <c r="BP3" s="756" t="s">
        <v>1685</v>
      </c>
    </row>
    <row r="4" spans="1:68" ht="5.25" customHeight="1">
      <c r="A4" s="687"/>
      <c r="B4" s="688"/>
      <c r="C4" s="688"/>
      <c r="D4" s="688"/>
      <c r="E4" s="688"/>
      <c r="F4" s="688"/>
      <c r="G4" s="688"/>
      <c r="H4" s="688"/>
      <c r="I4" s="688"/>
      <c r="J4" s="688"/>
      <c r="K4" s="688"/>
      <c r="L4" s="354"/>
      <c r="M4" s="7"/>
      <c r="N4" s="7"/>
      <c r="O4" s="7"/>
      <c r="Q4" s="7" t="s">
        <v>653</v>
      </c>
      <c r="R4" s="7"/>
    </row>
    <row r="5" spans="1:68" ht="10.5" customHeight="1">
      <c r="A5" s="687"/>
      <c r="B5" s="688"/>
      <c r="C5" s="688"/>
      <c r="D5" s="1215" t="s">
        <v>257</v>
      </c>
      <c r="E5" s="1215"/>
      <c r="F5" s="688"/>
      <c r="G5" s="1215" t="s">
        <v>258</v>
      </c>
      <c r="H5" s="1215"/>
      <c r="I5" s="688"/>
      <c r="J5" s="1215" t="s">
        <v>259</v>
      </c>
      <c r="K5" s="1215"/>
      <c r="L5" s="354"/>
      <c r="M5" s="7"/>
      <c r="N5" s="7"/>
      <c r="O5" s="7"/>
      <c r="P5" s="7"/>
      <c r="Q5" s="7"/>
      <c r="R5" s="580" t="s">
        <v>654</v>
      </c>
    </row>
    <row r="6" spans="1:68" ht="5.25" customHeight="1" thickBot="1">
      <c r="A6" s="466"/>
      <c r="B6" s="688"/>
      <c r="C6" s="688"/>
      <c r="D6" s="688"/>
      <c r="E6" s="688"/>
      <c r="F6" s="688"/>
      <c r="G6" s="688"/>
      <c r="H6" s="688"/>
      <c r="I6" s="688"/>
      <c r="J6" s="688"/>
      <c r="K6" s="688"/>
      <c r="L6" s="354"/>
      <c r="M6" s="7"/>
      <c r="N6" s="7"/>
      <c r="O6" s="7"/>
      <c r="P6" s="7"/>
      <c r="Q6" s="7" t="s">
        <v>653</v>
      </c>
      <c r="R6" s="7"/>
    </row>
    <row r="7" spans="1:68" ht="18.75" customHeight="1" thickTop="1" thickBot="1">
      <c r="A7" s="718" t="s">
        <v>1513</v>
      </c>
      <c r="B7" s="470"/>
      <c r="C7" s="688"/>
      <c r="D7" s="1182"/>
      <c r="E7" s="1184"/>
      <c r="F7" s="688"/>
      <c r="G7" s="1182"/>
      <c r="H7" s="1184"/>
      <c r="I7" s="688"/>
      <c r="J7" s="1182"/>
      <c r="K7" s="1184"/>
      <c r="L7" s="354"/>
      <c r="M7" s="7"/>
      <c r="N7" s="939" t="s">
        <v>1720</v>
      </c>
      <c r="O7" s="7"/>
      <c r="Q7" s="7"/>
      <c r="R7" s="7" t="s">
        <v>654</v>
      </c>
      <c r="T7" s="372" t="str">
        <f ca="1">CELL("address",D7)</f>
        <v>$D$7</v>
      </c>
      <c r="U7" s="575" t="s">
        <v>967</v>
      </c>
      <c r="V7" s="390" t="str">
        <f t="shared" ref="V7:V15" ca="1" si="0">MID(CELL("filename",U7),FIND("]",CELL("filename",U7))+1,256)</f>
        <v>3d. DR_DER_System</v>
      </c>
      <c r="W7" s="458" t="s">
        <v>1564</v>
      </c>
      <c r="X7" s="458" t="s">
        <v>1561</v>
      </c>
      <c r="Y7" s="458">
        <v>1</v>
      </c>
      <c r="Z7" s="385" t="str">
        <f ca="1">U7&amp;"_"&amp;T7&amp;"_"&amp;X7&amp;"_"&amp;Y7</f>
        <v>3d_$D$7_DR_used_1</v>
      </c>
      <c r="AA7" t="s">
        <v>589</v>
      </c>
      <c r="AC7" s="381" t="str">
        <f>CONCATENATE(AM7)</f>
        <v>Yes</v>
      </c>
      <c r="AD7" s="458" t="s">
        <v>86</v>
      </c>
      <c r="AE7" s="458" t="s">
        <v>86</v>
      </c>
      <c r="AM7" t="s">
        <v>82</v>
      </c>
    </row>
    <row r="8" spans="1:68" ht="5.25" customHeight="1" thickTop="1">
      <c r="A8" s="680"/>
      <c r="B8" s="688"/>
      <c r="C8" s="688"/>
      <c r="D8" s="688"/>
      <c r="E8" s="688"/>
      <c r="F8" s="688"/>
      <c r="G8" s="688"/>
      <c r="H8" s="688"/>
      <c r="I8" s="688"/>
      <c r="J8" s="688"/>
      <c r="K8" s="688"/>
      <c r="L8" s="354"/>
      <c r="M8" s="7"/>
      <c r="O8" s="7"/>
      <c r="Q8" s="397" t="s">
        <v>653</v>
      </c>
      <c r="R8" s="7"/>
      <c r="T8" s="372" t="str">
        <f ca="1">CELL("address",G7)</f>
        <v>$G$7</v>
      </c>
      <c r="U8" s="458" t="str">
        <f>$U$7</f>
        <v>3d</v>
      </c>
      <c r="V8" s="390" t="str">
        <f t="shared" ca="1" si="0"/>
        <v>3d. DR_DER_System</v>
      </c>
      <c r="W8" s="458" t="s">
        <v>1564</v>
      </c>
      <c r="X8" s="458" t="s">
        <v>1561</v>
      </c>
      <c r="Y8" s="458">
        <v>2</v>
      </c>
      <c r="Z8" s="385" t="str">
        <f t="shared" ref="Z8:Z15" ca="1" si="1">U8&amp;"_"&amp;T8&amp;"_"&amp;X8&amp;"_"&amp;Y8</f>
        <v>3d_$G$7_DR_used_2</v>
      </c>
      <c r="AA8" t="s">
        <v>589</v>
      </c>
      <c r="AC8" s="381" t="str">
        <f t="shared" ref="AC8:AC15" si="2">CONCATENATE(AM8)</f>
        <v>Yes</v>
      </c>
      <c r="AD8" s="458" t="s">
        <v>86</v>
      </c>
      <c r="AE8" s="458" t="s">
        <v>86</v>
      </c>
      <c r="AM8" t="s">
        <v>82</v>
      </c>
    </row>
    <row r="9" spans="1:68" ht="5.25" customHeight="1" thickBot="1">
      <c r="A9" s="680"/>
      <c r="B9" s="688"/>
      <c r="C9" s="688"/>
      <c r="D9" s="688"/>
      <c r="E9" s="688"/>
      <c r="F9" s="688"/>
      <c r="G9" s="688"/>
      <c r="H9" s="688"/>
      <c r="I9" s="688"/>
      <c r="J9" s="688"/>
      <c r="K9" s="688"/>
      <c r="L9" s="354"/>
      <c r="M9" s="7"/>
      <c r="O9" s="7"/>
      <c r="Q9" s="397" t="s">
        <v>653</v>
      </c>
      <c r="R9" s="7"/>
      <c r="T9" s="372" t="str">
        <f ca="1">CELL("address",J7)</f>
        <v>$J$7</v>
      </c>
      <c r="U9" s="458" t="str">
        <f t="shared" ref="U9:U15" si="3">$U$7</f>
        <v>3d</v>
      </c>
      <c r="V9" s="390" t="str">
        <f t="shared" ca="1" si="0"/>
        <v>3d. DR_DER_System</v>
      </c>
      <c r="W9" s="458" t="s">
        <v>1564</v>
      </c>
      <c r="X9" s="458" t="s">
        <v>1561</v>
      </c>
      <c r="Y9" s="458">
        <v>3</v>
      </c>
      <c r="Z9" s="385" t="str">
        <f t="shared" ca="1" si="1"/>
        <v>3d_$J$7_DR_used_3</v>
      </c>
      <c r="AA9" t="s">
        <v>589</v>
      </c>
      <c r="AC9" s="381" t="str">
        <f t="shared" si="2"/>
        <v>Yes</v>
      </c>
      <c r="AD9" s="458" t="s">
        <v>86</v>
      </c>
      <c r="AE9" s="458" t="s">
        <v>86</v>
      </c>
      <c r="AM9" t="s">
        <v>82</v>
      </c>
    </row>
    <row r="10" spans="1:68" ht="18.75" customHeight="1" thickTop="1" thickBot="1">
      <c r="A10" s="718" t="s">
        <v>1514</v>
      </c>
      <c r="B10" s="470"/>
      <c r="C10" s="688"/>
      <c r="D10" s="1182"/>
      <c r="E10" s="1184"/>
      <c r="F10" s="688"/>
      <c r="G10" s="1182"/>
      <c r="H10" s="1184"/>
      <c r="I10" s="688"/>
      <c r="J10" s="1182"/>
      <c r="K10" s="1184"/>
      <c r="L10" s="354"/>
      <c r="M10" s="7"/>
      <c r="N10" s="939" t="s">
        <v>1720</v>
      </c>
      <c r="O10" s="7"/>
      <c r="Q10" s="7"/>
      <c r="R10" s="7" t="s">
        <v>654</v>
      </c>
      <c r="T10" s="372" t="str">
        <f ca="1">CELL("address",D10)</f>
        <v>$D$10</v>
      </c>
      <c r="U10" s="458" t="str">
        <f t="shared" si="3"/>
        <v>3d</v>
      </c>
      <c r="V10" s="390" t="str">
        <f t="shared" ca="1" si="0"/>
        <v>3d. DR_DER_System</v>
      </c>
      <c r="W10" s="458" t="s">
        <v>1564</v>
      </c>
      <c r="X10" s="458" t="s">
        <v>1562</v>
      </c>
      <c r="Y10" s="458">
        <v>1</v>
      </c>
      <c r="Z10" s="385" t="str">
        <f t="shared" ca="1" si="1"/>
        <v>3d_$D$10_DER_used_1</v>
      </c>
      <c r="AA10" t="s">
        <v>589</v>
      </c>
      <c r="AC10" s="381" t="str">
        <f t="shared" si="2"/>
        <v>Yes</v>
      </c>
      <c r="AD10" s="458" t="s">
        <v>86</v>
      </c>
      <c r="AE10" s="458" t="s">
        <v>86</v>
      </c>
      <c r="AM10" t="s">
        <v>82</v>
      </c>
    </row>
    <row r="11" spans="1:68" ht="5.25" customHeight="1" thickTop="1">
      <c r="A11" s="680"/>
      <c r="B11" s="688"/>
      <c r="C11" s="688"/>
      <c r="D11" s="688"/>
      <c r="E11" s="688"/>
      <c r="F11" s="688"/>
      <c r="G11" s="688"/>
      <c r="H11" s="688"/>
      <c r="I11" s="688"/>
      <c r="J11" s="688"/>
      <c r="K11" s="688"/>
      <c r="L11" s="354"/>
      <c r="M11" s="7"/>
      <c r="O11" s="7"/>
      <c r="Q11" s="397" t="s">
        <v>653</v>
      </c>
      <c r="R11" s="7"/>
      <c r="T11" s="372" t="str">
        <f ca="1">CELL("address",G10)</f>
        <v>$G$10</v>
      </c>
      <c r="U11" s="458" t="str">
        <f t="shared" si="3"/>
        <v>3d</v>
      </c>
      <c r="V11" s="390" t="str">
        <f t="shared" ca="1" si="0"/>
        <v>3d. DR_DER_System</v>
      </c>
      <c r="W11" s="458" t="s">
        <v>1564</v>
      </c>
      <c r="X11" s="458" t="s">
        <v>1562</v>
      </c>
      <c r="Y11" s="458">
        <v>2</v>
      </c>
      <c r="Z11" s="385" t="str">
        <f t="shared" ca="1" si="1"/>
        <v>3d_$G$10_DER_used_2</v>
      </c>
      <c r="AA11" t="s">
        <v>589</v>
      </c>
      <c r="AC11" s="381" t="str">
        <f t="shared" si="2"/>
        <v>Yes</v>
      </c>
      <c r="AD11" s="458" t="s">
        <v>86</v>
      </c>
      <c r="AE11" s="458" t="s">
        <v>86</v>
      </c>
      <c r="AM11" t="s">
        <v>82</v>
      </c>
    </row>
    <row r="12" spans="1:68" ht="5.25" customHeight="1" thickBot="1">
      <c r="A12" s="680"/>
      <c r="B12" s="688"/>
      <c r="C12" s="688"/>
      <c r="D12" s="688"/>
      <c r="E12" s="688"/>
      <c r="F12" s="688"/>
      <c r="G12" s="688"/>
      <c r="H12" s="688"/>
      <c r="I12" s="688"/>
      <c r="J12" s="688"/>
      <c r="K12" s="688"/>
      <c r="L12" s="354"/>
      <c r="M12" s="7"/>
      <c r="O12" s="7"/>
      <c r="Q12" s="397" t="s">
        <v>653</v>
      </c>
      <c r="R12" s="7"/>
      <c r="T12" s="372" t="str">
        <f ca="1">CELL("address",J10)</f>
        <v>$J$10</v>
      </c>
      <c r="U12" s="458" t="str">
        <f t="shared" si="3"/>
        <v>3d</v>
      </c>
      <c r="V12" s="390" t="str">
        <f t="shared" ca="1" si="0"/>
        <v>3d. DR_DER_System</v>
      </c>
      <c r="W12" s="458" t="s">
        <v>1564</v>
      </c>
      <c r="X12" s="458" t="s">
        <v>1562</v>
      </c>
      <c r="Y12" s="458">
        <v>3</v>
      </c>
      <c r="Z12" s="385" t="str">
        <f t="shared" ca="1" si="1"/>
        <v>3d_$J$10_DER_used_3</v>
      </c>
      <c r="AA12" t="s">
        <v>589</v>
      </c>
      <c r="AC12" s="381" t="str">
        <f t="shared" si="2"/>
        <v>Yes</v>
      </c>
      <c r="AD12" s="458" t="s">
        <v>86</v>
      </c>
      <c r="AE12" s="458" t="s">
        <v>86</v>
      </c>
      <c r="AM12" t="s">
        <v>82</v>
      </c>
    </row>
    <row r="13" spans="1:68" ht="18.75" customHeight="1" thickTop="1" thickBot="1">
      <c r="A13" s="718" t="s">
        <v>1515</v>
      </c>
      <c r="B13" s="470"/>
      <c r="C13" s="688"/>
      <c r="D13" s="1182"/>
      <c r="E13" s="1184"/>
      <c r="F13" s="688"/>
      <c r="G13" s="1182"/>
      <c r="H13" s="1184"/>
      <c r="I13" s="688"/>
      <c r="J13" s="1182"/>
      <c r="K13" s="1184"/>
      <c r="L13" s="354"/>
      <c r="M13" s="7"/>
      <c r="N13" s="939" t="s">
        <v>1720</v>
      </c>
      <c r="O13" s="7"/>
      <c r="Q13" s="7"/>
      <c r="R13" s="7" t="s">
        <v>654</v>
      </c>
      <c r="T13" s="372" t="str">
        <f ca="1">CELL("address",D13)</f>
        <v>$D$13</v>
      </c>
      <c r="U13" s="458" t="str">
        <f t="shared" si="3"/>
        <v>3d</v>
      </c>
      <c r="V13" s="390" t="str">
        <f t="shared" ca="1" si="0"/>
        <v>3d. DR_DER_System</v>
      </c>
      <c r="W13" s="458" t="s">
        <v>1564</v>
      </c>
      <c r="X13" s="458" t="s">
        <v>1563</v>
      </c>
      <c r="Y13" s="458">
        <v>1</v>
      </c>
      <c r="Z13" s="385" t="str">
        <f t="shared" ca="1" si="1"/>
        <v>3d_$D$13_System_R_Used_1</v>
      </c>
      <c r="AA13" t="s">
        <v>589</v>
      </c>
      <c r="AC13" s="381" t="str">
        <f t="shared" si="2"/>
        <v>Yes</v>
      </c>
      <c r="AD13" s="458" t="s">
        <v>86</v>
      </c>
      <c r="AE13" s="458" t="s">
        <v>86</v>
      </c>
      <c r="AM13" t="s">
        <v>82</v>
      </c>
    </row>
    <row r="14" spans="1:68" ht="5.25" customHeight="1" thickTop="1">
      <c r="A14" s="682"/>
      <c r="B14" s="688"/>
      <c r="C14" s="688"/>
      <c r="D14" s="688"/>
      <c r="E14" s="688"/>
      <c r="F14" s="688"/>
      <c r="G14" s="688"/>
      <c r="H14" s="688"/>
      <c r="I14" s="688"/>
      <c r="J14" s="688"/>
      <c r="K14" s="688"/>
      <c r="L14" s="354"/>
      <c r="M14" s="7"/>
      <c r="N14" s="7"/>
      <c r="O14" s="7"/>
      <c r="P14" s="7"/>
      <c r="Q14" s="397" t="s">
        <v>653</v>
      </c>
      <c r="R14" s="7"/>
      <c r="T14" s="372" t="str">
        <f ca="1">CELL("address",G13)</f>
        <v>$G$13</v>
      </c>
      <c r="U14" s="458" t="str">
        <f t="shared" si="3"/>
        <v>3d</v>
      </c>
      <c r="V14" s="390" t="str">
        <f t="shared" ca="1" si="0"/>
        <v>3d. DR_DER_System</v>
      </c>
      <c r="W14" s="458" t="s">
        <v>1564</v>
      </c>
      <c r="X14" s="458" t="s">
        <v>1563</v>
      </c>
      <c r="Y14" s="458">
        <v>2</v>
      </c>
      <c r="Z14" s="385" t="str">
        <f t="shared" ca="1" si="1"/>
        <v>3d_$G$13_System_R_Used_2</v>
      </c>
      <c r="AA14" t="s">
        <v>589</v>
      </c>
      <c r="AC14" s="381" t="str">
        <f t="shared" si="2"/>
        <v>Yes</v>
      </c>
      <c r="AD14" s="458" t="s">
        <v>86</v>
      </c>
      <c r="AE14" s="458" t="s">
        <v>86</v>
      </c>
      <c r="AM14" t="s">
        <v>82</v>
      </c>
    </row>
    <row r="15" spans="1:68" ht="5.25" customHeight="1" thickBot="1">
      <c r="A15" s="682"/>
      <c r="B15" s="688"/>
      <c r="C15" s="688"/>
      <c r="D15" s="688"/>
      <c r="E15" s="688"/>
      <c r="F15" s="688"/>
      <c r="G15" s="688"/>
      <c r="H15" s="688"/>
      <c r="I15" s="688"/>
      <c r="J15" s="688"/>
      <c r="K15" s="688"/>
      <c r="L15" s="354"/>
      <c r="M15" s="7"/>
      <c r="N15" s="7"/>
      <c r="O15" s="7"/>
      <c r="P15" s="7"/>
      <c r="Q15" s="397" t="s">
        <v>653</v>
      </c>
      <c r="R15" s="7"/>
      <c r="T15" s="372" t="str">
        <f ca="1">CELL("address",J13)</f>
        <v>$J$13</v>
      </c>
      <c r="U15" s="458" t="str">
        <f t="shared" si="3"/>
        <v>3d</v>
      </c>
      <c r="V15" s="390" t="str">
        <f t="shared" ca="1" si="0"/>
        <v>3d. DR_DER_System</v>
      </c>
      <c r="W15" s="458" t="s">
        <v>1564</v>
      </c>
      <c r="X15" s="458" t="s">
        <v>1563</v>
      </c>
      <c r="Y15" s="458">
        <v>3</v>
      </c>
      <c r="Z15" s="385" t="str">
        <f t="shared" ca="1" si="1"/>
        <v>3d_$J$13_System_R_Used_3</v>
      </c>
      <c r="AA15" t="s">
        <v>589</v>
      </c>
      <c r="AC15" s="381" t="str">
        <f t="shared" si="2"/>
        <v>Yes</v>
      </c>
      <c r="AD15" s="458" t="s">
        <v>86</v>
      </c>
      <c r="AE15" s="458" t="s">
        <v>86</v>
      </c>
      <c r="AM15" t="s">
        <v>82</v>
      </c>
    </row>
    <row r="16" spans="1:68" ht="13.5" thickBot="1">
      <c r="A16" s="1154" t="s">
        <v>858</v>
      </c>
      <c r="B16" s="1155"/>
      <c r="C16" s="1155"/>
      <c r="D16" s="1155"/>
      <c r="E16" s="1155"/>
      <c r="F16" s="1155"/>
      <c r="G16" s="1155"/>
      <c r="H16" s="1155"/>
      <c r="I16" s="1155"/>
      <c r="J16" s="1155"/>
      <c r="K16" s="1155"/>
      <c r="L16" s="1156"/>
      <c r="R16" s="7" t="s">
        <v>654</v>
      </c>
    </row>
    <row r="17" spans="1:33" ht="5.25" customHeight="1">
      <c r="A17" s="466"/>
      <c r="B17" s="685"/>
      <c r="C17" s="492"/>
      <c r="D17" s="492"/>
      <c r="E17" s="492"/>
      <c r="F17" s="492"/>
      <c r="G17" s="492"/>
      <c r="H17" s="492"/>
      <c r="I17" s="492"/>
      <c r="J17" s="492"/>
      <c r="K17" s="492"/>
      <c r="L17" s="491"/>
      <c r="M17" s="459"/>
      <c r="N17" s="459"/>
      <c r="O17" s="459"/>
      <c r="P17" s="459"/>
      <c r="Q17" s="512" t="s">
        <v>653</v>
      </c>
      <c r="R17" s="459"/>
    </row>
    <row r="18" spans="1:33" ht="10.5" customHeight="1">
      <c r="A18" s="466"/>
      <c r="B18" s="685"/>
      <c r="C18" s="492"/>
      <c r="D18" s="492"/>
      <c r="E18" s="492"/>
      <c r="F18" s="492"/>
      <c r="G18" s="492"/>
      <c r="H18" s="492"/>
      <c r="I18" s="492"/>
      <c r="J18" s="492"/>
      <c r="K18" s="492"/>
      <c r="L18" s="491"/>
      <c r="M18" s="459"/>
      <c r="N18" s="459"/>
      <c r="O18" s="459"/>
      <c r="P18" s="698"/>
      <c r="Q18" s="512"/>
      <c r="R18" s="459"/>
    </row>
    <row r="19" spans="1:33" ht="42.75" customHeight="1">
      <c r="A19" s="1254" t="s">
        <v>1464</v>
      </c>
      <c r="B19" s="1255"/>
      <c r="C19" s="1255"/>
      <c r="D19" s="1255"/>
      <c r="E19" s="1255"/>
      <c r="F19" s="1255"/>
      <c r="G19" s="1255"/>
      <c r="H19" s="1255"/>
      <c r="I19" s="1255"/>
      <c r="J19" s="1255"/>
      <c r="K19" s="1256"/>
      <c r="L19" s="491"/>
      <c r="M19" s="459"/>
      <c r="N19" s="459"/>
      <c r="O19" s="459"/>
      <c r="P19" s="698"/>
      <c r="Q19" s="512"/>
      <c r="R19" s="459"/>
    </row>
    <row r="20" spans="1:33" ht="10.5" customHeight="1">
      <c r="A20" s="466"/>
      <c r="B20" s="685"/>
      <c r="C20" s="492"/>
      <c r="D20" s="492"/>
      <c r="E20" s="492"/>
      <c r="F20" s="492"/>
      <c r="G20" s="492"/>
      <c r="H20" s="492"/>
      <c r="I20" s="492"/>
      <c r="J20" s="492"/>
      <c r="K20" s="492"/>
      <c r="L20" s="491"/>
      <c r="M20" s="459"/>
      <c r="N20" s="459"/>
      <c r="O20" s="459"/>
      <c r="P20" s="459"/>
      <c r="Q20" s="512"/>
      <c r="R20" s="459"/>
    </row>
    <row r="21" spans="1:33" ht="12.75" customHeight="1">
      <c r="A21" s="466" t="s">
        <v>812</v>
      </c>
      <c r="B21" s="688"/>
      <c r="C21" s="688"/>
      <c r="D21" s="688"/>
      <c r="E21" s="688"/>
      <c r="F21" s="688"/>
      <c r="G21" s="688"/>
      <c r="H21" s="688"/>
      <c r="I21" s="688"/>
      <c r="J21" s="688"/>
      <c r="K21" s="688"/>
      <c r="L21" s="354"/>
      <c r="M21" s="7"/>
      <c r="N21" s="7"/>
      <c r="O21" s="7"/>
      <c r="P21" s="7"/>
      <c r="Q21" s="7"/>
      <c r="R21" s="7" t="s">
        <v>654</v>
      </c>
    </row>
    <row r="22" spans="1:33" ht="12.75" customHeight="1">
      <c r="A22" s="689" t="s">
        <v>835</v>
      </c>
      <c r="B22" s="688"/>
      <c r="C22" s="688"/>
      <c r="D22" s="688"/>
      <c r="E22" s="688"/>
      <c r="F22" s="688"/>
      <c r="G22" s="688"/>
      <c r="H22" s="688"/>
      <c r="I22" s="688"/>
      <c r="J22" s="688"/>
      <c r="K22" s="688"/>
      <c r="L22" s="354"/>
      <c r="M22" s="7"/>
      <c r="N22" s="7"/>
      <c r="O22" s="7"/>
      <c r="P22" s="7"/>
      <c r="Q22" s="7"/>
      <c r="R22" s="7" t="s">
        <v>654</v>
      </c>
    </row>
    <row r="23" spans="1:33" ht="44.25" customHeight="1">
      <c r="A23" s="1170" t="s">
        <v>1381</v>
      </c>
      <c r="B23" s="1171"/>
      <c r="C23" s="688"/>
      <c r="D23" s="1045"/>
      <c r="E23" s="1047"/>
      <c r="F23" s="688"/>
      <c r="G23" s="1045"/>
      <c r="H23" s="1047"/>
      <c r="I23" s="688"/>
      <c r="J23" s="1045"/>
      <c r="K23" s="1047"/>
      <c r="L23" s="354"/>
      <c r="M23" s="7"/>
      <c r="N23" s="7"/>
      <c r="O23" s="7"/>
      <c r="P23" s="7"/>
      <c r="Q23" s="7"/>
      <c r="R23" s="7" t="s">
        <v>654</v>
      </c>
      <c r="S23" s="461"/>
      <c r="T23" s="372" t="str">
        <f ca="1">CELL("address",D23)</f>
        <v>$D$23</v>
      </c>
      <c r="U23" s="458" t="str">
        <f t="shared" ref="U23:U45" si="4">$U$7</f>
        <v>3d</v>
      </c>
      <c r="V23" s="390" t="str">
        <f t="shared" ref="V23:V45" ca="1" si="5">MID(CELL("filename",U23),FIND("]",CELL("filename",U23))+1,256)</f>
        <v>3d. DR_DER_System</v>
      </c>
      <c r="W23" s="458" t="s">
        <v>968</v>
      </c>
      <c r="X23" s="458" t="s">
        <v>973</v>
      </c>
      <c r="Y23" s="458">
        <v>1</v>
      </c>
      <c r="Z23" s="385" t="str">
        <f t="shared" ref="Z23:Z31" ca="1" si="6">U23&amp;"_"&amp;T23&amp;"_"&amp;X23&amp;"_"&amp;Y23</f>
        <v>3d_$D$23_program_design_1</v>
      </c>
      <c r="AA23" t="s">
        <v>1011</v>
      </c>
      <c r="AB23">
        <v>2000</v>
      </c>
      <c r="AD23" s="458" t="s">
        <v>86</v>
      </c>
      <c r="AE23" s="458" t="s">
        <v>86</v>
      </c>
      <c r="AG23" s="715" t="str">
        <f ca="1">"Requirement for "&amp;T23&amp; " based on "&amp;$T$7&amp;" answer of ""Yes"""</f>
        <v>Requirement for $D$23 based on $D$7 answer of "Yes"</v>
      </c>
    </row>
    <row r="24" spans="1:33" ht="5.25" customHeight="1">
      <c r="A24" s="679"/>
      <c r="B24" s="688"/>
      <c r="C24" s="688"/>
      <c r="D24" s="688"/>
      <c r="E24" s="688"/>
      <c r="F24" s="688"/>
      <c r="G24" s="688"/>
      <c r="H24" s="688"/>
      <c r="I24" s="688"/>
      <c r="J24" s="688"/>
      <c r="K24" s="688"/>
      <c r="L24" s="354"/>
      <c r="M24" s="7"/>
      <c r="N24" s="7"/>
      <c r="O24" s="7"/>
      <c r="P24" s="7"/>
      <c r="Q24" s="397" t="s">
        <v>653</v>
      </c>
      <c r="R24" s="7"/>
      <c r="S24" s="461"/>
      <c r="T24" s="372" t="str">
        <f ca="1">CELL("address",G23)</f>
        <v>$G$23</v>
      </c>
      <c r="U24" s="458" t="str">
        <f t="shared" si="4"/>
        <v>3d</v>
      </c>
      <c r="V24" s="390" t="str">
        <f t="shared" ca="1" si="5"/>
        <v>3d. DR_DER_System</v>
      </c>
      <c r="W24" s="458" t="s">
        <v>968</v>
      </c>
      <c r="X24" s="458" t="s">
        <v>973</v>
      </c>
      <c r="Y24" s="458">
        <v>2</v>
      </c>
      <c r="Z24" s="385" t="str">
        <f t="shared" ca="1" si="6"/>
        <v>3d_$G$23_program_design_2</v>
      </c>
      <c r="AA24" t="s">
        <v>1011</v>
      </c>
      <c r="AB24">
        <v>2000</v>
      </c>
      <c r="AD24" s="458" t="s">
        <v>86</v>
      </c>
      <c r="AE24" s="458" t="s">
        <v>86</v>
      </c>
      <c r="AG24" s="715" t="str">
        <f ca="1">"Requirement for "&amp;T24&amp; " based on "&amp;$T$8&amp;" answer of ""Yes"""</f>
        <v>Requirement for $G$23 based on $G$7 answer of "Yes"</v>
      </c>
    </row>
    <row r="25" spans="1:33" ht="5.25" customHeight="1">
      <c r="A25" s="679"/>
      <c r="B25" s="688"/>
      <c r="C25" s="688"/>
      <c r="D25" s="688"/>
      <c r="E25" s="688"/>
      <c r="F25" s="688"/>
      <c r="G25" s="688"/>
      <c r="H25" s="688"/>
      <c r="I25" s="688"/>
      <c r="J25" s="688"/>
      <c r="K25" s="688"/>
      <c r="L25" s="354"/>
      <c r="M25" s="7"/>
      <c r="N25" s="7"/>
      <c r="O25" s="7"/>
      <c r="P25" s="7"/>
      <c r="Q25" s="397" t="s">
        <v>653</v>
      </c>
      <c r="R25" s="7"/>
      <c r="S25" s="461"/>
      <c r="T25" s="372" t="str">
        <f ca="1">CELL("address",J23)</f>
        <v>$J$23</v>
      </c>
      <c r="U25" s="458" t="str">
        <f t="shared" si="4"/>
        <v>3d</v>
      </c>
      <c r="V25" s="390" t="str">
        <f t="shared" ca="1" si="5"/>
        <v>3d. DR_DER_System</v>
      </c>
      <c r="W25" s="458" t="s">
        <v>968</v>
      </c>
      <c r="X25" s="458" t="s">
        <v>973</v>
      </c>
      <c r="Y25" s="458">
        <v>3</v>
      </c>
      <c r="Z25" s="385" t="str">
        <f t="shared" ca="1" si="6"/>
        <v>3d_$J$23_program_design_3</v>
      </c>
      <c r="AA25" t="s">
        <v>1011</v>
      </c>
      <c r="AB25">
        <v>2000</v>
      </c>
      <c r="AD25" s="458" t="s">
        <v>86</v>
      </c>
      <c r="AE25" s="458" t="s">
        <v>86</v>
      </c>
      <c r="AG25" s="715" t="str">
        <f ca="1">"Requirement for "&amp;T25&amp; " based on "&amp;$T$9&amp;" answer of ""Yes"""</f>
        <v>Requirement for $J$23 based on $J$7 answer of "Yes"</v>
      </c>
    </row>
    <row r="26" spans="1:33" ht="30.75" customHeight="1">
      <c r="A26" s="1170" t="s">
        <v>836</v>
      </c>
      <c r="B26" s="1171"/>
      <c r="C26" s="688"/>
      <c r="D26" s="1045"/>
      <c r="E26" s="1047"/>
      <c r="F26" s="688"/>
      <c r="G26" s="1045"/>
      <c r="H26" s="1047"/>
      <c r="I26" s="688"/>
      <c r="J26" s="1045"/>
      <c r="K26" s="1047"/>
      <c r="L26" s="354"/>
      <c r="M26" s="7"/>
      <c r="N26" s="7"/>
      <c r="O26" s="7"/>
      <c r="P26" s="7"/>
      <c r="Q26" s="7"/>
      <c r="R26" s="7" t="s">
        <v>654</v>
      </c>
      <c r="S26" s="461"/>
      <c r="T26" s="372" t="str">
        <f ca="1">CELL("address",D26)</f>
        <v>$D$26</v>
      </c>
      <c r="U26" s="458" t="str">
        <f t="shared" si="4"/>
        <v>3d</v>
      </c>
      <c r="V26" s="390" t="str">
        <f t="shared" ca="1" si="5"/>
        <v>3d. DR_DER_System</v>
      </c>
      <c r="W26" s="458" t="s">
        <v>968</v>
      </c>
      <c r="X26" s="458" t="s">
        <v>969</v>
      </c>
      <c r="Y26" s="458">
        <v>1</v>
      </c>
      <c r="Z26" s="385" t="str">
        <f t="shared" ca="1" si="6"/>
        <v>3d_$D$26_Load_types_1</v>
      </c>
      <c r="AA26" t="s">
        <v>1011</v>
      </c>
      <c r="AB26">
        <v>100</v>
      </c>
      <c r="AD26" s="458" t="s">
        <v>86</v>
      </c>
      <c r="AE26" s="458" t="s">
        <v>86</v>
      </c>
      <c r="AG26" s="715" t="str">
        <f ca="1">"Requirement for "&amp;T26&amp; " based on "&amp;$T$7&amp;" answer of ""Yes"""</f>
        <v>Requirement for $D$26 based on $D$7 answer of "Yes"</v>
      </c>
    </row>
    <row r="27" spans="1:33" ht="5.25" customHeight="1">
      <c r="A27" s="680"/>
      <c r="B27" s="688"/>
      <c r="C27" s="688"/>
      <c r="D27" s="688"/>
      <c r="E27" s="688"/>
      <c r="F27" s="688"/>
      <c r="G27" s="688"/>
      <c r="H27" s="688"/>
      <c r="I27" s="688"/>
      <c r="J27" s="688"/>
      <c r="K27" s="688"/>
      <c r="L27" s="354"/>
      <c r="M27" s="7"/>
      <c r="N27" s="7"/>
      <c r="O27" s="7"/>
      <c r="P27" s="7"/>
      <c r="Q27" s="397" t="s">
        <v>653</v>
      </c>
      <c r="R27" s="7"/>
      <c r="S27" s="461"/>
      <c r="T27" s="372" t="str">
        <f ca="1">CELL("address",G26)</f>
        <v>$G$26</v>
      </c>
      <c r="U27" s="458" t="str">
        <f t="shared" si="4"/>
        <v>3d</v>
      </c>
      <c r="V27" s="390" t="str">
        <f t="shared" ca="1" si="5"/>
        <v>3d. DR_DER_System</v>
      </c>
      <c r="W27" s="458" t="s">
        <v>968</v>
      </c>
      <c r="X27" s="458" t="s">
        <v>969</v>
      </c>
      <c r="Y27" s="458">
        <v>2</v>
      </c>
      <c r="Z27" s="385" t="str">
        <f t="shared" ca="1" si="6"/>
        <v>3d_$G$26_Load_types_2</v>
      </c>
      <c r="AA27" t="s">
        <v>1011</v>
      </c>
      <c r="AB27">
        <v>100</v>
      </c>
      <c r="AD27" s="458" t="s">
        <v>86</v>
      </c>
      <c r="AE27" s="458" t="s">
        <v>86</v>
      </c>
      <c r="AG27" s="715" t="str">
        <f ca="1">"Requirement for "&amp;T27&amp; " based on "&amp;$T$8&amp;" answer of ""Yes"""</f>
        <v>Requirement for $G$26 based on $G$7 answer of "Yes"</v>
      </c>
    </row>
    <row r="28" spans="1:33" ht="5.25" customHeight="1">
      <c r="A28" s="680"/>
      <c r="B28" s="688"/>
      <c r="C28" s="688"/>
      <c r="D28" s="688"/>
      <c r="E28" s="688"/>
      <c r="F28" s="688"/>
      <c r="G28" s="688"/>
      <c r="H28" s="688"/>
      <c r="I28" s="688"/>
      <c r="J28" s="688"/>
      <c r="K28" s="688"/>
      <c r="L28" s="354"/>
      <c r="M28" s="7"/>
      <c r="N28" s="7"/>
      <c r="O28" s="7"/>
      <c r="P28" s="7"/>
      <c r="Q28" s="397" t="s">
        <v>653</v>
      </c>
      <c r="R28" s="7"/>
      <c r="S28" s="461"/>
      <c r="T28" s="372" t="str">
        <f ca="1">CELL("address",J26)</f>
        <v>$J$26</v>
      </c>
      <c r="U28" s="458" t="str">
        <f t="shared" si="4"/>
        <v>3d</v>
      </c>
      <c r="V28" s="390" t="str">
        <f t="shared" ca="1" si="5"/>
        <v>3d. DR_DER_System</v>
      </c>
      <c r="W28" s="458" t="s">
        <v>968</v>
      </c>
      <c r="X28" s="458" t="s">
        <v>969</v>
      </c>
      <c r="Y28" s="458">
        <v>3</v>
      </c>
      <c r="Z28" s="385" t="str">
        <f t="shared" ca="1" si="6"/>
        <v>3d_$J$26_Load_types_3</v>
      </c>
      <c r="AA28" t="s">
        <v>1011</v>
      </c>
      <c r="AB28">
        <v>100</v>
      </c>
      <c r="AD28" s="458" t="s">
        <v>86</v>
      </c>
      <c r="AE28" s="458" t="s">
        <v>86</v>
      </c>
      <c r="AG28" s="715" t="str">
        <f ca="1">"Requirement for "&amp;T28&amp; " based on "&amp;$T$9&amp;" answer of ""Yes"""</f>
        <v>Requirement for $J$26 based on $J$7 answer of "Yes"</v>
      </c>
    </row>
    <row r="29" spans="1:33" ht="30.75" customHeight="1">
      <c r="A29" s="1170" t="s">
        <v>837</v>
      </c>
      <c r="B29" s="1171"/>
      <c r="C29" s="688"/>
      <c r="D29" s="1045"/>
      <c r="E29" s="1047"/>
      <c r="F29" s="688"/>
      <c r="G29" s="1045"/>
      <c r="H29" s="1047"/>
      <c r="I29" s="688"/>
      <c r="J29" s="1045"/>
      <c r="K29" s="1047"/>
      <c r="L29" s="354"/>
      <c r="M29" s="7"/>
      <c r="N29" s="7"/>
      <c r="O29" s="7"/>
      <c r="P29" s="7"/>
      <c r="Q29" s="7"/>
      <c r="R29" s="7" t="s">
        <v>654</v>
      </c>
      <c r="S29" s="461"/>
      <c r="T29" s="372" t="str">
        <f ca="1">CELL("address",D29)</f>
        <v>$D$29</v>
      </c>
      <c r="U29" s="458" t="str">
        <f t="shared" si="4"/>
        <v>3d</v>
      </c>
      <c r="V29" s="390" t="str">
        <f t="shared" ca="1" si="5"/>
        <v>3d. DR_DER_System</v>
      </c>
      <c r="W29" s="458" t="s">
        <v>968</v>
      </c>
      <c r="X29" s="458" t="s">
        <v>970</v>
      </c>
      <c r="Y29" s="458">
        <v>1</v>
      </c>
      <c r="Z29" s="385" t="str">
        <f t="shared" ca="1" si="6"/>
        <v>3d_$D$29_Customer_types_1</v>
      </c>
      <c r="AA29" t="s">
        <v>1011</v>
      </c>
      <c r="AB29">
        <v>100</v>
      </c>
      <c r="AD29" s="458" t="s">
        <v>86</v>
      </c>
      <c r="AE29" s="458" t="s">
        <v>86</v>
      </c>
      <c r="AG29" s="715" t="str">
        <f ca="1">"Requirement for "&amp;T29&amp; " based on "&amp;$T$7&amp;" answer of ""Yes"""</f>
        <v>Requirement for $D$29 based on $D$7 answer of "Yes"</v>
      </c>
    </row>
    <row r="30" spans="1:33" ht="5.25" customHeight="1">
      <c r="A30" s="680"/>
      <c r="B30" s="688"/>
      <c r="C30" s="688"/>
      <c r="D30" s="688"/>
      <c r="E30" s="688"/>
      <c r="F30" s="688"/>
      <c r="G30" s="688"/>
      <c r="H30" s="688"/>
      <c r="I30" s="688"/>
      <c r="J30" s="688"/>
      <c r="K30" s="688"/>
      <c r="L30" s="354"/>
      <c r="M30" s="7"/>
      <c r="N30" s="7"/>
      <c r="O30" s="7"/>
      <c r="P30" s="7"/>
      <c r="Q30" s="397" t="s">
        <v>653</v>
      </c>
      <c r="R30" s="7"/>
      <c r="S30" s="461"/>
      <c r="T30" s="372" t="str">
        <f ca="1">CELL("address",G29)</f>
        <v>$G$29</v>
      </c>
      <c r="U30" s="458" t="str">
        <f t="shared" si="4"/>
        <v>3d</v>
      </c>
      <c r="V30" s="390" t="str">
        <f t="shared" ca="1" si="5"/>
        <v>3d. DR_DER_System</v>
      </c>
      <c r="W30" s="458" t="s">
        <v>968</v>
      </c>
      <c r="X30" s="458" t="s">
        <v>970</v>
      </c>
      <c r="Y30" s="458">
        <v>2</v>
      </c>
      <c r="Z30" s="385" t="str">
        <f t="shared" ca="1" si="6"/>
        <v>3d_$G$29_Customer_types_2</v>
      </c>
      <c r="AA30" t="s">
        <v>1011</v>
      </c>
      <c r="AB30">
        <v>100</v>
      </c>
      <c r="AD30" s="458" t="s">
        <v>86</v>
      </c>
      <c r="AE30" s="458" t="s">
        <v>86</v>
      </c>
      <c r="AG30" s="715" t="str">
        <f ca="1">"Requirement for "&amp;T30&amp; " based on "&amp;$T$8&amp;" answer of ""Yes"""</f>
        <v>Requirement for $G$29 based on $G$7 answer of "Yes"</v>
      </c>
    </row>
    <row r="31" spans="1:33" ht="10.5" customHeight="1">
      <c r="A31" s="689" t="s">
        <v>1396</v>
      </c>
      <c r="B31" s="688"/>
      <c r="C31" s="688"/>
      <c r="D31" s="688"/>
      <c r="E31" s="688"/>
      <c r="F31" s="688"/>
      <c r="G31" s="688"/>
      <c r="H31" s="688"/>
      <c r="I31" s="688"/>
      <c r="J31" s="688"/>
      <c r="K31" s="688"/>
      <c r="L31" s="354"/>
      <c r="M31" s="7"/>
      <c r="N31" s="7"/>
      <c r="O31" s="7"/>
      <c r="P31" s="7"/>
      <c r="Q31" s="397"/>
      <c r="R31" s="7" t="s">
        <v>654</v>
      </c>
      <c r="S31" s="461"/>
      <c r="T31" s="372" t="str">
        <f ca="1">CELL("address",J29)</f>
        <v>$J$29</v>
      </c>
      <c r="U31" s="458" t="str">
        <f t="shared" si="4"/>
        <v>3d</v>
      </c>
      <c r="V31" s="390" t="str">
        <f t="shared" ca="1" si="5"/>
        <v>3d. DR_DER_System</v>
      </c>
      <c r="W31" s="458" t="s">
        <v>968</v>
      </c>
      <c r="X31" s="458" t="s">
        <v>970</v>
      </c>
      <c r="Y31" s="458">
        <v>3</v>
      </c>
      <c r="Z31" s="385" t="str">
        <f t="shared" ca="1" si="6"/>
        <v>3d_$J$29_Customer_types_3</v>
      </c>
      <c r="AA31" t="s">
        <v>1011</v>
      </c>
      <c r="AB31">
        <v>100</v>
      </c>
      <c r="AD31" s="458" t="s">
        <v>86</v>
      </c>
      <c r="AE31" s="458" t="s">
        <v>86</v>
      </c>
      <c r="AG31" s="715" t="str">
        <f ca="1">"Requirement for "&amp;T31&amp; " based on "&amp;$T$9&amp;" answer of ""Yes"""</f>
        <v>Requirement for $J$29 based on $J$7 answer of "Yes"</v>
      </c>
    </row>
    <row r="32" spans="1:33" ht="7.5" customHeight="1">
      <c r="A32" s="689"/>
      <c r="B32" s="688"/>
      <c r="C32" s="688"/>
      <c r="D32" s="688"/>
      <c r="E32" s="688"/>
      <c r="F32" s="688"/>
      <c r="G32" s="688"/>
      <c r="H32" s="688"/>
      <c r="I32" s="688"/>
      <c r="J32" s="688"/>
      <c r="K32" s="688"/>
      <c r="L32" s="354"/>
      <c r="M32" s="7"/>
      <c r="N32" s="7"/>
      <c r="O32" s="7"/>
      <c r="P32" s="7"/>
      <c r="Q32" s="397"/>
      <c r="R32" s="7"/>
      <c r="S32" s="461"/>
      <c r="T32" s="372"/>
      <c r="V32" s="390"/>
      <c r="Z32" s="385"/>
    </row>
    <row r="33" spans="1:68" ht="24.95" customHeight="1">
      <c r="A33" s="1164" t="s">
        <v>1399</v>
      </c>
      <c r="B33" s="1253"/>
      <c r="C33" s="688"/>
      <c r="D33" s="1203"/>
      <c r="E33" s="1205"/>
      <c r="F33" s="688"/>
      <c r="G33" s="1203"/>
      <c r="H33" s="1205"/>
      <c r="I33" s="688"/>
      <c r="J33" s="1203"/>
      <c r="K33" s="1205"/>
      <c r="L33" s="354"/>
      <c r="M33" s="7"/>
      <c r="N33" s="7"/>
      <c r="O33" s="7"/>
      <c r="P33" s="604"/>
      <c r="Q33" s="7"/>
      <c r="R33" s="7" t="s">
        <v>654</v>
      </c>
      <c r="S33" s="461"/>
      <c r="T33" s="372" t="str">
        <f ca="1">CELL("address",D33)</f>
        <v>$D$33</v>
      </c>
      <c r="U33" s="458" t="str">
        <f t="shared" si="4"/>
        <v>3d</v>
      </c>
      <c r="V33" s="390" t="str">
        <f ca="1">MID(CELL("filename",U33),FIND("]",CELL("filename",U33))+1,256)</f>
        <v>3d. DR_DER_System</v>
      </c>
      <c r="W33" s="458" t="s">
        <v>968</v>
      </c>
      <c r="X33" s="458" t="s">
        <v>1335</v>
      </c>
      <c r="Y33" s="458">
        <v>1</v>
      </c>
      <c r="Z33" s="385" t="str">
        <f t="shared" ref="Z33:Z38" ca="1" si="7">U33&amp;"_"&amp;T33&amp;"_"&amp;X33&amp;"_"&amp;Y33</f>
        <v>3d_$D$33_submit_marketing_plan_1</v>
      </c>
      <c r="AA33" t="s">
        <v>589</v>
      </c>
      <c r="AC33" s="381" t="str">
        <f>CONCATENATE(AM33,",",AN33)</f>
        <v>Submitted,Not Submitted</v>
      </c>
      <c r="AD33" s="458" t="s">
        <v>86</v>
      </c>
      <c r="AE33" s="458" t="s">
        <v>86</v>
      </c>
      <c r="AM33" t="s">
        <v>684</v>
      </c>
      <c r="AN33" t="s">
        <v>892</v>
      </c>
    </row>
    <row r="34" spans="1:68" ht="10.5" customHeight="1">
      <c r="A34" s="817" t="s">
        <v>1337</v>
      </c>
      <c r="B34" s="688"/>
      <c r="C34" s="688"/>
      <c r="D34" s="688"/>
      <c r="E34" s="688"/>
      <c r="F34" s="688"/>
      <c r="G34" s="688"/>
      <c r="H34" s="688"/>
      <c r="I34" s="688"/>
      <c r="J34" s="688"/>
      <c r="K34" s="688"/>
      <c r="L34" s="354"/>
      <c r="M34" s="7"/>
      <c r="N34" s="7"/>
      <c r="O34" s="7"/>
      <c r="P34" s="7"/>
      <c r="Q34" s="397"/>
      <c r="R34" s="7" t="s">
        <v>654</v>
      </c>
      <c r="S34" s="461"/>
      <c r="T34" s="372" t="str">
        <f ca="1">CELL("address",G33)</f>
        <v>$G$33</v>
      </c>
      <c r="U34" s="458" t="str">
        <f t="shared" si="4"/>
        <v>3d</v>
      </c>
      <c r="V34" s="390" t="str">
        <f ca="1">MID(CELL("filename",U34),FIND("]",CELL("filename",U34))+1,256)</f>
        <v>3d. DR_DER_System</v>
      </c>
      <c r="W34" s="458" t="s">
        <v>968</v>
      </c>
      <c r="X34" s="458" t="s">
        <v>1335</v>
      </c>
      <c r="Y34" s="458">
        <v>2</v>
      </c>
      <c r="Z34" s="385" t="str">
        <f t="shared" ca="1" si="7"/>
        <v>3d_$G$33_submit_marketing_plan_2</v>
      </c>
      <c r="AA34" t="s">
        <v>589</v>
      </c>
      <c r="AC34" s="381" t="str">
        <f>CONCATENATE(AM34,",",AN34)</f>
        <v>Submitted,Not Submitted</v>
      </c>
      <c r="AD34" s="458" t="s">
        <v>86</v>
      </c>
      <c r="AE34" s="458" t="s">
        <v>86</v>
      </c>
      <c r="AM34" t="s">
        <v>684</v>
      </c>
      <c r="AN34" t="s">
        <v>892</v>
      </c>
    </row>
    <row r="35" spans="1:68" ht="10.5" customHeight="1">
      <c r="A35" s="682"/>
      <c r="B35" s="688"/>
      <c r="C35" s="688"/>
      <c r="D35" s="688"/>
      <c r="E35" s="688"/>
      <c r="F35" s="688"/>
      <c r="G35" s="688"/>
      <c r="H35" s="688"/>
      <c r="I35" s="688"/>
      <c r="J35" s="688"/>
      <c r="K35" s="688"/>
      <c r="L35" s="354"/>
      <c r="M35" s="7"/>
      <c r="N35" s="7"/>
      <c r="O35" s="7"/>
      <c r="P35" s="7"/>
      <c r="Q35" s="397"/>
      <c r="R35" s="7" t="s">
        <v>654</v>
      </c>
      <c r="S35" s="461"/>
      <c r="T35" s="372" t="str">
        <f ca="1">CELL("address",J33)</f>
        <v>$J$33</v>
      </c>
      <c r="U35" s="458" t="str">
        <f t="shared" si="4"/>
        <v>3d</v>
      </c>
      <c r="V35" s="390" t="str">
        <f ca="1">MID(CELL("filename",U35),FIND("]",CELL("filename",U35))+1,256)</f>
        <v>3d. DR_DER_System</v>
      </c>
      <c r="W35" s="458" t="s">
        <v>968</v>
      </c>
      <c r="X35" s="458" t="s">
        <v>1335</v>
      </c>
      <c r="Y35" s="458">
        <v>3</v>
      </c>
      <c r="Z35" s="385" t="str">
        <f t="shared" ca="1" si="7"/>
        <v>3d_$J$33_submit_marketing_plan_3</v>
      </c>
      <c r="AA35" t="s">
        <v>589</v>
      </c>
      <c r="AC35" s="381" t="str">
        <f>CONCATENATE(AM35,",",AN35)</f>
        <v>Submitted,Not Submitted</v>
      </c>
      <c r="AD35" s="458" t="s">
        <v>86</v>
      </c>
      <c r="AE35" s="458" t="s">
        <v>86</v>
      </c>
      <c r="AM35" t="s">
        <v>684</v>
      </c>
      <c r="AN35" t="s">
        <v>892</v>
      </c>
    </row>
    <row r="36" spans="1:68" ht="30.75" customHeight="1">
      <c r="A36" s="1164" t="s">
        <v>1398</v>
      </c>
      <c r="B36" s="1180"/>
      <c r="C36" s="688"/>
      <c r="D36" s="1045"/>
      <c r="E36" s="1047"/>
      <c r="F36" s="688"/>
      <c r="G36" s="1045"/>
      <c r="H36" s="1047"/>
      <c r="I36" s="688"/>
      <c r="J36" s="1045"/>
      <c r="K36" s="1047"/>
      <c r="L36" s="354"/>
      <c r="M36" s="7"/>
      <c r="N36" s="7"/>
      <c r="O36" s="7"/>
      <c r="P36" s="604"/>
      <c r="Q36" s="7"/>
      <c r="R36" s="7" t="s">
        <v>654</v>
      </c>
      <c r="S36" s="461"/>
      <c r="T36" s="372" t="str">
        <f ca="1">CELL("address",D36)</f>
        <v>$D$36</v>
      </c>
      <c r="U36" s="458" t="str">
        <f t="shared" si="4"/>
        <v>3d</v>
      </c>
      <c r="V36" s="390" t="str">
        <f t="shared" ref="V36:V38" ca="1" si="8">MID(CELL("filename",U36),FIND("]",CELL("filename",U36))+1,256)</f>
        <v>3d. DR_DER_System</v>
      </c>
      <c r="W36" s="458" t="s">
        <v>968</v>
      </c>
      <c r="X36" s="458" t="s">
        <v>971</v>
      </c>
      <c r="Y36" s="458">
        <v>1</v>
      </c>
      <c r="Z36" s="385" t="str">
        <f t="shared" ca="1" si="7"/>
        <v>3d_$D$36_marketing_plan_1</v>
      </c>
      <c r="AA36" t="s">
        <v>1011</v>
      </c>
      <c r="AB36">
        <v>2000</v>
      </c>
      <c r="AD36" s="458" t="s">
        <v>86</v>
      </c>
      <c r="AE36" s="458" t="s">
        <v>86</v>
      </c>
      <c r="AG36" s="715" t="str">
        <f ca="1">"Requirement for "&amp;T36&amp; " based on "&amp;$T$7&amp;" answer of ""Yes"""</f>
        <v>Requirement for $D$36 based on $D$7 answer of "Yes"</v>
      </c>
    </row>
    <row r="37" spans="1:68" ht="5.25" customHeight="1">
      <c r="A37" s="682"/>
      <c r="B37" s="688"/>
      <c r="C37" s="688"/>
      <c r="D37" s="688"/>
      <c r="E37" s="688"/>
      <c r="F37" s="688"/>
      <c r="G37" s="688"/>
      <c r="H37" s="688"/>
      <c r="I37" s="688"/>
      <c r="J37" s="688"/>
      <c r="K37" s="688"/>
      <c r="L37" s="354"/>
      <c r="M37" s="7"/>
      <c r="N37" s="7"/>
      <c r="O37" s="7"/>
      <c r="P37" s="7"/>
      <c r="Q37" s="397" t="s">
        <v>653</v>
      </c>
      <c r="R37" s="7"/>
      <c r="S37" s="461"/>
      <c r="T37" s="372" t="str">
        <f ca="1">CELL("address",G36)</f>
        <v>$G$36</v>
      </c>
      <c r="U37" s="458" t="str">
        <f t="shared" si="4"/>
        <v>3d</v>
      </c>
      <c r="V37" s="390" t="str">
        <f t="shared" ca="1" si="8"/>
        <v>3d. DR_DER_System</v>
      </c>
      <c r="W37" s="458" t="s">
        <v>968</v>
      </c>
      <c r="X37" s="458" t="s">
        <v>971</v>
      </c>
      <c r="Y37" s="458">
        <v>2</v>
      </c>
      <c r="Z37" s="385" t="str">
        <f t="shared" ca="1" si="7"/>
        <v>3d_$G$36_marketing_plan_2</v>
      </c>
      <c r="AA37" t="s">
        <v>1011</v>
      </c>
      <c r="AB37">
        <v>2000</v>
      </c>
      <c r="AD37" s="458" t="s">
        <v>86</v>
      </c>
      <c r="AE37" s="458" t="s">
        <v>86</v>
      </c>
      <c r="AG37" s="715" t="str">
        <f ca="1">"Requirement for "&amp;T37&amp; " based on "&amp;$T$8&amp;" answer of ""Yes"""</f>
        <v>Requirement for $G$36 based on $G$7 answer of "Yes"</v>
      </c>
    </row>
    <row r="38" spans="1:68" ht="10.5" customHeight="1">
      <c r="A38" s="689" t="s">
        <v>1397</v>
      </c>
      <c r="B38" s="688"/>
      <c r="C38" s="688"/>
      <c r="D38" s="688"/>
      <c r="E38" s="688"/>
      <c r="F38" s="688"/>
      <c r="G38" s="688"/>
      <c r="H38" s="688"/>
      <c r="I38" s="688"/>
      <c r="J38" s="688"/>
      <c r="K38" s="688"/>
      <c r="L38" s="354"/>
      <c r="M38" s="7"/>
      <c r="N38" s="7"/>
      <c r="O38" s="7"/>
      <c r="P38" s="7"/>
      <c r="Q38" s="397"/>
      <c r="R38" s="397" t="s">
        <v>654</v>
      </c>
      <c r="S38" s="461"/>
      <c r="T38" s="372" t="str">
        <f ca="1">CELL("address",J36)</f>
        <v>$J$36</v>
      </c>
      <c r="U38" s="458" t="str">
        <f t="shared" si="4"/>
        <v>3d</v>
      </c>
      <c r="V38" s="390" t="str">
        <f t="shared" ca="1" si="8"/>
        <v>3d. DR_DER_System</v>
      </c>
      <c r="W38" s="458" t="s">
        <v>968</v>
      </c>
      <c r="X38" s="458" t="s">
        <v>971</v>
      </c>
      <c r="Y38" s="458">
        <v>3</v>
      </c>
      <c r="Z38" s="385" t="str">
        <f t="shared" ca="1" si="7"/>
        <v>3d_$J$36_marketing_plan_3</v>
      </c>
      <c r="AA38" t="s">
        <v>1011</v>
      </c>
      <c r="AB38">
        <v>2000</v>
      </c>
      <c r="AD38" s="458" t="s">
        <v>86</v>
      </c>
      <c r="AE38" s="458" t="s">
        <v>86</v>
      </c>
      <c r="AG38" s="715" t="str">
        <f ca="1">"Requirement for "&amp;T38&amp; " based on "&amp;$T$9&amp;" answer of ""Yes"""</f>
        <v>Requirement for $J$36 based on $J$7 answer of "Yes"</v>
      </c>
    </row>
    <row r="39" spans="1:68" ht="7.5" customHeight="1">
      <c r="A39" s="689"/>
      <c r="B39" s="688"/>
      <c r="C39" s="688"/>
      <c r="D39" s="688"/>
      <c r="E39" s="688"/>
      <c r="F39" s="688"/>
      <c r="G39" s="688"/>
      <c r="H39" s="688"/>
      <c r="I39" s="688"/>
      <c r="J39" s="688"/>
      <c r="K39" s="688"/>
      <c r="L39" s="354"/>
      <c r="M39" s="7"/>
      <c r="N39" s="7"/>
      <c r="O39" s="7"/>
      <c r="P39" s="7"/>
      <c r="Q39" s="397"/>
      <c r="R39" s="7"/>
      <c r="S39" s="461"/>
      <c r="T39" s="372"/>
      <c r="V39" s="390"/>
      <c r="Z39" s="385"/>
    </row>
    <row r="40" spans="1:68" ht="24.95" customHeight="1">
      <c r="A40" s="1164" t="s">
        <v>1428</v>
      </c>
      <c r="B40" s="1180"/>
      <c r="C40" s="1274"/>
      <c r="D40" s="1203"/>
      <c r="E40" s="1205"/>
      <c r="F40" s="688"/>
      <c r="G40" s="1203"/>
      <c r="H40" s="1205"/>
      <c r="I40" s="688"/>
      <c r="J40" s="1203"/>
      <c r="K40" s="1205"/>
      <c r="L40" s="354"/>
      <c r="M40" s="7"/>
      <c r="N40" s="7"/>
      <c r="O40" s="7"/>
      <c r="P40" s="604"/>
      <c r="Q40" s="7"/>
      <c r="R40" s="7" t="s">
        <v>654</v>
      </c>
      <c r="S40" s="461"/>
      <c r="T40" s="372" t="str">
        <f ca="1">CELL("address",D40)</f>
        <v>$D$40</v>
      </c>
      <c r="U40" s="458" t="str">
        <f t="shared" si="4"/>
        <v>3d</v>
      </c>
      <c r="V40" s="390" t="str">
        <f ca="1">MID(CELL("filename",U40),FIND("]",CELL("filename",U40))+1,256)</f>
        <v>3d. DR_DER_System</v>
      </c>
      <c r="W40" s="458" t="s">
        <v>968</v>
      </c>
      <c r="X40" s="458" t="s">
        <v>1336</v>
      </c>
      <c r="Y40" s="458">
        <v>1</v>
      </c>
      <c r="Z40" s="385" t="str">
        <f t="shared" ref="Z40:Z45" ca="1" si="9">U40&amp;"_"&amp;T40&amp;"_"&amp;X40&amp;"_"&amp;Y40</f>
        <v>3d_$D$40_submit_measure_plan_1</v>
      </c>
      <c r="AA40" t="s">
        <v>589</v>
      </c>
      <c r="AC40" s="381" t="str">
        <f>CONCATENATE(AM40,",",AN40)</f>
        <v>Submitted,Not Submitted</v>
      </c>
      <c r="AD40" s="458" t="s">
        <v>86</v>
      </c>
      <c r="AE40" s="458" t="s">
        <v>86</v>
      </c>
      <c r="AM40" t="s">
        <v>684</v>
      </c>
      <c r="AN40" t="s">
        <v>892</v>
      </c>
    </row>
    <row r="41" spans="1:68" ht="10.5" customHeight="1">
      <c r="A41" s="817" t="s">
        <v>1338</v>
      </c>
      <c r="B41" s="688"/>
      <c r="C41" s="688"/>
      <c r="D41" s="688"/>
      <c r="E41" s="688"/>
      <c r="F41" s="688"/>
      <c r="G41" s="688"/>
      <c r="H41" s="688"/>
      <c r="I41" s="688"/>
      <c r="J41" s="688"/>
      <c r="K41" s="688"/>
      <c r="L41" s="354"/>
      <c r="M41" s="7"/>
      <c r="N41" s="7"/>
      <c r="O41" s="7"/>
      <c r="P41" s="7"/>
      <c r="Q41" s="397"/>
      <c r="R41" s="397" t="s">
        <v>654</v>
      </c>
      <c r="S41" s="461"/>
      <c r="T41" s="372" t="str">
        <f ca="1">CELL("address",G40)</f>
        <v>$G$40</v>
      </c>
      <c r="U41" s="458" t="str">
        <f t="shared" si="4"/>
        <v>3d</v>
      </c>
      <c r="V41" s="390" t="str">
        <f ca="1">MID(CELL("filename",U41),FIND("]",CELL("filename",U41))+1,256)</f>
        <v>3d. DR_DER_System</v>
      </c>
      <c r="W41" s="458" t="s">
        <v>968</v>
      </c>
      <c r="X41" s="458" t="s">
        <v>1336</v>
      </c>
      <c r="Y41" s="458">
        <v>2</v>
      </c>
      <c r="Z41" s="385" t="str">
        <f t="shared" ca="1" si="9"/>
        <v>3d_$G$40_submit_measure_plan_2</v>
      </c>
      <c r="AA41" t="s">
        <v>589</v>
      </c>
      <c r="AC41" s="381" t="str">
        <f>CONCATENATE(AM41,",",AN41)</f>
        <v>Submitted,Not Submitted</v>
      </c>
      <c r="AD41" s="458" t="s">
        <v>86</v>
      </c>
      <c r="AE41" s="458" t="s">
        <v>86</v>
      </c>
      <c r="AM41" t="s">
        <v>684</v>
      </c>
      <c r="AN41" t="s">
        <v>892</v>
      </c>
    </row>
    <row r="42" spans="1:68" ht="10.5" customHeight="1">
      <c r="A42" s="682"/>
      <c r="B42" s="688"/>
      <c r="C42" s="688"/>
      <c r="D42" s="688"/>
      <c r="E42" s="688"/>
      <c r="F42" s="688"/>
      <c r="G42" s="688"/>
      <c r="H42" s="688"/>
      <c r="I42" s="688"/>
      <c r="J42" s="688"/>
      <c r="K42" s="688"/>
      <c r="L42" s="354"/>
      <c r="M42" s="7"/>
      <c r="N42" s="7"/>
      <c r="O42" s="7"/>
      <c r="P42" s="7"/>
      <c r="Q42" s="397"/>
      <c r="R42" s="7" t="s">
        <v>654</v>
      </c>
      <c r="S42" s="461"/>
      <c r="T42" s="372" t="str">
        <f ca="1">CELL("address",J40)</f>
        <v>$J$40</v>
      </c>
      <c r="U42" s="458" t="str">
        <f t="shared" si="4"/>
        <v>3d</v>
      </c>
      <c r="V42" s="390" t="str">
        <f ca="1">MID(CELL("filename",U42),FIND("]",CELL("filename",U42))+1,256)</f>
        <v>3d. DR_DER_System</v>
      </c>
      <c r="W42" s="458" t="s">
        <v>968</v>
      </c>
      <c r="X42" s="458" t="s">
        <v>1336</v>
      </c>
      <c r="Y42" s="458">
        <v>3</v>
      </c>
      <c r="Z42" s="385" t="str">
        <f t="shared" ca="1" si="9"/>
        <v>3d_$J$40_submit_measure_plan_3</v>
      </c>
      <c r="AA42" t="s">
        <v>589</v>
      </c>
      <c r="AC42" s="381" t="str">
        <f>CONCATENATE(AM42,",",AN42)</f>
        <v>Submitted,Not Submitted</v>
      </c>
      <c r="AD42" s="458" t="s">
        <v>86</v>
      </c>
      <c r="AE42" s="458" t="s">
        <v>86</v>
      </c>
      <c r="AM42" t="s">
        <v>684</v>
      </c>
      <c r="AN42" t="s">
        <v>892</v>
      </c>
    </row>
    <row r="43" spans="1:68" ht="30.75" customHeight="1">
      <c r="A43" s="1164" t="s">
        <v>1402</v>
      </c>
      <c r="B43" s="1253"/>
      <c r="C43" s="688"/>
      <c r="D43" s="1045"/>
      <c r="E43" s="1047"/>
      <c r="F43" s="688"/>
      <c r="G43" s="1045"/>
      <c r="H43" s="1047"/>
      <c r="I43" s="688"/>
      <c r="J43" s="1045"/>
      <c r="K43" s="1047"/>
      <c r="L43" s="354"/>
      <c r="M43" s="7"/>
      <c r="N43" s="7"/>
      <c r="O43" s="7"/>
      <c r="P43" s="604"/>
      <c r="Q43" s="7"/>
      <c r="R43" s="7" t="s">
        <v>654</v>
      </c>
      <c r="S43" s="461"/>
      <c r="T43" s="372" t="str">
        <f ca="1">CELL("address",D43)</f>
        <v>$D$43</v>
      </c>
      <c r="U43" s="458" t="str">
        <f t="shared" si="4"/>
        <v>3d</v>
      </c>
      <c r="V43" s="390" t="str">
        <f t="shared" ca="1" si="5"/>
        <v>3d. DR_DER_System</v>
      </c>
      <c r="W43" s="458" t="s">
        <v>968</v>
      </c>
      <c r="X43" s="458" t="s">
        <v>972</v>
      </c>
      <c r="Y43" s="458">
        <v>1</v>
      </c>
      <c r="Z43" s="385" t="str">
        <f t="shared" ca="1" si="9"/>
        <v>3d_$D$43_measure_plan_1</v>
      </c>
      <c r="AA43" t="s">
        <v>1011</v>
      </c>
      <c r="AB43">
        <v>2000</v>
      </c>
      <c r="AD43" s="458" t="s">
        <v>86</v>
      </c>
      <c r="AE43" s="458" t="s">
        <v>86</v>
      </c>
      <c r="AG43" s="715" t="str">
        <f ca="1">"Requirement for "&amp;T43&amp; " based on "&amp;$T$7&amp;" answer of ""Yes"""</f>
        <v>Requirement for $D$43 based on $D$7 answer of "Yes"</v>
      </c>
    </row>
    <row r="44" spans="1:68" ht="5.25" customHeight="1">
      <c r="A44" s="682"/>
      <c r="B44" s="688"/>
      <c r="C44" s="688"/>
      <c r="D44" s="688"/>
      <c r="E44" s="688"/>
      <c r="F44" s="688"/>
      <c r="G44" s="688"/>
      <c r="H44" s="688"/>
      <c r="I44" s="688"/>
      <c r="J44" s="688"/>
      <c r="K44" s="688"/>
      <c r="L44" s="354"/>
      <c r="M44" s="7"/>
      <c r="N44" s="7"/>
      <c r="O44" s="7"/>
      <c r="P44" s="7"/>
      <c r="Q44" s="397" t="s">
        <v>653</v>
      </c>
      <c r="R44" s="7"/>
      <c r="S44" s="461"/>
      <c r="T44" s="372" t="str">
        <f ca="1">CELL("address",G43)</f>
        <v>$G$43</v>
      </c>
      <c r="U44" s="458" t="str">
        <f t="shared" si="4"/>
        <v>3d</v>
      </c>
      <c r="V44" s="390" t="str">
        <f t="shared" ca="1" si="5"/>
        <v>3d. DR_DER_System</v>
      </c>
      <c r="W44" s="458" t="s">
        <v>968</v>
      </c>
      <c r="X44" s="458" t="s">
        <v>972</v>
      </c>
      <c r="Y44" s="458">
        <v>2</v>
      </c>
      <c r="Z44" s="385" t="str">
        <f t="shared" ca="1" si="9"/>
        <v>3d_$G$43_measure_plan_2</v>
      </c>
      <c r="AA44" t="s">
        <v>1011</v>
      </c>
      <c r="AB44">
        <v>2000</v>
      </c>
      <c r="AD44" s="458" t="s">
        <v>86</v>
      </c>
      <c r="AE44" s="458" t="s">
        <v>86</v>
      </c>
      <c r="AG44" s="715" t="str">
        <f ca="1">"Requirement for "&amp;T44&amp; " based on "&amp;$T$8&amp;" answer of ""Yes"""</f>
        <v>Requirement for $G$43 based on $G$7 answer of "Yes"</v>
      </c>
    </row>
    <row r="45" spans="1:68" ht="5.25" customHeight="1">
      <c r="A45" s="682"/>
      <c r="B45" s="688"/>
      <c r="C45" s="688"/>
      <c r="D45" s="688"/>
      <c r="E45" s="688"/>
      <c r="F45" s="688"/>
      <c r="G45" s="688"/>
      <c r="H45" s="688"/>
      <c r="I45" s="688"/>
      <c r="J45" s="688"/>
      <c r="K45" s="688"/>
      <c r="L45" s="354"/>
      <c r="M45" s="7"/>
      <c r="N45" s="7"/>
      <c r="O45" s="7"/>
      <c r="P45" s="7"/>
      <c r="Q45" s="397" t="s">
        <v>653</v>
      </c>
      <c r="R45" s="7"/>
      <c r="S45" s="461"/>
      <c r="T45" s="372" t="str">
        <f ca="1">CELL("address",J43)</f>
        <v>$J$43</v>
      </c>
      <c r="U45" s="458" t="str">
        <f t="shared" si="4"/>
        <v>3d</v>
      </c>
      <c r="V45" s="390" t="str">
        <f t="shared" ca="1" si="5"/>
        <v>3d. DR_DER_System</v>
      </c>
      <c r="W45" s="458" t="s">
        <v>968</v>
      </c>
      <c r="X45" s="458" t="s">
        <v>972</v>
      </c>
      <c r="Y45" s="458">
        <v>3</v>
      </c>
      <c r="Z45" s="385" t="str">
        <f t="shared" ca="1" si="9"/>
        <v>3d_$J$43_measure_plan_3</v>
      </c>
      <c r="AA45" t="s">
        <v>1011</v>
      </c>
      <c r="AB45">
        <v>2000</v>
      </c>
      <c r="AD45" s="458" t="s">
        <v>86</v>
      </c>
      <c r="AE45" s="458" t="s">
        <v>86</v>
      </c>
      <c r="AG45" s="715" t="str">
        <f ca="1">"Requirement for "&amp;T45&amp; " based on "&amp;$T$9&amp;" answer of ""Yes"""</f>
        <v>Requirement for $J$43 based on $J$7 answer of "Yes"</v>
      </c>
    </row>
    <row r="46" spans="1:68">
      <c r="A46" s="689" t="s">
        <v>592</v>
      </c>
      <c r="B46" s="688"/>
      <c r="C46" s="688"/>
      <c r="D46" s="688"/>
      <c r="E46" s="688"/>
      <c r="F46" s="688"/>
      <c r="G46" s="688"/>
      <c r="H46" s="688"/>
      <c r="I46" s="688"/>
      <c r="J46" s="688"/>
      <c r="K46" s="688"/>
      <c r="L46" s="354"/>
      <c r="M46" s="7"/>
      <c r="N46" s="7"/>
      <c r="O46" s="7"/>
      <c r="P46" s="7"/>
      <c r="Q46" s="7"/>
      <c r="R46" s="7" t="s">
        <v>654</v>
      </c>
      <c r="S46" s="461"/>
    </row>
    <row r="47" spans="1:68" s="485" customFormat="1" ht="48" customHeight="1">
      <c r="A47" s="1170" t="s">
        <v>1381</v>
      </c>
      <c r="B47" s="1257"/>
      <c r="C47" s="508"/>
      <c r="D47" s="1045"/>
      <c r="E47" s="1047"/>
      <c r="F47" s="688"/>
      <c r="G47" s="1045"/>
      <c r="H47" s="1047"/>
      <c r="I47" s="688"/>
      <c r="J47" s="1045"/>
      <c r="K47" s="1047"/>
      <c r="L47" s="484"/>
      <c r="M47" s="500"/>
      <c r="N47" s="500"/>
      <c r="O47" s="500"/>
      <c r="P47" s="500"/>
      <c r="Q47" s="7"/>
      <c r="R47" s="7" t="s">
        <v>654</v>
      </c>
      <c r="S47" s="1"/>
      <c r="T47" s="372" t="str">
        <f ca="1">CELL("address",D47)</f>
        <v>$D$47</v>
      </c>
      <c r="U47" s="458" t="str">
        <f t="shared" ref="U47:U55" si="10">$U$7</f>
        <v>3d</v>
      </c>
      <c r="V47" s="390" t="str">
        <f t="shared" ref="V47:V55" ca="1" si="11">MID(CELL("filename",U47),FIND("]",CELL("filename",U47))+1,256)</f>
        <v>3d. DR_DER_System</v>
      </c>
      <c r="W47" s="458" t="s">
        <v>968</v>
      </c>
      <c r="X47" s="560" t="s">
        <v>974</v>
      </c>
      <c r="Y47" s="458">
        <v>1</v>
      </c>
      <c r="Z47" s="385" t="str">
        <f t="shared" ref="Z47:Z55" ca="1" si="12">U47&amp;"_"&amp;T47&amp;"_"&amp;X47&amp;"_"&amp;Y47</f>
        <v>3d_$D$47_integration_design_1</v>
      </c>
      <c r="AA47" t="s">
        <v>1011</v>
      </c>
      <c r="AB47">
        <v>2000</v>
      </c>
      <c r="AC47" s="576"/>
      <c r="AD47" s="458" t="s">
        <v>86</v>
      </c>
      <c r="AE47" s="458" t="s">
        <v>86</v>
      </c>
      <c r="AG47" s="715" t="str">
        <f ca="1">"Requirement for "&amp;T47&amp; " based on "&amp;$T$7&amp;" answer of ""Yes"""</f>
        <v>Requirement for $D$47 based on $D$7 answer of "Yes"</v>
      </c>
      <c r="BI47" s="500"/>
      <c r="BP47" s="746"/>
    </row>
    <row r="48" spans="1:68" ht="5.25" customHeight="1">
      <c r="A48" s="682"/>
      <c r="B48" s="688"/>
      <c r="C48" s="688"/>
      <c r="D48" s="688"/>
      <c r="E48" s="688"/>
      <c r="F48" s="688"/>
      <c r="G48" s="688"/>
      <c r="H48" s="688"/>
      <c r="I48" s="688"/>
      <c r="J48" s="688"/>
      <c r="K48" s="688"/>
      <c r="L48" s="354"/>
      <c r="M48" s="7"/>
      <c r="N48" s="7"/>
      <c r="O48" s="7"/>
      <c r="P48" s="7"/>
      <c r="Q48" s="397" t="s">
        <v>653</v>
      </c>
      <c r="R48" s="7"/>
      <c r="S48" s="461"/>
      <c r="T48" s="372" t="str">
        <f ca="1">CELL("address",G47)</f>
        <v>$G$47</v>
      </c>
      <c r="U48" s="458" t="str">
        <f t="shared" si="10"/>
        <v>3d</v>
      </c>
      <c r="V48" s="390" t="str">
        <f t="shared" ca="1" si="11"/>
        <v>3d. DR_DER_System</v>
      </c>
      <c r="W48" s="458" t="s">
        <v>968</v>
      </c>
      <c r="X48" s="560" t="s">
        <v>974</v>
      </c>
      <c r="Y48" s="458">
        <v>2</v>
      </c>
      <c r="Z48" s="385" t="str">
        <f t="shared" ca="1" si="12"/>
        <v>3d_$G$47_integration_design_2</v>
      </c>
      <c r="AA48" t="s">
        <v>1011</v>
      </c>
      <c r="AB48">
        <v>2000</v>
      </c>
      <c r="AD48" s="458" t="s">
        <v>86</v>
      </c>
      <c r="AE48" s="458" t="s">
        <v>86</v>
      </c>
      <c r="AG48" s="715" t="str">
        <f ca="1">"Requirement for "&amp;T48&amp; " based on "&amp;$T$8&amp;" answer of ""Yes"""</f>
        <v>Requirement for $G$47 based on $G$7 answer of "Yes"</v>
      </c>
    </row>
    <row r="49" spans="1:68" ht="5.25" customHeight="1">
      <c r="A49" s="682"/>
      <c r="B49" s="688"/>
      <c r="C49" s="688"/>
      <c r="D49" s="688"/>
      <c r="E49" s="688"/>
      <c r="F49" s="688"/>
      <c r="G49" s="688"/>
      <c r="H49" s="688"/>
      <c r="I49" s="688"/>
      <c r="J49" s="688"/>
      <c r="K49" s="688"/>
      <c r="L49" s="354"/>
      <c r="M49" s="7"/>
      <c r="N49" s="7"/>
      <c r="O49" s="7"/>
      <c r="P49" s="7"/>
      <c r="Q49" s="397" t="s">
        <v>653</v>
      </c>
      <c r="R49" s="7"/>
      <c r="S49" s="461"/>
      <c r="T49" s="372" t="str">
        <f ca="1">CELL("address",J47)</f>
        <v>$J$47</v>
      </c>
      <c r="U49" s="458" t="str">
        <f t="shared" si="10"/>
        <v>3d</v>
      </c>
      <c r="V49" s="390" t="str">
        <f t="shared" ca="1" si="11"/>
        <v>3d. DR_DER_System</v>
      </c>
      <c r="W49" s="458" t="s">
        <v>968</v>
      </c>
      <c r="X49" s="560" t="s">
        <v>974</v>
      </c>
      <c r="Y49" s="458">
        <v>3</v>
      </c>
      <c r="Z49" s="385" t="str">
        <f t="shared" ca="1" si="12"/>
        <v>3d_$J$47_integration_design_3</v>
      </c>
      <c r="AA49" t="s">
        <v>1011</v>
      </c>
      <c r="AB49">
        <v>2000</v>
      </c>
      <c r="AD49" s="458" t="s">
        <v>86</v>
      </c>
      <c r="AE49" s="458" t="s">
        <v>86</v>
      </c>
      <c r="AG49" s="715" t="str">
        <f ca="1">"Requirement for "&amp;T49&amp; " based on "&amp;$T$9&amp;" answer of ""Yes"""</f>
        <v>Requirement for $J$47 based on $J$7 answer of "Yes"</v>
      </c>
    </row>
    <row r="50" spans="1:68" s="485" customFormat="1" ht="54.75" customHeight="1">
      <c r="A50" s="1170" t="s">
        <v>1401</v>
      </c>
      <c r="B50" s="1257"/>
      <c r="C50" s="508"/>
      <c r="D50" s="1045"/>
      <c r="E50" s="1047"/>
      <c r="F50" s="688"/>
      <c r="G50" s="1045"/>
      <c r="H50" s="1047"/>
      <c r="I50" s="688"/>
      <c r="J50" s="1045"/>
      <c r="K50" s="1047"/>
      <c r="L50" s="484"/>
      <c r="M50" s="500"/>
      <c r="N50" s="500"/>
      <c r="O50" s="500"/>
      <c r="P50" s="500"/>
      <c r="Q50" s="7"/>
      <c r="R50" s="7" t="s">
        <v>654</v>
      </c>
      <c r="S50" s="1"/>
      <c r="T50" s="372" t="str">
        <f ca="1">CELL("address",D50)</f>
        <v>$D$50</v>
      </c>
      <c r="U50" s="458" t="str">
        <f t="shared" si="10"/>
        <v>3d</v>
      </c>
      <c r="V50" s="390" t="str">
        <f t="shared" ca="1" si="11"/>
        <v>3d. DR_DER_System</v>
      </c>
      <c r="W50" s="458" t="s">
        <v>968</v>
      </c>
      <c r="X50" s="560" t="s">
        <v>975</v>
      </c>
      <c r="Y50" s="458">
        <v>1</v>
      </c>
      <c r="Z50" s="385" t="str">
        <f t="shared" ca="1" si="12"/>
        <v>3d_$D$50_interface_1</v>
      </c>
      <c r="AA50" t="s">
        <v>1011</v>
      </c>
      <c r="AB50">
        <v>100</v>
      </c>
      <c r="AC50" s="576"/>
      <c r="AD50" s="458" t="s">
        <v>86</v>
      </c>
      <c r="AE50" s="458" t="s">
        <v>86</v>
      </c>
      <c r="AG50" s="715" t="str">
        <f ca="1">"Requirement for "&amp;T50&amp; " based on "&amp;$T$7&amp;" answer of ""Yes"""</f>
        <v>Requirement for $D$50 based on $D$7 answer of "Yes"</v>
      </c>
      <c r="BI50" s="500"/>
      <c r="BP50" s="746"/>
    </row>
    <row r="51" spans="1:68" ht="5.25" customHeight="1">
      <c r="A51" s="682"/>
      <c r="B51" s="688"/>
      <c r="C51" s="688"/>
      <c r="D51" s="688"/>
      <c r="E51" s="688"/>
      <c r="F51" s="688"/>
      <c r="G51" s="688"/>
      <c r="H51" s="688"/>
      <c r="I51" s="688"/>
      <c r="J51" s="688"/>
      <c r="K51" s="688"/>
      <c r="L51" s="354"/>
      <c r="M51" s="7"/>
      <c r="N51" s="7"/>
      <c r="O51" s="7"/>
      <c r="P51" s="7"/>
      <c r="Q51" s="397" t="s">
        <v>653</v>
      </c>
      <c r="R51" s="7"/>
      <c r="S51" s="461"/>
      <c r="T51" s="372" t="str">
        <f ca="1">CELL("address",G50)</f>
        <v>$G$50</v>
      </c>
      <c r="U51" s="458" t="str">
        <f t="shared" si="10"/>
        <v>3d</v>
      </c>
      <c r="V51" s="390" t="str">
        <f t="shared" ca="1" si="11"/>
        <v>3d. DR_DER_System</v>
      </c>
      <c r="W51" s="458" t="s">
        <v>968</v>
      </c>
      <c r="X51" s="560" t="s">
        <v>975</v>
      </c>
      <c r="Y51" s="458">
        <v>2</v>
      </c>
      <c r="Z51" s="385" t="str">
        <f t="shared" ca="1" si="12"/>
        <v>3d_$G$50_interface_2</v>
      </c>
      <c r="AA51" t="s">
        <v>1011</v>
      </c>
      <c r="AB51">
        <v>100</v>
      </c>
      <c r="AD51" s="458" t="s">
        <v>86</v>
      </c>
      <c r="AE51" s="458" t="s">
        <v>86</v>
      </c>
      <c r="AG51" s="715" t="str">
        <f ca="1">"Requirement for "&amp;T51&amp; " based on "&amp;$T$8&amp;" answer of ""Yes"""</f>
        <v>Requirement for $G$50 based on $G$7 answer of "Yes"</v>
      </c>
    </row>
    <row r="52" spans="1:68" ht="5.25" customHeight="1">
      <c r="A52" s="682"/>
      <c r="B52" s="688"/>
      <c r="C52" s="688"/>
      <c r="D52" s="688"/>
      <c r="E52" s="688"/>
      <c r="F52" s="688"/>
      <c r="G52" s="688"/>
      <c r="H52" s="688"/>
      <c r="I52" s="688"/>
      <c r="J52" s="688"/>
      <c r="K52" s="688"/>
      <c r="L52" s="354"/>
      <c r="M52" s="7"/>
      <c r="N52" s="7"/>
      <c r="O52" s="7"/>
      <c r="P52" s="7"/>
      <c r="Q52" s="397" t="s">
        <v>653</v>
      </c>
      <c r="R52" s="7"/>
      <c r="S52" s="461"/>
      <c r="T52" s="372" t="str">
        <f ca="1">CELL("address",J50)</f>
        <v>$J$50</v>
      </c>
      <c r="U52" s="458" t="str">
        <f t="shared" si="10"/>
        <v>3d</v>
      </c>
      <c r="V52" s="390" t="str">
        <f t="shared" ca="1" si="11"/>
        <v>3d. DR_DER_System</v>
      </c>
      <c r="W52" s="458" t="s">
        <v>968</v>
      </c>
      <c r="X52" s="560" t="s">
        <v>975</v>
      </c>
      <c r="Y52" s="458">
        <v>3</v>
      </c>
      <c r="Z52" s="385" t="str">
        <f t="shared" ca="1" si="12"/>
        <v>3d_$J$50_interface_3</v>
      </c>
      <c r="AA52" t="s">
        <v>1011</v>
      </c>
      <c r="AB52">
        <v>100</v>
      </c>
      <c r="AD52" s="458" t="s">
        <v>86</v>
      </c>
      <c r="AE52" s="458" t="s">
        <v>86</v>
      </c>
      <c r="AG52" s="715" t="str">
        <f ca="1">"Requirement for "&amp;T52&amp; " based on "&amp;$T$9&amp;" answer of ""Yes"""</f>
        <v>Requirement for $J$50 based on $J$7 answer of "Yes"</v>
      </c>
    </row>
    <row r="53" spans="1:68" s="485" customFormat="1" ht="58.5" customHeight="1">
      <c r="A53" s="1170" t="s">
        <v>1400</v>
      </c>
      <c r="B53" s="1257"/>
      <c r="C53" s="508"/>
      <c r="D53" s="1045"/>
      <c r="E53" s="1047"/>
      <c r="F53" s="688"/>
      <c r="G53" s="1045"/>
      <c r="H53" s="1047"/>
      <c r="I53" s="688"/>
      <c r="J53" s="1045"/>
      <c r="K53" s="1047"/>
      <c r="L53" s="484"/>
      <c r="M53" s="500"/>
      <c r="N53" s="500"/>
      <c r="O53" s="500"/>
      <c r="P53" s="500"/>
      <c r="Q53" s="7"/>
      <c r="R53" s="7" t="s">
        <v>654</v>
      </c>
      <c r="S53" s="1"/>
      <c r="T53" s="372" t="str">
        <f ca="1">CELL("address",D53)</f>
        <v>$D$53</v>
      </c>
      <c r="U53" s="458" t="str">
        <f t="shared" si="10"/>
        <v>3d</v>
      </c>
      <c r="V53" s="390" t="str">
        <f t="shared" ca="1" si="11"/>
        <v>3d. DR_DER_System</v>
      </c>
      <c r="W53" s="458" t="s">
        <v>968</v>
      </c>
      <c r="X53" s="560" t="s">
        <v>976</v>
      </c>
      <c r="Y53" s="458">
        <v>1</v>
      </c>
      <c r="Z53" s="385" t="str">
        <f t="shared" ca="1" si="12"/>
        <v>3d_$D$53_comms_1</v>
      </c>
      <c r="AA53" t="s">
        <v>1011</v>
      </c>
      <c r="AB53">
        <v>100</v>
      </c>
      <c r="AC53" s="576"/>
      <c r="AD53" s="458" t="s">
        <v>86</v>
      </c>
      <c r="AE53" s="458" t="s">
        <v>86</v>
      </c>
      <c r="AG53" s="715" t="str">
        <f ca="1">"Requirement for "&amp;T53&amp; " based on "&amp;$T$7&amp;" answer of ""Yes"""</f>
        <v>Requirement for $D$53 based on $D$7 answer of "Yes"</v>
      </c>
      <c r="BI53" s="500"/>
      <c r="BP53" s="746"/>
    </row>
    <row r="54" spans="1:68" ht="5.25" customHeight="1">
      <c r="A54" s="682"/>
      <c r="B54" s="688"/>
      <c r="C54" s="688"/>
      <c r="D54" s="688"/>
      <c r="E54" s="688"/>
      <c r="F54" s="688"/>
      <c r="G54" s="688"/>
      <c r="H54" s="688"/>
      <c r="I54" s="688"/>
      <c r="J54" s="688"/>
      <c r="K54" s="688"/>
      <c r="L54" s="354"/>
      <c r="M54" s="7"/>
      <c r="N54" s="7"/>
      <c r="O54" s="7"/>
      <c r="P54" s="7"/>
      <c r="Q54" s="397" t="s">
        <v>653</v>
      </c>
      <c r="R54" s="7"/>
      <c r="T54" s="372" t="str">
        <f ca="1">CELL("address",G53)</f>
        <v>$G$53</v>
      </c>
      <c r="U54" s="458" t="str">
        <f t="shared" si="10"/>
        <v>3d</v>
      </c>
      <c r="V54" s="390" t="str">
        <f t="shared" ca="1" si="11"/>
        <v>3d. DR_DER_System</v>
      </c>
      <c r="W54" s="458" t="s">
        <v>968</v>
      </c>
      <c r="X54" s="560" t="s">
        <v>976</v>
      </c>
      <c r="Y54" s="458">
        <v>2</v>
      </c>
      <c r="Z54" s="385" t="str">
        <f t="shared" ca="1" si="12"/>
        <v>3d_$G$53_comms_2</v>
      </c>
      <c r="AA54" t="s">
        <v>1011</v>
      </c>
      <c r="AB54">
        <v>100</v>
      </c>
      <c r="AD54" s="458" t="s">
        <v>86</v>
      </c>
      <c r="AE54" s="458" t="s">
        <v>86</v>
      </c>
      <c r="AG54" s="715" t="str">
        <f ca="1">"Requirement for "&amp;T54&amp; " based on "&amp;$T$8&amp;" answer of ""Yes"""</f>
        <v>Requirement for $G$53 based on $G$7 answer of "Yes"</v>
      </c>
    </row>
    <row r="55" spans="1:68">
      <c r="A55" s="801"/>
      <c r="B55" s="805"/>
      <c r="C55" s="805"/>
      <c r="D55" s="688"/>
      <c r="E55" s="688"/>
      <c r="F55" s="688"/>
      <c r="G55" s="688"/>
      <c r="H55" s="688"/>
      <c r="I55" s="688"/>
      <c r="J55" s="688"/>
      <c r="K55" s="688"/>
      <c r="L55" s="354"/>
      <c r="M55" s="7"/>
      <c r="N55" s="7"/>
      <c r="O55" s="7"/>
      <c r="P55" s="7"/>
      <c r="R55" s="7"/>
      <c r="T55" s="372" t="str">
        <f ca="1">CELL("address",J53)</f>
        <v>$J$53</v>
      </c>
      <c r="U55" s="458" t="str">
        <f t="shared" si="10"/>
        <v>3d</v>
      </c>
      <c r="V55" s="390" t="str">
        <f t="shared" ca="1" si="11"/>
        <v>3d. DR_DER_System</v>
      </c>
      <c r="W55" s="458" t="s">
        <v>968</v>
      </c>
      <c r="X55" s="560" t="s">
        <v>976</v>
      </c>
      <c r="Y55" s="458">
        <v>3</v>
      </c>
      <c r="Z55" s="385" t="str">
        <f t="shared" ca="1" si="12"/>
        <v>3d_$J$53_comms_3</v>
      </c>
      <c r="AA55" t="s">
        <v>1011</v>
      </c>
      <c r="AB55">
        <v>100</v>
      </c>
      <c r="AD55" s="458" t="s">
        <v>86</v>
      </c>
      <c r="AE55" s="458" t="s">
        <v>86</v>
      </c>
      <c r="AG55" s="715" t="str">
        <f ca="1">"Requirement for "&amp;T55&amp; " based on "&amp;$T$9&amp;" answer of ""Yes"""</f>
        <v>Requirement for $J$53 based on $J$7 answer of "Yes"</v>
      </c>
    </row>
    <row r="56" spans="1:68" ht="12.75" customHeight="1">
      <c r="A56" s="806" t="s">
        <v>1576</v>
      </c>
      <c r="B56" s="805"/>
      <c r="C56" s="805"/>
      <c r="D56" s="735"/>
      <c r="E56" s="735"/>
      <c r="F56" s="735"/>
      <c r="G56" s="735"/>
      <c r="H56" s="735"/>
      <c r="I56" s="735"/>
      <c r="J56" s="735"/>
      <c r="K56" s="735"/>
      <c r="L56" s="354"/>
      <c r="M56" s="7"/>
      <c r="N56" s="7"/>
      <c r="O56" s="7"/>
      <c r="R56" s="7"/>
      <c r="T56" s="372"/>
      <c r="V56" s="390"/>
      <c r="X56" s="600"/>
      <c r="Z56" s="385"/>
      <c r="AG56" s="715"/>
    </row>
    <row r="57" spans="1:68" ht="13.5" thickBot="1">
      <c r="A57" s="801"/>
      <c r="B57" s="805"/>
      <c r="C57" s="805"/>
      <c r="D57" s="735"/>
      <c r="E57" s="735"/>
      <c r="F57" s="735"/>
      <c r="G57" s="735"/>
      <c r="H57" s="735"/>
      <c r="I57" s="735"/>
      <c r="J57" s="735"/>
      <c r="K57" s="735"/>
      <c r="L57" s="354"/>
      <c r="M57" s="7"/>
      <c r="N57" s="7"/>
      <c r="O57" s="7"/>
      <c r="R57" s="7"/>
      <c r="T57" s="372"/>
      <c r="V57" s="390"/>
      <c r="X57" s="600"/>
      <c r="Z57" s="385"/>
      <c r="AG57" s="715"/>
    </row>
    <row r="58" spans="1:68" ht="41.25" customHeight="1" thickTop="1" thickBot="1">
      <c r="A58" s="1243" t="s">
        <v>1657</v>
      </c>
      <c r="B58" s="1244"/>
      <c r="C58" s="1245"/>
      <c r="D58" s="1200"/>
      <c r="E58" s="1202"/>
      <c r="F58" s="735"/>
      <c r="G58" s="1200"/>
      <c r="H58" s="1202"/>
      <c r="I58" s="735"/>
      <c r="J58" s="1200"/>
      <c r="K58" s="1202"/>
      <c r="L58" s="354"/>
      <c r="M58" s="397"/>
      <c r="N58" s="940" t="s">
        <v>1771</v>
      </c>
      <c r="O58" s="397"/>
      <c r="Q58" s="7"/>
      <c r="R58" s="7" t="s">
        <v>654</v>
      </c>
      <c r="S58" s="305"/>
      <c r="T58" s="372" t="str">
        <f ca="1">CELL("address",D58)</f>
        <v>$D$58</v>
      </c>
      <c r="U58" s="458" t="str">
        <f t="shared" ref="U58:U102" si="13">$U$7</f>
        <v>3d</v>
      </c>
      <c r="V58" s="390" t="str">
        <f t="shared" ref="V58:V63" ca="1" si="14">MID(CELL("filename",U58),FIND("]",CELL("filename",U58))+1,256)</f>
        <v>3d. DR_DER_System</v>
      </c>
      <c r="W58" s="458" t="s">
        <v>968</v>
      </c>
      <c r="X58" s="458" t="s">
        <v>1577</v>
      </c>
      <c r="Y58" s="458">
        <v>1</v>
      </c>
      <c r="Z58" s="385" t="str">
        <f t="shared" ref="Z58:Z63" ca="1" si="15">U58&amp;"_"&amp;T58&amp;"_"&amp;X58&amp;"_"&amp;Y58</f>
        <v>3d_$D$58_DR_SOC2_audit_report_1</v>
      </c>
      <c r="AA58" t="s">
        <v>589</v>
      </c>
      <c r="AC58" s="381" t="str">
        <f t="shared" ref="AC58:AC60" si="16">CONCATENATE(AM58,",",AN58,",",AO58)</f>
        <v>Yes,No,Not Applicable</v>
      </c>
      <c r="AD58" s="458" t="s">
        <v>86</v>
      </c>
      <c r="AE58" s="458" t="s">
        <v>86</v>
      </c>
      <c r="AG58" s="715" t="str">
        <f ca="1">"Requirement for "&amp;T58&amp; " based on "&amp;$T$7&amp;" answer of ""Yes"""</f>
        <v>Requirement for $D$58 based on $D$7 answer of "Yes"</v>
      </c>
      <c r="AM58" t="s">
        <v>82</v>
      </c>
      <c r="AN58" t="s">
        <v>86</v>
      </c>
      <c r="AO58" t="s">
        <v>88</v>
      </c>
    </row>
    <row r="59" spans="1:68" ht="5.25" customHeight="1" thickTop="1">
      <c r="A59" s="823"/>
      <c r="B59" s="824"/>
      <c r="C59" s="824"/>
      <c r="D59" s="735"/>
      <c r="E59" s="735"/>
      <c r="F59" s="735"/>
      <c r="G59" s="735"/>
      <c r="H59" s="735"/>
      <c r="I59" s="735"/>
      <c r="J59" s="735"/>
      <c r="K59" s="735"/>
      <c r="L59" s="354"/>
      <c r="M59" s="397"/>
      <c r="N59" s="397"/>
      <c r="O59" s="397"/>
      <c r="Q59" s="397" t="s">
        <v>653</v>
      </c>
      <c r="R59" s="7"/>
      <c r="S59" s="305"/>
      <c r="T59" s="372" t="str">
        <f ca="1">CELL("address",G58)</f>
        <v>$G$58</v>
      </c>
      <c r="U59" s="458" t="str">
        <f t="shared" si="13"/>
        <v>3d</v>
      </c>
      <c r="V59" s="390" t="str">
        <f t="shared" ca="1" si="14"/>
        <v>3d. DR_DER_System</v>
      </c>
      <c r="W59" s="458" t="s">
        <v>968</v>
      </c>
      <c r="X59" s="458" t="s">
        <v>1577</v>
      </c>
      <c r="Y59" s="458">
        <v>2</v>
      </c>
      <c r="Z59" s="385" t="str">
        <f t="shared" ca="1" si="15"/>
        <v>3d_$G$58_DR_SOC2_audit_report_2</v>
      </c>
      <c r="AA59" t="s">
        <v>589</v>
      </c>
      <c r="AC59" s="381" t="str">
        <f t="shared" si="16"/>
        <v>Yes,No,Not Applicable</v>
      </c>
      <c r="AD59" s="458" t="s">
        <v>86</v>
      </c>
      <c r="AE59" s="458" t="s">
        <v>86</v>
      </c>
      <c r="AG59" s="715" t="str">
        <f ca="1">"Requirement for "&amp;T59&amp; " based on "&amp;$T$8&amp;" answer of ""Yes"""</f>
        <v>Requirement for $G$58 based on $G$7 answer of "Yes"</v>
      </c>
      <c r="AM59" t="s">
        <v>82</v>
      </c>
      <c r="AN59" t="s">
        <v>86</v>
      </c>
      <c r="AO59" t="s">
        <v>88</v>
      </c>
    </row>
    <row r="60" spans="1:68" ht="5.25" customHeight="1" thickBot="1">
      <c r="A60" s="823"/>
      <c r="B60" s="824"/>
      <c r="C60" s="824"/>
      <c r="D60" s="735"/>
      <c r="E60" s="735"/>
      <c r="F60" s="735"/>
      <c r="G60" s="735"/>
      <c r="H60" s="735"/>
      <c r="I60" s="735"/>
      <c r="J60" s="735"/>
      <c r="K60" s="735"/>
      <c r="L60" s="354"/>
      <c r="M60" s="397"/>
      <c r="N60" s="397"/>
      <c r="O60" s="397"/>
      <c r="Q60" s="397" t="s">
        <v>653</v>
      </c>
      <c r="R60" s="7"/>
      <c r="S60" s="305"/>
      <c r="T60" s="372" t="str">
        <f ca="1">CELL("address",J58)</f>
        <v>$J$58</v>
      </c>
      <c r="U60" s="458" t="str">
        <f t="shared" si="13"/>
        <v>3d</v>
      </c>
      <c r="V60" s="390" t="str">
        <f t="shared" ca="1" si="14"/>
        <v>3d. DR_DER_System</v>
      </c>
      <c r="W60" s="458" t="s">
        <v>968</v>
      </c>
      <c r="X60" s="458" t="s">
        <v>1577</v>
      </c>
      <c r="Y60" s="458">
        <v>3</v>
      </c>
      <c r="Z60" s="385" t="str">
        <f t="shared" ca="1" si="15"/>
        <v>3d_$J$58_DR_SOC2_audit_report_3</v>
      </c>
      <c r="AA60" t="s">
        <v>589</v>
      </c>
      <c r="AC60" s="381" t="str">
        <f t="shared" si="16"/>
        <v>Yes,No,Not Applicable</v>
      </c>
      <c r="AD60" s="458" t="s">
        <v>86</v>
      </c>
      <c r="AE60" s="458" t="s">
        <v>86</v>
      </c>
      <c r="AG60" s="715" t="str">
        <f ca="1">"Requirement for "&amp;T60&amp; " based on "&amp;$T$9&amp;" answer of ""Yes"""</f>
        <v>Requirement for $J$58 based on $J$7 answer of "Yes"</v>
      </c>
      <c r="AM60" t="s">
        <v>82</v>
      </c>
      <c r="AN60" t="s">
        <v>86</v>
      </c>
      <c r="AO60" t="s">
        <v>88</v>
      </c>
    </row>
    <row r="61" spans="1:68" s="608" customFormat="1" ht="54" customHeight="1" thickTop="1" thickBot="1">
      <c r="A61" s="982" t="s">
        <v>1658</v>
      </c>
      <c r="B61" s="1236"/>
      <c r="C61" s="1237"/>
      <c r="D61" s="1045"/>
      <c r="E61" s="1047"/>
      <c r="F61" s="807"/>
      <c r="G61" s="1045"/>
      <c r="H61" s="1047"/>
      <c r="I61" s="807"/>
      <c r="J61" s="1045"/>
      <c r="K61" s="1047"/>
      <c r="L61" s="502"/>
      <c r="M61" s="501"/>
      <c r="N61" s="940" t="s">
        <v>1771</v>
      </c>
      <c r="O61" s="501"/>
      <c r="P61"/>
      <c r="Q61" s="7"/>
      <c r="R61" s="7" t="s">
        <v>654</v>
      </c>
      <c r="S61" s="501"/>
      <c r="T61" s="372" t="str">
        <f ca="1">CELL("address",D61)</f>
        <v>$D$61</v>
      </c>
      <c r="U61" s="458" t="str">
        <f t="shared" si="13"/>
        <v>3d</v>
      </c>
      <c r="V61" s="390" t="str">
        <f t="shared" ca="1" si="14"/>
        <v>3d. DR_DER_System</v>
      </c>
      <c r="W61" s="458" t="s">
        <v>968</v>
      </c>
      <c r="X61" s="458" t="s">
        <v>1664</v>
      </c>
      <c r="Y61" s="458">
        <v>1</v>
      </c>
      <c r="Z61" s="385" t="str">
        <f t="shared" ca="1" si="15"/>
        <v>3d_$D$61_DR_SOC2_audit_report_no_descript_1</v>
      </c>
      <c r="AA61" s="608" t="s">
        <v>1011</v>
      </c>
      <c r="AB61">
        <v>2000</v>
      </c>
      <c r="AC61" s="577"/>
      <c r="AD61" s="458" t="s">
        <v>86</v>
      </c>
      <c r="AE61" s="458" t="s">
        <v>86</v>
      </c>
      <c r="AG61" s="715" t="str">
        <f ca="1">"Requirement for "&amp;T61&amp; " based on "&amp;T58&amp;" answer of ""No"""</f>
        <v>Requirement for $D$61 based on $D$58 answer of "No"</v>
      </c>
      <c r="BI61" s="833"/>
      <c r="BP61" s="747"/>
    </row>
    <row r="62" spans="1:68" ht="5.25" customHeight="1" thickTop="1">
      <c r="A62" s="821"/>
      <c r="B62" s="825"/>
      <c r="C62" s="825"/>
      <c r="D62" s="807"/>
      <c r="E62" s="807"/>
      <c r="F62" s="807"/>
      <c r="G62" s="807"/>
      <c r="H62" s="807"/>
      <c r="I62" s="807"/>
      <c r="J62" s="807"/>
      <c r="K62" s="807"/>
      <c r="L62" s="354"/>
      <c r="M62" s="397"/>
      <c r="N62" s="397"/>
      <c r="O62" s="397"/>
      <c r="Q62" s="397" t="s">
        <v>653</v>
      </c>
      <c r="R62" s="7"/>
      <c r="T62" s="372" t="str">
        <f ca="1">CELL("address",G61)</f>
        <v>$G$61</v>
      </c>
      <c r="U62" s="458" t="str">
        <f t="shared" si="13"/>
        <v>3d</v>
      </c>
      <c r="V62" s="390" t="str">
        <f t="shared" ca="1" si="14"/>
        <v>3d. DR_DER_System</v>
      </c>
      <c r="W62" s="458" t="s">
        <v>968</v>
      </c>
      <c r="X62" s="458" t="s">
        <v>1664</v>
      </c>
      <c r="Y62" s="458">
        <v>2</v>
      </c>
      <c r="Z62" s="385" t="str">
        <f t="shared" ca="1" si="15"/>
        <v>3d_$G$61_DR_SOC2_audit_report_no_descript_2</v>
      </c>
      <c r="AA62" s="608" t="s">
        <v>1011</v>
      </c>
      <c r="AB62">
        <v>2000</v>
      </c>
      <c r="AD62" s="458" t="s">
        <v>86</v>
      </c>
      <c r="AE62" s="458" t="s">
        <v>86</v>
      </c>
      <c r="AG62" s="715" t="str">
        <f ca="1">"Requirement for "&amp;T62&amp; " based on "&amp;T59&amp;" answer of ""No"""</f>
        <v>Requirement for $G$61 based on $G$58 answer of "No"</v>
      </c>
    </row>
    <row r="63" spans="1:68" ht="5.25" customHeight="1" thickBot="1">
      <c r="A63" s="821"/>
      <c r="B63" s="825"/>
      <c r="C63" s="825"/>
      <c r="D63" s="807"/>
      <c r="E63" s="807"/>
      <c r="F63" s="807"/>
      <c r="G63" s="807"/>
      <c r="H63" s="807"/>
      <c r="I63" s="807"/>
      <c r="J63" s="807"/>
      <c r="K63" s="807"/>
      <c r="L63" s="354"/>
      <c r="M63" s="397"/>
      <c r="N63" s="397"/>
      <c r="O63" s="397"/>
      <c r="Q63" s="397" t="s">
        <v>653</v>
      </c>
      <c r="R63" s="7"/>
      <c r="T63" s="372" t="str">
        <f ca="1">CELL("address",J61)</f>
        <v>$J$61</v>
      </c>
      <c r="U63" s="458" t="str">
        <f t="shared" si="13"/>
        <v>3d</v>
      </c>
      <c r="V63" s="390" t="str">
        <f t="shared" ca="1" si="14"/>
        <v>3d. DR_DER_System</v>
      </c>
      <c r="W63" s="458" t="s">
        <v>968</v>
      </c>
      <c r="X63" s="458" t="s">
        <v>1664</v>
      </c>
      <c r="Y63" s="458">
        <v>3</v>
      </c>
      <c r="Z63" s="385" t="str">
        <f t="shared" ca="1" si="15"/>
        <v>3d_$J$61_DR_SOC2_audit_report_no_descript_3</v>
      </c>
      <c r="AA63" s="608" t="s">
        <v>1011</v>
      </c>
      <c r="AB63">
        <v>2000</v>
      </c>
      <c r="AD63" s="458" t="s">
        <v>86</v>
      </c>
      <c r="AE63" s="458" t="s">
        <v>86</v>
      </c>
      <c r="AG63" s="715" t="str">
        <f ca="1">"Requirement for "&amp;T63&amp; " based on "&amp;T60&amp;" answer of ""No"""</f>
        <v>Requirement for $J$61 based on $J$58 answer of "No"</v>
      </c>
    </row>
    <row r="64" spans="1:68" s="608" customFormat="1" ht="54" customHeight="1" thickTop="1" thickBot="1">
      <c r="A64" s="1238" t="s">
        <v>1659</v>
      </c>
      <c r="B64" s="1239"/>
      <c r="C64" s="1240"/>
      <c r="D64" s="1045"/>
      <c r="E64" s="1047"/>
      <c r="F64" s="826"/>
      <c r="G64" s="1045"/>
      <c r="H64" s="1047"/>
      <c r="I64" s="826"/>
      <c r="J64" s="1045"/>
      <c r="K64" s="1047"/>
      <c r="L64" s="502"/>
      <c r="M64" s="501"/>
      <c r="N64" s="940" t="s">
        <v>1771</v>
      </c>
      <c r="O64" s="501"/>
      <c r="P64"/>
      <c r="Q64" s="7"/>
      <c r="R64" s="7" t="s">
        <v>654</v>
      </c>
      <c r="S64" s="501"/>
      <c r="T64" s="372" t="str">
        <f ca="1">CELL("address",D64)</f>
        <v>$D$64</v>
      </c>
      <c r="U64" s="458" t="str">
        <f t="shared" si="13"/>
        <v>3d</v>
      </c>
      <c r="V64" s="390" t="str">
        <f t="shared" ref="V64:V66" ca="1" si="17">MID(CELL("filename",U64),FIND("]",CELL("filename",U64))+1,256)</f>
        <v>3d. DR_DER_System</v>
      </c>
      <c r="W64" s="458" t="s">
        <v>968</v>
      </c>
      <c r="X64" s="458" t="s">
        <v>1665</v>
      </c>
      <c r="Y64" s="458">
        <v>1</v>
      </c>
      <c r="Z64" s="385" t="str">
        <f t="shared" ref="Z64:Z66" ca="1" si="18">U64&amp;"_"&amp;T64&amp;"_"&amp;X64&amp;"_"&amp;Y64</f>
        <v>3d_$D$64_DR_SOC2_audit_report_NA_descript_1</v>
      </c>
      <c r="AA64" s="608" t="s">
        <v>1011</v>
      </c>
      <c r="AB64">
        <v>2000</v>
      </c>
      <c r="AC64" s="577"/>
      <c r="AD64" s="458" t="s">
        <v>86</v>
      </c>
      <c r="AE64" s="458" t="s">
        <v>86</v>
      </c>
      <c r="AG64" s="715" t="str">
        <f ca="1">"Requirement for "&amp;T64&amp; " based on "&amp;T58&amp;" answer of ""Not Applicable"""</f>
        <v>Requirement for $D$64 based on $D$58 answer of "Not Applicable"</v>
      </c>
      <c r="BI64" s="833"/>
      <c r="BP64" s="747"/>
    </row>
    <row r="65" spans="1:68" ht="5.25" customHeight="1" thickTop="1">
      <c r="A65" s="821"/>
      <c r="B65" s="825"/>
      <c r="C65" s="825"/>
      <c r="D65" s="826"/>
      <c r="E65" s="826"/>
      <c r="F65" s="826"/>
      <c r="G65" s="826"/>
      <c r="H65" s="826"/>
      <c r="I65" s="826"/>
      <c r="J65" s="826"/>
      <c r="K65" s="826"/>
      <c r="L65" s="354"/>
      <c r="M65" s="397"/>
      <c r="N65" s="397"/>
      <c r="O65" s="397"/>
      <c r="Q65" s="397" t="s">
        <v>653</v>
      </c>
      <c r="R65" s="7"/>
      <c r="T65" s="372" t="str">
        <f ca="1">CELL("address",G64)</f>
        <v>$G$64</v>
      </c>
      <c r="U65" s="458" t="str">
        <f t="shared" si="13"/>
        <v>3d</v>
      </c>
      <c r="V65" s="390" t="str">
        <f t="shared" ca="1" si="17"/>
        <v>3d. DR_DER_System</v>
      </c>
      <c r="W65" s="458" t="s">
        <v>968</v>
      </c>
      <c r="X65" s="458" t="s">
        <v>1665</v>
      </c>
      <c r="Y65" s="458">
        <v>2</v>
      </c>
      <c r="Z65" s="385" t="str">
        <f t="shared" ca="1" si="18"/>
        <v>3d_$G$64_DR_SOC2_audit_report_NA_descript_2</v>
      </c>
      <c r="AA65" s="608" t="s">
        <v>1011</v>
      </c>
      <c r="AB65">
        <v>2000</v>
      </c>
      <c r="AD65" s="458" t="s">
        <v>86</v>
      </c>
      <c r="AE65" s="458" t="s">
        <v>86</v>
      </c>
      <c r="AG65" s="715" t="str">
        <f ca="1">"Requirement for "&amp;T65&amp; " based on "&amp;T59&amp;" answer of ""Not Applicable"""</f>
        <v>Requirement for $G$64 based on $G$58 answer of "Not Applicable"</v>
      </c>
    </row>
    <row r="66" spans="1:68" ht="5.25" customHeight="1" thickBot="1">
      <c r="A66" s="821"/>
      <c r="B66" s="825"/>
      <c r="C66" s="825"/>
      <c r="D66" s="826"/>
      <c r="E66" s="826"/>
      <c r="F66" s="826"/>
      <c r="G66" s="826"/>
      <c r="H66" s="826"/>
      <c r="I66" s="826"/>
      <c r="J66" s="826"/>
      <c r="K66" s="826"/>
      <c r="L66" s="354"/>
      <c r="M66" s="397"/>
      <c r="N66" s="397"/>
      <c r="O66" s="397"/>
      <c r="Q66" s="397" t="s">
        <v>653</v>
      </c>
      <c r="R66" s="7"/>
      <c r="T66" s="372" t="str">
        <f ca="1">CELL("address",J64)</f>
        <v>$J$64</v>
      </c>
      <c r="U66" s="458" t="str">
        <f t="shared" si="13"/>
        <v>3d</v>
      </c>
      <c r="V66" s="390" t="str">
        <f t="shared" ca="1" si="17"/>
        <v>3d. DR_DER_System</v>
      </c>
      <c r="W66" s="458" t="s">
        <v>968</v>
      </c>
      <c r="X66" s="458" t="s">
        <v>1665</v>
      </c>
      <c r="Y66" s="458">
        <v>3</v>
      </c>
      <c r="Z66" s="385" t="str">
        <f t="shared" ca="1" si="18"/>
        <v>3d_$J$64_DR_SOC2_audit_report_NA_descript_3</v>
      </c>
      <c r="AA66" s="608" t="s">
        <v>1011</v>
      </c>
      <c r="AB66">
        <v>2000</v>
      </c>
      <c r="AD66" s="458" t="s">
        <v>86</v>
      </c>
      <c r="AE66" s="458" t="s">
        <v>86</v>
      </c>
      <c r="AG66" s="715" t="str">
        <f ca="1">"Requirement for "&amp;T66&amp; " based on "&amp;T60&amp;" answer of ""Not Applicable"""</f>
        <v>Requirement for $J$64 based on $J$58 answer of "Not Applicable"</v>
      </c>
    </row>
    <row r="67" spans="1:68" ht="27" customHeight="1" thickTop="1" thickBot="1">
      <c r="A67" s="1246" t="s">
        <v>1656</v>
      </c>
      <c r="B67" s="1247"/>
      <c r="C67" s="1248"/>
      <c r="D67" s="1200"/>
      <c r="E67" s="1202"/>
      <c r="F67" s="735"/>
      <c r="G67" s="1200"/>
      <c r="H67" s="1202"/>
      <c r="I67" s="735"/>
      <c r="J67" s="1200"/>
      <c r="K67" s="1202"/>
      <c r="L67" s="354"/>
      <c r="M67" s="397"/>
      <c r="N67" s="940" t="s">
        <v>1771</v>
      </c>
      <c r="O67" s="397"/>
      <c r="Q67" s="7"/>
      <c r="R67" s="7" t="s">
        <v>654</v>
      </c>
      <c r="S67" s="305"/>
      <c r="T67" s="372" t="str">
        <f ca="1">CELL("address",D67)</f>
        <v>$D$67</v>
      </c>
      <c r="U67" s="458" t="str">
        <f t="shared" si="13"/>
        <v>3d</v>
      </c>
      <c r="V67" s="390" t="str">
        <f t="shared" ref="V67:V72" ca="1" si="19">MID(CELL("filename",U67),FIND("]",CELL("filename",U67))+1,256)</f>
        <v>3d. DR_DER_System</v>
      </c>
      <c r="W67" s="458" t="s">
        <v>968</v>
      </c>
      <c r="X67" s="458" t="s">
        <v>1578</v>
      </c>
      <c r="Y67" s="458">
        <v>1</v>
      </c>
      <c r="Z67" s="385" t="str">
        <f t="shared" ref="Z67:Z72" ca="1" si="20">U67&amp;"_"&amp;T67&amp;"_"&amp;X67&amp;"_"&amp;Y67</f>
        <v>3d_$D$67_DR_US_hosting_1</v>
      </c>
      <c r="AA67" t="s">
        <v>589</v>
      </c>
      <c r="AC67" s="381" t="str">
        <f t="shared" ref="AC67:AC69" si="21">CONCATENATE(AM67,",",AN67,",",AO67)</f>
        <v>Yes,No,Not Applicable</v>
      </c>
      <c r="AD67" s="458" t="s">
        <v>86</v>
      </c>
      <c r="AE67" s="458" t="s">
        <v>86</v>
      </c>
      <c r="AG67" s="715" t="str">
        <f ca="1">"Requirement for "&amp;T67&amp; " based on "&amp;$T$7&amp;" answer of ""Yes"""</f>
        <v>Requirement for $D$67 based on $D$7 answer of "Yes"</v>
      </c>
      <c r="AM67" t="s">
        <v>82</v>
      </c>
      <c r="AN67" t="s">
        <v>86</v>
      </c>
      <c r="AO67" t="s">
        <v>88</v>
      </c>
    </row>
    <row r="68" spans="1:68" ht="5.25" customHeight="1" thickTop="1">
      <c r="A68" s="823"/>
      <c r="B68" s="824"/>
      <c r="C68" s="824"/>
      <c r="D68" s="735"/>
      <c r="E68" s="735"/>
      <c r="F68" s="735"/>
      <c r="G68" s="735"/>
      <c r="H68" s="735"/>
      <c r="I68" s="735"/>
      <c r="J68" s="735"/>
      <c r="K68" s="735"/>
      <c r="L68" s="354"/>
      <c r="M68" s="397"/>
      <c r="N68" s="397"/>
      <c r="O68" s="397"/>
      <c r="Q68" s="397" t="s">
        <v>653</v>
      </c>
      <c r="R68" s="7"/>
      <c r="S68" s="305"/>
      <c r="T68" s="372" t="str">
        <f ca="1">CELL("address",G67)</f>
        <v>$G$67</v>
      </c>
      <c r="U68" s="458" t="str">
        <f t="shared" si="13"/>
        <v>3d</v>
      </c>
      <c r="V68" s="390" t="str">
        <f t="shared" ca="1" si="19"/>
        <v>3d. DR_DER_System</v>
      </c>
      <c r="W68" s="458" t="s">
        <v>968</v>
      </c>
      <c r="X68" s="458" t="s">
        <v>1578</v>
      </c>
      <c r="Y68" s="458">
        <v>2</v>
      </c>
      <c r="Z68" s="385" t="str">
        <f t="shared" ca="1" si="20"/>
        <v>3d_$G$67_DR_US_hosting_2</v>
      </c>
      <c r="AA68" t="s">
        <v>589</v>
      </c>
      <c r="AC68" s="381" t="str">
        <f t="shared" si="21"/>
        <v>Yes,No,Not Applicable</v>
      </c>
      <c r="AD68" s="458" t="s">
        <v>86</v>
      </c>
      <c r="AE68" s="458" t="s">
        <v>86</v>
      </c>
      <c r="AG68" s="715" t="str">
        <f ca="1">"Requirement for "&amp;T68&amp; " based on "&amp;$T$8&amp;" answer of ""Yes"""</f>
        <v>Requirement for $G$67 based on $G$7 answer of "Yes"</v>
      </c>
      <c r="AM68" t="s">
        <v>82</v>
      </c>
      <c r="AN68" t="s">
        <v>86</v>
      </c>
      <c r="AO68" t="s">
        <v>88</v>
      </c>
    </row>
    <row r="69" spans="1:68" ht="5.25" customHeight="1" thickBot="1">
      <c r="A69" s="823"/>
      <c r="B69" s="824"/>
      <c r="C69" s="824"/>
      <c r="D69" s="735"/>
      <c r="E69" s="735"/>
      <c r="F69" s="735"/>
      <c r="G69" s="735"/>
      <c r="H69" s="735"/>
      <c r="I69" s="735"/>
      <c r="J69" s="735"/>
      <c r="K69" s="735"/>
      <c r="L69" s="354"/>
      <c r="M69" s="397"/>
      <c r="N69" s="397"/>
      <c r="O69" s="397"/>
      <c r="Q69" s="397" t="s">
        <v>653</v>
      </c>
      <c r="R69" s="7"/>
      <c r="S69" s="305"/>
      <c r="T69" s="372" t="str">
        <f ca="1">CELL("address",J67)</f>
        <v>$J$67</v>
      </c>
      <c r="U69" s="458" t="str">
        <f t="shared" si="13"/>
        <v>3d</v>
      </c>
      <c r="V69" s="390" t="str">
        <f t="shared" ca="1" si="19"/>
        <v>3d. DR_DER_System</v>
      </c>
      <c r="W69" s="458" t="s">
        <v>968</v>
      </c>
      <c r="X69" s="458" t="s">
        <v>1578</v>
      </c>
      <c r="Y69" s="458">
        <v>3</v>
      </c>
      <c r="Z69" s="385" t="str">
        <f t="shared" ca="1" si="20"/>
        <v>3d_$J$67_DR_US_hosting_3</v>
      </c>
      <c r="AA69" t="s">
        <v>589</v>
      </c>
      <c r="AC69" s="381" t="str">
        <f t="shared" si="21"/>
        <v>Yes,No,Not Applicable</v>
      </c>
      <c r="AD69" s="458" t="s">
        <v>86</v>
      </c>
      <c r="AE69" s="458" t="s">
        <v>86</v>
      </c>
      <c r="AG69" s="715" t="str">
        <f ca="1">"Requirement for "&amp;T69&amp; " based on "&amp;$T$9&amp;" answer of ""Yes"""</f>
        <v>Requirement for $J$67 based on $J$7 answer of "Yes"</v>
      </c>
      <c r="AM69" t="s">
        <v>82</v>
      </c>
      <c r="AN69" t="s">
        <v>86</v>
      </c>
      <c r="AO69" t="s">
        <v>88</v>
      </c>
    </row>
    <row r="70" spans="1:68" s="608" customFormat="1" ht="54" customHeight="1" thickTop="1" thickBot="1">
      <c r="A70" s="982" t="s">
        <v>1660</v>
      </c>
      <c r="B70" s="1236"/>
      <c r="C70" s="1237"/>
      <c r="D70" s="1045"/>
      <c r="E70" s="1047"/>
      <c r="F70" s="807"/>
      <c r="G70" s="1045"/>
      <c r="H70" s="1047"/>
      <c r="I70" s="807"/>
      <c r="J70" s="1045"/>
      <c r="K70" s="1047"/>
      <c r="L70" s="502"/>
      <c r="M70" s="501"/>
      <c r="N70" s="940" t="s">
        <v>1771</v>
      </c>
      <c r="O70" s="501"/>
      <c r="P70"/>
      <c r="Q70" s="7"/>
      <c r="R70" s="7" t="s">
        <v>654</v>
      </c>
      <c r="S70" s="501"/>
      <c r="T70" s="372" t="str">
        <f ca="1">CELL("address",D70)</f>
        <v>$D$70</v>
      </c>
      <c r="U70" s="458" t="str">
        <f t="shared" si="13"/>
        <v>3d</v>
      </c>
      <c r="V70" s="390" t="str">
        <f t="shared" ca="1" si="19"/>
        <v>3d. DR_DER_System</v>
      </c>
      <c r="W70" s="458" t="s">
        <v>968</v>
      </c>
      <c r="X70" s="458" t="s">
        <v>1666</v>
      </c>
      <c r="Y70" s="458">
        <v>1</v>
      </c>
      <c r="Z70" s="385" t="str">
        <f t="shared" ca="1" si="20"/>
        <v>3d_$D$70_DR_US_hosting_no_descript_1</v>
      </c>
      <c r="AA70" s="608" t="s">
        <v>1011</v>
      </c>
      <c r="AB70">
        <v>2000</v>
      </c>
      <c r="AC70" s="577"/>
      <c r="AD70" s="458" t="s">
        <v>86</v>
      </c>
      <c r="AE70" s="458" t="s">
        <v>86</v>
      </c>
      <c r="AG70" s="715" t="str">
        <f ca="1">"Requirement for "&amp;T70&amp; " based on "&amp;T67&amp;" answer of ""No"""</f>
        <v>Requirement for $D$70 based on $D$67 answer of "No"</v>
      </c>
      <c r="BI70" s="833"/>
      <c r="BP70" s="747"/>
    </row>
    <row r="71" spans="1:68" ht="5.25" customHeight="1" thickTop="1">
      <c r="A71" s="821"/>
      <c r="B71" s="825"/>
      <c r="C71" s="825"/>
      <c r="D71" s="807"/>
      <c r="E71" s="807"/>
      <c r="F71" s="807"/>
      <c r="G71" s="807"/>
      <c r="H71" s="807"/>
      <c r="I71" s="807"/>
      <c r="J71" s="807"/>
      <c r="K71" s="807"/>
      <c r="L71" s="354"/>
      <c r="M71" s="397"/>
      <c r="N71" s="397"/>
      <c r="O71" s="397"/>
      <c r="Q71" s="397" t="s">
        <v>653</v>
      </c>
      <c r="R71" s="7"/>
      <c r="T71" s="372" t="str">
        <f ca="1">CELL("address",G70)</f>
        <v>$G$70</v>
      </c>
      <c r="U71" s="458" t="str">
        <f t="shared" si="13"/>
        <v>3d</v>
      </c>
      <c r="V71" s="390" t="str">
        <f t="shared" ca="1" si="19"/>
        <v>3d. DR_DER_System</v>
      </c>
      <c r="W71" s="458" t="s">
        <v>968</v>
      </c>
      <c r="X71" s="458" t="s">
        <v>1666</v>
      </c>
      <c r="Y71" s="458">
        <v>2</v>
      </c>
      <c r="Z71" s="385" t="str">
        <f t="shared" ca="1" si="20"/>
        <v>3d_$G$70_DR_US_hosting_no_descript_2</v>
      </c>
      <c r="AA71" s="608" t="s">
        <v>1011</v>
      </c>
      <c r="AB71">
        <v>2000</v>
      </c>
      <c r="AD71" s="458" t="s">
        <v>86</v>
      </c>
      <c r="AE71" s="458" t="s">
        <v>86</v>
      </c>
      <c r="AG71" s="715" t="str">
        <f ca="1">"Requirement for "&amp;T71&amp; " based on "&amp;T68&amp;" answer of ""No"""</f>
        <v>Requirement for $G$70 based on $G$67 answer of "No"</v>
      </c>
    </row>
    <row r="72" spans="1:68" ht="5.25" customHeight="1" thickBot="1">
      <c r="A72" s="821"/>
      <c r="B72" s="825"/>
      <c r="C72" s="825"/>
      <c r="D72" s="807"/>
      <c r="E72" s="807"/>
      <c r="F72" s="807"/>
      <c r="G72" s="807"/>
      <c r="H72" s="807"/>
      <c r="I72" s="807"/>
      <c r="J72" s="807"/>
      <c r="K72" s="807"/>
      <c r="L72" s="354"/>
      <c r="M72" s="397"/>
      <c r="N72" s="397"/>
      <c r="O72" s="397"/>
      <c r="Q72" s="397" t="s">
        <v>653</v>
      </c>
      <c r="R72" s="7"/>
      <c r="T72" s="372" t="str">
        <f ca="1">CELL("address",J70)</f>
        <v>$J$70</v>
      </c>
      <c r="U72" s="458" t="str">
        <f t="shared" si="13"/>
        <v>3d</v>
      </c>
      <c r="V72" s="390" t="str">
        <f t="shared" ca="1" si="19"/>
        <v>3d. DR_DER_System</v>
      </c>
      <c r="W72" s="458" t="s">
        <v>968</v>
      </c>
      <c r="X72" s="458" t="s">
        <v>1666</v>
      </c>
      <c r="Y72" s="458">
        <v>3</v>
      </c>
      <c r="Z72" s="385" t="str">
        <f t="shared" ca="1" si="20"/>
        <v>3d_$J$70_DR_US_hosting_no_descript_3</v>
      </c>
      <c r="AA72" s="608" t="s">
        <v>1011</v>
      </c>
      <c r="AB72">
        <v>2000</v>
      </c>
      <c r="AD72" s="458" t="s">
        <v>86</v>
      </c>
      <c r="AE72" s="458" t="s">
        <v>86</v>
      </c>
      <c r="AG72" s="715" t="str">
        <f ca="1">"Requirement for "&amp;T72&amp; " based on "&amp;T69&amp;" answer of ""No"""</f>
        <v>Requirement for $J$70 based on $J$67 answer of "No"</v>
      </c>
    </row>
    <row r="73" spans="1:68" s="608" customFormat="1" ht="54" customHeight="1" thickTop="1" thickBot="1">
      <c r="A73" s="1238" t="s">
        <v>1659</v>
      </c>
      <c r="B73" s="1239"/>
      <c r="C73" s="1240"/>
      <c r="D73" s="1045"/>
      <c r="E73" s="1047"/>
      <c r="F73" s="826"/>
      <c r="G73" s="1045"/>
      <c r="H73" s="1047"/>
      <c r="I73" s="826"/>
      <c r="J73" s="1045"/>
      <c r="K73" s="1047"/>
      <c r="L73" s="502"/>
      <c r="M73" s="501"/>
      <c r="N73" s="940" t="s">
        <v>1771</v>
      </c>
      <c r="O73" s="501"/>
      <c r="P73"/>
      <c r="Q73" s="7"/>
      <c r="R73" s="7" t="s">
        <v>654</v>
      </c>
      <c r="S73" s="501"/>
      <c r="T73" s="372" t="str">
        <f ca="1">CELL("address",D73)</f>
        <v>$D$73</v>
      </c>
      <c r="U73" s="458" t="str">
        <f t="shared" si="13"/>
        <v>3d</v>
      </c>
      <c r="V73" s="390" t="str">
        <f t="shared" ref="V73:V75" ca="1" si="22">MID(CELL("filename",U73),FIND("]",CELL("filename",U73))+1,256)</f>
        <v>3d. DR_DER_System</v>
      </c>
      <c r="W73" s="458" t="s">
        <v>968</v>
      </c>
      <c r="X73" s="458" t="s">
        <v>1667</v>
      </c>
      <c r="Y73" s="458">
        <v>1</v>
      </c>
      <c r="Z73" s="385" t="str">
        <f t="shared" ref="Z73:Z75" ca="1" si="23">U73&amp;"_"&amp;T73&amp;"_"&amp;X73&amp;"_"&amp;Y73</f>
        <v>3d_$D$73_DR_US_hosting_NA_descript_1</v>
      </c>
      <c r="AA73" s="608" t="s">
        <v>1011</v>
      </c>
      <c r="AB73">
        <v>2000</v>
      </c>
      <c r="AC73" s="577"/>
      <c r="AD73" s="458" t="s">
        <v>86</v>
      </c>
      <c r="AE73" s="458" t="s">
        <v>86</v>
      </c>
      <c r="AG73" s="715" t="str">
        <f ca="1">"Requirement for "&amp;T73&amp; " based on "&amp;T67&amp;" answer of ""Not Applicable"""</f>
        <v>Requirement for $D$73 based on $D$67 answer of "Not Applicable"</v>
      </c>
      <c r="BI73" s="833"/>
      <c r="BP73" s="747"/>
    </row>
    <row r="74" spans="1:68" ht="5.25" customHeight="1" thickTop="1">
      <c r="A74" s="821"/>
      <c r="B74" s="825"/>
      <c r="C74" s="825"/>
      <c r="D74" s="826"/>
      <c r="E74" s="826"/>
      <c r="F74" s="826"/>
      <c r="G74" s="826"/>
      <c r="H74" s="826"/>
      <c r="I74" s="826"/>
      <c r="J74" s="826"/>
      <c r="K74" s="826"/>
      <c r="L74" s="354"/>
      <c r="M74" s="397"/>
      <c r="N74" s="397"/>
      <c r="O74" s="397"/>
      <c r="Q74" s="397" t="s">
        <v>653</v>
      </c>
      <c r="R74" s="7"/>
      <c r="T74" s="372" t="str">
        <f ca="1">CELL("address",G73)</f>
        <v>$G$73</v>
      </c>
      <c r="U74" s="458" t="str">
        <f t="shared" si="13"/>
        <v>3d</v>
      </c>
      <c r="V74" s="390" t="str">
        <f t="shared" ca="1" si="22"/>
        <v>3d. DR_DER_System</v>
      </c>
      <c r="W74" s="458" t="s">
        <v>968</v>
      </c>
      <c r="X74" s="458" t="s">
        <v>1667</v>
      </c>
      <c r="Y74" s="458">
        <v>2</v>
      </c>
      <c r="Z74" s="385" t="str">
        <f t="shared" ca="1" si="23"/>
        <v>3d_$G$73_DR_US_hosting_NA_descript_2</v>
      </c>
      <c r="AA74" s="608" t="s">
        <v>1011</v>
      </c>
      <c r="AB74">
        <v>2000</v>
      </c>
      <c r="AD74" s="458" t="s">
        <v>86</v>
      </c>
      <c r="AE74" s="458" t="s">
        <v>86</v>
      </c>
      <c r="AG74" s="715" t="str">
        <f ca="1">"Requirement for "&amp;T74&amp; " based on "&amp;T68&amp;" answer of ""Not Applicable"""</f>
        <v>Requirement for $G$73 based on $G$67 answer of "Not Applicable"</v>
      </c>
    </row>
    <row r="75" spans="1:68" ht="5.25" customHeight="1" thickBot="1">
      <c r="A75" s="821"/>
      <c r="B75" s="825"/>
      <c r="C75" s="825"/>
      <c r="D75" s="826"/>
      <c r="E75" s="826"/>
      <c r="F75" s="826"/>
      <c r="G75" s="826"/>
      <c r="H75" s="826"/>
      <c r="I75" s="826"/>
      <c r="J75" s="826"/>
      <c r="K75" s="826"/>
      <c r="L75" s="354"/>
      <c r="M75" s="397"/>
      <c r="N75" s="397"/>
      <c r="O75" s="397"/>
      <c r="Q75" s="397" t="s">
        <v>653</v>
      </c>
      <c r="R75" s="7"/>
      <c r="T75" s="372" t="str">
        <f ca="1">CELL("address",J73)</f>
        <v>$J$73</v>
      </c>
      <c r="U75" s="458" t="str">
        <f t="shared" si="13"/>
        <v>3d</v>
      </c>
      <c r="V75" s="390" t="str">
        <f t="shared" ca="1" si="22"/>
        <v>3d. DR_DER_System</v>
      </c>
      <c r="W75" s="458" t="s">
        <v>968</v>
      </c>
      <c r="X75" s="458" t="s">
        <v>1667</v>
      </c>
      <c r="Y75" s="458">
        <v>3</v>
      </c>
      <c r="Z75" s="385" t="str">
        <f t="shared" ca="1" si="23"/>
        <v>3d_$J$73_DR_US_hosting_NA_descript_3</v>
      </c>
      <c r="AA75" s="608" t="s">
        <v>1011</v>
      </c>
      <c r="AB75">
        <v>2000</v>
      </c>
      <c r="AD75" s="458" t="s">
        <v>86</v>
      </c>
      <c r="AE75" s="458" t="s">
        <v>86</v>
      </c>
      <c r="AG75" s="715" t="str">
        <f ca="1">"Requirement for "&amp;T75&amp; " based on "&amp;T69&amp;" answer of ""Not Applicable"""</f>
        <v>Requirement for $J$73 based on $J$67 answer of "Not Applicable"</v>
      </c>
    </row>
    <row r="76" spans="1:68" ht="27" customHeight="1" thickTop="1" thickBot="1">
      <c r="A76" s="1243" t="s">
        <v>1655</v>
      </c>
      <c r="B76" s="1244"/>
      <c r="C76" s="1245"/>
      <c r="D76" s="1200"/>
      <c r="E76" s="1202"/>
      <c r="F76" s="735"/>
      <c r="G76" s="1200"/>
      <c r="H76" s="1202"/>
      <c r="I76" s="735"/>
      <c r="J76" s="1200"/>
      <c r="K76" s="1202"/>
      <c r="L76" s="354"/>
      <c r="M76" s="397"/>
      <c r="N76" s="940" t="s">
        <v>1771</v>
      </c>
      <c r="O76" s="397"/>
      <c r="Q76" s="7"/>
      <c r="R76" s="7" t="s">
        <v>654</v>
      </c>
      <c r="S76" s="305"/>
      <c r="T76" s="372" t="str">
        <f ca="1">CELL("address",D76)</f>
        <v>$D$76</v>
      </c>
      <c r="U76" s="458" t="str">
        <f t="shared" si="13"/>
        <v>3d</v>
      </c>
      <c r="V76" s="390" t="str">
        <f t="shared" ref="V76:V81" ca="1" si="24">MID(CELL("filename",U76),FIND("]",CELL("filename",U76))+1,256)</f>
        <v>3d. DR_DER_System</v>
      </c>
      <c r="W76" s="458" t="s">
        <v>968</v>
      </c>
      <c r="X76" s="458" t="s">
        <v>1579</v>
      </c>
      <c r="Y76" s="458">
        <v>1</v>
      </c>
      <c r="Z76" s="385" t="str">
        <f t="shared" ref="Z76:Z81" ca="1" si="25">U76&amp;"_"&amp;T76&amp;"_"&amp;X76&amp;"_"&amp;Y76</f>
        <v>3d_$D$76_DR_encrypt_transit_1</v>
      </c>
      <c r="AA76" t="s">
        <v>589</v>
      </c>
      <c r="AC76" s="381" t="str">
        <f t="shared" ref="AC76:AC78" si="26">CONCATENATE(AM76,",",AN76,",",AO76)</f>
        <v>Yes,No,Not Applicable</v>
      </c>
      <c r="AD76" s="458" t="s">
        <v>86</v>
      </c>
      <c r="AE76" s="458" t="s">
        <v>86</v>
      </c>
      <c r="AG76" s="715" t="str">
        <f ca="1">"Requirement for "&amp;T76&amp; " based on "&amp;$T$7&amp;" answer of ""Yes"""</f>
        <v>Requirement for $D$76 based on $D$7 answer of "Yes"</v>
      </c>
      <c r="AM76" t="s">
        <v>82</v>
      </c>
      <c r="AN76" t="s">
        <v>86</v>
      </c>
      <c r="AO76" t="s">
        <v>88</v>
      </c>
    </row>
    <row r="77" spans="1:68" ht="5.25" customHeight="1" thickTop="1">
      <c r="A77" s="823"/>
      <c r="B77" s="824"/>
      <c r="C77" s="824"/>
      <c r="D77" s="735"/>
      <c r="E77" s="735"/>
      <c r="F77" s="735"/>
      <c r="G77" s="735"/>
      <c r="H77" s="735"/>
      <c r="I77" s="735"/>
      <c r="J77" s="735"/>
      <c r="K77" s="735"/>
      <c r="L77" s="354"/>
      <c r="M77" s="397"/>
      <c r="N77" s="397"/>
      <c r="O77" s="397"/>
      <c r="Q77" s="397" t="s">
        <v>653</v>
      </c>
      <c r="R77" s="7"/>
      <c r="S77" s="305"/>
      <c r="T77" s="372" t="str">
        <f ca="1">CELL("address",G76)</f>
        <v>$G$76</v>
      </c>
      <c r="U77" s="458" t="str">
        <f t="shared" si="13"/>
        <v>3d</v>
      </c>
      <c r="V77" s="390" t="str">
        <f t="shared" ca="1" si="24"/>
        <v>3d. DR_DER_System</v>
      </c>
      <c r="W77" s="458" t="s">
        <v>968</v>
      </c>
      <c r="X77" s="458" t="s">
        <v>1579</v>
      </c>
      <c r="Y77" s="458">
        <v>2</v>
      </c>
      <c r="Z77" s="385" t="str">
        <f t="shared" ca="1" si="25"/>
        <v>3d_$G$76_DR_encrypt_transit_2</v>
      </c>
      <c r="AA77" t="s">
        <v>589</v>
      </c>
      <c r="AC77" s="381" t="str">
        <f t="shared" si="26"/>
        <v>Yes,No,Not Applicable</v>
      </c>
      <c r="AD77" s="458" t="s">
        <v>86</v>
      </c>
      <c r="AE77" s="458" t="s">
        <v>86</v>
      </c>
      <c r="AG77" s="715" t="str">
        <f ca="1">"Requirement for "&amp;T77&amp; " based on "&amp;$T$8&amp;" answer of ""Yes"""</f>
        <v>Requirement for $G$76 based on $G$7 answer of "Yes"</v>
      </c>
      <c r="AM77" t="s">
        <v>82</v>
      </c>
      <c r="AN77" t="s">
        <v>86</v>
      </c>
      <c r="AO77" t="s">
        <v>88</v>
      </c>
    </row>
    <row r="78" spans="1:68" ht="5.25" customHeight="1" thickBot="1">
      <c r="A78" s="823"/>
      <c r="B78" s="824"/>
      <c r="C78" s="824"/>
      <c r="D78" s="735"/>
      <c r="E78" s="735"/>
      <c r="F78" s="735"/>
      <c r="G78" s="735"/>
      <c r="H78" s="735"/>
      <c r="I78" s="735"/>
      <c r="J78" s="735"/>
      <c r="K78" s="735"/>
      <c r="L78" s="354"/>
      <c r="M78" s="397"/>
      <c r="N78" s="397"/>
      <c r="O78" s="397"/>
      <c r="Q78" s="397" t="s">
        <v>653</v>
      </c>
      <c r="R78" s="7"/>
      <c r="S78" s="305"/>
      <c r="T78" s="372" t="str">
        <f ca="1">CELL("address",J76)</f>
        <v>$J$76</v>
      </c>
      <c r="U78" s="458" t="str">
        <f t="shared" si="13"/>
        <v>3d</v>
      </c>
      <c r="V78" s="390" t="str">
        <f t="shared" ca="1" si="24"/>
        <v>3d. DR_DER_System</v>
      </c>
      <c r="W78" s="458" t="s">
        <v>968</v>
      </c>
      <c r="X78" s="458" t="s">
        <v>1579</v>
      </c>
      <c r="Y78" s="458">
        <v>3</v>
      </c>
      <c r="Z78" s="385" t="str">
        <f t="shared" ca="1" si="25"/>
        <v>3d_$J$76_DR_encrypt_transit_3</v>
      </c>
      <c r="AA78" t="s">
        <v>589</v>
      </c>
      <c r="AC78" s="381" t="str">
        <f t="shared" si="26"/>
        <v>Yes,No,Not Applicable</v>
      </c>
      <c r="AD78" s="458" t="s">
        <v>86</v>
      </c>
      <c r="AE78" s="458" t="s">
        <v>86</v>
      </c>
      <c r="AG78" s="715" t="str">
        <f ca="1">"Requirement for "&amp;T78&amp; " based on "&amp;$T$9&amp;" answer of ""Yes"""</f>
        <v>Requirement for $J$76 based on $J$7 answer of "Yes"</v>
      </c>
      <c r="AM78" t="s">
        <v>82</v>
      </c>
      <c r="AN78" t="s">
        <v>86</v>
      </c>
      <c r="AO78" t="s">
        <v>88</v>
      </c>
    </row>
    <row r="79" spans="1:68" s="608" customFormat="1" ht="54" customHeight="1" thickTop="1" thickBot="1">
      <c r="A79" s="982" t="s">
        <v>1661</v>
      </c>
      <c r="B79" s="1236"/>
      <c r="C79" s="1237"/>
      <c r="D79" s="1045"/>
      <c r="E79" s="1047"/>
      <c r="F79" s="807"/>
      <c r="G79" s="1045"/>
      <c r="H79" s="1047"/>
      <c r="I79" s="807"/>
      <c r="J79" s="1045"/>
      <c r="K79" s="1047"/>
      <c r="L79" s="502"/>
      <c r="M79" s="501"/>
      <c r="N79" s="940" t="s">
        <v>1771</v>
      </c>
      <c r="O79" s="501"/>
      <c r="P79"/>
      <c r="Q79" s="7"/>
      <c r="R79" s="7" t="s">
        <v>654</v>
      </c>
      <c r="S79" s="501"/>
      <c r="T79" s="372" t="str">
        <f ca="1">CELL("address",D79)</f>
        <v>$D$79</v>
      </c>
      <c r="U79" s="458" t="str">
        <f t="shared" si="13"/>
        <v>3d</v>
      </c>
      <c r="V79" s="390" t="str">
        <f t="shared" ca="1" si="24"/>
        <v>3d. DR_DER_System</v>
      </c>
      <c r="W79" s="458" t="s">
        <v>968</v>
      </c>
      <c r="X79" s="458" t="s">
        <v>1668</v>
      </c>
      <c r="Y79" s="458">
        <v>1</v>
      </c>
      <c r="Z79" s="385" t="str">
        <f t="shared" ca="1" si="25"/>
        <v>3d_$D$79_DR_encrypt_transit_no_descript_1</v>
      </c>
      <c r="AA79" s="608" t="s">
        <v>1011</v>
      </c>
      <c r="AB79">
        <v>2000</v>
      </c>
      <c r="AC79" s="577"/>
      <c r="AD79" s="458" t="s">
        <v>86</v>
      </c>
      <c r="AE79" s="458" t="s">
        <v>86</v>
      </c>
      <c r="AG79" s="715" t="str">
        <f ca="1">"Requirement for "&amp;T79&amp; " based on "&amp;T76&amp;" answer of ""No"""</f>
        <v>Requirement for $D$79 based on $D$76 answer of "No"</v>
      </c>
      <c r="BI79" s="833"/>
      <c r="BP79" s="747"/>
    </row>
    <row r="80" spans="1:68" ht="5.25" customHeight="1" thickTop="1">
      <c r="A80" s="821"/>
      <c r="B80" s="825"/>
      <c r="C80" s="825"/>
      <c r="D80" s="807"/>
      <c r="E80" s="807"/>
      <c r="F80" s="807"/>
      <c r="G80" s="807"/>
      <c r="H80" s="807"/>
      <c r="I80" s="807"/>
      <c r="J80" s="807"/>
      <c r="K80" s="807"/>
      <c r="L80" s="354"/>
      <c r="M80" s="397"/>
      <c r="N80" s="397"/>
      <c r="O80" s="397"/>
      <c r="Q80" s="397" t="s">
        <v>653</v>
      </c>
      <c r="R80" s="7"/>
      <c r="T80" s="372" t="str">
        <f ca="1">CELL("address",G79)</f>
        <v>$G$79</v>
      </c>
      <c r="U80" s="458" t="str">
        <f t="shared" si="13"/>
        <v>3d</v>
      </c>
      <c r="V80" s="390" t="str">
        <f t="shared" ca="1" si="24"/>
        <v>3d. DR_DER_System</v>
      </c>
      <c r="W80" s="458" t="s">
        <v>968</v>
      </c>
      <c r="X80" s="458" t="s">
        <v>1668</v>
      </c>
      <c r="Y80" s="458">
        <v>2</v>
      </c>
      <c r="Z80" s="385" t="str">
        <f t="shared" ca="1" si="25"/>
        <v>3d_$G$79_DR_encrypt_transit_no_descript_2</v>
      </c>
      <c r="AA80" s="608" t="s">
        <v>1011</v>
      </c>
      <c r="AB80">
        <v>2000</v>
      </c>
      <c r="AD80" s="458" t="s">
        <v>86</v>
      </c>
      <c r="AE80" s="458" t="s">
        <v>86</v>
      </c>
      <c r="AG80" s="715" t="str">
        <f ca="1">"Requirement for "&amp;T80&amp; " based on "&amp;T77&amp;" answer of ""No"""</f>
        <v>Requirement for $G$79 based on $G$76 answer of "No"</v>
      </c>
    </row>
    <row r="81" spans="1:68" ht="5.25" customHeight="1" thickBot="1">
      <c r="A81" s="821"/>
      <c r="B81" s="825"/>
      <c r="C81" s="825"/>
      <c r="D81" s="807"/>
      <c r="E81" s="807"/>
      <c r="F81" s="807"/>
      <c r="G81" s="807"/>
      <c r="H81" s="807"/>
      <c r="I81" s="807"/>
      <c r="J81" s="807"/>
      <c r="K81" s="807"/>
      <c r="L81" s="354"/>
      <c r="M81" s="397"/>
      <c r="N81" s="397"/>
      <c r="O81" s="397"/>
      <c r="Q81" s="397" t="s">
        <v>653</v>
      </c>
      <c r="R81" s="7"/>
      <c r="T81" s="372" t="str">
        <f ca="1">CELL("address",J79)</f>
        <v>$J$79</v>
      </c>
      <c r="U81" s="458" t="str">
        <f t="shared" si="13"/>
        <v>3d</v>
      </c>
      <c r="V81" s="390" t="str">
        <f t="shared" ca="1" si="24"/>
        <v>3d. DR_DER_System</v>
      </c>
      <c r="W81" s="458" t="s">
        <v>968</v>
      </c>
      <c r="X81" s="458" t="s">
        <v>1668</v>
      </c>
      <c r="Y81" s="458">
        <v>3</v>
      </c>
      <c r="Z81" s="385" t="str">
        <f t="shared" ca="1" si="25"/>
        <v>3d_$J$79_DR_encrypt_transit_no_descript_3</v>
      </c>
      <c r="AA81" s="608" t="s">
        <v>1011</v>
      </c>
      <c r="AB81">
        <v>2000</v>
      </c>
      <c r="AD81" s="458" t="s">
        <v>86</v>
      </c>
      <c r="AE81" s="458" t="s">
        <v>86</v>
      </c>
      <c r="AG81" s="715" t="str">
        <f ca="1">"Requirement for "&amp;T81&amp; " based on "&amp;T78&amp;" answer of ""No"""</f>
        <v>Requirement for $J$79 based on $J$76 answer of "No"</v>
      </c>
    </row>
    <row r="82" spans="1:68" s="608" customFormat="1" ht="54" customHeight="1" thickTop="1" thickBot="1">
      <c r="A82" s="1238" t="s">
        <v>1659</v>
      </c>
      <c r="B82" s="1239"/>
      <c r="C82" s="1240"/>
      <c r="D82" s="1045"/>
      <c r="E82" s="1047"/>
      <c r="F82" s="826"/>
      <c r="G82" s="1045"/>
      <c r="H82" s="1047"/>
      <c r="I82" s="826"/>
      <c r="J82" s="1045"/>
      <c r="K82" s="1047"/>
      <c r="L82" s="502"/>
      <c r="M82" s="501"/>
      <c r="N82" s="940" t="s">
        <v>1771</v>
      </c>
      <c r="O82" s="501"/>
      <c r="P82"/>
      <c r="Q82" s="7"/>
      <c r="R82" s="7" t="s">
        <v>654</v>
      </c>
      <c r="S82" s="501"/>
      <c r="T82" s="372" t="str">
        <f ca="1">CELL("address",D82)</f>
        <v>$D$82</v>
      </c>
      <c r="U82" s="458" t="str">
        <f t="shared" si="13"/>
        <v>3d</v>
      </c>
      <c r="V82" s="390" t="str">
        <f t="shared" ref="V82:V84" ca="1" si="27">MID(CELL("filename",U82),FIND("]",CELL("filename",U82))+1,256)</f>
        <v>3d. DR_DER_System</v>
      </c>
      <c r="W82" s="458" t="s">
        <v>968</v>
      </c>
      <c r="X82" s="458" t="s">
        <v>1669</v>
      </c>
      <c r="Y82" s="458">
        <v>1</v>
      </c>
      <c r="Z82" s="385" t="str">
        <f t="shared" ref="Z82:Z84" ca="1" si="28">U82&amp;"_"&amp;T82&amp;"_"&amp;X82&amp;"_"&amp;Y82</f>
        <v>3d_$D$82_DR_encrypt_transit_NA_descript_1</v>
      </c>
      <c r="AA82" s="608" t="s">
        <v>1011</v>
      </c>
      <c r="AB82">
        <v>2000</v>
      </c>
      <c r="AC82" s="577"/>
      <c r="AD82" s="458" t="s">
        <v>86</v>
      </c>
      <c r="AE82" s="458" t="s">
        <v>86</v>
      </c>
      <c r="AG82" s="715" t="str">
        <f ca="1">"Requirement for "&amp;T82&amp; " based on "&amp;T76&amp;" answer of ""Not Applicable"""</f>
        <v>Requirement for $D$82 based on $D$76 answer of "Not Applicable"</v>
      </c>
      <c r="BI82" s="833"/>
      <c r="BP82" s="747"/>
    </row>
    <row r="83" spans="1:68" ht="5.25" customHeight="1" thickTop="1">
      <c r="A83" s="821"/>
      <c r="B83" s="825"/>
      <c r="C83" s="825"/>
      <c r="D83" s="826"/>
      <c r="E83" s="826"/>
      <c r="F83" s="826"/>
      <c r="G83" s="826"/>
      <c r="H83" s="826"/>
      <c r="I83" s="826"/>
      <c r="J83" s="826"/>
      <c r="K83" s="826"/>
      <c r="L83" s="354"/>
      <c r="M83" s="397"/>
      <c r="N83" s="397"/>
      <c r="O83" s="397"/>
      <c r="Q83" s="397" t="s">
        <v>653</v>
      </c>
      <c r="R83" s="7"/>
      <c r="T83" s="372" t="str">
        <f ca="1">CELL("address",G82)</f>
        <v>$G$82</v>
      </c>
      <c r="U83" s="458" t="str">
        <f t="shared" si="13"/>
        <v>3d</v>
      </c>
      <c r="V83" s="390" t="str">
        <f t="shared" ca="1" si="27"/>
        <v>3d. DR_DER_System</v>
      </c>
      <c r="W83" s="458" t="s">
        <v>968</v>
      </c>
      <c r="X83" s="458" t="s">
        <v>1669</v>
      </c>
      <c r="Y83" s="458">
        <v>2</v>
      </c>
      <c r="Z83" s="385" t="str">
        <f t="shared" ca="1" si="28"/>
        <v>3d_$G$82_DR_encrypt_transit_NA_descript_2</v>
      </c>
      <c r="AA83" s="608" t="s">
        <v>1011</v>
      </c>
      <c r="AB83">
        <v>2000</v>
      </c>
      <c r="AD83" s="458" t="s">
        <v>86</v>
      </c>
      <c r="AE83" s="458" t="s">
        <v>86</v>
      </c>
      <c r="AG83" s="715" t="str">
        <f ca="1">"Requirement for "&amp;T83&amp; " based on "&amp;T77&amp;" answer of ""Not Applicable"""</f>
        <v>Requirement for $G$82 based on $G$76 answer of "Not Applicable"</v>
      </c>
    </row>
    <row r="84" spans="1:68" ht="5.25" customHeight="1" thickBot="1">
      <c r="A84" s="821"/>
      <c r="B84" s="825"/>
      <c r="C84" s="825"/>
      <c r="D84" s="826"/>
      <c r="E84" s="826"/>
      <c r="F84" s="826"/>
      <c r="G84" s="826"/>
      <c r="H84" s="826"/>
      <c r="I84" s="826"/>
      <c r="J84" s="826"/>
      <c r="K84" s="826"/>
      <c r="L84" s="354"/>
      <c r="M84" s="397"/>
      <c r="N84" s="397"/>
      <c r="O84" s="397"/>
      <c r="Q84" s="397" t="s">
        <v>653</v>
      </c>
      <c r="R84" s="7"/>
      <c r="T84" s="372" t="str">
        <f ca="1">CELL("address",J82)</f>
        <v>$J$82</v>
      </c>
      <c r="U84" s="458" t="str">
        <f t="shared" si="13"/>
        <v>3d</v>
      </c>
      <c r="V84" s="390" t="str">
        <f t="shared" ca="1" si="27"/>
        <v>3d. DR_DER_System</v>
      </c>
      <c r="W84" s="458" t="s">
        <v>968</v>
      </c>
      <c r="X84" s="458" t="s">
        <v>1669</v>
      </c>
      <c r="Y84" s="458">
        <v>3</v>
      </c>
      <c r="Z84" s="385" t="str">
        <f t="shared" ca="1" si="28"/>
        <v>3d_$J$82_DR_encrypt_transit_NA_descript_3</v>
      </c>
      <c r="AA84" s="608" t="s">
        <v>1011</v>
      </c>
      <c r="AB84">
        <v>2000</v>
      </c>
      <c r="AD84" s="458" t="s">
        <v>86</v>
      </c>
      <c r="AE84" s="458" t="s">
        <v>86</v>
      </c>
      <c r="AG84" s="715" t="str">
        <f ca="1">"Requirement for "&amp;T84&amp; " based on "&amp;T78&amp;" answer of ""Not Applicable"""</f>
        <v>Requirement for $J$82 based on $J$76 answer of "Not Applicable"</v>
      </c>
    </row>
    <row r="85" spans="1:68" ht="27" customHeight="1" thickTop="1" thickBot="1">
      <c r="A85" s="1243" t="s">
        <v>1653</v>
      </c>
      <c r="B85" s="1244"/>
      <c r="C85" s="1245"/>
      <c r="D85" s="1200"/>
      <c r="E85" s="1202"/>
      <c r="F85" s="735"/>
      <c r="G85" s="1200"/>
      <c r="H85" s="1202"/>
      <c r="I85" s="735"/>
      <c r="J85" s="1200"/>
      <c r="K85" s="1202"/>
      <c r="L85" s="354"/>
      <c r="M85" s="397"/>
      <c r="N85" s="940" t="s">
        <v>1771</v>
      </c>
      <c r="O85" s="397"/>
      <c r="Q85" s="7"/>
      <c r="R85" s="7" t="s">
        <v>654</v>
      </c>
      <c r="S85" s="305"/>
      <c r="T85" s="372" t="str">
        <f ca="1">CELL("address",D85)</f>
        <v>$D$85</v>
      </c>
      <c r="U85" s="458" t="str">
        <f t="shared" si="13"/>
        <v>3d</v>
      </c>
      <c r="V85" s="390" t="str">
        <f t="shared" ref="V85:V90" ca="1" si="29">MID(CELL("filename",U85),FIND("]",CELL("filename",U85))+1,256)</f>
        <v>3d. DR_DER_System</v>
      </c>
      <c r="W85" s="458" t="s">
        <v>968</v>
      </c>
      <c r="X85" s="458" t="s">
        <v>1580</v>
      </c>
      <c r="Y85" s="458">
        <v>1</v>
      </c>
      <c r="Z85" s="385" t="str">
        <f t="shared" ref="Z85:Z90" ca="1" si="30">U85&amp;"_"&amp;T85&amp;"_"&amp;X85&amp;"_"&amp;Y85</f>
        <v>3d_$D$85_DR_encrypt_rest_1</v>
      </c>
      <c r="AA85" t="s">
        <v>589</v>
      </c>
      <c r="AC85" s="381" t="str">
        <f t="shared" ref="AC85:AC87" si="31">CONCATENATE(AM85,",",AN85,",",AO85)</f>
        <v>Yes,No,Not Applicable</v>
      </c>
      <c r="AD85" s="458" t="s">
        <v>86</v>
      </c>
      <c r="AE85" s="458" t="s">
        <v>86</v>
      </c>
      <c r="AG85" s="715" t="str">
        <f ca="1">"Requirement for "&amp;T85&amp; " based on "&amp;$T$7&amp;" answer of ""Yes"""</f>
        <v>Requirement for $D$85 based on $D$7 answer of "Yes"</v>
      </c>
      <c r="AM85" t="s">
        <v>82</v>
      </c>
      <c r="AN85" t="s">
        <v>86</v>
      </c>
      <c r="AO85" t="s">
        <v>88</v>
      </c>
    </row>
    <row r="86" spans="1:68" ht="5.25" customHeight="1" thickTop="1">
      <c r="A86" s="823"/>
      <c r="B86" s="824"/>
      <c r="C86" s="824"/>
      <c r="D86" s="735"/>
      <c r="E86" s="735"/>
      <c r="F86" s="735"/>
      <c r="G86" s="735"/>
      <c r="H86" s="735"/>
      <c r="I86" s="735"/>
      <c r="J86" s="735"/>
      <c r="K86" s="735"/>
      <c r="L86" s="354"/>
      <c r="M86" s="397"/>
      <c r="N86" s="397"/>
      <c r="O86" s="397"/>
      <c r="Q86" s="397" t="s">
        <v>653</v>
      </c>
      <c r="R86" s="7"/>
      <c r="S86" s="305"/>
      <c r="T86" s="372" t="str">
        <f ca="1">CELL("address",G85)</f>
        <v>$G$85</v>
      </c>
      <c r="U86" s="458" t="str">
        <f t="shared" si="13"/>
        <v>3d</v>
      </c>
      <c r="V86" s="390" t="str">
        <f t="shared" ca="1" si="29"/>
        <v>3d. DR_DER_System</v>
      </c>
      <c r="W86" s="458" t="s">
        <v>968</v>
      </c>
      <c r="X86" s="458" t="s">
        <v>1580</v>
      </c>
      <c r="Y86" s="458">
        <v>2</v>
      </c>
      <c r="Z86" s="385" t="str">
        <f t="shared" ca="1" si="30"/>
        <v>3d_$G$85_DR_encrypt_rest_2</v>
      </c>
      <c r="AA86" t="s">
        <v>589</v>
      </c>
      <c r="AC86" s="381" t="str">
        <f t="shared" si="31"/>
        <v>Yes,No,Not Applicable</v>
      </c>
      <c r="AD86" s="458" t="s">
        <v>86</v>
      </c>
      <c r="AE86" s="458" t="s">
        <v>86</v>
      </c>
      <c r="AG86" s="715" t="str">
        <f ca="1">"Requirement for "&amp;T86&amp; " based on "&amp;$T$8&amp;" answer of ""Yes"""</f>
        <v>Requirement for $G$85 based on $G$7 answer of "Yes"</v>
      </c>
      <c r="AM86" t="s">
        <v>82</v>
      </c>
      <c r="AN86" t="s">
        <v>86</v>
      </c>
      <c r="AO86" t="s">
        <v>88</v>
      </c>
    </row>
    <row r="87" spans="1:68" ht="5.25" customHeight="1" thickBot="1">
      <c r="A87" s="823"/>
      <c r="B87" s="824"/>
      <c r="C87" s="824"/>
      <c r="D87" s="735"/>
      <c r="E87" s="735"/>
      <c r="F87" s="735"/>
      <c r="G87" s="735"/>
      <c r="H87" s="735"/>
      <c r="I87" s="735"/>
      <c r="J87" s="735"/>
      <c r="K87" s="735"/>
      <c r="L87" s="354"/>
      <c r="M87" s="397"/>
      <c r="N87" s="397"/>
      <c r="O87" s="397"/>
      <c r="Q87" s="397" t="s">
        <v>653</v>
      </c>
      <c r="R87" s="7"/>
      <c r="S87" s="305"/>
      <c r="T87" s="372" t="str">
        <f ca="1">CELL("address",J85)</f>
        <v>$J$85</v>
      </c>
      <c r="U87" s="458" t="str">
        <f t="shared" si="13"/>
        <v>3d</v>
      </c>
      <c r="V87" s="390" t="str">
        <f t="shared" ca="1" si="29"/>
        <v>3d. DR_DER_System</v>
      </c>
      <c r="W87" s="458" t="s">
        <v>968</v>
      </c>
      <c r="X87" s="458" t="s">
        <v>1580</v>
      </c>
      <c r="Y87" s="458">
        <v>3</v>
      </c>
      <c r="Z87" s="385" t="str">
        <f t="shared" ca="1" si="30"/>
        <v>3d_$J$85_DR_encrypt_rest_3</v>
      </c>
      <c r="AA87" t="s">
        <v>589</v>
      </c>
      <c r="AC87" s="381" t="str">
        <f t="shared" si="31"/>
        <v>Yes,No,Not Applicable</v>
      </c>
      <c r="AD87" s="458" t="s">
        <v>86</v>
      </c>
      <c r="AE87" s="458" t="s">
        <v>86</v>
      </c>
      <c r="AG87" s="715" t="str">
        <f ca="1">"Requirement for "&amp;T87&amp; " based on "&amp;$T$9&amp;" answer of ""Yes"""</f>
        <v>Requirement for $J$85 based on $J$7 answer of "Yes"</v>
      </c>
      <c r="AM87" t="s">
        <v>82</v>
      </c>
      <c r="AN87" t="s">
        <v>86</v>
      </c>
      <c r="AO87" t="s">
        <v>88</v>
      </c>
    </row>
    <row r="88" spans="1:68" s="608" customFormat="1" ht="54" customHeight="1" thickTop="1" thickBot="1">
      <c r="A88" s="1238" t="s">
        <v>1663</v>
      </c>
      <c r="B88" s="1239"/>
      <c r="C88" s="1240"/>
      <c r="D88" s="1045"/>
      <c r="E88" s="1047"/>
      <c r="F88" s="807"/>
      <c r="G88" s="1045"/>
      <c r="H88" s="1047"/>
      <c r="I88" s="807"/>
      <c r="J88" s="1045"/>
      <c r="K88" s="1047"/>
      <c r="L88" s="502"/>
      <c r="M88" s="501"/>
      <c r="N88" s="940" t="s">
        <v>1771</v>
      </c>
      <c r="O88" s="501"/>
      <c r="P88"/>
      <c r="Q88" s="7"/>
      <c r="R88" s="7" t="s">
        <v>654</v>
      </c>
      <c r="S88" s="501"/>
      <c r="T88" s="372" t="str">
        <f ca="1">CELL("address",D88)</f>
        <v>$D$88</v>
      </c>
      <c r="U88" s="458" t="str">
        <f t="shared" si="13"/>
        <v>3d</v>
      </c>
      <c r="V88" s="390" t="str">
        <f t="shared" ca="1" si="29"/>
        <v>3d. DR_DER_System</v>
      </c>
      <c r="W88" s="458" t="s">
        <v>968</v>
      </c>
      <c r="X88" s="458" t="s">
        <v>1670</v>
      </c>
      <c r="Y88" s="458">
        <v>1</v>
      </c>
      <c r="Z88" s="385" t="str">
        <f t="shared" ca="1" si="30"/>
        <v>3d_$D$88_DR_encrypt_rest_no_descript_1</v>
      </c>
      <c r="AA88" s="608" t="s">
        <v>1011</v>
      </c>
      <c r="AB88">
        <v>2000</v>
      </c>
      <c r="AC88" s="577"/>
      <c r="AD88" s="458" t="s">
        <v>86</v>
      </c>
      <c r="AE88" s="458" t="s">
        <v>86</v>
      </c>
      <c r="AG88" s="715" t="str">
        <f ca="1">"Requirement for "&amp;T88&amp; " based on "&amp;T85&amp;" answer of ""No"""</f>
        <v>Requirement for $D$88 based on $D$85 answer of "No"</v>
      </c>
      <c r="BI88" s="833"/>
      <c r="BP88" s="747"/>
    </row>
    <row r="89" spans="1:68" ht="5.25" customHeight="1" thickTop="1">
      <c r="A89" s="821"/>
      <c r="B89" s="825"/>
      <c r="C89" s="825"/>
      <c r="D89" s="807"/>
      <c r="E89" s="807"/>
      <c r="F89" s="807"/>
      <c r="G89" s="807"/>
      <c r="H89" s="807"/>
      <c r="I89" s="807"/>
      <c r="J89" s="807"/>
      <c r="K89" s="807"/>
      <c r="L89" s="354"/>
      <c r="M89" s="397"/>
      <c r="N89" s="397"/>
      <c r="O89" s="397"/>
      <c r="Q89" s="397" t="s">
        <v>653</v>
      </c>
      <c r="R89" s="7"/>
      <c r="T89" s="372" t="str">
        <f ca="1">CELL("address",G88)</f>
        <v>$G$88</v>
      </c>
      <c r="U89" s="458" t="str">
        <f t="shared" si="13"/>
        <v>3d</v>
      </c>
      <c r="V89" s="390" t="str">
        <f t="shared" ca="1" si="29"/>
        <v>3d. DR_DER_System</v>
      </c>
      <c r="W89" s="458" t="s">
        <v>968</v>
      </c>
      <c r="X89" s="458" t="s">
        <v>1670</v>
      </c>
      <c r="Y89" s="458">
        <v>2</v>
      </c>
      <c r="Z89" s="385" t="str">
        <f t="shared" ca="1" si="30"/>
        <v>3d_$G$88_DR_encrypt_rest_no_descript_2</v>
      </c>
      <c r="AA89" s="608" t="s">
        <v>1011</v>
      </c>
      <c r="AB89">
        <v>2000</v>
      </c>
      <c r="AD89" s="458" t="s">
        <v>86</v>
      </c>
      <c r="AE89" s="458" t="s">
        <v>86</v>
      </c>
      <c r="AG89" s="715" t="str">
        <f ca="1">"Requirement for "&amp;T89&amp; " based on "&amp;T86&amp;" answer of ""No"""</f>
        <v>Requirement for $G$88 based on $G$85 answer of "No"</v>
      </c>
    </row>
    <row r="90" spans="1:68" ht="5.25" customHeight="1" thickBot="1">
      <c r="A90" s="821"/>
      <c r="B90" s="825"/>
      <c r="C90" s="825"/>
      <c r="D90" s="807"/>
      <c r="E90" s="807"/>
      <c r="F90" s="807"/>
      <c r="G90" s="807"/>
      <c r="H90" s="807"/>
      <c r="I90" s="807"/>
      <c r="J90" s="807"/>
      <c r="K90" s="807"/>
      <c r="L90" s="354"/>
      <c r="M90" s="397"/>
      <c r="N90" s="397"/>
      <c r="O90" s="397"/>
      <c r="Q90" s="397" t="s">
        <v>653</v>
      </c>
      <c r="R90" s="7"/>
      <c r="T90" s="372" t="str">
        <f ca="1">CELL("address",J88)</f>
        <v>$J$88</v>
      </c>
      <c r="U90" s="458" t="str">
        <f t="shared" si="13"/>
        <v>3d</v>
      </c>
      <c r="V90" s="390" t="str">
        <f t="shared" ca="1" si="29"/>
        <v>3d. DR_DER_System</v>
      </c>
      <c r="W90" s="458" t="s">
        <v>968</v>
      </c>
      <c r="X90" s="458" t="s">
        <v>1670</v>
      </c>
      <c r="Y90" s="458">
        <v>3</v>
      </c>
      <c r="Z90" s="385" t="str">
        <f t="shared" ca="1" si="30"/>
        <v>3d_$J$88_DR_encrypt_rest_no_descript_3</v>
      </c>
      <c r="AA90" s="608" t="s">
        <v>1011</v>
      </c>
      <c r="AB90">
        <v>2000</v>
      </c>
      <c r="AD90" s="458" t="s">
        <v>86</v>
      </c>
      <c r="AE90" s="458" t="s">
        <v>86</v>
      </c>
      <c r="AG90" s="715" t="str">
        <f ca="1">"Requirement for "&amp;T90&amp; " based on "&amp;T87&amp;" answer of ""No"""</f>
        <v>Requirement for $J$88 based on $J$85 answer of "No"</v>
      </c>
    </row>
    <row r="91" spans="1:68" s="608" customFormat="1" ht="54" customHeight="1" thickTop="1" thickBot="1">
      <c r="A91" s="1238" t="s">
        <v>1659</v>
      </c>
      <c r="B91" s="1239"/>
      <c r="C91" s="1240"/>
      <c r="D91" s="1045"/>
      <c r="E91" s="1047"/>
      <c r="F91" s="826"/>
      <c r="G91" s="1045"/>
      <c r="H91" s="1047"/>
      <c r="I91" s="826"/>
      <c r="J91" s="1045"/>
      <c r="K91" s="1047"/>
      <c r="L91" s="502"/>
      <c r="M91" s="501"/>
      <c r="N91" s="940" t="s">
        <v>1771</v>
      </c>
      <c r="O91" s="501"/>
      <c r="P91"/>
      <c r="Q91" s="7"/>
      <c r="R91" s="7" t="s">
        <v>654</v>
      </c>
      <c r="S91" s="501"/>
      <c r="T91" s="372" t="str">
        <f ca="1">CELL("address",D91)</f>
        <v>$D$91</v>
      </c>
      <c r="U91" s="458" t="str">
        <f t="shared" si="13"/>
        <v>3d</v>
      </c>
      <c r="V91" s="390" t="str">
        <f t="shared" ref="V91:V93" ca="1" si="32">MID(CELL("filename",U91),FIND("]",CELL("filename",U91))+1,256)</f>
        <v>3d. DR_DER_System</v>
      </c>
      <c r="W91" s="458" t="s">
        <v>968</v>
      </c>
      <c r="X91" s="458" t="s">
        <v>1671</v>
      </c>
      <c r="Y91" s="458">
        <v>1</v>
      </c>
      <c r="Z91" s="385" t="str">
        <f t="shared" ref="Z91:Z93" ca="1" si="33">U91&amp;"_"&amp;T91&amp;"_"&amp;X91&amp;"_"&amp;Y91</f>
        <v>3d_$D$91_DR_encrypt_rest_NA_descript_1</v>
      </c>
      <c r="AA91" s="608" t="s">
        <v>1011</v>
      </c>
      <c r="AB91">
        <v>2000</v>
      </c>
      <c r="AC91" s="577"/>
      <c r="AD91" s="458" t="s">
        <v>86</v>
      </c>
      <c r="AE91" s="458" t="s">
        <v>86</v>
      </c>
      <c r="AG91" s="715" t="str">
        <f ca="1">"Requirement for "&amp;T91&amp; " based on "&amp;T85&amp;" answer of ""Not Applicable"""</f>
        <v>Requirement for $D$91 based on $D$85 answer of "Not Applicable"</v>
      </c>
      <c r="BI91" s="833"/>
      <c r="BP91" s="747"/>
    </row>
    <row r="92" spans="1:68" ht="5.25" customHeight="1" thickTop="1">
      <c r="A92" s="821"/>
      <c r="B92" s="825"/>
      <c r="C92" s="825"/>
      <c r="D92" s="826"/>
      <c r="E92" s="826"/>
      <c r="F92" s="826"/>
      <c r="G92" s="826"/>
      <c r="H92" s="826"/>
      <c r="I92" s="826"/>
      <c r="J92" s="826"/>
      <c r="K92" s="826"/>
      <c r="L92" s="354"/>
      <c r="M92" s="397"/>
      <c r="N92" s="397"/>
      <c r="O92" s="397"/>
      <c r="Q92" s="397" t="s">
        <v>653</v>
      </c>
      <c r="R92" s="7"/>
      <c r="T92" s="372" t="str">
        <f ca="1">CELL("address",G91)</f>
        <v>$G$91</v>
      </c>
      <c r="U92" s="458" t="str">
        <f t="shared" si="13"/>
        <v>3d</v>
      </c>
      <c r="V92" s="390" t="str">
        <f t="shared" ca="1" si="32"/>
        <v>3d. DR_DER_System</v>
      </c>
      <c r="W92" s="458" t="s">
        <v>968</v>
      </c>
      <c r="X92" s="458" t="s">
        <v>1671</v>
      </c>
      <c r="Y92" s="458">
        <v>2</v>
      </c>
      <c r="Z92" s="385" t="str">
        <f t="shared" ca="1" si="33"/>
        <v>3d_$G$91_DR_encrypt_rest_NA_descript_2</v>
      </c>
      <c r="AA92" s="608" t="s">
        <v>1011</v>
      </c>
      <c r="AB92">
        <v>2000</v>
      </c>
      <c r="AD92" s="458" t="s">
        <v>86</v>
      </c>
      <c r="AE92" s="458" t="s">
        <v>86</v>
      </c>
      <c r="AG92" s="715" t="str">
        <f ca="1">"Requirement for "&amp;T92&amp; " based on "&amp;T86&amp;" answer of ""Not Applicable"""</f>
        <v>Requirement for $G$91 based on $G$85 answer of "Not Applicable"</v>
      </c>
    </row>
    <row r="93" spans="1:68" ht="5.25" customHeight="1" thickBot="1">
      <c r="A93" s="821"/>
      <c r="B93" s="825"/>
      <c r="C93" s="825"/>
      <c r="D93" s="826"/>
      <c r="E93" s="826"/>
      <c r="F93" s="826"/>
      <c r="G93" s="826"/>
      <c r="H93" s="826"/>
      <c r="I93" s="826"/>
      <c r="J93" s="826"/>
      <c r="K93" s="826"/>
      <c r="L93" s="354"/>
      <c r="M93" s="397"/>
      <c r="N93" s="397"/>
      <c r="O93" s="397"/>
      <c r="Q93" s="397" t="s">
        <v>653</v>
      </c>
      <c r="R93" s="7"/>
      <c r="T93" s="372" t="str">
        <f ca="1">CELL("address",J91)</f>
        <v>$J$91</v>
      </c>
      <c r="U93" s="458" t="str">
        <f t="shared" si="13"/>
        <v>3d</v>
      </c>
      <c r="V93" s="390" t="str">
        <f t="shared" ca="1" si="32"/>
        <v>3d. DR_DER_System</v>
      </c>
      <c r="W93" s="458" t="s">
        <v>968</v>
      </c>
      <c r="X93" s="458" t="s">
        <v>1671</v>
      </c>
      <c r="Y93" s="458">
        <v>3</v>
      </c>
      <c r="Z93" s="385" t="str">
        <f t="shared" ca="1" si="33"/>
        <v>3d_$J$91_DR_encrypt_rest_NA_descript_3</v>
      </c>
      <c r="AA93" s="608" t="s">
        <v>1011</v>
      </c>
      <c r="AB93">
        <v>2000</v>
      </c>
      <c r="AD93" s="458" t="s">
        <v>86</v>
      </c>
      <c r="AE93" s="458" t="s">
        <v>86</v>
      </c>
      <c r="AG93" s="715" t="str">
        <f ca="1">"Requirement for "&amp;T93&amp; " based on "&amp;T87&amp;" answer of ""Not Applicable"""</f>
        <v>Requirement for $J$91 based on $J$85 answer of "Not Applicable"</v>
      </c>
    </row>
    <row r="94" spans="1:68" ht="27" customHeight="1" thickTop="1" thickBot="1">
      <c r="A94" s="1246" t="s">
        <v>1654</v>
      </c>
      <c r="B94" s="1247"/>
      <c r="C94" s="1248"/>
      <c r="D94" s="1200"/>
      <c r="E94" s="1202"/>
      <c r="F94" s="735"/>
      <c r="G94" s="1200"/>
      <c r="H94" s="1202"/>
      <c r="I94" s="735"/>
      <c r="J94" s="1200"/>
      <c r="K94" s="1202"/>
      <c r="L94" s="354"/>
      <c r="M94" s="397"/>
      <c r="N94" s="940" t="s">
        <v>1771</v>
      </c>
      <c r="O94" s="397"/>
      <c r="Q94" s="7"/>
      <c r="R94" s="7" t="s">
        <v>654</v>
      </c>
      <c r="S94" s="305"/>
      <c r="T94" s="372" t="str">
        <f ca="1">CELL("address",D94)</f>
        <v>$D$94</v>
      </c>
      <c r="U94" s="458" t="str">
        <f t="shared" si="13"/>
        <v>3d</v>
      </c>
      <c r="V94" s="390" t="str">
        <f t="shared" ref="V94:V102" ca="1" si="34">MID(CELL("filename",U94),FIND("]",CELL("filename",U94))+1,256)</f>
        <v>3d. DR_DER_System</v>
      </c>
      <c r="W94" s="458" t="s">
        <v>968</v>
      </c>
      <c r="X94" s="458" t="s">
        <v>1581</v>
      </c>
      <c r="Y94" s="458">
        <v>1</v>
      </c>
      <c r="Z94" s="385" t="str">
        <f t="shared" ref="Z94:Z102" ca="1" si="35">U94&amp;"_"&amp;T94&amp;"_"&amp;X94&amp;"_"&amp;Y94</f>
        <v>3d_$D$94_DR_SAML_SSO_1</v>
      </c>
      <c r="AA94" t="s">
        <v>589</v>
      </c>
      <c r="AC94" s="381" t="str">
        <f t="shared" ref="AC94:AC96" si="36">CONCATENATE(AM94,",",AN94,",",AO94)</f>
        <v>Yes,No,Not Applicable</v>
      </c>
      <c r="AD94" s="458" t="s">
        <v>86</v>
      </c>
      <c r="AE94" s="458" t="s">
        <v>86</v>
      </c>
      <c r="AG94" s="715" t="str">
        <f ca="1">"Requirement for "&amp;T94&amp; " based on "&amp;$T$7&amp;" answer of ""Yes"""</f>
        <v>Requirement for $D$94 based on $D$7 answer of "Yes"</v>
      </c>
      <c r="AM94" t="s">
        <v>82</v>
      </c>
      <c r="AN94" t="s">
        <v>86</v>
      </c>
      <c r="AO94" t="s">
        <v>88</v>
      </c>
    </row>
    <row r="95" spans="1:68" ht="5.25" customHeight="1" thickTop="1">
      <c r="A95" s="821"/>
      <c r="B95" s="825"/>
      <c r="C95" s="825"/>
      <c r="D95" s="735"/>
      <c r="E95" s="735"/>
      <c r="F95" s="735"/>
      <c r="G95" s="735"/>
      <c r="H95" s="735"/>
      <c r="I95" s="735"/>
      <c r="J95" s="735"/>
      <c r="K95" s="735"/>
      <c r="L95" s="354"/>
      <c r="M95" s="397"/>
      <c r="N95" s="397"/>
      <c r="O95" s="397"/>
      <c r="Q95" s="397" t="s">
        <v>653</v>
      </c>
      <c r="R95" s="7"/>
      <c r="S95" s="305"/>
      <c r="T95" s="372" t="str">
        <f ca="1">CELL("address",G94)</f>
        <v>$G$94</v>
      </c>
      <c r="U95" s="458" t="str">
        <f t="shared" si="13"/>
        <v>3d</v>
      </c>
      <c r="V95" s="390" t="str">
        <f t="shared" ca="1" si="34"/>
        <v>3d. DR_DER_System</v>
      </c>
      <c r="W95" s="458" t="s">
        <v>968</v>
      </c>
      <c r="X95" s="458" t="s">
        <v>1581</v>
      </c>
      <c r="Y95" s="458">
        <v>2</v>
      </c>
      <c r="Z95" s="385" t="str">
        <f t="shared" ca="1" si="35"/>
        <v>3d_$G$94_DR_SAML_SSO_2</v>
      </c>
      <c r="AA95" t="s">
        <v>589</v>
      </c>
      <c r="AC95" s="381" t="str">
        <f t="shared" si="36"/>
        <v>Yes,No,Not Applicable</v>
      </c>
      <c r="AD95" s="458" t="s">
        <v>86</v>
      </c>
      <c r="AE95" s="458" t="s">
        <v>86</v>
      </c>
      <c r="AG95" s="715" t="str">
        <f ca="1">"Requirement for "&amp;T95&amp; " based on "&amp;$T$8&amp;" answer of ""Yes"""</f>
        <v>Requirement for $G$94 based on $G$7 answer of "Yes"</v>
      </c>
      <c r="AM95" t="s">
        <v>82</v>
      </c>
      <c r="AN95" t="s">
        <v>86</v>
      </c>
      <c r="AO95" t="s">
        <v>88</v>
      </c>
    </row>
    <row r="96" spans="1:68" ht="5.25" customHeight="1" thickBot="1">
      <c r="A96" s="821"/>
      <c r="B96" s="825"/>
      <c r="C96" s="825"/>
      <c r="D96" s="735"/>
      <c r="E96" s="735"/>
      <c r="F96" s="735"/>
      <c r="G96" s="735"/>
      <c r="H96" s="735"/>
      <c r="I96" s="735"/>
      <c r="J96" s="735"/>
      <c r="K96" s="735"/>
      <c r="L96" s="354"/>
      <c r="M96" s="397"/>
      <c r="N96" s="397"/>
      <c r="O96" s="397"/>
      <c r="Q96" s="397" t="s">
        <v>653</v>
      </c>
      <c r="R96" s="7"/>
      <c r="S96" s="305"/>
      <c r="T96" s="372" t="str">
        <f ca="1">CELL("address",J94)</f>
        <v>$J$94</v>
      </c>
      <c r="U96" s="458" t="str">
        <f t="shared" si="13"/>
        <v>3d</v>
      </c>
      <c r="V96" s="390" t="str">
        <f t="shared" ca="1" si="34"/>
        <v>3d. DR_DER_System</v>
      </c>
      <c r="W96" s="458" t="s">
        <v>968</v>
      </c>
      <c r="X96" s="458" t="s">
        <v>1581</v>
      </c>
      <c r="Y96" s="458">
        <v>3</v>
      </c>
      <c r="Z96" s="385" t="str">
        <f t="shared" ca="1" si="35"/>
        <v>3d_$J$94_DR_SAML_SSO_3</v>
      </c>
      <c r="AA96" t="s">
        <v>589</v>
      </c>
      <c r="AC96" s="381" t="str">
        <f t="shared" si="36"/>
        <v>Yes,No,Not Applicable</v>
      </c>
      <c r="AD96" s="458" t="s">
        <v>86</v>
      </c>
      <c r="AE96" s="458" t="s">
        <v>86</v>
      </c>
      <c r="AG96" s="715" t="str">
        <f ca="1">"Requirement for "&amp;T96&amp; " based on "&amp;$T$9&amp;" answer of ""Yes"""</f>
        <v>Requirement for $J$94 based on $J$7 answer of "Yes"</v>
      </c>
      <c r="AM96" t="s">
        <v>82</v>
      </c>
      <c r="AN96" t="s">
        <v>86</v>
      </c>
      <c r="AO96" t="s">
        <v>88</v>
      </c>
    </row>
    <row r="97" spans="1:68" s="608" customFormat="1" ht="54" customHeight="1" thickTop="1" thickBot="1">
      <c r="A97" s="1238" t="s">
        <v>1662</v>
      </c>
      <c r="B97" s="1239"/>
      <c r="C97" s="1240"/>
      <c r="D97" s="1045"/>
      <c r="E97" s="1047"/>
      <c r="F97" s="826"/>
      <c r="G97" s="1045"/>
      <c r="H97" s="1047"/>
      <c r="I97" s="826"/>
      <c r="J97" s="1045"/>
      <c r="K97" s="1047"/>
      <c r="L97" s="502"/>
      <c r="M97" s="501"/>
      <c r="N97" s="940" t="s">
        <v>1771</v>
      </c>
      <c r="O97" s="501"/>
      <c r="P97"/>
      <c r="Q97" s="7"/>
      <c r="R97" s="7" t="s">
        <v>654</v>
      </c>
      <c r="S97" s="501"/>
      <c r="T97" s="372" t="str">
        <f ca="1">CELL("address",D97)</f>
        <v>$D$97</v>
      </c>
      <c r="U97" s="458" t="str">
        <f t="shared" si="13"/>
        <v>3d</v>
      </c>
      <c r="V97" s="390" t="str">
        <f t="shared" ref="V97:V99" ca="1" si="37">MID(CELL("filename",U97),FIND("]",CELL("filename",U97))+1,256)</f>
        <v>3d. DR_DER_System</v>
      </c>
      <c r="W97" s="458" t="s">
        <v>968</v>
      </c>
      <c r="X97" s="458" t="s">
        <v>1615</v>
      </c>
      <c r="Y97" s="458">
        <v>1</v>
      </c>
      <c r="Z97" s="385" t="str">
        <f t="shared" ref="Z97:Z99" ca="1" si="38">U97&amp;"_"&amp;T97&amp;"_"&amp;X97&amp;"_"&amp;Y97</f>
        <v>3d_$D$97_DR_SAML_SSO_no_descript_1</v>
      </c>
      <c r="AA97" s="608" t="s">
        <v>1011</v>
      </c>
      <c r="AB97">
        <v>2000</v>
      </c>
      <c r="AC97" s="577"/>
      <c r="AD97" s="458" t="s">
        <v>86</v>
      </c>
      <c r="AE97" s="458" t="s">
        <v>86</v>
      </c>
      <c r="AG97" s="715" t="str">
        <f ca="1">"Requirement for "&amp;T97&amp; " based on "&amp;T94&amp;" answer of ""No"""</f>
        <v>Requirement for $D$97 based on $D$94 answer of "No"</v>
      </c>
      <c r="BI97" s="833"/>
      <c r="BP97" s="747"/>
    </row>
    <row r="98" spans="1:68" ht="5.25" customHeight="1" thickTop="1">
      <c r="A98" s="822"/>
      <c r="B98" s="826"/>
      <c r="C98" s="826"/>
      <c r="D98" s="826"/>
      <c r="E98" s="826"/>
      <c r="F98" s="826"/>
      <c r="G98" s="826"/>
      <c r="H98" s="826"/>
      <c r="I98" s="826"/>
      <c r="J98" s="826"/>
      <c r="K98" s="826"/>
      <c r="L98" s="354"/>
      <c r="M98" s="397"/>
      <c r="N98" s="397"/>
      <c r="O98" s="397"/>
      <c r="Q98" s="397" t="s">
        <v>653</v>
      </c>
      <c r="R98" s="7"/>
      <c r="T98" s="372" t="str">
        <f ca="1">CELL("address",G97)</f>
        <v>$G$97</v>
      </c>
      <c r="U98" s="458" t="str">
        <f t="shared" si="13"/>
        <v>3d</v>
      </c>
      <c r="V98" s="390" t="str">
        <f t="shared" ca="1" si="37"/>
        <v>3d. DR_DER_System</v>
      </c>
      <c r="W98" s="458" t="s">
        <v>968</v>
      </c>
      <c r="X98" s="458" t="s">
        <v>1615</v>
      </c>
      <c r="Y98" s="458">
        <v>2</v>
      </c>
      <c r="Z98" s="385" t="str">
        <f t="shared" ca="1" si="38"/>
        <v>3d_$G$97_DR_SAML_SSO_no_descript_2</v>
      </c>
      <c r="AA98" s="608" t="s">
        <v>1011</v>
      </c>
      <c r="AB98">
        <v>2000</v>
      </c>
      <c r="AD98" s="458" t="s">
        <v>86</v>
      </c>
      <c r="AE98" s="458" t="s">
        <v>86</v>
      </c>
      <c r="AG98" s="715" t="str">
        <f ca="1">"Requirement for "&amp;T98&amp; " based on "&amp;T95&amp;" answer of ""No"""</f>
        <v>Requirement for $G$97 based on $G$94 answer of "No"</v>
      </c>
    </row>
    <row r="99" spans="1:68" ht="5.25" customHeight="1" thickBot="1">
      <c r="A99" s="822"/>
      <c r="B99" s="826"/>
      <c r="C99" s="826"/>
      <c r="D99" s="826"/>
      <c r="E99" s="826"/>
      <c r="F99" s="826"/>
      <c r="G99" s="826"/>
      <c r="H99" s="826"/>
      <c r="I99" s="826"/>
      <c r="J99" s="826"/>
      <c r="K99" s="826"/>
      <c r="L99" s="354"/>
      <c r="M99" s="397"/>
      <c r="N99" s="397"/>
      <c r="O99" s="397"/>
      <c r="Q99" s="397" t="s">
        <v>653</v>
      </c>
      <c r="R99" s="7"/>
      <c r="T99" s="372" t="str">
        <f ca="1">CELL("address",J97)</f>
        <v>$J$97</v>
      </c>
      <c r="U99" s="458" t="str">
        <f t="shared" si="13"/>
        <v>3d</v>
      </c>
      <c r="V99" s="390" t="str">
        <f t="shared" ca="1" si="37"/>
        <v>3d. DR_DER_System</v>
      </c>
      <c r="W99" s="458" t="s">
        <v>968</v>
      </c>
      <c r="X99" s="458" t="s">
        <v>1615</v>
      </c>
      <c r="Y99" s="458">
        <v>3</v>
      </c>
      <c r="Z99" s="385" t="str">
        <f t="shared" ca="1" si="38"/>
        <v>3d_$J$97_DR_SAML_SSO_no_descript_3</v>
      </c>
      <c r="AA99" s="608" t="s">
        <v>1011</v>
      </c>
      <c r="AB99">
        <v>2000</v>
      </c>
      <c r="AD99" s="458" t="s">
        <v>86</v>
      </c>
      <c r="AE99" s="458" t="s">
        <v>86</v>
      </c>
      <c r="AG99" s="715" t="str">
        <f ca="1">"Requirement for "&amp;T99&amp; " based on "&amp;T96&amp;" answer of ""No"""</f>
        <v>Requirement for $J$97 based on $J$94 answer of "No"</v>
      </c>
    </row>
    <row r="100" spans="1:68" s="608" customFormat="1" ht="54" customHeight="1" thickTop="1" thickBot="1">
      <c r="A100" s="1238" t="s">
        <v>1659</v>
      </c>
      <c r="B100" s="1239"/>
      <c r="C100" s="1240"/>
      <c r="D100" s="1045"/>
      <c r="E100" s="1047"/>
      <c r="F100" s="807"/>
      <c r="G100" s="1045"/>
      <c r="H100" s="1047"/>
      <c r="I100" s="807"/>
      <c r="J100" s="1045"/>
      <c r="K100" s="1047"/>
      <c r="L100" s="502"/>
      <c r="M100" s="501"/>
      <c r="N100" s="940" t="s">
        <v>1771</v>
      </c>
      <c r="O100" s="501"/>
      <c r="P100"/>
      <c r="Q100" s="7"/>
      <c r="R100" s="7" t="s">
        <v>654</v>
      </c>
      <c r="S100" s="501"/>
      <c r="T100" s="372" t="str">
        <f ca="1">CELL("address",D100)</f>
        <v>$D$100</v>
      </c>
      <c r="U100" s="458" t="str">
        <f t="shared" si="13"/>
        <v>3d</v>
      </c>
      <c r="V100" s="390" t="str">
        <f t="shared" ca="1" si="34"/>
        <v>3d. DR_DER_System</v>
      </c>
      <c r="W100" s="458" t="s">
        <v>968</v>
      </c>
      <c r="X100" s="458" t="s">
        <v>1672</v>
      </c>
      <c r="Y100" s="458">
        <v>1</v>
      </c>
      <c r="Z100" s="385" t="str">
        <f t="shared" ca="1" si="35"/>
        <v>3d_$D$100_DR_SAML_SSO_NA_descript_1</v>
      </c>
      <c r="AA100" s="608" t="s">
        <v>1011</v>
      </c>
      <c r="AB100">
        <v>2000</v>
      </c>
      <c r="AC100" s="577"/>
      <c r="AD100" s="458" t="s">
        <v>86</v>
      </c>
      <c r="AE100" s="458" t="s">
        <v>86</v>
      </c>
      <c r="AG100" s="715" t="str">
        <f ca="1">"Requirement for "&amp;T100&amp; " based on "&amp;T94&amp;" answer of ""Not Applicable"""</f>
        <v>Requirement for $D$100 based on $D$94 answer of "Not Applicable"</v>
      </c>
      <c r="BI100" s="833"/>
      <c r="BP100" s="747"/>
    </row>
    <row r="101" spans="1:68" ht="5.25" customHeight="1" thickTop="1">
      <c r="A101" s="802"/>
      <c r="B101" s="807"/>
      <c r="C101" s="807"/>
      <c r="D101" s="807"/>
      <c r="E101" s="807"/>
      <c r="F101" s="807"/>
      <c r="G101" s="807"/>
      <c r="H101" s="807"/>
      <c r="I101" s="807"/>
      <c r="J101" s="807"/>
      <c r="K101" s="807"/>
      <c r="L101" s="354"/>
      <c r="M101" s="397"/>
      <c r="N101" s="397"/>
      <c r="O101" s="397"/>
      <c r="Q101" s="397" t="s">
        <v>653</v>
      </c>
      <c r="R101" s="7"/>
      <c r="T101" s="372" t="str">
        <f ca="1">CELL("address",G100)</f>
        <v>$G$100</v>
      </c>
      <c r="U101" s="458" t="str">
        <f t="shared" si="13"/>
        <v>3d</v>
      </c>
      <c r="V101" s="390" t="str">
        <f t="shared" ca="1" si="34"/>
        <v>3d. DR_DER_System</v>
      </c>
      <c r="W101" s="458" t="s">
        <v>968</v>
      </c>
      <c r="X101" s="458" t="s">
        <v>1672</v>
      </c>
      <c r="Y101" s="458">
        <v>2</v>
      </c>
      <c r="Z101" s="385" t="str">
        <f t="shared" ca="1" si="35"/>
        <v>3d_$G$100_DR_SAML_SSO_NA_descript_2</v>
      </c>
      <c r="AA101" s="608" t="s">
        <v>1011</v>
      </c>
      <c r="AB101">
        <v>2000</v>
      </c>
      <c r="AD101" s="458" t="s">
        <v>86</v>
      </c>
      <c r="AE101" s="458" t="s">
        <v>86</v>
      </c>
      <c r="AG101" s="715" t="str">
        <f ca="1">"Requirement for "&amp;T101&amp; " based on "&amp;T95&amp;" answer of ""Not Applicable"""</f>
        <v>Requirement for $G$100 based on $G$94 answer of "Not Applicable"</v>
      </c>
    </row>
    <row r="102" spans="1:68" ht="5.25" customHeight="1">
      <c r="A102" s="802"/>
      <c r="B102" s="807"/>
      <c r="C102" s="807"/>
      <c r="D102" s="807"/>
      <c r="E102" s="807"/>
      <c r="F102" s="807"/>
      <c r="G102" s="807"/>
      <c r="H102" s="807"/>
      <c r="I102" s="807"/>
      <c r="J102" s="807"/>
      <c r="K102" s="807"/>
      <c r="L102" s="354"/>
      <c r="M102" s="397"/>
      <c r="N102" s="397"/>
      <c r="O102" s="397"/>
      <c r="Q102" s="397" t="s">
        <v>653</v>
      </c>
      <c r="R102" s="7"/>
      <c r="T102" s="372" t="str">
        <f ca="1">CELL("address",J100)</f>
        <v>$J$100</v>
      </c>
      <c r="U102" s="458" t="str">
        <f t="shared" si="13"/>
        <v>3d</v>
      </c>
      <c r="V102" s="390" t="str">
        <f t="shared" ca="1" si="34"/>
        <v>3d. DR_DER_System</v>
      </c>
      <c r="W102" s="458" t="s">
        <v>968</v>
      </c>
      <c r="X102" s="458" t="s">
        <v>1672</v>
      </c>
      <c r="Y102" s="458">
        <v>3</v>
      </c>
      <c r="Z102" s="385" t="str">
        <f t="shared" ca="1" si="35"/>
        <v>3d_$J$100_DR_SAML_SSO_NA_descript_3</v>
      </c>
      <c r="AA102" s="608" t="s">
        <v>1011</v>
      </c>
      <c r="AB102">
        <v>2000</v>
      </c>
      <c r="AD102" s="458" t="s">
        <v>86</v>
      </c>
      <c r="AE102" s="458" t="s">
        <v>86</v>
      </c>
      <c r="AG102" s="715" t="str">
        <f ca="1">"Requirement for "&amp;T102&amp; " based on "&amp;T96&amp;" answer of ""Not Applicable"""</f>
        <v>Requirement for $J$100 based on $J$94 answer of "Not Applicable"</v>
      </c>
    </row>
    <row r="103" spans="1:68" ht="5.25" customHeight="1">
      <c r="A103" s="733"/>
      <c r="B103" s="735"/>
      <c r="C103" s="735"/>
      <c r="D103" s="735"/>
      <c r="E103" s="735"/>
      <c r="F103" s="735"/>
      <c r="G103" s="735"/>
      <c r="H103" s="735"/>
      <c r="I103" s="735"/>
      <c r="J103" s="735"/>
      <c r="K103" s="735"/>
      <c r="L103" s="354"/>
      <c r="M103" s="7"/>
      <c r="N103" s="7"/>
      <c r="O103" s="7"/>
      <c r="P103" s="7"/>
      <c r="Q103" s="397" t="s">
        <v>653</v>
      </c>
      <c r="R103" s="7"/>
      <c r="T103" s="372"/>
      <c r="V103" s="390"/>
      <c r="X103" s="600"/>
      <c r="Z103" s="385"/>
    </row>
    <row r="104" spans="1:68">
      <c r="A104" s="579" t="s">
        <v>601</v>
      </c>
      <c r="B104" s="683"/>
      <c r="C104" s="683"/>
      <c r="D104" s="1199" t="s">
        <v>839</v>
      </c>
      <c r="E104" s="1199"/>
      <c r="F104" s="683"/>
      <c r="G104" s="1199" t="s">
        <v>839</v>
      </c>
      <c r="H104" s="1199"/>
      <c r="I104" s="683"/>
      <c r="J104" s="1199" t="s">
        <v>839</v>
      </c>
      <c r="K104" s="1199"/>
      <c r="L104" s="354"/>
      <c r="M104" s="7"/>
      <c r="N104" s="7"/>
      <c r="O104" s="7"/>
      <c r="P104" s="7"/>
      <c r="Q104" s="7"/>
      <c r="R104" s="7" t="s">
        <v>654</v>
      </c>
    </row>
    <row r="105" spans="1:68">
      <c r="A105" s="468"/>
      <c r="B105" s="683"/>
      <c r="C105" s="683"/>
      <c r="D105" s="1165" t="s">
        <v>201</v>
      </c>
      <c r="E105" s="1171" t="s">
        <v>613</v>
      </c>
      <c r="F105" s="686"/>
      <c r="G105" s="1165" t="s">
        <v>201</v>
      </c>
      <c r="H105" s="1171" t="s">
        <v>613</v>
      </c>
      <c r="I105" s="683"/>
      <c r="J105" s="1165" t="s">
        <v>201</v>
      </c>
      <c r="K105" s="1171" t="s">
        <v>613</v>
      </c>
      <c r="L105" s="354"/>
      <c r="M105" s="7"/>
      <c r="N105" s="7"/>
      <c r="O105" s="7"/>
      <c r="P105" s="7"/>
      <c r="Q105" s="7"/>
      <c r="R105" s="7" t="s">
        <v>654</v>
      </c>
    </row>
    <row r="106" spans="1:68">
      <c r="A106" s="562" t="s">
        <v>838</v>
      </c>
      <c r="B106" s="683"/>
      <c r="C106" s="683"/>
      <c r="D106" s="1165"/>
      <c r="E106" s="1171"/>
      <c r="F106" s="686"/>
      <c r="G106" s="1165"/>
      <c r="H106" s="1171"/>
      <c r="I106" s="683"/>
      <c r="J106" s="1165"/>
      <c r="K106" s="1171"/>
      <c r="L106" s="354"/>
      <c r="M106" s="7"/>
      <c r="N106" s="7"/>
      <c r="O106" s="7"/>
      <c r="P106" s="7"/>
      <c r="Q106" s="7"/>
      <c r="R106" s="7" t="s">
        <v>654</v>
      </c>
    </row>
    <row r="107" spans="1:68">
      <c r="A107" s="642" t="s">
        <v>619</v>
      </c>
      <c r="B107" s="683"/>
      <c r="C107" s="683"/>
      <c r="D107" s="683"/>
      <c r="E107" s="683"/>
      <c r="F107" s="683"/>
      <c r="G107" s="683"/>
      <c r="H107" s="683"/>
      <c r="I107" s="683"/>
      <c r="J107" s="683"/>
      <c r="K107" s="683"/>
      <c r="L107" s="354"/>
      <c r="M107" s="7"/>
      <c r="N107" s="7"/>
      <c r="O107" s="7"/>
      <c r="P107" s="7"/>
      <c r="Q107" s="7"/>
      <c r="R107" s="7" t="s">
        <v>654</v>
      </c>
    </row>
    <row r="108" spans="1:68">
      <c r="A108" s="679">
        <v>2023</v>
      </c>
      <c r="B108" s="683" t="s">
        <v>575</v>
      </c>
      <c r="C108" s="683"/>
      <c r="D108" s="903"/>
      <c r="E108" s="903"/>
      <c r="F108" s="906"/>
      <c r="G108" s="903"/>
      <c r="H108" s="903"/>
      <c r="I108" s="906"/>
      <c r="J108" s="903"/>
      <c r="K108" s="903"/>
      <c r="L108" s="354"/>
      <c r="M108" s="7"/>
      <c r="N108" s="7"/>
      <c r="O108" s="7"/>
      <c r="P108" s="604"/>
      <c r="Q108" s="7"/>
      <c r="R108" s="580" t="s">
        <v>654</v>
      </c>
      <c r="T108" s="372" t="str">
        <f ca="1">CELL("address",D108)</f>
        <v>$D$108</v>
      </c>
      <c r="U108" s="458" t="str">
        <f t="shared" ref="U108:U167" si="39">$U$7</f>
        <v>3d</v>
      </c>
      <c r="V108" s="390" t="str">
        <f t="shared" ref="V108:V137" ca="1" si="40">MID(CELL("filename",U108),FIND("]",CELL("filename",U108))+1,256)</f>
        <v>3d. DR_DER_System</v>
      </c>
      <c r="W108" s="458" t="s">
        <v>968</v>
      </c>
      <c r="X108" s="458" t="s">
        <v>1088</v>
      </c>
      <c r="Y108" s="458">
        <v>1</v>
      </c>
      <c r="Z108" s="385" t="str">
        <f t="shared" ref="Z108:Z167" ca="1" si="41">U108&amp;"_"&amp;T108&amp;"_"&amp;X108&amp;"_"&amp;Y108</f>
        <v>3d_$D$108_winter_2023_day_1</v>
      </c>
      <c r="AA108" s="458" t="s">
        <v>426</v>
      </c>
      <c r="AC108" s="383" t="str">
        <f t="shared" ref="AC108:AC167" si="42">"0.00"</f>
        <v>0.00</v>
      </c>
      <c r="AD108" s="458" t="s">
        <v>86</v>
      </c>
      <c r="AE108" s="458" t="s">
        <v>86</v>
      </c>
      <c r="AG108" s="715" t="str">
        <f ca="1">"Requirement for "&amp;T108&amp; " based on "&amp;$T$7&amp;" answer of ""Yes"""</f>
        <v>Requirement for $D$108 based on $D$7 answer of "Yes"</v>
      </c>
    </row>
    <row r="109" spans="1:68" ht="5.25" customHeight="1">
      <c r="A109" s="679"/>
      <c r="B109" s="683"/>
      <c r="C109" s="683"/>
      <c r="D109" s="906"/>
      <c r="E109" s="906"/>
      <c r="F109" s="906"/>
      <c r="G109" s="906"/>
      <c r="H109" s="906"/>
      <c r="I109" s="906"/>
      <c r="J109" s="906"/>
      <c r="K109" s="906"/>
      <c r="L109" s="354"/>
      <c r="M109" s="7"/>
      <c r="N109" s="7"/>
      <c r="O109" s="7"/>
      <c r="P109" s="7"/>
      <c r="Q109" s="397" t="s">
        <v>653</v>
      </c>
      <c r="R109" s="7"/>
      <c r="T109" s="372" t="str">
        <f ca="1">CELL("address",E108)</f>
        <v>$E$108</v>
      </c>
      <c r="U109" s="458" t="str">
        <f t="shared" si="39"/>
        <v>3d</v>
      </c>
      <c r="V109" s="390" t="str">
        <f t="shared" ca="1" si="40"/>
        <v>3d. DR_DER_System</v>
      </c>
      <c r="W109" s="458" t="s">
        <v>968</v>
      </c>
      <c r="X109" s="458" t="s">
        <v>1089</v>
      </c>
      <c r="Y109" s="458">
        <v>1</v>
      </c>
      <c r="Z109" s="385" t="str">
        <f t="shared" ca="1" si="41"/>
        <v>3d_$E$108_winter_2023_1hr_1</v>
      </c>
      <c r="AA109" s="458" t="s">
        <v>426</v>
      </c>
      <c r="AC109" s="383" t="str">
        <f t="shared" si="42"/>
        <v>0.00</v>
      </c>
      <c r="AD109" s="458" t="s">
        <v>86</v>
      </c>
      <c r="AE109" s="458" t="s">
        <v>86</v>
      </c>
      <c r="AG109" s="715" t="str">
        <f ca="1">"Requirement for "&amp;T109&amp; " based on "&amp;$T$7&amp;" answer of ""Yes"""</f>
        <v>Requirement for $E$108 based on $D$7 answer of "Yes"</v>
      </c>
    </row>
    <row r="110" spans="1:68" ht="12.75" hidden="1" customHeight="1">
      <c r="A110" s="679"/>
      <c r="B110" s="683"/>
      <c r="C110" s="683"/>
      <c r="D110" s="906"/>
      <c r="E110" s="906"/>
      <c r="F110" s="906"/>
      <c r="G110" s="906"/>
      <c r="H110" s="906"/>
      <c r="I110" s="906"/>
      <c r="J110" s="906"/>
      <c r="K110" s="906"/>
      <c r="L110" s="354"/>
      <c r="M110" s="7"/>
      <c r="N110" s="7"/>
      <c r="O110" s="7"/>
      <c r="P110" s="7" t="s">
        <v>1087</v>
      </c>
      <c r="Q110" s="397"/>
      <c r="R110" s="7"/>
      <c r="T110" s="372" t="str">
        <f ca="1">CELL("address",G108)</f>
        <v>$G$108</v>
      </c>
      <c r="U110" s="458" t="str">
        <f t="shared" si="39"/>
        <v>3d</v>
      </c>
      <c r="V110" s="390" t="str">
        <f t="shared" ca="1" si="40"/>
        <v>3d. DR_DER_System</v>
      </c>
      <c r="W110" s="458" t="s">
        <v>968</v>
      </c>
      <c r="X110" s="458" t="s">
        <v>1088</v>
      </c>
      <c r="Y110" s="458">
        <v>2</v>
      </c>
      <c r="Z110" s="385" t="str">
        <f t="shared" ca="1" si="41"/>
        <v>3d_$G$108_winter_2023_day_2</v>
      </c>
      <c r="AA110" s="458" t="s">
        <v>426</v>
      </c>
      <c r="AC110" s="383" t="str">
        <f t="shared" si="42"/>
        <v>0.00</v>
      </c>
      <c r="AD110" s="458" t="s">
        <v>86</v>
      </c>
      <c r="AE110" s="458" t="s">
        <v>86</v>
      </c>
      <c r="AG110" s="715" t="str">
        <f ca="1">"Requirement for "&amp;T110&amp; " based on "&amp;$T$8&amp;" answer of ""Yes"""</f>
        <v>Requirement for $G$108 based on $G$7 answer of "Yes"</v>
      </c>
    </row>
    <row r="111" spans="1:68" ht="12.75" hidden="1" customHeight="1">
      <c r="A111" s="679"/>
      <c r="B111" s="683"/>
      <c r="C111" s="683"/>
      <c r="D111" s="906"/>
      <c r="E111" s="906"/>
      <c r="F111" s="906"/>
      <c r="G111" s="906"/>
      <c r="H111" s="906"/>
      <c r="I111" s="906"/>
      <c r="J111" s="906"/>
      <c r="K111" s="906"/>
      <c r="L111" s="354"/>
      <c r="M111" s="7"/>
      <c r="N111" s="7"/>
      <c r="O111" s="7"/>
      <c r="P111" s="7" t="s">
        <v>1087</v>
      </c>
      <c r="Q111" s="397"/>
      <c r="R111" s="7"/>
      <c r="T111" s="372" t="str">
        <f ca="1">CELL("address",H108)</f>
        <v>$H$108</v>
      </c>
      <c r="U111" s="458" t="str">
        <f t="shared" si="39"/>
        <v>3d</v>
      </c>
      <c r="V111" s="390" t="str">
        <f t="shared" ca="1" si="40"/>
        <v>3d. DR_DER_System</v>
      </c>
      <c r="W111" s="458" t="s">
        <v>968</v>
      </c>
      <c r="X111" s="458" t="s">
        <v>1089</v>
      </c>
      <c r="Y111" s="458">
        <v>2</v>
      </c>
      <c r="Z111" s="385" t="str">
        <f t="shared" ca="1" si="41"/>
        <v>3d_$H$108_winter_2023_1hr_2</v>
      </c>
      <c r="AA111" s="458" t="s">
        <v>426</v>
      </c>
      <c r="AC111" s="383" t="str">
        <f t="shared" si="42"/>
        <v>0.00</v>
      </c>
      <c r="AD111" s="458" t="s">
        <v>86</v>
      </c>
      <c r="AE111" s="458" t="s">
        <v>86</v>
      </c>
      <c r="AG111" s="715" t="str">
        <f ca="1">"Requirement for "&amp;T111&amp; " based on "&amp;$T$8&amp;" answer of ""Yes"""</f>
        <v>Requirement for $H$108 based on $G$7 answer of "Yes"</v>
      </c>
    </row>
    <row r="112" spans="1:68" ht="12.75" hidden="1" customHeight="1">
      <c r="A112" s="679"/>
      <c r="B112" s="683"/>
      <c r="C112" s="683"/>
      <c r="D112" s="906"/>
      <c r="E112" s="906"/>
      <c r="F112" s="906"/>
      <c r="G112" s="906"/>
      <c r="H112" s="906"/>
      <c r="I112" s="906"/>
      <c r="J112" s="906"/>
      <c r="K112" s="906"/>
      <c r="L112" s="354"/>
      <c r="M112" s="7"/>
      <c r="N112" s="7"/>
      <c r="O112" s="7"/>
      <c r="P112" s="7" t="s">
        <v>1087</v>
      </c>
      <c r="Q112" s="397"/>
      <c r="R112" s="7"/>
      <c r="T112" s="372" t="str">
        <f ca="1">CELL("address",J108)</f>
        <v>$J$108</v>
      </c>
      <c r="U112" s="458" t="str">
        <f t="shared" si="39"/>
        <v>3d</v>
      </c>
      <c r="V112" s="390" t="str">
        <f t="shared" ca="1" si="40"/>
        <v>3d. DR_DER_System</v>
      </c>
      <c r="W112" s="458" t="s">
        <v>968</v>
      </c>
      <c r="X112" s="458" t="s">
        <v>1088</v>
      </c>
      <c r="Y112" s="458">
        <v>3</v>
      </c>
      <c r="Z112" s="385" t="str">
        <f t="shared" ca="1" si="41"/>
        <v>3d_$J$108_winter_2023_day_3</v>
      </c>
      <c r="AA112" s="458" t="s">
        <v>426</v>
      </c>
      <c r="AC112" s="383" t="str">
        <f t="shared" si="42"/>
        <v>0.00</v>
      </c>
      <c r="AD112" s="458" t="s">
        <v>86</v>
      </c>
      <c r="AE112" s="458" t="s">
        <v>86</v>
      </c>
      <c r="AG112" s="715" t="str">
        <f ca="1">"Requirement for "&amp;T112&amp; " based on "&amp;$T$9&amp;" answer of ""Yes"""</f>
        <v>Requirement for $J$108 based on $J$7 answer of "Yes"</v>
      </c>
    </row>
    <row r="113" spans="1:33" ht="12.75" hidden="1" customHeight="1">
      <c r="A113" s="679"/>
      <c r="B113" s="683"/>
      <c r="C113" s="683"/>
      <c r="D113" s="906"/>
      <c r="E113" s="906"/>
      <c r="F113" s="906"/>
      <c r="G113" s="906"/>
      <c r="H113" s="906"/>
      <c r="I113" s="906"/>
      <c r="J113" s="906"/>
      <c r="K113" s="906"/>
      <c r="L113" s="354"/>
      <c r="M113" s="7"/>
      <c r="N113" s="7"/>
      <c r="O113" s="7"/>
      <c r="P113" s="397" t="s">
        <v>1087</v>
      </c>
      <c r="Q113" s="397"/>
      <c r="R113" s="7"/>
      <c r="T113" s="372" t="str">
        <f ca="1">CELL("address",K108)</f>
        <v>$K$108</v>
      </c>
      <c r="U113" s="458" t="str">
        <f t="shared" si="39"/>
        <v>3d</v>
      </c>
      <c r="V113" s="390" t="str">
        <f t="shared" ca="1" si="40"/>
        <v>3d. DR_DER_System</v>
      </c>
      <c r="W113" s="458" t="s">
        <v>968</v>
      </c>
      <c r="X113" s="458" t="s">
        <v>1089</v>
      </c>
      <c r="Y113" s="458">
        <v>3</v>
      </c>
      <c r="Z113" s="385" t="str">
        <f t="shared" ca="1" si="41"/>
        <v>3d_$K$108_winter_2023_1hr_3</v>
      </c>
      <c r="AA113" s="458" t="s">
        <v>426</v>
      </c>
      <c r="AC113" s="383" t="str">
        <f t="shared" si="42"/>
        <v>0.00</v>
      </c>
      <c r="AD113" s="458" t="s">
        <v>86</v>
      </c>
      <c r="AE113" s="458" t="s">
        <v>86</v>
      </c>
      <c r="AG113" s="715" t="str">
        <f ca="1">"Requirement for "&amp;T113&amp; " based on "&amp;$T$9&amp;" answer of ""Yes"""</f>
        <v>Requirement for $K$108 based on $J$7 answer of "Yes"</v>
      </c>
    </row>
    <row r="114" spans="1:33">
      <c r="A114" s="679">
        <v>2024</v>
      </c>
      <c r="B114" s="683" t="s">
        <v>575</v>
      </c>
      <c r="C114" s="683"/>
      <c r="D114" s="903"/>
      <c r="E114" s="903"/>
      <c r="F114" s="906"/>
      <c r="G114" s="903"/>
      <c r="H114" s="903"/>
      <c r="I114" s="906"/>
      <c r="J114" s="903"/>
      <c r="K114" s="903"/>
      <c r="L114" s="354"/>
      <c r="M114" s="7"/>
      <c r="N114" s="7"/>
      <c r="O114" s="7"/>
      <c r="P114" s="7"/>
      <c r="Q114" s="7"/>
      <c r="R114" s="580" t="s">
        <v>654</v>
      </c>
      <c r="T114" s="372" t="str">
        <f ca="1">CELL("address",D114)</f>
        <v>$D$114</v>
      </c>
      <c r="U114" s="458" t="str">
        <f t="shared" si="39"/>
        <v>3d</v>
      </c>
      <c r="V114" s="390" t="str">
        <f t="shared" ca="1" si="40"/>
        <v>3d. DR_DER_System</v>
      </c>
      <c r="W114" s="458" t="s">
        <v>968</v>
      </c>
      <c r="X114" s="458" t="s">
        <v>1090</v>
      </c>
      <c r="Y114" s="458">
        <v>1</v>
      </c>
      <c r="Z114" s="385" t="str">
        <f t="shared" ca="1" si="41"/>
        <v>3d_$D$114_winter_2024_day_1</v>
      </c>
      <c r="AA114" s="458" t="s">
        <v>426</v>
      </c>
      <c r="AC114" s="383" t="str">
        <f t="shared" si="42"/>
        <v>0.00</v>
      </c>
      <c r="AD114" s="458" t="s">
        <v>86</v>
      </c>
      <c r="AE114" s="458" t="s">
        <v>86</v>
      </c>
      <c r="AG114" s="715" t="str">
        <f ca="1">"Requirement for "&amp;T114&amp; " based on "&amp;$T$7&amp;" answer of ""Yes"""</f>
        <v>Requirement for $D$114 based on $D$7 answer of "Yes"</v>
      </c>
    </row>
    <row r="115" spans="1:33" ht="5.25" customHeight="1">
      <c r="A115" s="679"/>
      <c r="B115" s="683"/>
      <c r="C115" s="683"/>
      <c r="D115" s="906"/>
      <c r="E115" s="906"/>
      <c r="F115" s="906"/>
      <c r="G115" s="906"/>
      <c r="H115" s="906"/>
      <c r="I115" s="906"/>
      <c r="J115" s="906"/>
      <c r="K115" s="906"/>
      <c r="L115" s="354"/>
      <c r="M115" s="7"/>
      <c r="N115" s="7"/>
      <c r="O115" s="7"/>
      <c r="P115" s="7"/>
      <c r="Q115" s="397" t="s">
        <v>653</v>
      </c>
      <c r="R115" s="7"/>
      <c r="T115" s="372" t="str">
        <f ca="1">CELL("address",E114)</f>
        <v>$E$114</v>
      </c>
      <c r="U115" s="458" t="str">
        <f t="shared" si="39"/>
        <v>3d</v>
      </c>
      <c r="V115" s="390" t="str">
        <f t="shared" ca="1" si="40"/>
        <v>3d. DR_DER_System</v>
      </c>
      <c r="W115" s="458" t="s">
        <v>968</v>
      </c>
      <c r="X115" s="458" t="s">
        <v>1091</v>
      </c>
      <c r="Y115" s="458">
        <v>1</v>
      </c>
      <c r="Z115" s="385" t="str">
        <f t="shared" ca="1" si="41"/>
        <v>3d_$E$114_winter_2024_1hr_1</v>
      </c>
      <c r="AA115" s="458" t="s">
        <v>426</v>
      </c>
      <c r="AC115" s="383" t="str">
        <f t="shared" si="42"/>
        <v>0.00</v>
      </c>
      <c r="AD115" s="458" t="s">
        <v>86</v>
      </c>
      <c r="AE115" s="458" t="s">
        <v>86</v>
      </c>
      <c r="AG115" s="715" t="str">
        <f ca="1">"Requirement for "&amp;T115&amp; " based on "&amp;$T$7&amp;" answer of ""Yes"""</f>
        <v>Requirement for $E$114 based on $D$7 answer of "Yes"</v>
      </c>
    </row>
    <row r="116" spans="1:33" ht="12.75" hidden="1" customHeight="1">
      <c r="A116" s="679"/>
      <c r="B116" s="683"/>
      <c r="C116" s="683"/>
      <c r="D116" s="906"/>
      <c r="E116" s="906"/>
      <c r="F116" s="906"/>
      <c r="G116" s="906"/>
      <c r="H116" s="906"/>
      <c r="I116" s="906"/>
      <c r="J116" s="906"/>
      <c r="K116" s="906"/>
      <c r="L116" s="354"/>
      <c r="M116" s="7"/>
      <c r="N116" s="7"/>
      <c r="O116" s="7"/>
      <c r="P116" s="7" t="s">
        <v>1087</v>
      </c>
      <c r="Q116" s="397"/>
      <c r="R116" s="7"/>
      <c r="T116" s="372" t="str">
        <f ca="1">CELL("address",G114)</f>
        <v>$G$114</v>
      </c>
      <c r="U116" s="458" t="str">
        <f t="shared" si="39"/>
        <v>3d</v>
      </c>
      <c r="V116" s="390" t="str">
        <f t="shared" ca="1" si="40"/>
        <v>3d. DR_DER_System</v>
      </c>
      <c r="W116" s="458" t="s">
        <v>968</v>
      </c>
      <c r="X116" s="458" t="s">
        <v>1090</v>
      </c>
      <c r="Y116" s="458">
        <v>2</v>
      </c>
      <c r="Z116" s="385" t="str">
        <f t="shared" ca="1" si="41"/>
        <v>3d_$G$114_winter_2024_day_2</v>
      </c>
      <c r="AA116" s="458" t="s">
        <v>426</v>
      </c>
      <c r="AC116" s="383" t="str">
        <f t="shared" si="42"/>
        <v>0.00</v>
      </c>
      <c r="AD116" s="458" t="s">
        <v>86</v>
      </c>
      <c r="AE116" s="458" t="s">
        <v>86</v>
      </c>
      <c r="AG116" s="715" t="str">
        <f ca="1">"Requirement for "&amp;T116&amp; " based on "&amp;$T$8&amp;" answer of ""Yes"""</f>
        <v>Requirement for $G$114 based on $G$7 answer of "Yes"</v>
      </c>
    </row>
    <row r="117" spans="1:33" ht="12.75" hidden="1" customHeight="1">
      <c r="A117" s="679"/>
      <c r="B117" s="683"/>
      <c r="C117" s="683"/>
      <c r="D117" s="906"/>
      <c r="E117" s="906"/>
      <c r="F117" s="906"/>
      <c r="G117" s="906"/>
      <c r="H117" s="906"/>
      <c r="I117" s="906"/>
      <c r="J117" s="906"/>
      <c r="K117" s="906"/>
      <c r="L117" s="354"/>
      <c r="M117" s="7"/>
      <c r="N117" s="7"/>
      <c r="O117" s="7"/>
      <c r="P117" s="7" t="s">
        <v>1087</v>
      </c>
      <c r="Q117" s="397"/>
      <c r="R117" s="7"/>
      <c r="T117" s="372" t="str">
        <f ca="1">CELL("address",H114)</f>
        <v>$H$114</v>
      </c>
      <c r="U117" s="458" t="str">
        <f t="shared" si="39"/>
        <v>3d</v>
      </c>
      <c r="V117" s="390" t="str">
        <f t="shared" ca="1" si="40"/>
        <v>3d. DR_DER_System</v>
      </c>
      <c r="W117" s="458" t="s">
        <v>968</v>
      </c>
      <c r="X117" s="458" t="s">
        <v>1091</v>
      </c>
      <c r="Y117" s="458">
        <v>2</v>
      </c>
      <c r="Z117" s="385" t="str">
        <f t="shared" ca="1" si="41"/>
        <v>3d_$H$114_winter_2024_1hr_2</v>
      </c>
      <c r="AA117" s="458" t="s">
        <v>426</v>
      </c>
      <c r="AC117" s="383" t="str">
        <f t="shared" si="42"/>
        <v>0.00</v>
      </c>
      <c r="AD117" s="458" t="s">
        <v>86</v>
      </c>
      <c r="AE117" s="458" t="s">
        <v>86</v>
      </c>
      <c r="AG117" s="715" t="str">
        <f ca="1">"Requirement for "&amp;T117&amp; " based on "&amp;$T$8&amp;" answer of ""Yes"""</f>
        <v>Requirement for $H$114 based on $G$7 answer of "Yes"</v>
      </c>
    </row>
    <row r="118" spans="1:33" ht="12.75" hidden="1" customHeight="1">
      <c r="A118" s="679"/>
      <c r="B118" s="683"/>
      <c r="C118" s="683"/>
      <c r="D118" s="906"/>
      <c r="E118" s="906"/>
      <c r="F118" s="906"/>
      <c r="G118" s="906"/>
      <c r="H118" s="906"/>
      <c r="I118" s="906"/>
      <c r="J118" s="906"/>
      <c r="K118" s="906"/>
      <c r="L118" s="354"/>
      <c r="M118" s="7"/>
      <c r="N118" s="7"/>
      <c r="O118" s="7"/>
      <c r="P118" s="7" t="s">
        <v>1087</v>
      </c>
      <c r="Q118" s="397"/>
      <c r="R118" s="7"/>
      <c r="T118" s="372" t="str">
        <f ca="1">CELL("address",J114)</f>
        <v>$J$114</v>
      </c>
      <c r="U118" s="458" t="str">
        <f t="shared" si="39"/>
        <v>3d</v>
      </c>
      <c r="V118" s="390" t="str">
        <f t="shared" ca="1" si="40"/>
        <v>3d. DR_DER_System</v>
      </c>
      <c r="W118" s="458" t="s">
        <v>968</v>
      </c>
      <c r="X118" s="458" t="s">
        <v>1090</v>
      </c>
      <c r="Y118" s="458">
        <v>3</v>
      </c>
      <c r="Z118" s="385" t="str">
        <f t="shared" ca="1" si="41"/>
        <v>3d_$J$114_winter_2024_day_3</v>
      </c>
      <c r="AA118" s="458" t="s">
        <v>426</v>
      </c>
      <c r="AC118" s="383" t="str">
        <f t="shared" si="42"/>
        <v>0.00</v>
      </c>
      <c r="AD118" s="458" t="s">
        <v>86</v>
      </c>
      <c r="AE118" s="458" t="s">
        <v>86</v>
      </c>
      <c r="AG118" s="715" t="str">
        <f ca="1">"Requirement for "&amp;T118&amp; " based on "&amp;$T$9&amp;" answer of ""Yes"""</f>
        <v>Requirement for $J$114 based on $J$7 answer of "Yes"</v>
      </c>
    </row>
    <row r="119" spans="1:33" ht="12.75" hidden="1" customHeight="1">
      <c r="A119" s="679"/>
      <c r="B119" s="683"/>
      <c r="C119" s="683"/>
      <c r="D119" s="906"/>
      <c r="E119" s="906"/>
      <c r="F119" s="906"/>
      <c r="G119" s="906"/>
      <c r="H119" s="906"/>
      <c r="I119" s="906"/>
      <c r="J119" s="906"/>
      <c r="K119" s="906"/>
      <c r="L119" s="354"/>
      <c r="M119" s="7"/>
      <c r="N119" s="7"/>
      <c r="O119" s="7"/>
      <c r="P119" s="397" t="s">
        <v>1087</v>
      </c>
      <c r="Q119" s="397"/>
      <c r="R119" s="7"/>
      <c r="T119" s="372" t="str">
        <f ca="1">CELL("address",K114)</f>
        <v>$K$114</v>
      </c>
      <c r="U119" s="458" t="str">
        <f t="shared" si="39"/>
        <v>3d</v>
      </c>
      <c r="V119" s="390" t="str">
        <f t="shared" ca="1" si="40"/>
        <v>3d. DR_DER_System</v>
      </c>
      <c r="W119" s="458" t="s">
        <v>968</v>
      </c>
      <c r="X119" s="458" t="s">
        <v>1091</v>
      </c>
      <c r="Y119" s="458">
        <v>3</v>
      </c>
      <c r="Z119" s="385" t="str">
        <f t="shared" ca="1" si="41"/>
        <v>3d_$K$114_winter_2024_1hr_3</v>
      </c>
      <c r="AA119" s="458" t="s">
        <v>426</v>
      </c>
      <c r="AC119" s="383" t="str">
        <f t="shared" si="42"/>
        <v>0.00</v>
      </c>
      <c r="AD119" s="458" t="s">
        <v>86</v>
      </c>
      <c r="AE119" s="458" t="s">
        <v>86</v>
      </c>
      <c r="AG119" s="715" t="str">
        <f ca="1">"Requirement for "&amp;T119&amp; " based on "&amp;$T$9&amp;" answer of ""Yes"""</f>
        <v>Requirement for $K$114 based on $J$7 answer of "Yes"</v>
      </c>
    </row>
    <row r="120" spans="1:33">
      <c r="A120" s="679">
        <v>2025</v>
      </c>
      <c r="B120" s="683" t="s">
        <v>575</v>
      </c>
      <c r="C120" s="683"/>
      <c r="D120" s="903"/>
      <c r="E120" s="903"/>
      <c r="F120" s="906"/>
      <c r="G120" s="903"/>
      <c r="H120" s="903"/>
      <c r="I120" s="906"/>
      <c r="J120" s="903"/>
      <c r="K120" s="903"/>
      <c r="L120" s="354"/>
      <c r="M120" s="7"/>
      <c r="N120" s="7"/>
      <c r="O120" s="7"/>
      <c r="P120" s="7"/>
      <c r="Q120" s="7"/>
      <c r="R120" s="580" t="s">
        <v>654</v>
      </c>
      <c r="T120" s="372" t="str">
        <f ca="1">CELL("address",D120)</f>
        <v>$D$120</v>
      </c>
      <c r="U120" s="458" t="str">
        <f t="shared" si="39"/>
        <v>3d</v>
      </c>
      <c r="V120" s="390" t="str">
        <f t="shared" ca="1" si="40"/>
        <v>3d. DR_DER_System</v>
      </c>
      <c r="W120" s="458" t="s">
        <v>968</v>
      </c>
      <c r="X120" s="458" t="s">
        <v>1092</v>
      </c>
      <c r="Y120" s="458">
        <v>1</v>
      </c>
      <c r="Z120" s="385" t="str">
        <f t="shared" ca="1" si="41"/>
        <v>3d_$D$120_winter_2025_day_1</v>
      </c>
      <c r="AA120" s="458" t="s">
        <v>426</v>
      </c>
      <c r="AC120" s="383" t="str">
        <f t="shared" si="42"/>
        <v>0.00</v>
      </c>
      <c r="AD120" s="458" t="s">
        <v>86</v>
      </c>
      <c r="AE120" s="458" t="s">
        <v>86</v>
      </c>
      <c r="AG120" s="715" t="str">
        <f ca="1">"Requirement for "&amp;T120&amp; " based on "&amp;$T$7&amp;" answer of ""Yes"""</f>
        <v>Requirement for $D$120 based on $D$7 answer of "Yes"</v>
      </c>
    </row>
    <row r="121" spans="1:33" ht="5.25" customHeight="1">
      <c r="A121" s="679"/>
      <c r="B121" s="683"/>
      <c r="C121" s="683"/>
      <c r="D121" s="906"/>
      <c r="E121" s="906"/>
      <c r="F121" s="906"/>
      <c r="G121" s="906"/>
      <c r="H121" s="906"/>
      <c r="I121" s="906"/>
      <c r="J121" s="906"/>
      <c r="K121" s="906"/>
      <c r="L121" s="354"/>
      <c r="M121" s="7"/>
      <c r="N121" s="7"/>
      <c r="O121" s="7"/>
      <c r="P121" s="7"/>
      <c r="Q121" s="397" t="s">
        <v>653</v>
      </c>
      <c r="R121" s="7"/>
      <c r="T121" s="372" t="str">
        <f ca="1">CELL("address",E120)</f>
        <v>$E$120</v>
      </c>
      <c r="U121" s="458" t="str">
        <f t="shared" si="39"/>
        <v>3d</v>
      </c>
      <c r="V121" s="390" t="str">
        <f t="shared" ca="1" si="40"/>
        <v>3d. DR_DER_System</v>
      </c>
      <c r="W121" s="458" t="s">
        <v>968</v>
      </c>
      <c r="X121" s="458" t="s">
        <v>1093</v>
      </c>
      <c r="Y121" s="458">
        <v>1</v>
      </c>
      <c r="Z121" s="385" t="str">
        <f t="shared" ca="1" si="41"/>
        <v>3d_$E$120_winter_2025_1hr_1</v>
      </c>
      <c r="AA121" s="458" t="s">
        <v>426</v>
      </c>
      <c r="AC121" s="383" t="str">
        <f t="shared" si="42"/>
        <v>0.00</v>
      </c>
      <c r="AD121" s="458" t="s">
        <v>86</v>
      </c>
      <c r="AE121" s="458" t="s">
        <v>86</v>
      </c>
      <c r="AG121" s="715" t="str">
        <f ca="1">"Requirement for "&amp;T121&amp; " based on "&amp;$T$7&amp;" answer of ""Yes"""</f>
        <v>Requirement for $E$120 based on $D$7 answer of "Yes"</v>
      </c>
    </row>
    <row r="122" spans="1:33" ht="12.75" hidden="1" customHeight="1">
      <c r="A122" s="679"/>
      <c r="B122" s="683"/>
      <c r="C122" s="683"/>
      <c r="D122" s="906"/>
      <c r="E122" s="906"/>
      <c r="F122" s="906"/>
      <c r="G122" s="906"/>
      <c r="H122" s="906"/>
      <c r="I122" s="906"/>
      <c r="J122" s="906"/>
      <c r="K122" s="906"/>
      <c r="L122" s="354"/>
      <c r="M122" s="7"/>
      <c r="N122" s="7"/>
      <c r="O122" s="7"/>
      <c r="P122" s="7" t="s">
        <v>1087</v>
      </c>
      <c r="Q122" s="397"/>
      <c r="R122" s="7"/>
      <c r="T122" s="372" t="str">
        <f ca="1">CELL("address",G120)</f>
        <v>$G$120</v>
      </c>
      <c r="U122" s="458" t="str">
        <f t="shared" si="39"/>
        <v>3d</v>
      </c>
      <c r="V122" s="390" t="str">
        <f t="shared" ca="1" si="40"/>
        <v>3d. DR_DER_System</v>
      </c>
      <c r="W122" s="458" t="s">
        <v>968</v>
      </c>
      <c r="X122" s="458" t="s">
        <v>1092</v>
      </c>
      <c r="Y122" s="458">
        <v>2</v>
      </c>
      <c r="Z122" s="385" t="str">
        <f t="shared" ca="1" si="41"/>
        <v>3d_$G$120_winter_2025_day_2</v>
      </c>
      <c r="AA122" s="458" t="s">
        <v>426</v>
      </c>
      <c r="AC122" s="383" t="str">
        <f t="shared" si="42"/>
        <v>0.00</v>
      </c>
      <c r="AD122" s="458" t="s">
        <v>86</v>
      </c>
      <c r="AE122" s="458" t="s">
        <v>86</v>
      </c>
      <c r="AG122" s="715" t="str">
        <f ca="1">"Requirement for "&amp;T122&amp; " based on "&amp;$T$8&amp;" answer of ""Yes"""</f>
        <v>Requirement for $G$120 based on $G$7 answer of "Yes"</v>
      </c>
    </row>
    <row r="123" spans="1:33" ht="12.75" hidden="1" customHeight="1">
      <c r="A123" s="679"/>
      <c r="B123" s="683"/>
      <c r="C123" s="683"/>
      <c r="D123" s="906"/>
      <c r="E123" s="906"/>
      <c r="F123" s="906"/>
      <c r="G123" s="906"/>
      <c r="H123" s="906"/>
      <c r="I123" s="906"/>
      <c r="J123" s="906"/>
      <c r="K123" s="906"/>
      <c r="L123" s="354"/>
      <c r="M123" s="7"/>
      <c r="N123" s="7"/>
      <c r="O123" s="7"/>
      <c r="P123" s="7" t="s">
        <v>1087</v>
      </c>
      <c r="Q123" s="397"/>
      <c r="R123" s="7"/>
      <c r="T123" s="372" t="str">
        <f ca="1">CELL("address",H120)</f>
        <v>$H$120</v>
      </c>
      <c r="U123" s="458" t="str">
        <f t="shared" si="39"/>
        <v>3d</v>
      </c>
      <c r="V123" s="390" t="str">
        <f t="shared" ca="1" si="40"/>
        <v>3d. DR_DER_System</v>
      </c>
      <c r="W123" s="458" t="s">
        <v>968</v>
      </c>
      <c r="X123" s="458" t="s">
        <v>1093</v>
      </c>
      <c r="Y123" s="458">
        <v>2</v>
      </c>
      <c r="Z123" s="385" t="str">
        <f t="shared" ca="1" si="41"/>
        <v>3d_$H$120_winter_2025_1hr_2</v>
      </c>
      <c r="AA123" s="458" t="s">
        <v>426</v>
      </c>
      <c r="AC123" s="383" t="str">
        <f t="shared" si="42"/>
        <v>0.00</v>
      </c>
      <c r="AD123" s="458" t="s">
        <v>86</v>
      </c>
      <c r="AE123" s="458" t="s">
        <v>86</v>
      </c>
      <c r="AG123" s="715" t="str">
        <f ca="1">"Requirement for "&amp;T123&amp; " based on "&amp;$T$8&amp;" answer of ""Yes"""</f>
        <v>Requirement for $H$120 based on $G$7 answer of "Yes"</v>
      </c>
    </row>
    <row r="124" spans="1:33" ht="12.75" hidden="1" customHeight="1">
      <c r="A124" s="679"/>
      <c r="B124" s="683"/>
      <c r="C124" s="683"/>
      <c r="D124" s="906"/>
      <c r="E124" s="906"/>
      <c r="F124" s="906"/>
      <c r="G124" s="906"/>
      <c r="H124" s="906"/>
      <c r="I124" s="906"/>
      <c r="J124" s="906"/>
      <c r="K124" s="906"/>
      <c r="L124" s="354"/>
      <c r="M124" s="7"/>
      <c r="N124" s="7"/>
      <c r="O124" s="7"/>
      <c r="P124" s="7" t="s">
        <v>1087</v>
      </c>
      <c r="Q124" s="397"/>
      <c r="R124" s="7"/>
      <c r="T124" s="372" t="str">
        <f ca="1">CELL("address",J120)</f>
        <v>$J$120</v>
      </c>
      <c r="U124" s="458" t="str">
        <f t="shared" si="39"/>
        <v>3d</v>
      </c>
      <c r="V124" s="390" t="str">
        <f t="shared" ca="1" si="40"/>
        <v>3d. DR_DER_System</v>
      </c>
      <c r="W124" s="458" t="s">
        <v>968</v>
      </c>
      <c r="X124" s="458" t="s">
        <v>1092</v>
      </c>
      <c r="Y124" s="458">
        <v>3</v>
      </c>
      <c r="Z124" s="385" t="str">
        <f t="shared" ca="1" si="41"/>
        <v>3d_$J$120_winter_2025_day_3</v>
      </c>
      <c r="AA124" s="458" t="s">
        <v>426</v>
      </c>
      <c r="AC124" s="383" t="str">
        <f t="shared" si="42"/>
        <v>0.00</v>
      </c>
      <c r="AD124" s="458" t="s">
        <v>86</v>
      </c>
      <c r="AE124" s="458" t="s">
        <v>86</v>
      </c>
      <c r="AG124" s="715" t="str">
        <f ca="1">"Requirement for "&amp;T124&amp; " based on "&amp;$T$9&amp;" answer of ""Yes"""</f>
        <v>Requirement for $J$120 based on $J$7 answer of "Yes"</v>
      </c>
    </row>
    <row r="125" spans="1:33" ht="12.75" hidden="1" customHeight="1">
      <c r="A125" s="679"/>
      <c r="B125" s="683"/>
      <c r="C125" s="683"/>
      <c r="D125" s="906"/>
      <c r="E125" s="906"/>
      <c r="F125" s="906"/>
      <c r="G125" s="906"/>
      <c r="H125" s="906"/>
      <c r="I125" s="906"/>
      <c r="J125" s="906"/>
      <c r="K125" s="906"/>
      <c r="L125" s="354"/>
      <c r="M125" s="7"/>
      <c r="N125" s="7"/>
      <c r="O125" s="7"/>
      <c r="P125" s="397" t="s">
        <v>1087</v>
      </c>
      <c r="Q125" s="397"/>
      <c r="R125" s="7"/>
      <c r="T125" s="372" t="str">
        <f ca="1">CELL("address",K120)</f>
        <v>$K$120</v>
      </c>
      <c r="U125" s="458" t="str">
        <f t="shared" si="39"/>
        <v>3d</v>
      </c>
      <c r="V125" s="390" t="str">
        <f t="shared" ca="1" si="40"/>
        <v>3d. DR_DER_System</v>
      </c>
      <c r="W125" s="458" t="s">
        <v>968</v>
      </c>
      <c r="X125" s="458" t="s">
        <v>1093</v>
      </c>
      <c r="Y125" s="458">
        <v>3</v>
      </c>
      <c r="Z125" s="385" t="str">
        <f t="shared" ca="1" si="41"/>
        <v>3d_$K$120_winter_2025_1hr_3</v>
      </c>
      <c r="AA125" s="458" t="s">
        <v>426</v>
      </c>
      <c r="AC125" s="383" t="str">
        <f t="shared" si="42"/>
        <v>0.00</v>
      </c>
      <c r="AD125" s="458" t="s">
        <v>86</v>
      </c>
      <c r="AE125" s="458" t="s">
        <v>86</v>
      </c>
      <c r="AG125" s="715" t="str">
        <f ca="1">"Requirement for "&amp;T125&amp; " based on "&amp;$T$9&amp;" answer of ""Yes"""</f>
        <v>Requirement for $K$120 based on $J$7 answer of "Yes"</v>
      </c>
    </row>
    <row r="126" spans="1:33">
      <c r="A126" s="679">
        <v>2026</v>
      </c>
      <c r="B126" s="683" t="s">
        <v>575</v>
      </c>
      <c r="C126" s="683"/>
      <c r="D126" s="903"/>
      <c r="E126" s="903"/>
      <c r="F126" s="906"/>
      <c r="G126" s="903"/>
      <c r="H126" s="903"/>
      <c r="I126" s="906"/>
      <c r="J126" s="903"/>
      <c r="K126" s="903"/>
      <c r="L126" s="354"/>
      <c r="M126" s="7"/>
      <c r="N126" s="7"/>
      <c r="O126" s="7"/>
      <c r="P126" s="7"/>
      <c r="Q126" s="7"/>
      <c r="R126" s="580" t="s">
        <v>654</v>
      </c>
      <c r="T126" s="372" t="str">
        <f ca="1">CELL("address",D126)</f>
        <v>$D$126</v>
      </c>
      <c r="U126" s="458" t="str">
        <f t="shared" si="39"/>
        <v>3d</v>
      </c>
      <c r="V126" s="390" t="str">
        <f t="shared" ca="1" si="40"/>
        <v>3d. DR_DER_System</v>
      </c>
      <c r="W126" s="458" t="s">
        <v>968</v>
      </c>
      <c r="X126" s="458" t="s">
        <v>1094</v>
      </c>
      <c r="Y126" s="458">
        <v>1</v>
      </c>
      <c r="Z126" s="385" t="str">
        <f t="shared" ca="1" si="41"/>
        <v>3d_$D$126_winter_2026_day_1</v>
      </c>
      <c r="AA126" s="458" t="s">
        <v>426</v>
      </c>
      <c r="AC126" s="383" t="str">
        <f t="shared" si="42"/>
        <v>0.00</v>
      </c>
      <c r="AD126" s="458" t="s">
        <v>86</v>
      </c>
      <c r="AE126" s="458" t="s">
        <v>86</v>
      </c>
      <c r="AG126" s="715" t="str">
        <f ca="1">"Requirement for "&amp;T126&amp; " based on "&amp;$T$7&amp;" answer of ""Yes"""</f>
        <v>Requirement for $D$126 based on $D$7 answer of "Yes"</v>
      </c>
    </row>
    <row r="127" spans="1:33" ht="5.25" customHeight="1">
      <c r="A127" s="679"/>
      <c r="B127" s="683"/>
      <c r="C127" s="683"/>
      <c r="D127" s="906"/>
      <c r="E127" s="906"/>
      <c r="F127" s="906"/>
      <c r="G127" s="906"/>
      <c r="H127" s="906"/>
      <c r="I127" s="906"/>
      <c r="J127" s="906"/>
      <c r="K127" s="906"/>
      <c r="L127" s="354"/>
      <c r="M127" s="7"/>
      <c r="N127" s="7"/>
      <c r="O127" s="7"/>
      <c r="P127" s="7"/>
      <c r="Q127" s="397" t="s">
        <v>653</v>
      </c>
      <c r="R127" s="7"/>
      <c r="T127" s="372" t="str">
        <f ca="1">CELL("address",E126)</f>
        <v>$E$126</v>
      </c>
      <c r="U127" s="458" t="str">
        <f t="shared" si="39"/>
        <v>3d</v>
      </c>
      <c r="V127" s="390" t="str">
        <f t="shared" ca="1" si="40"/>
        <v>3d. DR_DER_System</v>
      </c>
      <c r="W127" s="458" t="s">
        <v>968</v>
      </c>
      <c r="X127" s="458" t="s">
        <v>1095</v>
      </c>
      <c r="Y127" s="458">
        <v>1</v>
      </c>
      <c r="Z127" s="385" t="str">
        <f t="shared" ca="1" si="41"/>
        <v>3d_$E$126_winter_2026_1hr_1</v>
      </c>
      <c r="AA127" s="458" t="s">
        <v>426</v>
      </c>
      <c r="AC127" s="383" t="str">
        <f t="shared" si="42"/>
        <v>0.00</v>
      </c>
      <c r="AD127" s="458" t="s">
        <v>86</v>
      </c>
      <c r="AE127" s="458" t="s">
        <v>86</v>
      </c>
      <c r="AG127" s="715" t="str">
        <f ca="1">"Requirement for "&amp;T127&amp; " based on "&amp;$T$7&amp;" answer of ""Yes"""</f>
        <v>Requirement for $E$126 based on $D$7 answer of "Yes"</v>
      </c>
    </row>
    <row r="128" spans="1:33" ht="12.75" hidden="1" customHeight="1">
      <c r="A128" s="679"/>
      <c r="B128" s="683"/>
      <c r="C128" s="683"/>
      <c r="D128" s="906"/>
      <c r="E128" s="906"/>
      <c r="F128" s="906"/>
      <c r="G128" s="906"/>
      <c r="H128" s="906"/>
      <c r="I128" s="906"/>
      <c r="J128" s="906"/>
      <c r="K128" s="906"/>
      <c r="L128" s="354"/>
      <c r="M128" s="7"/>
      <c r="N128" s="7"/>
      <c r="O128" s="7"/>
      <c r="P128" s="7" t="s">
        <v>1087</v>
      </c>
      <c r="Q128" s="397"/>
      <c r="R128" s="7"/>
      <c r="T128" s="372" t="str">
        <f ca="1">CELL("address",G126)</f>
        <v>$G$126</v>
      </c>
      <c r="U128" s="458" t="str">
        <f t="shared" si="39"/>
        <v>3d</v>
      </c>
      <c r="V128" s="390" t="str">
        <f t="shared" ca="1" si="40"/>
        <v>3d. DR_DER_System</v>
      </c>
      <c r="W128" s="458" t="s">
        <v>968</v>
      </c>
      <c r="X128" s="458" t="s">
        <v>1094</v>
      </c>
      <c r="Y128" s="458">
        <v>2</v>
      </c>
      <c r="Z128" s="385" t="str">
        <f t="shared" ca="1" si="41"/>
        <v>3d_$G$126_winter_2026_day_2</v>
      </c>
      <c r="AA128" s="458" t="s">
        <v>426</v>
      </c>
      <c r="AC128" s="383" t="str">
        <f t="shared" si="42"/>
        <v>0.00</v>
      </c>
      <c r="AD128" s="458" t="s">
        <v>86</v>
      </c>
      <c r="AE128" s="458" t="s">
        <v>86</v>
      </c>
      <c r="AG128" s="715" t="str">
        <f ca="1">"Requirement for "&amp;T128&amp; " based on "&amp;$T$8&amp;" answer of ""Yes"""</f>
        <v>Requirement for $G$126 based on $G$7 answer of "Yes"</v>
      </c>
    </row>
    <row r="129" spans="1:33" ht="12.75" hidden="1" customHeight="1">
      <c r="A129" s="679"/>
      <c r="B129" s="683"/>
      <c r="C129" s="683"/>
      <c r="D129" s="906"/>
      <c r="E129" s="906"/>
      <c r="F129" s="906"/>
      <c r="G129" s="906"/>
      <c r="H129" s="906"/>
      <c r="I129" s="906"/>
      <c r="J129" s="906"/>
      <c r="K129" s="906"/>
      <c r="L129" s="354"/>
      <c r="M129" s="7"/>
      <c r="N129" s="7"/>
      <c r="O129" s="7"/>
      <c r="P129" s="7" t="s">
        <v>1087</v>
      </c>
      <c r="Q129" s="397"/>
      <c r="R129" s="7"/>
      <c r="T129" s="372" t="str">
        <f ca="1">CELL("address",H126)</f>
        <v>$H$126</v>
      </c>
      <c r="U129" s="458" t="str">
        <f t="shared" si="39"/>
        <v>3d</v>
      </c>
      <c r="V129" s="390" t="str">
        <f t="shared" ca="1" si="40"/>
        <v>3d. DR_DER_System</v>
      </c>
      <c r="W129" s="458" t="s">
        <v>968</v>
      </c>
      <c r="X129" s="458" t="s">
        <v>1095</v>
      </c>
      <c r="Y129" s="458">
        <v>2</v>
      </c>
      <c r="Z129" s="385" t="str">
        <f t="shared" ca="1" si="41"/>
        <v>3d_$H$126_winter_2026_1hr_2</v>
      </c>
      <c r="AA129" s="458" t="s">
        <v>426</v>
      </c>
      <c r="AC129" s="383" t="str">
        <f t="shared" si="42"/>
        <v>0.00</v>
      </c>
      <c r="AD129" s="458" t="s">
        <v>86</v>
      </c>
      <c r="AE129" s="458" t="s">
        <v>86</v>
      </c>
      <c r="AG129" s="715" t="str">
        <f ca="1">"Requirement for "&amp;T129&amp; " based on "&amp;$T$8&amp;" answer of ""Yes"""</f>
        <v>Requirement for $H$126 based on $G$7 answer of "Yes"</v>
      </c>
    </row>
    <row r="130" spans="1:33" ht="12.75" hidden="1" customHeight="1">
      <c r="A130" s="679"/>
      <c r="B130" s="683"/>
      <c r="C130" s="683"/>
      <c r="D130" s="906"/>
      <c r="E130" s="906"/>
      <c r="F130" s="906"/>
      <c r="G130" s="906"/>
      <c r="H130" s="906"/>
      <c r="I130" s="906"/>
      <c r="J130" s="906"/>
      <c r="K130" s="906"/>
      <c r="L130" s="354"/>
      <c r="M130" s="7"/>
      <c r="N130" s="7"/>
      <c r="O130" s="7"/>
      <c r="P130" s="7" t="s">
        <v>1087</v>
      </c>
      <c r="Q130" s="397"/>
      <c r="R130" s="7"/>
      <c r="T130" s="372" t="str">
        <f ca="1">CELL("address",J126)</f>
        <v>$J$126</v>
      </c>
      <c r="U130" s="458" t="str">
        <f t="shared" si="39"/>
        <v>3d</v>
      </c>
      <c r="V130" s="390" t="str">
        <f t="shared" ca="1" si="40"/>
        <v>3d. DR_DER_System</v>
      </c>
      <c r="W130" s="458" t="s">
        <v>968</v>
      </c>
      <c r="X130" s="458" t="s">
        <v>1094</v>
      </c>
      <c r="Y130" s="458">
        <v>3</v>
      </c>
      <c r="Z130" s="385" t="str">
        <f t="shared" ca="1" si="41"/>
        <v>3d_$J$126_winter_2026_day_3</v>
      </c>
      <c r="AA130" s="458" t="s">
        <v>426</v>
      </c>
      <c r="AC130" s="383" t="str">
        <f t="shared" si="42"/>
        <v>0.00</v>
      </c>
      <c r="AD130" s="458" t="s">
        <v>86</v>
      </c>
      <c r="AE130" s="458" t="s">
        <v>86</v>
      </c>
      <c r="AG130" s="715" t="str">
        <f ca="1">"Requirement for "&amp;T130&amp; " based on "&amp;$T$9&amp;" answer of ""Yes"""</f>
        <v>Requirement for $J$126 based on $J$7 answer of "Yes"</v>
      </c>
    </row>
    <row r="131" spans="1:33" ht="12.75" hidden="1" customHeight="1">
      <c r="A131" s="679"/>
      <c r="B131" s="683"/>
      <c r="C131" s="683"/>
      <c r="D131" s="906"/>
      <c r="E131" s="906"/>
      <c r="F131" s="906"/>
      <c r="G131" s="906"/>
      <c r="H131" s="906"/>
      <c r="I131" s="906"/>
      <c r="J131" s="906"/>
      <c r="K131" s="906"/>
      <c r="L131" s="354"/>
      <c r="M131" s="7"/>
      <c r="N131" s="7"/>
      <c r="O131" s="7"/>
      <c r="P131" s="397" t="s">
        <v>1087</v>
      </c>
      <c r="Q131" s="397"/>
      <c r="R131" s="7"/>
      <c r="T131" s="372" t="str">
        <f ca="1">CELL("address",K126)</f>
        <v>$K$126</v>
      </c>
      <c r="U131" s="458" t="str">
        <f t="shared" si="39"/>
        <v>3d</v>
      </c>
      <c r="V131" s="390" t="str">
        <f t="shared" ca="1" si="40"/>
        <v>3d. DR_DER_System</v>
      </c>
      <c r="W131" s="458" t="s">
        <v>968</v>
      </c>
      <c r="X131" s="458" t="s">
        <v>1095</v>
      </c>
      <c r="Y131" s="458">
        <v>3</v>
      </c>
      <c r="Z131" s="385" t="str">
        <f t="shared" ca="1" si="41"/>
        <v>3d_$K$126_winter_2026_1hr_3</v>
      </c>
      <c r="AA131" s="458" t="s">
        <v>426</v>
      </c>
      <c r="AC131" s="383" t="str">
        <f t="shared" si="42"/>
        <v>0.00</v>
      </c>
      <c r="AD131" s="458" t="s">
        <v>86</v>
      </c>
      <c r="AE131" s="458" t="s">
        <v>86</v>
      </c>
      <c r="AG131" s="715" t="str">
        <f ca="1">"Requirement for "&amp;T131&amp; " based on "&amp;$T$9&amp;" answer of ""Yes"""</f>
        <v>Requirement for $K$126 based on $J$7 answer of "Yes"</v>
      </c>
    </row>
    <row r="132" spans="1:33">
      <c r="A132" s="679">
        <v>2027</v>
      </c>
      <c r="B132" s="683" t="s">
        <v>575</v>
      </c>
      <c r="C132" s="683"/>
      <c r="D132" s="903"/>
      <c r="E132" s="903"/>
      <c r="F132" s="906"/>
      <c r="G132" s="903"/>
      <c r="H132" s="903"/>
      <c r="I132" s="906"/>
      <c r="J132" s="903"/>
      <c r="K132" s="903"/>
      <c r="L132" s="354"/>
      <c r="M132" s="7"/>
      <c r="N132" s="7"/>
      <c r="O132" s="7"/>
      <c r="P132" s="7"/>
      <c r="Q132" s="7"/>
      <c r="R132" s="580" t="s">
        <v>654</v>
      </c>
      <c r="T132" s="372" t="str">
        <f ca="1">CELL("address",D132)</f>
        <v>$D$132</v>
      </c>
      <c r="U132" s="458" t="str">
        <f t="shared" si="39"/>
        <v>3d</v>
      </c>
      <c r="V132" s="390" t="str">
        <f t="shared" ca="1" si="40"/>
        <v>3d. DR_DER_System</v>
      </c>
      <c r="W132" s="458" t="s">
        <v>968</v>
      </c>
      <c r="X132" s="458" t="s">
        <v>1096</v>
      </c>
      <c r="Y132" s="458">
        <v>1</v>
      </c>
      <c r="Z132" s="385" t="str">
        <f t="shared" ca="1" si="41"/>
        <v>3d_$D$132_winter_2027_day_1</v>
      </c>
      <c r="AA132" s="458" t="s">
        <v>426</v>
      </c>
      <c r="AC132" s="383" t="str">
        <f t="shared" si="42"/>
        <v>0.00</v>
      </c>
      <c r="AD132" s="458" t="s">
        <v>86</v>
      </c>
      <c r="AE132" s="458" t="s">
        <v>86</v>
      </c>
      <c r="AG132" s="715" t="str">
        <f ca="1">"Requirement for "&amp;T132&amp; " based on "&amp;$T$7&amp;" answer of ""Yes"""</f>
        <v>Requirement for $D$132 based on $D$7 answer of "Yes"</v>
      </c>
    </row>
    <row r="133" spans="1:33" ht="5.25" customHeight="1">
      <c r="A133" s="679"/>
      <c r="B133" s="683"/>
      <c r="C133" s="683"/>
      <c r="D133" s="906"/>
      <c r="E133" s="906"/>
      <c r="F133" s="906"/>
      <c r="G133" s="906"/>
      <c r="H133" s="906"/>
      <c r="I133" s="906"/>
      <c r="J133" s="906"/>
      <c r="K133" s="906"/>
      <c r="L133" s="354"/>
      <c r="M133" s="7"/>
      <c r="N133" s="7"/>
      <c r="O133" s="7"/>
      <c r="P133" s="7"/>
      <c r="Q133" s="397" t="s">
        <v>653</v>
      </c>
      <c r="R133" s="7"/>
      <c r="T133" s="372" t="str">
        <f ca="1">CELL("address",E132)</f>
        <v>$E$132</v>
      </c>
      <c r="U133" s="458" t="str">
        <f t="shared" si="39"/>
        <v>3d</v>
      </c>
      <c r="V133" s="390" t="str">
        <f t="shared" ca="1" si="40"/>
        <v>3d. DR_DER_System</v>
      </c>
      <c r="W133" s="458" t="s">
        <v>968</v>
      </c>
      <c r="X133" s="458" t="s">
        <v>1097</v>
      </c>
      <c r="Y133" s="458">
        <v>1</v>
      </c>
      <c r="Z133" s="385" t="str">
        <f t="shared" ca="1" si="41"/>
        <v>3d_$E$132_winter_2027_1hr_1</v>
      </c>
      <c r="AA133" s="458" t="s">
        <v>426</v>
      </c>
      <c r="AC133" s="383" t="str">
        <f t="shared" si="42"/>
        <v>0.00</v>
      </c>
      <c r="AD133" s="458" t="s">
        <v>86</v>
      </c>
      <c r="AE133" s="458" t="s">
        <v>86</v>
      </c>
      <c r="AG133" s="715" t="str">
        <f ca="1">"Requirement for "&amp;T133&amp; " based on "&amp;$T$7&amp;" answer of ""Yes"""</f>
        <v>Requirement for $E$132 based on $D$7 answer of "Yes"</v>
      </c>
    </row>
    <row r="134" spans="1:33" ht="12.75" hidden="1" customHeight="1">
      <c r="A134" s="679"/>
      <c r="B134" s="683"/>
      <c r="C134" s="683"/>
      <c r="D134" s="906"/>
      <c r="E134" s="906"/>
      <c r="F134" s="906"/>
      <c r="G134" s="906"/>
      <c r="H134" s="906"/>
      <c r="I134" s="906"/>
      <c r="J134" s="906"/>
      <c r="K134" s="906"/>
      <c r="L134" s="354"/>
      <c r="M134" s="7"/>
      <c r="N134" s="7"/>
      <c r="O134" s="7"/>
      <c r="P134" s="7" t="s">
        <v>1087</v>
      </c>
      <c r="Q134" s="397"/>
      <c r="R134" s="7"/>
      <c r="T134" s="372" t="str">
        <f ca="1">CELL("address",G132)</f>
        <v>$G$132</v>
      </c>
      <c r="U134" s="458" t="str">
        <f t="shared" si="39"/>
        <v>3d</v>
      </c>
      <c r="V134" s="390" t="str">
        <f t="shared" ca="1" si="40"/>
        <v>3d. DR_DER_System</v>
      </c>
      <c r="W134" s="458" t="s">
        <v>968</v>
      </c>
      <c r="X134" s="458" t="s">
        <v>1096</v>
      </c>
      <c r="Y134" s="458">
        <v>2</v>
      </c>
      <c r="Z134" s="385" t="str">
        <f t="shared" ca="1" si="41"/>
        <v>3d_$G$132_winter_2027_day_2</v>
      </c>
      <c r="AA134" s="458" t="s">
        <v>426</v>
      </c>
      <c r="AC134" s="383" t="str">
        <f t="shared" si="42"/>
        <v>0.00</v>
      </c>
      <c r="AD134" s="458" t="s">
        <v>86</v>
      </c>
      <c r="AE134" s="458" t="s">
        <v>86</v>
      </c>
      <c r="AG134" s="715" t="str">
        <f ca="1">"Requirement for "&amp;T134&amp; " based on "&amp;$T$8&amp;" answer of ""Yes"""</f>
        <v>Requirement for $G$132 based on $G$7 answer of "Yes"</v>
      </c>
    </row>
    <row r="135" spans="1:33" ht="12.75" hidden="1" customHeight="1">
      <c r="A135" s="679"/>
      <c r="B135" s="683"/>
      <c r="C135" s="683"/>
      <c r="D135" s="906"/>
      <c r="E135" s="906"/>
      <c r="F135" s="906"/>
      <c r="G135" s="906"/>
      <c r="H135" s="906"/>
      <c r="I135" s="906"/>
      <c r="J135" s="906"/>
      <c r="K135" s="906"/>
      <c r="L135" s="354"/>
      <c r="M135" s="7"/>
      <c r="N135" s="7"/>
      <c r="O135" s="7"/>
      <c r="P135" s="7" t="s">
        <v>1087</v>
      </c>
      <c r="Q135" s="397"/>
      <c r="R135" s="7"/>
      <c r="T135" s="372" t="str">
        <f ca="1">CELL("address",H132)</f>
        <v>$H$132</v>
      </c>
      <c r="U135" s="458" t="str">
        <f t="shared" si="39"/>
        <v>3d</v>
      </c>
      <c r="V135" s="390" t="str">
        <f t="shared" ca="1" si="40"/>
        <v>3d. DR_DER_System</v>
      </c>
      <c r="W135" s="458" t="s">
        <v>968</v>
      </c>
      <c r="X135" s="458" t="s">
        <v>1097</v>
      </c>
      <c r="Y135" s="458">
        <v>2</v>
      </c>
      <c r="Z135" s="385" t="str">
        <f t="shared" ca="1" si="41"/>
        <v>3d_$H$132_winter_2027_1hr_2</v>
      </c>
      <c r="AA135" s="458" t="s">
        <v>426</v>
      </c>
      <c r="AC135" s="383" t="str">
        <f t="shared" si="42"/>
        <v>0.00</v>
      </c>
      <c r="AD135" s="458" t="s">
        <v>86</v>
      </c>
      <c r="AE135" s="458" t="s">
        <v>86</v>
      </c>
      <c r="AG135" s="715" t="str">
        <f ca="1">"Requirement for "&amp;T135&amp; " based on "&amp;$T$8&amp;" answer of ""Yes"""</f>
        <v>Requirement for $H$132 based on $G$7 answer of "Yes"</v>
      </c>
    </row>
    <row r="136" spans="1:33" ht="12.75" hidden="1" customHeight="1">
      <c r="A136" s="679"/>
      <c r="B136" s="683"/>
      <c r="C136" s="683"/>
      <c r="D136" s="906"/>
      <c r="E136" s="906"/>
      <c r="F136" s="906"/>
      <c r="G136" s="906"/>
      <c r="H136" s="906"/>
      <c r="I136" s="906"/>
      <c r="J136" s="906"/>
      <c r="K136" s="906"/>
      <c r="L136" s="354"/>
      <c r="M136" s="7"/>
      <c r="N136" s="7"/>
      <c r="O136" s="7"/>
      <c r="P136" s="7" t="s">
        <v>1087</v>
      </c>
      <c r="Q136" s="397"/>
      <c r="R136" s="7"/>
      <c r="T136" s="372" t="str">
        <f ca="1">CELL("address",J132)</f>
        <v>$J$132</v>
      </c>
      <c r="U136" s="458" t="str">
        <f t="shared" si="39"/>
        <v>3d</v>
      </c>
      <c r="V136" s="390" t="str">
        <f t="shared" ca="1" si="40"/>
        <v>3d. DR_DER_System</v>
      </c>
      <c r="W136" s="458" t="s">
        <v>968</v>
      </c>
      <c r="X136" s="458" t="s">
        <v>1096</v>
      </c>
      <c r="Y136" s="458">
        <v>3</v>
      </c>
      <c r="Z136" s="385" t="str">
        <f t="shared" ca="1" si="41"/>
        <v>3d_$J$132_winter_2027_day_3</v>
      </c>
      <c r="AA136" s="458" t="s">
        <v>426</v>
      </c>
      <c r="AC136" s="383" t="str">
        <f t="shared" si="42"/>
        <v>0.00</v>
      </c>
      <c r="AD136" s="458" t="s">
        <v>86</v>
      </c>
      <c r="AE136" s="458" t="s">
        <v>86</v>
      </c>
      <c r="AG136" s="715" t="str">
        <f ca="1">"Requirement for "&amp;T136&amp; " based on "&amp;$T$9&amp;" answer of ""Yes"""</f>
        <v>Requirement for $J$132 based on $J$7 answer of "Yes"</v>
      </c>
    </row>
    <row r="137" spans="1:33" ht="12.75" hidden="1" customHeight="1">
      <c r="A137" s="679"/>
      <c r="B137" s="683"/>
      <c r="C137" s="683"/>
      <c r="D137" s="906"/>
      <c r="E137" s="906"/>
      <c r="F137" s="906"/>
      <c r="G137" s="906"/>
      <c r="H137" s="906"/>
      <c r="I137" s="906"/>
      <c r="J137" s="906"/>
      <c r="K137" s="906"/>
      <c r="L137" s="354"/>
      <c r="M137" s="7"/>
      <c r="N137" s="7"/>
      <c r="O137" s="7"/>
      <c r="P137" s="397" t="s">
        <v>1087</v>
      </c>
      <c r="Q137" s="397"/>
      <c r="R137" s="7"/>
      <c r="T137" s="372" t="str">
        <f ca="1">CELL("address",K132)</f>
        <v>$K$132</v>
      </c>
      <c r="U137" s="458" t="str">
        <f t="shared" si="39"/>
        <v>3d</v>
      </c>
      <c r="V137" s="390" t="str">
        <f t="shared" ca="1" si="40"/>
        <v>3d. DR_DER_System</v>
      </c>
      <c r="W137" s="458" t="s">
        <v>968</v>
      </c>
      <c r="X137" s="458" t="s">
        <v>1097</v>
      </c>
      <c r="Y137" s="458">
        <v>3</v>
      </c>
      <c r="Z137" s="385" t="str">
        <f t="shared" ca="1" si="41"/>
        <v>3d_$K$132_winter_2027_1hr_3</v>
      </c>
      <c r="AA137" s="458" t="s">
        <v>426</v>
      </c>
      <c r="AC137" s="383" t="str">
        <f t="shared" si="42"/>
        <v>0.00</v>
      </c>
      <c r="AD137" s="458" t="s">
        <v>86</v>
      </c>
      <c r="AE137" s="458" t="s">
        <v>86</v>
      </c>
      <c r="AG137" s="715" t="str">
        <f ca="1">"Requirement for "&amp;T137&amp; " based on "&amp;$T$9&amp;" answer of ""Yes"""</f>
        <v>Requirement for $K$132 based on $J$7 answer of "Yes"</v>
      </c>
    </row>
    <row r="138" spans="1:33">
      <c r="A138" s="679">
        <v>2028</v>
      </c>
      <c r="B138" s="683" t="s">
        <v>575</v>
      </c>
      <c r="C138" s="683"/>
      <c r="D138" s="907"/>
      <c r="E138" s="907"/>
      <c r="F138" s="906"/>
      <c r="G138" s="903"/>
      <c r="H138" s="903"/>
      <c r="I138" s="906"/>
      <c r="J138" s="903"/>
      <c r="K138" s="903"/>
      <c r="L138" s="354"/>
      <c r="M138" s="7"/>
      <c r="N138" s="7"/>
      <c r="O138" s="7"/>
      <c r="P138" s="604"/>
      <c r="Q138" s="7"/>
      <c r="R138" s="580" t="s">
        <v>654</v>
      </c>
      <c r="T138" s="372" t="str">
        <f ca="1">CELL("address",D138)</f>
        <v>$D$138</v>
      </c>
      <c r="U138" s="458" t="str">
        <f t="shared" si="39"/>
        <v>3d</v>
      </c>
      <c r="V138" s="390" t="str">
        <f t="shared" ref="V138:V167" ca="1" si="43">MID(CELL("filename",U138),FIND("]",CELL("filename",U138))+1,256)</f>
        <v>3d. DR_DER_System</v>
      </c>
      <c r="W138" s="458" t="s">
        <v>968</v>
      </c>
      <c r="X138" s="531" t="s">
        <v>1429</v>
      </c>
      <c r="Y138" s="458">
        <v>1</v>
      </c>
      <c r="Z138" s="385" t="str">
        <f t="shared" ca="1" si="41"/>
        <v>3d_$D$138_winter_2028_day_1</v>
      </c>
      <c r="AA138" s="458" t="s">
        <v>426</v>
      </c>
      <c r="AC138" s="383" t="str">
        <f t="shared" si="42"/>
        <v>0.00</v>
      </c>
      <c r="AD138" s="458" t="s">
        <v>86</v>
      </c>
      <c r="AE138" s="458" t="s">
        <v>86</v>
      </c>
    </row>
    <row r="139" spans="1:33" ht="5.25" customHeight="1">
      <c r="A139" s="679"/>
      <c r="B139" s="683"/>
      <c r="C139" s="683"/>
      <c r="D139" s="906"/>
      <c r="E139" s="906"/>
      <c r="F139" s="906"/>
      <c r="G139" s="906"/>
      <c r="H139" s="906"/>
      <c r="I139" s="906"/>
      <c r="J139" s="906"/>
      <c r="K139" s="906"/>
      <c r="L139" s="354"/>
      <c r="M139" s="7"/>
      <c r="N139" s="7"/>
      <c r="O139" s="7"/>
      <c r="P139" s="7"/>
      <c r="Q139" s="397" t="s">
        <v>653</v>
      </c>
      <c r="R139" s="7"/>
      <c r="T139" s="372" t="str">
        <f ca="1">CELL("address",E138)</f>
        <v>$E$138</v>
      </c>
      <c r="U139" s="458" t="str">
        <f t="shared" si="39"/>
        <v>3d</v>
      </c>
      <c r="V139" s="390" t="str">
        <f t="shared" ca="1" si="43"/>
        <v>3d. DR_DER_System</v>
      </c>
      <c r="W139" s="458" t="s">
        <v>968</v>
      </c>
      <c r="X139" s="531" t="s">
        <v>1430</v>
      </c>
      <c r="Y139" s="458">
        <v>1</v>
      </c>
      <c r="Z139" s="385" t="str">
        <f t="shared" ca="1" si="41"/>
        <v>3d_$E$138_winter_2028_1hr_1</v>
      </c>
      <c r="AA139" s="458" t="s">
        <v>426</v>
      </c>
      <c r="AC139" s="383" t="str">
        <f t="shared" si="42"/>
        <v>0.00</v>
      </c>
      <c r="AD139" s="458" t="s">
        <v>86</v>
      </c>
      <c r="AE139" s="458" t="s">
        <v>86</v>
      </c>
    </row>
    <row r="140" spans="1:33" ht="12.75" hidden="1" customHeight="1">
      <c r="A140" s="679"/>
      <c r="B140" s="683"/>
      <c r="C140" s="683"/>
      <c r="D140" s="906"/>
      <c r="E140" s="906"/>
      <c r="F140" s="906"/>
      <c r="G140" s="906"/>
      <c r="H140" s="906"/>
      <c r="I140" s="906"/>
      <c r="J140" s="906"/>
      <c r="K140" s="906"/>
      <c r="L140" s="354"/>
      <c r="M140" s="7"/>
      <c r="N140" s="7"/>
      <c r="O140" s="7"/>
      <c r="P140" s="7" t="s">
        <v>1087</v>
      </c>
      <c r="Q140" s="397"/>
      <c r="R140" s="7"/>
      <c r="T140" s="372" t="str">
        <f ca="1">CELL("address",G138)</f>
        <v>$G$138</v>
      </c>
      <c r="U140" s="458" t="str">
        <f t="shared" si="39"/>
        <v>3d</v>
      </c>
      <c r="V140" s="390" t="str">
        <f t="shared" ca="1" si="43"/>
        <v>3d. DR_DER_System</v>
      </c>
      <c r="W140" s="458" t="s">
        <v>968</v>
      </c>
      <c r="X140" s="531" t="s">
        <v>1429</v>
      </c>
      <c r="Y140" s="458">
        <v>2</v>
      </c>
      <c r="Z140" s="385" t="str">
        <f t="shared" ca="1" si="41"/>
        <v>3d_$G$138_winter_2028_day_2</v>
      </c>
      <c r="AA140" s="458" t="s">
        <v>426</v>
      </c>
      <c r="AC140" s="383" t="str">
        <f t="shared" si="42"/>
        <v>0.00</v>
      </c>
      <c r="AD140" s="458" t="s">
        <v>86</v>
      </c>
      <c r="AE140" s="458" t="s">
        <v>86</v>
      </c>
    </row>
    <row r="141" spans="1:33" ht="12.75" hidden="1" customHeight="1">
      <c r="A141" s="679"/>
      <c r="B141" s="683"/>
      <c r="C141" s="683"/>
      <c r="D141" s="906"/>
      <c r="E141" s="906"/>
      <c r="F141" s="906"/>
      <c r="G141" s="906"/>
      <c r="H141" s="906"/>
      <c r="I141" s="906"/>
      <c r="J141" s="906"/>
      <c r="K141" s="906"/>
      <c r="L141" s="354"/>
      <c r="M141" s="7"/>
      <c r="N141" s="7"/>
      <c r="O141" s="7"/>
      <c r="P141" s="7" t="s">
        <v>1087</v>
      </c>
      <c r="Q141" s="397"/>
      <c r="R141" s="7"/>
      <c r="T141" s="372" t="str">
        <f ca="1">CELL("address",H138)</f>
        <v>$H$138</v>
      </c>
      <c r="U141" s="458" t="str">
        <f t="shared" si="39"/>
        <v>3d</v>
      </c>
      <c r="V141" s="390" t="str">
        <f t="shared" ca="1" si="43"/>
        <v>3d. DR_DER_System</v>
      </c>
      <c r="W141" s="458" t="s">
        <v>968</v>
      </c>
      <c r="X141" s="531" t="s">
        <v>1430</v>
      </c>
      <c r="Y141" s="458">
        <v>2</v>
      </c>
      <c r="Z141" s="385" t="str">
        <f t="shared" ca="1" si="41"/>
        <v>3d_$H$138_winter_2028_1hr_2</v>
      </c>
      <c r="AA141" s="458" t="s">
        <v>426</v>
      </c>
      <c r="AC141" s="383" t="str">
        <f t="shared" si="42"/>
        <v>0.00</v>
      </c>
      <c r="AD141" s="458" t="s">
        <v>86</v>
      </c>
      <c r="AE141" s="458" t="s">
        <v>86</v>
      </c>
    </row>
    <row r="142" spans="1:33" ht="12.75" hidden="1" customHeight="1">
      <c r="A142" s="679"/>
      <c r="B142" s="683"/>
      <c r="C142" s="683"/>
      <c r="D142" s="906"/>
      <c r="E142" s="906"/>
      <c r="F142" s="906"/>
      <c r="G142" s="906"/>
      <c r="H142" s="906"/>
      <c r="I142" s="906"/>
      <c r="J142" s="906"/>
      <c r="K142" s="906"/>
      <c r="L142" s="354"/>
      <c r="M142" s="7"/>
      <c r="N142" s="7"/>
      <c r="O142" s="7"/>
      <c r="P142" s="7" t="s">
        <v>1087</v>
      </c>
      <c r="Q142" s="397"/>
      <c r="R142" s="7"/>
      <c r="T142" s="372" t="str">
        <f ca="1">CELL("address",J138)</f>
        <v>$J$138</v>
      </c>
      <c r="U142" s="458" t="str">
        <f t="shared" si="39"/>
        <v>3d</v>
      </c>
      <c r="V142" s="390" t="str">
        <f t="shared" ca="1" si="43"/>
        <v>3d. DR_DER_System</v>
      </c>
      <c r="W142" s="458" t="s">
        <v>968</v>
      </c>
      <c r="X142" s="531" t="s">
        <v>1429</v>
      </c>
      <c r="Y142" s="458">
        <v>3</v>
      </c>
      <c r="Z142" s="385" t="str">
        <f t="shared" ca="1" si="41"/>
        <v>3d_$J$138_winter_2028_day_3</v>
      </c>
      <c r="AA142" s="458" t="s">
        <v>426</v>
      </c>
      <c r="AC142" s="383" t="str">
        <f t="shared" si="42"/>
        <v>0.00</v>
      </c>
      <c r="AD142" s="458" t="s">
        <v>86</v>
      </c>
      <c r="AE142" s="458" t="s">
        <v>86</v>
      </c>
    </row>
    <row r="143" spans="1:33" ht="12.75" hidden="1" customHeight="1">
      <c r="A143" s="679"/>
      <c r="B143" s="683"/>
      <c r="C143" s="683"/>
      <c r="D143" s="906"/>
      <c r="E143" s="906"/>
      <c r="F143" s="906"/>
      <c r="G143" s="906"/>
      <c r="H143" s="906"/>
      <c r="I143" s="906"/>
      <c r="J143" s="906"/>
      <c r="K143" s="906"/>
      <c r="L143" s="354"/>
      <c r="M143" s="7"/>
      <c r="N143" s="7"/>
      <c r="O143" s="7"/>
      <c r="P143" s="397" t="s">
        <v>1087</v>
      </c>
      <c r="Q143" s="397"/>
      <c r="R143" s="7"/>
      <c r="T143" s="372" t="str">
        <f ca="1">CELL("address",K138)</f>
        <v>$K$138</v>
      </c>
      <c r="U143" s="458" t="str">
        <f t="shared" si="39"/>
        <v>3d</v>
      </c>
      <c r="V143" s="390" t="str">
        <f t="shared" ca="1" si="43"/>
        <v>3d. DR_DER_System</v>
      </c>
      <c r="W143" s="458" t="s">
        <v>968</v>
      </c>
      <c r="X143" s="531" t="s">
        <v>1430</v>
      </c>
      <c r="Y143" s="458">
        <v>3</v>
      </c>
      <c r="Z143" s="385" t="str">
        <f t="shared" ca="1" si="41"/>
        <v>3d_$K$138_winter_2028_1hr_3</v>
      </c>
      <c r="AA143" s="458" t="s">
        <v>426</v>
      </c>
      <c r="AC143" s="383" t="str">
        <f t="shared" si="42"/>
        <v>0.00</v>
      </c>
      <c r="AD143" s="458" t="s">
        <v>86</v>
      </c>
      <c r="AE143" s="458" t="s">
        <v>86</v>
      </c>
    </row>
    <row r="144" spans="1:33">
      <c r="A144" s="679">
        <v>2029</v>
      </c>
      <c r="B144" s="683" t="s">
        <v>575</v>
      </c>
      <c r="C144" s="683"/>
      <c r="D144" s="907"/>
      <c r="E144" s="907"/>
      <c r="F144" s="906"/>
      <c r="G144" s="903"/>
      <c r="H144" s="903"/>
      <c r="I144" s="906"/>
      <c r="J144" s="903"/>
      <c r="K144" s="903"/>
      <c r="L144" s="354"/>
      <c r="M144" s="7"/>
      <c r="N144" s="7"/>
      <c r="O144" s="7"/>
      <c r="P144" s="7"/>
      <c r="Q144" s="7"/>
      <c r="R144" s="580" t="s">
        <v>654</v>
      </c>
      <c r="T144" s="372" t="str">
        <f ca="1">CELL("address",D144)</f>
        <v>$D$144</v>
      </c>
      <c r="U144" s="458" t="str">
        <f t="shared" si="39"/>
        <v>3d</v>
      </c>
      <c r="V144" s="390" t="str">
        <f t="shared" ca="1" si="43"/>
        <v>3d. DR_DER_System</v>
      </c>
      <c r="W144" s="458" t="s">
        <v>968</v>
      </c>
      <c r="X144" s="531" t="s">
        <v>1431</v>
      </c>
      <c r="Y144" s="458">
        <v>1</v>
      </c>
      <c r="Z144" s="385" t="str">
        <f t="shared" ca="1" si="41"/>
        <v>3d_$D$144_winter_2029_day_1</v>
      </c>
      <c r="AA144" s="458" t="s">
        <v>426</v>
      </c>
      <c r="AC144" s="383" t="str">
        <f t="shared" si="42"/>
        <v>0.00</v>
      </c>
      <c r="AD144" s="458" t="s">
        <v>86</v>
      </c>
      <c r="AE144" s="458" t="s">
        <v>86</v>
      </c>
    </row>
    <row r="145" spans="1:31" ht="5.25" customHeight="1">
      <c r="A145" s="679"/>
      <c r="B145" s="683"/>
      <c r="C145" s="683"/>
      <c r="D145" s="906"/>
      <c r="E145" s="906"/>
      <c r="F145" s="906"/>
      <c r="G145" s="906"/>
      <c r="H145" s="906"/>
      <c r="I145" s="906"/>
      <c r="J145" s="906"/>
      <c r="K145" s="906"/>
      <c r="L145" s="354"/>
      <c r="M145" s="7"/>
      <c r="N145" s="7"/>
      <c r="O145" s="7"/>
      <c r="P145" s="7"/>
      <c r="Q145" s="397" t="s">
        <v>653</v>
      </c>
      <c r="R145" s="7"/>
      <c r="T145" s="372" t="str">
        <f ca="1">CELL("address",E144)</f>
        <v>$E$144</v>
      </c>
      <c r="U145" s="458" t="str">
        <f t="shared" si="39"/>
        <v>3d</v>
      </c>
      <c r="V145" s="390" t="str">
        <f t="shared" ca="1" si="43"/>
        <v>3d. DR_DER_System</v>
      </c>
      <c r="W145" s="458" t="s">
        <v>968</v>
      </c>
      <c r="X145" s="531" t="s">
        <v>1432</v>
      </c>
      <c r="Y145" s="458">
        <v>1</v>
      </c>
      <c r="Z145" s="385" t="str">
        <f t="shared" ca="1" si="41"/>
        <v>3d_$E$144_winter_2029_1hr_1</v>
      </c>
      <c r="AA145" s="458" t="s">
        <v>426</v>
      </c>
      <c r="AC145" s="383" t="str">
        <f t="shared" si="42"/>
        <v>0.00</v>
      </c>
      <c r="AD145" s="458" t="s">
        <v>86</v>
      </c>
      <c r="AE145" s="458" t="s">
        <v>86</v>
      </c>
    </row>
    <row r="146" spans="1:31" ht="12.75" hidden="1" customHeight="1">
      <c r="A146" s="679"/>
      <c r="B146" s="683"/>
      <c r="C146" s="683"/>
      <c r="D146" s="906"/>
      <c r="E146" s="906"/>
      <c r="F146" s="906"/>
      <c r="G146" s="906"/>
      <c r="H146" s="906"/>
      <c r="I146" s="906"/>
      <c r="J146" s="906"/>
      <c r="K146" s="906"/>
      <c r="L146" s="354"/>
      <c r="M146" s="7"/>
      <c r="N146" s="7"/>
      <c r="O146" s="7"/>
      <c r="P146" s="7" t="s">
        <v>1087</v>
      </c>
      <c r="Q146" s="397"/>
      <c r="R146" s="7"/>
      <c r="T146" s="372" t="str">
        <f ca="1">CELL("address",G144)</f>
        <v>$G$144</v>
      </c>
      <c r="U146" s="458" t="str">
        <f t="shared" si="39"/>
        <v>3d</v>
      </c>
      <c r="V146" s="390" t="str">
        <f t="shared" ca="1" si="43"/>
        <v>3d. DR_DER_System</v>
      </c>
      <c r="W146" s="458" t="s">
        <v>968</v>
      </c>
      <c r="X146" s="531" t="s">
        <v>1431</v>
      </c>
      <c r="Y146" s="458">
        <v>2</v>
      </c>
      <c r="Z146" s="385" t="str">
        <f t="shared" ca="1" si="41"/>
        <v>3d_$G$144_winter_2029_day_2</v>
      </c>
      <c r="AA146" s="458" t="s">
        <v>426</v>
      </c>
      <c r="AC146" s="383" t="str">
        <f t="shared" si="42"/>
        <v>0.00</v>
      </c>
      <c r="AD146" s="458" t="s">
        <v>86</v>
      </c>
      <c r="AE146" s="458" t="s">
        <v>86</v>
      </c>
    </row>
    <row r="147" spans="1:31" ht="12.75" hidden="1" customHeight="1">
      <c r="A147" s="679"/>
      <c r="B147" s="683"/>
      <c r="C147" s="683"/>
      <c r="D147" s="906"/>
      <c r="E147" s="906"/>
      <c r="F147" s="906"/>
      <c r="G147" s="906"/>
      <c r="H147" s="906"/>
      <c r="I147" s="906"/>
      <c r="J147" s="906"/>
      <c r="K147" s="906"/>
      <c r="L147" s="354"/>
      <c r="M147" s="7"/>
      <c r="N147" s="7"/>
      <c r="O147" s="7"/>
      <c r="P147" s="7" t="s">
        <v>1087</v>
      </c>
      <c r="Q147" s="397"/>
      <c r="R147" s="7"/>
      <c r="T147" s="372" t="str">
        <f ca="1">CELL("address",H144)</f>
        <v>$H$144</v>
      </c>
      <c r="U147" s="458" t="str">
        <f t="shared" si="39"/>
        <v>3d</v>
      </c>
      <c r="V147" s="390" t="str">
        <f t="shared" ca="1" si="43"/>
        <v>3d. DR_DER_System</v>
      </c>
      <c r="W147" s="458" t="s">
        <v>968</v>
      </c>
      <c r="X147" s="531" t="s">
        <v>1432</v>
      </c>
      <c r="Y147" s="458">
        <v>2</v>
      </c>
      <c r="Z147" s="385" t="str">
        <f t="shared" ca="1" si="41"/>
        <v>3d_$H$144_winter_2029_1hr_2</v>
      </c>
      <c r="AA147" s="458" t="s">
        <v>426</v>
      </c>
      <c r="AC147" s="383" t="str">
        <f t="shared" si="42"/>
        <v>0.00</v>
      </c>
      <c r="AD147" s="458" t="s">
        <v>86</v>
      </c>
      <c r="AE147" s="458" t="s">
        <v>86</v>
      </c>
    </row>
    <row r="148" spans="1:31" ht="12.75" hidden="1" customHeight="1">
      <c r="A148" s="679"/>
      <c r="B148" s="683"/>
      <c r="C148" s="683"/>
      <c r="D148" s="906"/>
      <c r="E148" s="906"/>
      <c r="F148" s="906"/>
      <c r="G148" s="906"/>
      <c r="H148" s="906"/>
      <c r="I148" s="906"/>
      <c r="J148" s="906"/>
      <c r="K148" s="906"/>
      <c r="L148" s="354"/>
      <c r="M148" s="7"/>
      <c r="N148" s="7"/>
      <c r="O148" s="7"/>
      <c r="P148" s="7" t="s">
        <v>1087</v>
      </c>
      <c r="Q148" s="397"/>
      <c r="R148" s="7"/>
      <c r="T148" s="372" t="str">
        <f ca="1">CELL("address",J144)</f>
        <v>$J$144</v>
      </c>
      <c r="U148" s="458" t="str">
        <f t="shared" si="39"/>
        <v>3d</v>
      </c>
      <c r="V148" s="390" t="str">
        <f t="shared" ca="1" si="43"/>
        <v>3d. DR_DER_System</v>
      </c>
      <c r="W148" s="458" t="s">
        <v>968</v>
      </c>
      <c r="X148" s="531" t="s">
        <v>1431</v>
      </c>
      <c r="Y148" s="458">
        <v>3</v>
      </c>
      <c r="Z148" s="385" t="str">
        <f t="shared" ca="1" si="41"/>
        <v>3d_$J$144_winter_2029_day_3</v>
      </c>
      <c r="AA148" s="458" t="s">
        <v>426</v>
      </c>
      <c r="AC148" s="383" t="str">
        <f t="shared" si="42"/>
        <v>0.00</v>
      </c>
      <c r="AD148" s="458" t="s">
        <v>86</v>
      </c>
      <c r="AE148" s="458" t="s">
        <v>86</v>
      </c>
    </row>
    <row r="149" spans="1:31" ht="12.75" hidden="1" customHeight="1">
      <c r="A149" s="679"/>
      <c r="B149" s="683"/>
      <c r="C149" s="683"/>
      <c r="D149" s="906"/>
      <c r="E149" s="906"/>
      <c r="F149" s="906"/>
      <c r="G149" s="906"/>
      <c r="H149" s="906"/>
      <c r="I149" s="906"/>
      <c r="J149" s="906"/>
      <c r="K149" s="906"/>
      <c r="L149" s="354"/>
      <c r="M149" s="7"/>
      <c r="N149" s="7"/>
      <c r="O149" s="7"/>
      <c r="P149" s="397" t="s">
        <v>1087</v>
      </c>
      <c r="Q149" s="397"/>
      <c r="R149" s="7"/>
      <c r="T149" s="372" t="str">
        <f ca="1">CELL("address",K144)</f>
        <v>$K$144</v>
      </c>
      <c r="U149" s="458" t="str">
        <f t="shared" si="39"/>
        <v>3d</v>
      </c>
      <c r="V149" s="390" t="str">
        <f t="shared" ca="1" si="43"/>
        <v>3d. DR_DER_System</v>
      </c>
      <c r="W149" s="458" t="s">
        <v>968</v>
      </c>
      <c r="X149" s="531" t="s">
        <v>1432</v>
      </c>
      <c r="Y149" s="458">
        <v>3</v>
      </c>
      <c r="Z149" s="385" t="str">
        <f t="shared" ca="1" si="41"/>
        <v>3d_$K$144_winter_2029_1hr_3</v>
      </c>
      <c r="AA149" s="458" t="s">
        <v>426</v>
      </c>
      <c r="AC149" s="383" t="str">
        <f t="shared" si="42"/>
        <v>0.00</v>
      </c>
      <c r="AD149" s="458" t="s">
        <v>86</v>
      </c>
      <c r="AE149" s="458" t="s">
        <v>86</v>
      </c>
    </row>
    <row r="150" spans="1:31">
      <c r="A150" s="679">
        <v>2030</v>
      </c>
      <c r="B150" s="683" t="s">
        <v>575</v>
      </c>
      <c r="C150" s="683"/>
      <c r="D150" s="907"/>
      <c r="E150" s="907"/>
      <c r="F150" s="906"/>
      <c r="G150" s="903"/>
      <c r="H150" s="903"/>
      <c r="I150" s="906"/>
      <c r="J150" s="903"/>
      <c r="K150" s="903"/>
      <c r="L150" s="354"/>
      <c r="M150" s="7"/>
      <c r="N150" s="7"/>
      <c r="O150" s="7"/>
      <c r="P150" s="7"/>
      <c r="Q150" s="7"/>
      <c r="R150" s="580" t="s">
        <v>654</v>
      </c>
      <c r="T150" s="372" t="str">
        <f ca="1">CELL("address",D150)</f>
        <v>$D$150</v>
      </c>
      <c r="U150" s="458" t="str">
        <f t="shared" si="39"/>
        <v>3d</v>
      </c>
      <c r="V150" s="390" t="str">
        <f t="shared" ca="1" si="43"/>
        <v>3d. DR_DER_System</v>
      </c>
      <c r="W150" s="458" t="s">
        <v>968</v>
      </c>
      <c r="X150" s="531" t="s">
        <v>1433</v>
      </c>
      <c r="Y150" s="458">
        <v>1</v>
      </c>
      <c r="Z150" s="385" t="str">
        <f t="shared" ca="1" si="41"/>
        <v>3d_$D$150_winter_2030_day_1</v>
      </c>
      <c r="AA150" s="458" t="s">
        <v>426</v>
      </c>
      <c r="AC150" s="383" t="str">
        <f t="shared" si="42"/>
        <v>0.00</v>
      </c>
      <c r="AD150" s="458" t="s">
        <v>86</v>
      </c>
      <c r="AE150" s="458" t="s">
        <v>86</v>
      </c>
    </row>
    <row r="151" spans="1:31" ht="5.25" customHeight="1">
      <c r="A151" s="679"/>
      <c r="B151" s="683"/>
      <c r="C151" s="683"/>
      <c r="D151" s="906"/>
      <c r="E151" s="906"/>
      <c r="F151" s="906"/>
      <c r="G151" s="906"/>
      <c r="H151" s="906"/>
      <c r="I151" s="906"/>
      <c r="J151" s="906"/>
      <c r="K151" s="906"/>
      <c r="L151" s="354"/>
      <c r="M151" s="7"/>
      <c r="N151" s="7"/>
      <c r="O151" s="7"/>
      <c r="P151" s="7"/>
      <c r="Q151" s="397" t="s">
        <v>653</v>
      </c>
      <c r="R151" s="7"/>
      <c r="T151" s="372" t="str">
        <f ca="1">CELL("address",E150)</f>
        <v>$E$150</v>
      </c>
      <c r="U151" s="458" t="str">
        <f t="shared" si="39"/>
        <v>3d</v>
      </c>
      <c r="V151" s="390" t="str">
        <f t="shared" ca="1" si="43"/>
        <v>3d. DR_DER_System</v>
      </c>
      <c r="W151" s="458" t="s">
        <v>968</v>
      </c>
      <c r="X151" s="531" t="s">
        <v>1434</v>
      </c>
      <c r="Y151" s="458">
        <v>1</v>
      </c>
      <c r="Z151" s="385" t="str">
        <f t="shared" ca="1" si="41"/>
        <v>3d_$E$150_winter_2030_1hr_1</v>
      </c>
      <c r="AA151" s="458" t="s">
        <v>426</v>
      </c>
      <c r="AC151" s="383" t="str">
        <f t="shared" si="42"/>
        <v>0.00</v>
      </c>
      <c r="AD151" s="458" t="s">
        <v>86</v>
      </c>
      <c r="AE151" s="458" t="s">
        <v>86</v>
      </c>
    </row>
    <row r="152" spans="1:31" ht="12.75" hidden="1" customHeight="1">
      <c r="A152" s="679"/>
      <c r="B152" s="683"/>
      <c r="C152" s="683"/>
      <c r="D152" s="906"/>
      <c r="E152" s="906"/>
      <c r="F152" s="906"/>
      <c r="G152" s="906"/>
      <c r="H152" s="906"/>
      <c r="I152" s="906"/>
      <c r="J152" s="906"/>
      <c r="K152" s="906"/>
      <c r="L152" s="354"/>
      <c r="M152" s="7"/>
      <c r="N152" s="7"/>
      <c r="O152" s="7"/>
      <c r="P152" s="7" t="s">
        <v>1087</v>
      </c>
      <c r="Q152" s="397"/>
      <c r="R152" s="7"/>
      <c r="T152" s="372" t="str">
        <f ca="1">CELL("address",G150)</f>
        <v>$G$150</v>
      </c>
      <c r="U152" s="458" t="str">
        <f t="shared" si="39"/>
        <v>3d</v>
      </c>
      <c r="V152" s="390" t="str">
        <f t="shared" ca="1" si="43"/>
        <v>3d. DR_DER_System</v>
      </c>
      <c r="W152" s="458" t="s">
        <v>968</v>
      </c>
      <c r="X152" s="531" t="s">
        <v>1433</v>
      </c>
      <c r="Y152" s="458">
        <v>2</v>
      </c>
      <c r="Z152" s="385" t="str">
        <f t="shared" ca="1" si="41"/>
        <v>3d_$G$150_winter_2030_day_2</v>
      </c>
      <c r="AA152" s="458" t="s">
        <v>426</v>
      </c>
      <c r="AC152" s="383" t="str">
        <f t="shared" si="42"/>
        <v>0.00</v>
      </c>
      <c r="AD152" s="458" t="s">
        <v>86</v>
      </c>
      <c r="AE152" s="458" t="s">
        <v>86</v>
      </c>
    </row>
    <row r="153" spans="1:31" ht="12.75" hidden="1" customHeight="1">
      <c r="A153" s="679"/>
      <c r="B153" s="683"/>
      <c r="C153" s="683"/>
      <c r="D153" s="906"/>
      <c r="E153" s="906"/>
      <c r="F153" s="906"/>
      <c r="G153" s="906"/>
      <c r="H153" s="906"/>
      <c r="I153" s="906"/>
      <c r="J153" s="906"/>
      <c r="K153" s="906"/>
      <c r="L153" s="354"/>
      <c r="M153" s="7"/>
      <c r="N153" s="7"/>
      <c r="O153" s="7"/>
      <c r="P153" s="7" t="s">
        <v>1087</v>
      </c>
      <c r="Q153" s="397"/>
      <c r="R153" s="7"/>
      <c r="T153" s="372" t="str">
        <f ca="1">CELL("address",H150)</f>
        <v>$H$150</v>
      </c>
      <c r="U153" s="458" t="str">
        <f t="shared" si="39"/>
        <v>3d</v>
      </c>
      <c r="V153" s="390" t="str">
        <f t="shared" ca="1" si="43"/>
        <v>3d. DR_DER_System</v>
      </c>
      <c r="W153" s="458" t="s">
        <v>968</v>
      </c>
      <c r="X153" s="531" t="s">
        <v>1434</v>
      </c>
      <c r="Y153" s="458">
        <v>2</v>
      </c>
      <c r="Z153" s="385" t="str">
        <f t="shared" ca="1" si="41"/>
        <v>3d_$H$150_winter_2030_1hr_2</v>
      </c>
      <c r="AA153" s="458" t="s">
        <v>426</v>
      </c>
      <c r="AC153" s="383" t="str">
        <f t="shared" si="42"/>
        <v>0.00</v>
      </c>
      <c r="AD153" s="458" t="s">
        <v>86</v>
      </c>
      <c r="AE153" s="458" t="s">
        <v>86</v>
      </c>
    </row>
    <row r="154" spans="1:31" ht="12.75" hidden="1" customHeight="1">
      <c r="A154" s="679"/>
      <c r="B154" s="683"/>
      <c r="C154" s="683"/>
      <c r="D154" s="906"/>
      <c r="E154" s="906"/>
      <c r="F154" s="906"/>
      <c r="G154" s="906"/>
      <c r="H154" s="906"/>
      <c r="I154" s="906"/>
      <c r="J154" s="906"/>
      <c r="K154" s="906"/>
      <c r="L154" s="354"/>
      <c r="M154" s="7"/>
      <c r="N154" s="7"/>
      <c r="O154" s="7"/>
      <c r="P154" s="7" t="s">
        <v>1087</v>
      </c>
      <c r="Q154" s="397"/>
      <c r="R154" s="7"/>
      <c r="T154" s="372" t="str">
        <f ca="1">CELL("address",J150)</f>
        <v>$J$150</v>
      </c>
      <c r="U154" s="458" t="str">
        <f t="shared" si="39"/>
        <v>3d</v>
      </c>
      <c r="V154" s="390" t="str">
        <f t="shared" ca="1" si="43"/>
        <v>3d. DR_DER_System</v>
      </c>
      <c r="W154" s="458" t="s">
        <v>968</v>
      </c>
      <c r="X154" s="531" t="s">
        <v>1433</v>
      </c>
      <c r="Y154" s="458">
        <v>3</v>
      </c>
      <c r="Z154" s="385" t="str">
        <f t="shared" ca="1" si="41"/>
        <v>3d_$J$150_winter_2030_day_3</v>
      </c>
      <c r="AA154" s="458" t="s">
        <v>426</v>
      </c>
      <c r="AC154" s="383" t="str">
        <f t="shared" si="42"/>
        <v>0.00</v>
      </c>
      <c r="AD154" s="458" t="s">
        <v>86</v>
      </c>
      <c r="AE154" s="458" t="s">
        <v>86</v>
      </c>
    </row>
    <row r="155" spans="1:31" ht="12.75" hidden="1" customHeight="1">
      <c r="A155" s="679"/>
      <c r="B155" s="683"/>
      <c r="C155" s="683"/>
      <c r="D155" s="906"/>
      <c r="E155" s="906"/>
      <c r="F155" s="906"/>
      <c r="G155" s="906"/>
      <c r="H155" s="906"/>
      <c r="I155" s="906"/>
      <c r="J155" s="906"/>
      <c r="K155" s="906"/>
      <c r="L155" s="354"/>
      <c r="M155" s="7"/>
      <c r="N155" s="7"/>
      <c r="O155" s="7"/>
      <c r="P155" s="397" t="s">
        <v>1087</v>
      </c>
      <c r="Q155" s="397"/>
      <c r="R155" s="7"/>
      <c r="T155" s="372" t="str">
        <f ca="1">CELL("address",K150)</f>
        <v>$K$150</v>
      </c>
      <c r="U155" s="458" t="str">
        <f t="shared" si="39"/>
        <v>3d</v>
      </c>
      <c r="V155" s="390" t="str">
        <f t="shared" ca="1" si="43"/>
        <v>3d. DR_DER_System</v>
      </c>
      <c r="W155" s="458" t="s">
        <v>968</v>
      </c>
      <c r="X155" s="531" t="s">
        <v>1434</v>
      </c>
      <c r="Y155" s="458">
        <v>3</v>
      </c>
      <c r="Z155" s="385" t="str">
        <f t="shared" ca="1" si="41"/>
        <v>3d_$K$150_winter_2030_1hr_3</v>
      </c>
      <c r="AA155" s="458" t="s">
        <v>426</v>
      </c>
      <c r="AC155" s="383" t="str">
        <f t="shared" si="42"/>
        <v>0.00</v>
      </c>
      <c r="AD155" s="458" t="s">
        <v>86</v>
      </c>
      <c r="AE155" s="458" t="s">
        <v>86</v>
      </c>
    </row>
    <row r="156" spans="1:31">
      <c r="A156" s="679">
        <v>2031</v>
      </c>
      <c r="B156" s="683" t="s">
        <v>575</v>
      </c>
      <c r="C156" s="683"/>
      <c r="D156" s="907"/>
      <c r="E156" s="907"/>
      <c r="F156" s="906"/>
      <c r="G156" s="903"/>
      <c r="H156" s="903"/>
      <c r="I156" s="906"/>
      <c r="J156" s="903"/>
      <c r="K156" s="903"/>
      <c r="L156" s="354"/>
      <c r="M156" s="7"/>
      <c r="N156" s="7"/>
      <c r="O156" s="7"/>
      <c r="P156" s="7"/>
      <c r="Q156" s="7"/>
      <c r="R156" s="580" t="s">
        <v>654</v>
      </c>
      <c r="T156" s="372" t="str">
        <f ca="1">CELL("address",D156)</f>
        <v>$D$156</v>
      </c>
      <c r="U156" s="458" t="str">
        <f t="shared" si="39"/>
        <v>3d</v>
      </c>
      <c r="V156" s="390" t="str">
        <f t="shared" ca="1" si="43"/>
        <v>3d. DR_DER_System</v>
      </c>
      <c r="W156" s="458" t="s">
        <v>968</v>
      </c>
      <c r="X156" s="531" t="s">
        <v>1435</v>
      </c>
      <c r="Y156" s="458">
        <v>1</v>
      </c>
      <c r="Z156" s="385" t="str">
        <f t="shared" ca="1" si="41"/>
        <v>3d_$D$156_winter_2031_day_1</v>
      </c>
      <c r="AA156" s="458" t="s">
        <v>426</v>
      </c>
      <c r="AC156" s="383" t="str">
        <f t="shared" si="42"/>
        <v>0.00</v>
      </c>
      <c r="AD156" s="458" t="s">
        <v>86</v>
      </c>
      <c r="AE156" s="458" t="s">
        <v>86</v>
      </c>
    </row>
    <row r="157" spans="1:31" ht="5.25" customHeight="1">
      <c r="A157" s="679"/>
      <c r="B157" s="683"/>
      <c r="C157" s="683"/>
      <c r="D157" s="906"/>
      <c r="E157" s="906"/>
      <c r="F157" s="906"/>
      <c r="G157" s="906"/>
      <c r="H157" s="906"/>
      <c r="I157" s="906"/>
      <c r="J157" s="906"/>
      <c r="K157" s="906"/>
      <c r="L157" s="354"/>
      <c r="M157" s="7"/>
      <c r="N157" s="7"/>
      <c r="O157" s="7"/>
      <c r="P157" s="7"/>
      <c r="Q157" s="397" t="s">
        <v>653</v>
      </c>
      <c r="R157" s="7"/>
      <c r="T157" s="372" t="str">
        <f ca="1">CELL("address",E156)</f>
        <v>$E$156</v>
      </c>
      <c r="U157" s="458" t="str">
        <f t="shared" si="39"/>
        <v>3d</v>
      </c>
      <c r="V157" s="390" t="str">
        <f t="shared" ca="1" si="43"/>
        <v>3d. DR_DER_System</v>
      </c>
      <c r="W157" s="458" t="s">
        <v>968</v>
      </c>
      <c r="X157" s="531" t="s">
        <v>1436</v>
      </c>
      <c r="Y157" s="458">
        <v>1</v>
      </c>
      <c r="Z157" s="385" t="str">
        <f t="shared" ca="1" si="41"/>
        <v>3d_$E$156_winter_2031_1hr_1</v>
      </c>
      <c r="AA157" s="458" t="s">
        <v>426</v>
      </c>
      <c r="AC157" s="383" t="str">
        <f t="shared" si="42"/>
        <v>0.00</v>
      </c>
      <c r="AD157" s="458" t="s">
        <v>86</v>
      </c>
      <c r="AE157" s="458" t="s">
        <v>86</v>
      </c>
    </row>
    <row r="158" spans="1:31" ht="12.75" hidden="1" customHeight="1">
      <c r="A158" s="679"/>
      <c r="B158" s="683"/>
      <c r="C158" s="683"/>
      <c r="D158" s="906"/>
      <c r="E158" s="906"/>
      <c r="F158" s="906"/>
      <c r="G158" s="906"/>
      <c r="H158" s="906"/>
      <c r="I158" s="906"/>
      <c r="J158" s="906"/>
      <c r="K158" s="906"/>
      <c r="L158" s="354"/>
      <c r="M158" s="7"/>
      <c r="N158" s="7"/>
      <c r="O158" s="7"/>
      <c r="P158" s="7" t="s">
        <v>1087</v>
      </c>
      <c r="Q158" s="397"/>
      <c r="R158" s="7"/>
      <c r="T158" s="372" t="str">
        <f ca="1">CELL("address",G156)</f>
        <v>$G$156</v>
      </c>
      <c r="U158" s="458" t="str">
        <f t="shared" si="39"/>
        <v>3d</v>
      </c>
      <c r="V158" s="390" t="str">
        <f t="shared" ca="1" si="43"/>
        <v>3d. DR_DER_System</v>
      </c>
      <c r="W158" s="458" t="s">
        <v>968</v>
      </c>
      <c r="X158" s="531" t="s">
        <v>1435</v>
      </c>
      <c r="Y158" s="458">
        <v>2</v>
      </c>
      <c r="Z158" s="385" t="str">
        <f t="shared" ca="1" si="41"/>
        <v>3d_$G$156_winter_2031_day_2</v>
      </c>
      <c r="AA158" s="458" t="s">
        <v>426</v>
      </c>
      <c r="AC158" s="383" t="str">
        <f t="shared" si="42"/>
        <v>0.00</v>
      </c>
      <c r="AD158" s="458" t="s">
        <v>86</v>
      </c>
      <c r="AE158" s="458" t="s">
        <v>86</v>
      </c>
    </row>
    <row r="159" spans="1:31" ht="12.75" hidden="1" customHeight="1">
      <c r="A159" s="679"/>
      <c r="B159" s="683"/>
      <c r="C159" s="683"/>
      <c r="D159" s="906"/>
      <c r="E159" s="906"/>
      <c r="F159" s="906"/>
      <c r="G159" s="906"/>
      <c r="H159" s="906"/>
      <c r="I159" s="906"/>
      <c r="J159" s="906"/>
      <c r="K159" s="906"/>
      <c r="L159" s="354"/>
      <c r="M159" s="7"/>
      <c r="N159" s="7"/>
      <c r="O159" s="7"/>
      <c r="P159" s="7" t="s">
        <v>1087</v>
      </c>
      <c r="Q159" s="397"/>
      <c r="R159" s="7"/>
      <c r="T159" s="372" t="str">
        <f ca="1">CELL("address",H156)</f>
        <v>$H$156</v>
      </c>
      <c r="U159" s="458" t="str">
        <f t="shared" si="39"/>
        <v>3d</v>
      </c>
      <c r="V159" s="390" t="str">
        <f t="shared" ca="1" si="43"/>
        <v>3d. DR_DER_System</v>
      </c>
      <c r="W159" s="458" t="s">
        <v>968</v>
      </c>
      <c r="X159" s="531" t="s">
        <v>1436</v>
      </c>
      <c r="Y159" s="458">
        <v>2</v>
      </c>
      <c r="Z159" s="385" t="str">
        <f t="shared" ca="1" si="41"/>
        <v>3d_$H$156_winter_2031_1hr_2</v>
      </c>
      <c r="AA159" s="458" t="s">
        <v>426</v>
      </c>
      <c r="AC159" s="383" t="str">
        <f t="shared" si="42"/>
        <v>0.00</v>
      </c>
      <c r="AD159" s="458" t="s">
        <v>86</v>
      </c>
      <c r="AE159" s="458" t="s">
        <v>86</v>
      </c>
    </row>
    <row r="160" spans="1:31" ht="12.75" hidden="1" customHeight="1">
      <c r="A160" s="679"/>
      <c r="B160" s="683"/>
      <c r="C160" s="683"/>
      <c r="D160" s="906"/>
      <c r="E160" s="906"/>
      <c r="F160" s="906"/>
      <c r="G160" s="906"/>
      <c r="H160" s="906"/>
      <c r="I160" s="906"/>
      <c r="J160" s="906"/>
      <c r="K160" s="906"/>
      <c r="L160" s="354"/>
      <c r="M160" s="7"/>
      <c r="N160" s="7"/>
      <c r="O160" s="7"/>
      <c r="P160" s="7" t="s">
        <v>1087</v>
      </c>
      <c r="Q160" s="397"/>
      <c r="R160" s="7"/>
      <c r="T160" s="372" t="str">
        <f ca="1">CELL("address",J156)</f>
        <v>$J$156</v>
      </c>
      <c r="U160" s="458" t="str">
        <f t="shared" si="39"/>
        <v>3d</v>
      </c>
      <c r="V160" s="390" t="str">
        <f t="shared" ca="1" si="43"/>
        <v>3d. DR_DER_System</v>
      </c>
      <c r="W160" s="458" t="s">
        <v>968</v>
      </c>
      <c r="X160" s="531" t="s">
        <v>1435</v>
      </c>
      <c r="Y160" s="458">
        <v>3</v>
      </c>
      <c r="Z160" s="385" t="str">
        <f t="shared" ca="1" si="41"/>
        <v>3d_$J$156_winter_2031_day_3</v>
      </c>
      <c r="AA160" s="458" t="s">
        <v>426</v>
      </c>
      <c r="AC160" s="383" t="str">
        <f t="shared" si="42"/>
        <v>0.00</v>
      </c>
      <c r="AD160" s="458" t="s">
        <v>86</v>
      </c>
      <c r="AE160" s="458" t="s">
        <v>86</v>
      </c>
    </row>
    <row r="161" spans="1:33" ht="12.75" hidden="1" customHeight="1">
      <c r="A161" s="679"/>
      <c r="B161" s="683"/>
      <c r="C161" s="683"/>
      <c r="D161" s="906"/>
      <c r="E161" s="906"/>
      <c r="F161" s="906"/>
      <c r="G161" s="906"/>
      <c r="H161" s="906"/>
      <c r="I161" s="906"/>
      <c r="J161" s="906"/>
      <c r="K161" s="906"/>
      <c r="L161" s="354"/>
      <c r="M161" s="7"/>
      <c r="N161" s="7"/>
      <c r="O161" s="7"/>
      <c r="P161" s="397" t="s">
        <v>1087</v>
      </c>
      <c r="Q161" s="397"/>
      <c r="R161" s="7"/>
      <c r="T161" s="372" t="str">
        <f ca="1">CELL("address",K156)</f>
        <v>$K$156</v>
      </c>
      <c r="U161" s="458" t="str">
        <f t="shared" si="39"/>
        <v>3d</v>
      </c>
      <c r="V161" s="390" t="str">
        <f t="shared" ca="1" si="43"/>
        <v>3d. DR_DER_System</v>
      </c>
      <c r="W161" s="458" t="s">
        <v>968</v>
      </c>
      <c r="X161" s="531" t="s">
        <v>1436</v>
      </c>
      <c r="Y161" s="458">
        <v>3</v>
      </c>
      <c r="Z161" s="385" t="str">
        <f t="shared" ca="1" si="41"/>
        <v>3d_$K$156_winter_2031_1hr_3</v>
      </c>
      <c r="AA161" s="458" t="s">
        <v>426</v>
      </c>
      <c r="AC161" s="383" t="str">
        <f t="shared" si="42"/>
        <v>0.00</v>
      </c>
      <c r="AD161" s="458" t="s">
        <v>86</v>
      </c>
      <c r="AE161" s="458" t="s">
        <v>86</v>
      </c>
    </row>
    <row r="162" spans="1:33">
      <c r="A162" s="679">
        <v>2032</v>
      </c>
      <c r="B162" s="683" t="s">
        <v>575</v>
      </c>
      <c r="C162" s="683"/>
      <c r="D162" s="907"/>
      <c r="E162" s="907"/>
      <c r="F162" s="906"/>
      <c r="G162" s="903"/>
      <c r="H162" s="903"/>
      <c r="I162" s="906"/>
      <c r="J162" s="903"/>
      <c r="K162" s="903"/>
      <c r="L162" s="354"/>
      <c r="M162" s="7"/>
      <c r="N162" s="7"/>
      <c r="O162" s="7"/>
      <c r="P162" s="7"/>
      <c r="Q162" s="7"/>
      <c r="R162" s="580" t="s">
        <v>654</v>
      </c>
      <c r="T162" s="372" t="str">
        <f ca="1">CELL("address",D162)</f>
        <v>$D$162</v>
      </c>
      <c r="U162" s="458" t="str">
        <f t="shared" si="39"/>
        <v>3d</v>
      </c>
      <c r="V162" s="390" t="str">
        <f t="shared" ca="1" si="43"/>
        <v>3d. DR_DER_System</v>
      </c>
      <c r="W162" s="458" t="s">
        <v>968</v>
      </c>
      <c r="X162" s="531" t="s">
        <v>1437</v>
      </c>
      <c r="Y162" s="458">
        <v>1</v>
      </c>
      <c r="Z162" s="385" t="str">
        <f t="shared" ca="1" si="41"/>
        <v>3d_$D$162_winter_2032_day_1</v>
      </c>
      <c r="AA162" s="458" t="s">
        <v>426</v>
      </c>
      <c r="AC162" s="383" t="str">
        <f t="shared" si="42"/>
        <v>0.00</v>
      </c>
      <c r="AD162" s="458" t="s">
        <v>86</v>
      </c>
      <c r="AE162" s="458" t="s">
        <v>86</v>
      </c>
    </row>
    <row r="163" spans="1:33" ht="5.25" customHeight="1">
      <c r="A163" s="679"/>
      <c r="B163" s="683"/>
      <c r="C163" s="683"/>
      <c r="D163" s="683"/>
      <c r="E163" s="683"/>
      <c r="F163" s="683"/>
      <c r="G163" s="683"/>
      <c r="H163" s="683"/>
      <c r="I163" s="683"/>
      <c r="J163" s="683"/>
      <c r="K163" s="683"/>
      <c r="L163" s="354"/>
      <c r="M163" s="7"/>
      <c r="N163" s="7"/>
      <c r="O163" s="7"/>
      <c r="P163" s="7"/>
      <c r="Q163" s="397" t="s">
        <v>653</v>
      </c>
      <c r="R163" s="7"/>
      <c r="T163" s="372" t="str">
        <f ca="1">CELL("address",E162)</f>
        <v>$E$162</v>
      </c>
      <c r="U163" s="458" t="str">
        <f t="shared" si="39"/>
        <v>3d</v>
      </c>
      <c r="V163" s="390" t="str">
        <f t="shared" ca="1" si="43"/>
        <v>3d. DR_DER_System</v>
      </c>
      <c r="W163" s="458" t="s">
        <v>968</v>
      </c>
      <c r="X163" s="531" t="s">
        <v>1438</v>
      </c>
      <c r="Y163" s="458">
        <v>1</v>
      </c>
      <c r="Z163" s="385" t="str">
        <f t="shared" ca="1" si="41"/>
        <v>3d_$E$162_winter_2032_1hr_1</v>
      </c>
      <c r="AA163" s="458" t="s">
        <v>426</v>
      </c>
      <c r="AC163" s="383" t="str">
        <f t="shared" si="42"/>
        <v>0.00</v>
      </c>
      <c r="AD163" s="458" t="s">
        <v>86</v>
      </c>
      <c r="AE163" s="458" t="s">
        <v>86</v>
      </c>
    </row>
    <row r="164" spans="1:33" ht="12.75" hidden="1" customHeight="1">
      <c r="A164" s="679"/>
      <c r="B164" s="683"/>
      <c r="C164" s="683"/>
      <c r="D164" s="683"/>
      <c r="E164" s="683"/>
      <c r="F164" s="683"/>
      <c r="G164" s="683"/>
      <c r="H164" s="683"/>
      <c r="I164" s="683"/>
      <c r="J164" s="683"/>
      <c r="K164" s="683"/>
      <c r="L164" s="354"/>
      <c r="M164" s="7"/>
      <c r="N164" s="7"/>
      <c r="O164" s="7"/>
      <c r="P164" s="7" t="s">
        <v>1087</v>
      </c>
      <c r="Q164" s="397"/>
      <c r="R164" s="7"/>
      <c r="T164" s="372" t="str">
        <f ca="1">CELL("address",G162)</f>
        <v>$G$162</v>
      </c>
      <c r="U164" s="458" t="str">
        <f t="shared" si="39"/>
        <v>3d</v>
      </c>
      <c r="V164" s="390" t="str">
        <f t="shared" ca="1" si="43"/>
        <v>3d. DR_DER_System</v>
      </c>
      <c r="W164" s="458" t="s">
        <v>968</v>
      </c>
      <c r="X164" s="531" t="s">
        <v>1437</v>
      </c>
      <c r="Y164" s="458">
        <v>2</v>
      </c>
      <c r="Z164" s="385" t="str">
        <f t="shared" ca="1" si="41"/>
        <v>3d_$G$162_winter_2032_day_2</v>
      </c>
      <c r="AA164" s="458" t="s">
        <v>426</v>
      </c>
      <c r="AC164" s="383" t="str">
        <f t="shared" si="42"/>
        <v>0.00</v>
      </c>
      <c r="AD164" s="458" t="s">
        <v>86</v>
      </c>
      <c r="AE164" s="458" t="s">
        <v>86</v>
      </c>
    </row>
    <row r="165" spans="1:33" ht="12.75" hidden="1" customHeight="1">
      <c r="A165" s="679"/>
      <c r="B165" s="683"/>
      <c r="C165" s="683"/>
      <c r="D165" s="683"/>
      <c r="E165" s="683"/>
      <c r="F165" s="683"/>
      <c r="G165" s="683"/>
      <c r="H165" s="683"/>
      <c r="I165" s="683"/>
      <c r="J165" s="683"/>
      <c r="K165" s="683"/>
      <c r="L165" s="354"/>
      <c r="M165" s="7"/>
      <c r="N165" s="7"/>
      <c r="O165" s="7"/>
      <c r="P165" s="7" t="s">
        <v>1087</v>
      </c>
      <c r="Q165" s="397"/>
      <c r="R165" s="7"/>
      <c r="T165" s="372" t="str">
        <f ca="1">CELL("address",H162)</f>
        <v>$H$162</v>
      </c>
      <c r="U165" s="458" t="str">
        <f t="shared" si="39"/>
        <v>3d</v>
      </c>
      <c r="V165" s="390" t="str">
        <f t="shared" ca="1" si="43"/>
        <v>3d. DR_DER_System</v>
      </c>
      <c r="W165" s="458" t="s">
        <v>968</v>
      </c>
      <c r="X165" s="531" t="s">
        <v>1438</v>
      </c>
      <c r="Y165" s="458">
        <v>2</v>
      </c>
      <c r="Z165" s="385" t="str">
        <f t="shared" ca="1" si="41"/>
        <v>3d_$H$162_winter_2032_1hr_2</v>
      </c>
      <c r="AA165" s="458" t="s">
        <v>426</v>
      </c>
      <c r="AC165" s="383" t="str">
        <f t="shared" si="42"/>
        <v>0.00</v>
      </c>
      <c r="AD165" s="458" t="s">
        <v>86</v>
      </c>
      <c r="AE165" s="458" t="s">
        <v>86</v>
      </c>
    </row>
    <row r="166" spans="1:33" ht="12.75" hidden="1" customHeight="1">
      <c r="A166" s="679"/>
      <c r="B166" s="683"/>
      <c r="C166" s="683"/>
      <c r="D166" s="683"/>
      <c r="E166" s="683"/>
      <c r="F166" s="683"/>
      <c r="G166" s="683"/>
      <c r="H166" s="683"/>
      <c r="I166" s="683"/>
      <c r="J166" s="683"/>
      <c r="K166" s="683"/>
      <c r="L166" s="354"/>
      <c r="M166" s="7"/>
      <c r="N166" s="7"/>
      <c r="O166" s="7"/>
      <c r="P166" s="7" t="s">
        <v>1087</v>
      </c>
      <c r="Q166" s="397"/>
      <c r="R166" s="7"/>
      <c r="T166" s="372" t="str">
        <f ca="1">CELL("address",J162)</f>
        <v>$J$162</v>
      </c>
      <c r="U166" s="458" t="str">
        <f t="shared" si="39"/>
        <v>3d</v>
      </c>
      <c r="V166" s="390" t="str">
        <f t="shared" ca="1" si="43"/>
        <v>3d. DR_DER_System</v>
      </c>
      <c r="W166" s="458" t="s">
        <v>968</v>
      </c>
      <c r="X166" s="531" t="s">
        <v>1437</v>
      </c>
      <c r="Y166" s="458">
        <v>3</v>
      </c>
      <c r="Z166" s="385" t="str">
        <f t="shared" ca="1" si="41"/>
        <v>3d_$J$162_winter_2032_day_3</v>
      </c>
      <c r="AA166" s="458" t="s">
        <v>426</v>
      </c>
      <c r="AC166" s="383" t="str">
        <f t="shared" si="42"/>
        <v>0.00</v>
      </c>
      <c r="AD166" s="458" t="s">
        <v>86</v>
      </c>
      <c r="AE166" s="458" t="s">
        <v>86</v>
      </c>
    </row>
    <row r="167" spans="1:33" ht="12.75" hidden="1" customHeight="1">
      <c r="A167" s="679"/>
      <c r="B167" s="683"/>
      <c r="C167" s="683"/>
      <c r="D167" s="683"/>
      <c r="E167" s="683"/>
      <c r="F167" s="683"/>
      <c r="G167" s="683"/>
      <c r="H167" s="683"/>
      <c r="I167" s="683"/>
      <c r="J167" s="683"/>
      <c r="K167" s="683"/>
      <c r="L167" s="354"/>
      <c r="M167" s="7"/>
      <c r="N167" s="7"/>
      <c r="O167" s="7"/>
      <c r="P167" s="397" t="s">
        <v>1087</v>
      </c>
      <c r="Q167" s="397"/>
      <c r="R167" s="7"/>
      <c r="T167" s="372" t="str">
        <f ca="1">CELL("address",K162)</f>
        <v>$K$162</v>
      </c>
      <c r="U167" s="458" t="str">
        <f t="shared" si="39"/>
        <v>3d</v>
      </c>
      <c r="V167" s="390" t="str">
        <f t="shared" ca="1" si="43"/>
        <v>3d. DR_DER_System</v>
      </c>
      <c r="W167" s="458" t="s">
        <v>968</v>
      </c>
      <c r="X167" s="531" t="s">
        <v>1438</v>
      </c>
      <c r="Y167" s="458">
        <v>3</v>
      </c>
      <c r="Z167" s="385" t="str">
        <f t="shared" ca="1" si="41"/>
        <v>3d_$K$162_winter_2032_1hr_3</v>
      </c>
      <c r="AA167" s="458" t="s">
        <v>426</v>
      </c>
      <c r="AC167" s="383" t="str">
        <f t="shared" si="42"/>
        <v>0.00</v>
      </c>
      <c r="AD167" s="458" t="s">
        <v>86</v>
      </c>
      <c r="AE167" s="458" t="s">
        <v>86</v>
      </c>
    </row>
    <row r="168" spans="1:33">
      <c r="A168" s="562" t="s">
        <v>840</v>
      </c>
      <c r="B168" s="683"/>
      <c r="C168" s="683"/>
      <c r="D168" s="683"/>
      <c r="E168" s="683"/>
      <c r="F168" s="683"/>
      <c r="G168" s="683"/>
      <c r="H168" s="683"/>
      <c r="I168" s="683"/>
      <c r="J168" s="683"/>
      <c r="K168" s="683"/>
      <c r="L168" s="354"/>
      <c r="M168" s="7"/>
      <c r="N168" s="7"/>
      <c r="O168" s="7"/>
      <c r="P168" s="7"/>
      <c r="Q168" s="7"/>
      <c r="R168" s="7" t="s">
        <v>654</v>
      </c>
    </row>
    <row r="169" spans="1:33">
      <c r="A169" s="642" t="s">
        <v>620</v>
      </c>
      <c r="B169" s="683"/>
      <c r="C169" s="683"/>
      <c r="D169" s="683"/>
      <c r="E169" s="683"/>
      <c r="F169" s="683"/>
      <c r="G169" s="683"/>
      <c r="H169" s="683"/>
      <c r="I169" s="683"/>
      <c r="J169" s="683"/>
      <c r="K169" s="683"/>
      <c r="L169" s="354"/>
      <c r="M169" s="7"/>
      <c r="N169" s="7"/>
      <c r="O169" s="7"/>
      <c r="P169" s="7"/>
      <c r="Q169" s="7"/>
      <c r="R169" s="7" t="s">
        <v>654</v>
      </c>
    </row>
    <row r="170" spans="1:33">
      <c r="A170" s="679">
        <v>2023</v>
      </c>
      <c r="B170" s="683" t="s">
        <v>575</v>
      </c>
      <c r="C170" s="683"/>
      <c r="D170" s="903"/>
      <c r="E170" s="903"/>
      <c r="F170" s="683"/>
      <c r="G170" s="903"/>
      <c r="H170" s="903"/>
      <c r="I170" s="906"/>
      <c r="J170" s="903"/>
      <c r="K170" s="903"/>
      <c r="L170" s="354"/>
      <c r="M170" s="7"/>
      <c r="N170" s="7"/>
      <c r="O170" s="7"/>
      <c r="P170" s="604"/>
      <c r="Q170" s="7"/>
      <c r="R170" s="580" t="s">
        <v>654</v>
      </c>
      <c r="T170" s="372" t="str">
        <f ca="1">CELL("address",D170)</f>
        <v>$D$170</v>
      </c>
      <c r="U170" s="458" t="str">
        <f t="shared" ref="U170:U229" si="44">$U$7</f>
        <v>3d</v>
      </c>
      <c r="V170" s="390" t="str">
        <f t="shared" ref="V170:V199" ca="1" si="45">MID(CELL("filename",U170),FIND("]",CELL("filename",U170))+1,256)</f>
        <v>3d. DR_DER_System</v>
      </c>
      <c r="W170" s="458" t="s">
        <v>968</v>
      </c>
      <c r="X170" s="458" t="s">
        <v>1098</v>
      </c>
      <c r="Y170" s="458">
        <v>1</v>
      </c>
      <c r="Z170" s="385" t="str">
        <f t="shared" ref="Z170:Z232" ca="1" si="46">U170&amp;"_"&amp;T170&amp;"_"&amp;X170&amp;"_"&amp;Y170</f>
        <v>3d_$D$170_summer_2023_day_1</v>
      </c>
      <c r="AA170" s="458" t="s">
        <v>426</v>
      </c>
      <c r="AC170" s="383" t="str">
        <f t="shared" ref="AC170:AC229" si="47">"0.00"</f>
        <v>0.00</v>
      </c>
      <c r="AD170" s="458" t="s">
        <v>86</v>
      </c>
      <c r="AE170" s="458" t="s">
        <v>86</v>
      </c>
      <c r="AG170" s="715" t="str">
        <f ca="1">"Requirement for "&amp;T170&amp; " based on "&amp;$T$7&amp;" answer of ""Yes"""</f>
        <v>Requirement for $D$170 based on $D$7 answer of "Yes"</v>
      </c>
    </row>
    <row r="171" spans="1:33" ht="5.25" customHeight="1">
      <c r="A171" s="679"/>
      <c r="B171" s="683"/>
      <c r="C171" s="683"/>
      <c r="D171" s="906"/>
      <c r="E171" s="906"/>
      <c r="F171" s="683"/>
      <c r="G171" s="906"/>
      <c r="H171" s="906"/>
      <c r="I171" s="906"/>
      <c r="J171" s="906"/>
      <c r="K171" s="906"/>
      <c r="L171" s="354"/>
      <c r="M171" s="7"/>
      <c r="N171" s="7"/>
      <c r="O171" s="7"/>
      <c r="P171" s="7"/>
      <c r="Q171" s="397" t="s">
        <v>653</v>
      </c>
      <c r="R171" s="7"/>
      <c r="T171" s="372" t="str">
        <f ca="1">CELL("address",E170)</f>
        <v>$E$170</v>
      </c>
      <c r="U171" s="458" t="str">
        <f t="shared" si="44"/>
        <v>3d</v>
      </c>
      <c r="V171" s="390" t="str">
        <f t="shared" ca="1" si="45"/>
        <v>3d. DR_DER_System</v>
      </c>
      <c r="W171" s="458" t="s">
        <v>968</v>
      </c>
      <c r="X171" s="458" t="s">
        <v>1099</v>
      </c>
      <c r="Y171" s="458">
        <v>1</v>
      </c>
      <c r="Z171" s="385" t="str">
        <f t="shared" ca="1" si="46"/>
        <v>3d_$E$170_summer_2023_1hr_1</v>
      </c>
      <c r="AA171" s="458" t="s">
        <v>426</v>
      </c>
      <c r="AC171" s="383" t="str">
        <f t="shared" si="47"/>
        <v>0.00</v>
      </c>
      <c r="AD171" s="458" t="s">
        <v>86</v>
      </c>
      <c r="AE171" s="458" t="s">
        <v>86</v>
      </c>
      <c r="AG171" s="715" t="str">
        <f ca="1">"Requirement for "&amp;T171&amp; " based on "&amp;$T$7&amp;" answer of ""Yes"""</f>
        <v>Requirement for $E$170 based on $D$7 answer of "Yes"</v>
      </c>
    </row>
    <row r="172" spans="1:33" ht="12.75" hidden="1" customHeight="1">
      <c r="A172" s="679"/>
      <c r="B172" s="683"/>
      <c r="C172" s="683"/>
      <c r="D172" s="906"/>
      <c r="E172" s="906"/>
      <c r="F172" s="683"/>
      <c r="G172" s="906"/>
      <c r="H172" s="906"/>
      <c r="I172" s="906"/>
      <c r="J172" s="906"/>
      <c r="K172" s="906"/>
      <c r="L172" s="354"/>
      <c r="M172" s="7"/>
      <c r="N172" s="7"/>
      <c r="O172" s="7"/>
      <c r="P172" s="7" t="s">
        <v>1087</v>
      </c>
      <c r="Q172" s="397"/>
      <c r="R172" s="7"/>
      <c r="T172" s="372" t="str">
        <f ca="1">CELL("address",G170)</f>
        <v>$G$170</v>
      </c>
      <c r="U172" s="458" t="str">
        <f t="shared" si="44"/>
        <v>3d</v>
      </c>
      <c r="V172" s="390" t="str">
        <f t="shared" ca="1" si="45"/>
        <v>3d. DR_DER_System</v>
      </c>
      <c r="W172" s="458" t="s">
        <v>968</v>
      </c>
      <c r="X172" s="458" t="s">
        <v>1098</v>
      </c>
      <c r="Y172" s="458">
        <v>2</v>
      </c>
      <c r="Z172" s="385" t="str">
        <f t="shared" ca="1" si="46"/>
        <v>3d_$G$170_summer_2023_day_2</v>
      </c>
      <c r="AA172" s="458" t="s">
        <v>426</v>
      </c>
      <c r="AC172" s="383" t="str">
        <f t="shared" si="47"/>
        <v>0.00</v>
      </c>
      <c r="AD172" s="458" t="s">
        <v>86</v>
      </c>
      <c r="AE172" s="458" t="s">
        <v>86</v>
      </c>
      <c r="AG172" s="715" t="str">
        <f ca="1">"Requirement for "&amp;T172&amp; " based on "&amp;$T$8&amp;" answer of ""Yes"""</f>
        <v>Requirement for $G$170 based on $G$7 answer of "Yes"</v>
      </c>
    </row>
    <row r="173" spans="1:33" ht="12.75" hidden="1" customHeight="1">
      <c r="A173" s="679"/>
      <c r="B173" s="683"/>
      <c r="C173" s="683"/>
      <c r="D173" s="906"/>
      <c r="E173" s="906"/>
      <c r="F173" s="683"/>
      <c r="G173" s="906"/>
      <c r="H173" s="906"/>
      <c r="I173" s="906"/>
      <c r="J173" s="906"/>
      <c r="K173" s="906"/>
      <c r="L173" s="354"/>
      <c r="M173" s="7"/>
      <c r="N173" s="7"/>
      <c r="O173" s="7"/>
      <c r="P173" s="7" t="s">
        <v>1087</v>
      </c>
      <c r="Q173" s="397"/>
      <c r="R173" s="7"/>
      <c r="T173" s="372" t="str">
        <f ca="1">CELL("address",H170)</f>
        <v>$H$170</v>
      </c>
      <c r="U173" s="458" t="str">
        <f t="shared" si="44"/>
        <v>3d</v>
      </c>
      <c r="V173" s="390" t="str">
        <f t="shared" ca="1" si="45"/>
        <v>3d. DR_DER_System</v>
      </c>
      <c r="W173" s="458" t="s">
        <v>968</v>
      </c>
      <c r="X173" s="458" t="s">
        <v>1099</v>
      </c>
      <c r="Y173" s="458">
        <v>2</v>
      </c>
      <c r="Z173" s="385" t="str">
        <f t="shared" ca="1" si="46"/>
        <v>3d_$H$170_summer_2023_1hr_2</v>
      </c>
      <c r="AA173" s="458" t="s">
        <v>426</v>
      </c>
      <c r="AC173" s="383" t="str">
        <f t="shared" si="47"/>
        <v>0.00</v>
      </c>
      <c r="AD173" s="458" t="s">
        <v>86</v>
      </c>
      <c r="AE173" s="458" t="s">
        <v>86</v>
      </c>
      <c r="AG173" s="715" t="str">
        <f ca="1">"Requirement for "&amp;T173&amp; " based on "&amp;$T$8&amp;" answer of ""Yes"""</f>
        <v>Requirement for $H$170 based on $G$7 answer of "Yes"</v>
      </c>
    </row>
    <row r="174" spans="1:33" ht="12.75" hidden="1" customHeight="1">
      <c r="A174" s="679"/>
      <c r="B174" s="683"/>
      <c r="C174" s="683"/>
      <c r="D174" s="906"/>
      <c r="E174" s="906"/>
      <c r="F174" s="683"/>
      <c r="G174" s="906"/>
      <c r="H174" s="906"/>
      <c r="I174" s="906"/>
      <c r="J174" s="906"/>
      <c r="K174" s="906"/>
      <c r="L174" s="354"/>
      <c r="M174" s="7"/>
      <c r="N174" s="7"/>
      <c r="O174" s="7"/>
      <c r="P174" s="7" t="s">
        <v>1087</v>
      </c>
      <c r="Q174" s="397"/>
      <c r="R174" s="7"/>
      <c r="T174" s="372" t="str">
        <f ca="1">CELL("address",J170)</f>
        <v>$J$170</v>
      </c>
      <c r="U174" s="458" t="str">
        <f t="shared" si="44"/>
        <v>3d</v>
      </c>
      <c r="V174" s="390" t="str">
        <f t="shared" ca="1" si="45"/>
        <v>3d. DR_DER_System</v>
      </c>
      <c r="W174" s="458" t="s">
        <v>968</v>
      </c>
      <c r="X174" s="458" t="s">
        <v>1098</v>
      </c>
      <c r="Y174" s="458">
        <v>3</v>
      </c>
      <c r="Z174" s="385" t="str">
        <f t="shared" ca="1" si="46"/>
        <v>3d_$J$170_summer_2023_day_3</v>
      </c>
      <c r="AA174" s="458" t="s">
        <v>426</v>
      </c>
      <c r="AC174" s="383" t="str">
        <f t="shared" si="47"/>
        <v>0.00</v>
      </c>
      <c r="AD174" s="458" t="s">
        <v>86</v>
      </c>
      <c r="AE174" s="458" t="s">
        <v>86</v>
      </c>
      <c r="AG174" s="715" t="str">
        <f ca="1">"Requirement for "&amp;T174&amp; " based on "&amp;$T$9&amp;" answer of ""Yes"""</f>
        <v>Requirement for $J$170 based on $J$7 answer of "Yes"</v>
      </c>
    </row>
    <row r="175" spans="1:33" ht="12.75" hidden="1" customHeight="1">
      <c r="A175" s="679"/>
      <c r="B175" s="683"/>
      <c r="C175" s="683"/>
      <c r="D175" s="906"/>
      <c r="E175" s="906"/>
      <c r="F175" s="683"/>
      <c r="G175" s="906"/>
      <c r="H175" s="906"/>
      <c r="I175" s="906"/>
      <c r="J175" s="906"/>
      <c r="K175" s="906"/>
      <c r="L175" s="354"/>
      <c r="M175" s="7"/>
      <c r="N175" s="7"/>
      <c r="O175" s="7"/>
      <c r="P175" s="397" t="s">
        <v>1087</v>
      </c>
      <c r="Q175" s="397"/>
      <c r="R175" s="7"/>
      <c r="T175" s="372" t="str">
        <f ca="1">CELL("address",K170)</f>
        <v>$K$170</v>
      </c>
      <c r="U175" s="458" t="str">
        <f t="shared" si="44"/>
        <v>3d</v>
      </c>
      <c r="V175" s="390" t="str">
        <f t="shared" ca="1" si="45"/>
        <v>3d. DR_DER_System</v>
      </c>
      <c r="W175" s="458" t="s">
        <v>968</v>
      </c>
      <c r="X175" s="458" t="s">
        <v>1099</v>
      </c>
      <c r="Y175" s="458">
        <v>3</v>
      </c>
      <c r="Z175" s="385" t="str">
        <f t="shared" ca="1" si="46"/>
        <v>3d_$K$170_summer_2023_1hr_3</v>
      </c>
      <c r="AA175" s="458" t="s">
        <v>426</v>
      </c>
      <c r="AC175" s="383" t="str">
        <f t="shared" si="47"/>
        <v>0.00</v>
      </c>
      <c r="AD175" s="458" t="s">
        <v>86</v>
      </c>
      <c r="AE175" s="458" t="s">
        <v>86</v>
      </c>
      <c r="AG175" s="715" t="str">
        <f ca="1">"Requirement for "&amp;T175&amp; " based on "&amp;$T$9&amp;" answer of ""Yes"""</f>
        <v>Requirement for $K$170 based on $J$7 answer of "Yes"</v>
      </c>
    </row>
    <row r="176" spans="1:33">
      <c r="A176" s="679">
        <v>2024</v>
      </c>
      <c r="B176" s="683" t="s">
        <v>575</v>
      </c>
      <c r="C176" s="683"/>
      <c r="D176" s="903"/>
      <c r="E176" s="903"/>
      <c r="F176" s="683"/>
      <c r="G176" s="903"/>
      <c r="H176" s="903"/>
      <c r="I176" s="906"/>
      <c r="J176" s="903"/>
      <c r="K176" s="903"/>
      <c r="L176" s="354"/>
      <c r="M176" s="7"/>
      <c r="N176" s="7"/>
      <c r="O176" s="7"/>
      <c r="P176" s="7"/>
      <c r="Q176" s="7"/>
      <c r="R176" s="580" t="s">
        <v>654</v>
      </c>
      <c r="T176" s="372" t="str">
        <f ca="1">CELL("address",D176)</f>
        <v>$D$176</v>
      </c>
      <c r="U176" s="458" t="str">
        <f t="shared" si="44"/>
        <v>3d</v>
      </c>
      <c r="V176" s="390" t="str">
        <f t="shared" ca="1" si="45"/>
        <v>3d. DR_DER_System</v>
      </c>
      <c r="W176" s="458" t="s">
        <v>968</v>
      </c>
      <c r="X176" s="458" t="s">
        <v>1100</v>
      </c>
      <c r="Y176" s="458">
        <v>1</v>
      </c>
      <c r="Z176" s="385" t="str">
        <f t="shared" ca="1" si="46"/>
        <v>3d_$D$176_summer_2024_day_1</v>
      </c>
      <c r="AA176" s="458" t="s">
        <v>426</v>
      </c>
      <c r="AC176" s="383" t="str">
        <f t="shared" si="47"/>
        <v>0.00</v>
      </c>
      <c r="AD176" s="458" t="s">
        <v>86</v>
      </c>
      <c r="AE176" s="458" t="s">
        <v>86</v>
      </c>
      <c r="AG176" s="715" t="str">
        <f ca="1">"Requirement for "&amp;T176&amp; " based on "&amp;$T$7&amp;" answer of ""Yes"""</f>
        <v>Requirement for $D$176 based on $D$7 answer of "Yes"</v>
      </c>
    </row>
    <row r="177" spans="1:33" ht="5.25" customHeight="1">
      <c r="A177" s="679"/>
      <c r="B177" s="683"/>
      <c r="C177" s="683"/>
      <c r="D177" s="906"/>
      <c r="E177" s="906"/>
      <c r="F177" s="683"/>
      <c r="G177" s="906"/>
      <c r="H177" s="906"/>
      <c r="I177" s="906"/>
      <c r="J177" s="906"/>
      <c r="K177" s="906"/>
      <c r="L177" s="354"/>
      <c r="M177" s="7"/>
      <c r="N177" s="7"/>
      <c r="O177" s="7"/>
      <c r="P177" s="7"/>
      <c r="Q177" s="397" t="s">
        <v>653</v>
      </c>
      <c r="R177" s="7"/>
      <c r="T177" s="372" t="str">
        <f ca="1">CELL("address",E176)</f>
        <v>$E$176</v>
      </c>
      <c r="U177" s="458" t="str">
        <f t="shared" si="44"/>
        <v>3d</v>
      </c>
      <c r="V177" s="390" t="str">
        <f t="shared" ca="1" si="45"/>
        <v>3d. DR_DER_System</v>
      </c>
      <c r="W177" s="458" t="s">
        <v>968</v>
      </c>
      <c r="X177" s="458" t="s">
        <v>1101</v>
      </c>
      <c r="Y177" s="458">
        <v>1</v>
      </c>
      <c r="Z177" s="385" t="str">
        <f t="shared" ca="1" si="46"/>
        <v>3d_$E$176_summer_2024_1hr_1</v>
      </c>
      <c r="AA177" s="458" t="s">
        <v>426</v>
      </c>
      <c r="AC177" s="383" t="str">
        <f t="shared" si="47"/>
        <v>0.00</v>
      </c>
      <c r="AD177" s="458" t="s">
        <v>86</v>
      </c>
      <c r="AE177" s="458" t="s">
        <v>86</v>
      </c>
      <c r="AG177" s="715" t="str">
        <f ca="1">"Requirement for "&amp;T177&amp; " based on "&amp;$T$7&amp;" answer of ""Yes"""</f>
        <v>Requirement for $E$176 based on $D$7 answer of "Yes"</v>
      </c>
    </row>
    <row r="178" spans="1:33" ht="12.75" hidden="1" customHeight="1">
      <c r="A178" s="679"/>
      <c r="B178" s="683"/>
      <c r="C178" s="683"/>
      <c r="D178" s="906"/>
      <c r="E178" s="906"/>
      <c r="F178" s="683"/>
      <c r="G178" s="906"/>
      <c r="H178" s="906"/>
      <c r="I178" s="906"/>
      <c r="J178" s="906"/>
      <c r="K178" s="906"/>
      <c r="L178" s="354"/>
      <c r="M178" s="7"/>
      <c r="N178" s="7"/>
      <c r="O178" s="7"/>
      <c r="P178" s="7" t="s">
        <v>1087</v>
      </c>
      <c r="Q178" s="397"/>
      <c r="R178" s="7"/>
      <c r="T178" s="372" t="str">
        <f ca="1">CELL("address",G176)</f>
        <v>$G$176</v>
      </c>
      <c r="U178" s="458" t="str">
        <f t="shared" si="44"/>
        <v>3d</v>
      </c>
      <c r="V178" s="390" t="str">
        <f t="shared" ca="1" si="45"/>
        <v>3d. DR_DER_System</v>
      </c>
      <c r="W178" s="458" t="s">
        <v>968</v>
      </c>
      <c r="X178" s="458" t="s">
        <v>1100</v>
      </c>
      <c r="Y178" s="458">
        <v>2</v>
      </c>
      <c r="Z178" s="385" t="str">
        <f t="shared" ca="1" si="46"/>
        <v>3d_$G$176_summer_2024_day_2</v>
      </c>
      <c r="AA178" s="458" t="s">
        <v>426</v>
      </c>
      <c r="AC178" s="383" t="str">
        <f t="shared" si="47"/>
        <v>0.00</v>
      </c>
      <c r="AD178" s="458" t="s">
        <v>86</v>
      </c>
      <c r="AE178" s="458" t="s">
        <v>86</v>
      </c>
      <c r="AG178" s="715" t="str">
        <f ca="1">"Requirement for "&amp;T178&amp; " based on "&amp;$T$8&amp;" answer of ""Yes"""</f>
        <v>Requirement for $G$176 based on $G$7 answer of "Yes"</v>
      </c>
    </row>
    <row r="179" spans="1:33" ht="12.75" hidden="1" customHeight="1">
      <c r="A179" s="679"/>
      <c r="B179" s="683"/>
      <c r="C179" s="683"/>
      <c r="D179" s="906"/>
      <c r="E179" s="906"/>
      <c r="F179" s="683"/>
      <c r="G179" s="906"/>
      <c r="H179" s="906"/>
      <c r="I179" s="906"/>
      <c r="J179" s="906"/>
      <c r="K179" s="906"/>
      <c r="L179" s="354"/>
      <c r="M179" s="7"/>
      <c r="N179" s="7"/>
      <c r="O179" s="7"/>
      <c r="P179" s="7" t="s">
        <v>1087</v>
      </c>
      <c r="Q179" s="397"/>
      <c r="R179" s="7"/>
      <c r="T179" s="372" t="str">
        <f ca="1">CELL("address",H176)</f>
        <v>$H$176</v>
      </c>
      <c r="U179" s="458" t="str">
        <f t="shared" si="44"/>
        <v>3d</v>
      </c>
      <c r="V179" s="390" t="str">
        <f t="shared" ca="1" si="45"/>
        <v>3d. DR_DER_System</v>
      </c>
      <c r="W179" s="458" t="s">
        <v>968</v>
      </c>
      <c r="X179" s="458" t="s">
        <v>1101</v>
      </c>
      <c r="Y179" s="458">
        <v>2</v>
      </c>
      <c r="Z179" s="385" t="str">
        <f t="shared" ca="1" si="46"/>
        <v>3d_$H$176_summer_2024_1hr_2</v>
      </c>
      <c r="AA179" s="458" t="s">
        <v>426</v>
      </c>
      <c r="AC179" s="383" t="str">
        <f t="shared" si="47"/>
        <v>0.00</v>
      </c>
      <c r="AD179" s="458" t="s">
        <v>86</v>
      </c>
      <c r="AE179" s="458" t="s">
        <v>86</v>
      </c>
      <c r="AG179" s="715" t="str">
        <f ca="1">"Requirement for "&amp;T179&amp; " based on "&amp;$T$8&amp;" answer of ""Yes"""</f>
        <v>Requirement for $H$176 based on $G$7 answer of "Yes"</v>
      </c>
    </row>
    <row r="180" spans="1:33" ht="12.75" hidden="1" customHeight="1">
      <c r="A180" s="679"/>
      <c r="B180" s="683"/>
      <c r="C180" s="683"/>
      <c r="D180" s="906"/>
      <c r="E180" s="906"/>
      <c r="F180" s="683"/>
      <c r="G180" s="906"/>
      <c r="H180" s="906"/>
      <c r="I180" s="906"/>
      <c r="J180" s="906"/>
      <c r="K180" s="906"/>
      <c r="L180" s="354"/>
      <c r="M180" s="7"/>
      <c r="N180" s="7"/>
      <c r="O180" s="7"/>
      <c r="P180" s="7" t="s">
        <v>1087</v>
      </c>
      <c r="Q180" s="397"/>
      <c r="R180" s="7"/>
      <c r="T180" s="372" t="str">
        <f ca="1">CELL("address",J176)</f>
        <v>$J$176</v>
      </c>
      <c r="U180" s="458" t="str">
        <f t="shared" si="44"/>
        <v>3d</v>
      </c>
      <c r="V180" s="390" t="str">
        <f t="shared" ca="1" si="45"/>
        <v>3d. DR_DER_System</v>
      </c>
      <c r="W180" s="458" t="s">
        <v>968</v>
      </c>
      <c r="X180" s="458" t="s">
        <v>1100</v>
      </c>
      <c r="Y180" s="458">
        <v>3</v>
      </c>
      <c r="Z180" s="385" t="str">
        <f t="shared" ca="1" si="46"/>
        <v>3d_$J$176_summer_2024_day_3</v>
      </c>
      <c r="AA180" s="458" t="s">
        <v>426</v>
      </c>
      <c r="AC180" s="383" t="str">
        <f t="shared" si="47"/>
        <v>0.00</v>
      </c>
      <c r="AD180" s="458" t="s">
        <v>86</v>
      </c>
      <c r="AE180" s="458" t="s">
        <v>86</v>
      </c>
      <c r="AG180" s="715" t="str">
        <f ca="1">"Requirement for "&amp;T180&amp; " based on "&amp;$T$9&amp;" answer of ""Yes"""</f>
        <v>Requirement for $J$176 based on $J$7 answer of "Yes"</v>
      </c>
    </row>
    <row r="181" spans="1:33" ht="12.75" hidden="1" customHeight="1">
      <c r="A181" s="679"/>
      <c r="B181" s="683"/>
      <c r="C181" s="683"/>
      <c r="D181" s="906"/>
      <c r="E181" s="906"/>
      <c r="F181" s="683"/>
      <c r="G181" s="906"/>
      <c r="H181" s="906"/>
      <c r="I181" s="906"/>
      <c r="J181" s="906"/>
      <c r="K181" s="906"/>
      <c r="L181" s="354"/>
      <c r="M181" s="7"/>
      <c r="N181" s="7"/>
      <c r="O181" s="7"/>
      <c r="P181" s="397" t="s">
        <v>1087</v>
      </c>
      <c r="Q181" s="397"/>
      <c r="R181" s="7"/>
      <c r="T181" s="372" t="str">
        <f ca="1">CELL("address",K176)</f>
        <v>$K$176</v>
      </c>
      <c r="U181" s="458" t="str">
        <f t="shared" si="44"/>
        <v>3d</v>
      </c>
      <c r="V181" s="390" t="str">
        <f t="shared" ca="1" si="45"/>
        <v>3d. DR_DER_System</v>
      </c>
      <c r="W181" s="458" t="s">
        <v>968</v>
      </c>
      <c r="X181" s="458" t="s">
        <v>1101</v>
      </c>
      <c r="Y181" s="458">
        <v>3</v>
      </c>
      <c r="Z181" s="385" t="str">
        <f t="shared" ca="1" si="46"/>
        <v>3d_$K$176_summer_2024_1hr_3</v>
      </c>
      <c r="AA181" s="458" t="s">
        <v>426</v>
      </c>
      <c r="AC181" s="383" t="str">
        <f t="shared" si="47"/>
        <v>0.00</v>
      </c>
      <c r="AD181" s="458" t="s">
        <v>86</v>
      </c>
      <c r="AE181" s="458" t="s">
        <v>86</v>
      </c>
      <c r="AG181" s="715" t="str">
        <f ca="1">"Requirement for "&amp;T181&amp; " based on "&amp;$T$9&amp;" answer of ""Yes"""</f>
        <v>Requirement for $K$176 based on $J$7 answer of "Yes"</v>
      </c>
    </row>
    <row r="182" spans="1:33">
      <c r="A182" s="679">
        <v>2025</v>
      </c>
      <c r="B182" s="683" t="s">
        <v>575</v>
      </c>
      <c r="C182" s="683"/>
      <c r="D182" s="903"/>
      <c r="E182" s="903"/>
      <c r="F182" s="683"/>
      <c r="G182" s="903"/>
      <c r="H182" s="903"/>
      <c r="I182" s="906"/>
      <c r="J182" s="903"/>
      <c r="K182" s="903"/>
      <c r="L182" s="354"/>
      <c r="M182" s="7"/>
      <c r="N182" s="7"/>
      <c r="O182" s="7"/>
      <c r="P182" s="7"/>
      <c r="Q182" s="7"/>
      <c r="R182" s="580" t="s">
        <v>654</v>
      </c>
      <c r="T182" s="372" t="str">
        <f ca="1">CELL("address",D182)</f>
        <v>$D$182</v>
      </c>
      <c r="U182" s="458" t="str">
        <f t="shared" si="44"/>
        <v>3d</v>
      </c>
      <c r="V182" s="390" t="str">
        <f t="shared" ca="1" si="45"/>
        <v>3d. DR_DER_System</v>
      </c>
      <c r="W182" s="458" t="s">
        <v>968</v>
      </c>
      <c r="X182" s="458" t="s">
        <v>1102</v>
      </c>
      <c r="Y182" s="458">
        <v>1</v>
      </c>
      <c r="Z182" s="385" t="str">
        <f t="shared" ca="1" si="46"/>
        <v>3d_$D$182_summer_2025_day_1</v>
      </c>
      <c r="AA182" s="458" t="s">
        <v>426</v>
      </c>
      <c r="AC182" s="383" t="str">
        <f t="shared" si="47"/>
        <v>0.00</v>
      </c>
      <c r="AD182" s="458" t="s">
        <v>86</v>
      </c>
      <c r="AE182" s="458" t="s">
        <v>86</v>
      </c>
      <c r="AG182" s="715" t="str">
        <f ca="1">"Requirement for "&amp;T182&amp; " based on "&amp;$T$7&amp;" answer of ""Yes"""</f>
        <v>Requirement for $D$182 based on $D$7 answer of "Yes"</v>
      </c>
    </row>
    <row r="183" spans="1:33" ht="5.25" customHeight="1">
      <c r="A183" s="679"/>
      <c r="B183" s="683"/>
      <c r="C183" s="683"/>
      <c r="D183" s="906"/>
      <c r="E183" s="906"/>
      <c r="F183" s="683"/>
      <c r="G183" s="906"/>
      <c r="H183" s="906"/>
      <c r="I183" s="906"/>
      <c r="J183" s="906"/>
      <c r="K183" s="906"/>
      <c r="L183" s="354"/>
      <c r="M183" s="7"/>
      <c r="N183" s="7"/>
      <c r="O183" s="7"/>
      <c r="P183" s="7"/>
      <c r="Q183" s="397" t="s">
        <v>653</v>
      </c>
      <c r="R183" s="7"/>
      <c r="T183" s="372" t="str">
        <f ca="1">CELL("address",E182)</f>
        <v>$E$182</v>
      </c>
      <c r="U183" s="458" t="str">
        <f t="shared" si="44"/>
        <v>3d</v>
      </c>
      <c r="V183" s="390" t="str">
        <f t="shared" ca="1" si="45"/>
        <v>3d. DR_DER_System</v>
      </c>
      <c r="W183" s="458" t="s">
        <v>968</v>
      </c>
      <c r="X183" s="458" t="s">
        <v>1103</v>
      </c>
      <c r="Y183" s="458">
        <v>1</v>
      </c>
      <c r="Z183" s="385" t="str">
        <f t="shared" ca="1" si="46"/>
        <v>3d_$E$182_summer_2025_1hr_1</v>
      </c>
      <c r="AA183" s="458" t="s">
        <v>426</v>
      </c>
      <c r="AC183" s="383" t="str">
        <f t="shared" si="47"/>
        <v>0.00</v>
      </c>
      <c r="AD183" s="458" t="s">
        <v>86</v>
      </c>
      <c r="AE183" s="458" t="s">
        <v>86</v>
      </c>
      <c r="AG183" s="715" t="str">
        <f ca="1">"Requirement for "&amp;T183&amp; " based on "&amp;$T$7&amp;" answer of ""Yes"""</f>
        <v>Requirement for $E$182 based on $D$7 answer of "Yes"</v>
      </c>
    </row>
    <row r="184" spans="1:33" ht="12.75" hidden="1" customHeight="1">
      <c r="A184" s="679"/>
      <c r="B184" s="683"/>
      <c r="C184" s="683"/>
      <c r="D184" s="906"/>
      <c r="E184" s="906"/>
      <c r="F184" s="683"/>
      <c r="G184" s="906"/>
      <c r="H184" s="906"/>
      <c r="I184" s="906"/>
      <c r="J184" s="906"/>
      <c r="K184" s="906"/>
      <c r="L184" s="354"/>
      <c r="M184" s="7"/>
      <c r="N184" s="7"/>
      <c r="O184" s="7"/>
      <c r="P184" s="7" t="s">
        <v>1087</v>
      </c>
      <c r="Q184" s="397"/>
      <c r="R184" s="7"/>
      <c r="T184" s="372" t="str">
        <f ca="1">CELL("address",G182)</f>
        <v>$G$182</v>
      </c>
      <c r="U184" s="458" t="str">
        <f t="shared" si="44"/>
        <v>3d</v>
      </c>
      <c r="V184" s="390" t="str">
        <f t="shared" ca="1" si="45"/>
        <v>3d. DR_DER_System</v>
      </c>
      <c r="W184" s="458" t="s">
        <v>968</v>
      </c>
      <c r="X184" s="458" t="s">
        <v>1102</v>
      </c>
      <c r="Y184" s="458">
        <v>2</v>
      </c>
      <c r="Z184" s="385" t="str">
        <f t="shared" ca="1" si="46"/>
        <v>3d_$G$182_summer_2025_day_2</v>
      </c>
      <c r="AA184" s="458" t="s">
        <v>426</v>
      </c>
      <c r="AC184" s="383" t="str">
        <f t="shared" si="47"/>
        <v>0.00</v>
      </c>
      <c r="AD184" s="458" t="s">
        <v>86</v>
      </c>
      <c r="AE184" s="458" t="s">
        <v>86</v>
      </c>
      <c r="AG184" s="715" t="str">
        <f ca="1">"Requirement for "&amp;T184&amp; " based on "&amp;$T$8&amp;" answer of ""Yes"""</f>
        <v>Requirement for $G$182 based on $G$7 answer of "Yes"</v>
      </c>
    </row>
    <row r="185" spans="1:33" ht="12.75" hidden="1" customHeight="1">
      <c r="A185" s="679"/>
      <c r="B185" s="683"/>
      <c r="C185" s="683"/>
      <c r="D185" s="906"/>
      <c r="E185" s="906"/>
      <c r="F185" s="683"/>
      <c r="G185" s="906"/>
      <c r="H185" s="906"/>
      <c r="I185" s="906"/>
      <c r="J185" s="906"/>
      <c r="K185" s="906"/>
      <c r="L185" s="354"/>
      <c r="M185" s="7"/>
      <c r="N185" s="7"/>
      <c r="O185" s="7"/>
      <c r="P185" s="7" t="s">
        <v>1087</v>
      </c>
      <c r="Q185" s="397"/>
      <c r="R185" s="7"/>
      <c r="T185" s="372" t="str">
        <f ca="1">CELL("address",H182)</f>
        <v>$H$182</v>
      </c>
      <c r="U185" s="458" t="str">
        <f t="shared" si="44"/>
        <v>3d</v>
      </c>
      <c r="V185" s="390" t="str">
        <f t="shared" ca="1" si="45"/>
        <v>3d. DR_DER_System</v>
      </c>
      <c r="W185" s="458" t="s">
        <v>968</v>
      </c>
      <c r="X185" s="458" t="s">
        <v>1103</v>
      </c>
      <c r="Y185" s="458">
        <v>2</v>
      </c>
      <c r="Z185" s="385" t="str">
        <f t="shared" ca="1" si="46"/>
        <v>3d_$H$182_summer_2025_1hr_2</v>
      </c>
      <c r="AA185" s="458" t="s">
        <v>426</v>
      </c>
      <c r="AC185" s="383" t="str">
        <f t="shared" si="47"/>
        <v>0.00</v>
      </c>
      <c r="AD185" s="458" t="s">
        <v>86</v>
      </c>
      <c r="AE185" s="458" t="s">
        <v>86</v>
      </c>
      <c r="AG185" s="715" t="str">
        <f ca="1">"Requirement for "&amp;T185&amp; " based on "&amp;$T$8&amp;" answer of ""Yes"""</f>
        <v>Requirement for $H$182 based on $G$7 answer of "Yes"</v>
      </c>
    </row>
    <row r="186" spans="1:33" ht="12.75" hidden="1" customHeight="1">
      <c r="A186" s="679"/>
      <c r="B186" s="683"/>
      <c r="C186" s="683"/>
      <c r="D186" s="906"/>
      <c r="E186" s="906"/>
      <c r="F186" s="683"/>
      <c r="G186" s="906"/>
      <c r="H186" s="906"/>
      <c r="I186" s="906"/>
      <c r="J186" s="906"/>
      <c r="K186" s="906"/>
      <c r="L186" s="354"/>
      <c r="M186" s="7"/>
      <c r="N186" s="7"/>
      <c r="O186" s="7"/>
      <c r="P186" s="7" t="s">
        <v>1087</v>
      </c>
      <c r="Q186" s="397"/>
      <c r="R186" s="7"/>
      <c r="T186" s="372" t="str">
        <f ca="1">CELL("address",J182)</f>
        <v>$J$182</v>
      </c>
      <c r="U186" s="458" t="str">
        <f t="shared" si="44"/>
        <v>3d</v>
      </c>
      <c r="V186" s="390" t="str">
        <f t="shared" ca="1" si="45"/>
        <v>3d. DR_DER_System</v>
      </c>
      <c r="W186" s="458" t="s">
        <v>968</v>
      </c>
      <c r="X186" s="458" t="s">
        <v>1102</v>
      </c>
      <c r="Y186" s="458">
        <v>3</v>
      </c>
      <c r="Z186" s="385" t="str">
        <f t="shared" ca="1" si="46"/>
        <v>3d_$J$182_summer_2025_day_3</v>
      </c>
      <c r="AA186" s="458" t="s">
        <v>426</v>
      </c>
      <c r="AC186" s="383" t="str">
        <f t="shared" si="47"/>
        <v>0.00</v>
      </c>
      <c r="AD186" s="458" t="s">
        <v>86</v>
      </c>
      <c r="AE186" s="458" t="s">
        <v>86</v>
      </c>
      <c r="AG186" s="715" t="str">
        <f ca="1">"Requirement for "&amp;T186&amp; " based on "&amp;$T$9&amp;" answer of ""Yes"""</f>
        <v>Requirement for $J$182 based on $J$7 answer of "Yes"</v>
      </c>
    </row>
    <row r="187" spans="1:33" ht="12.75" hidden="1" customHeight="1">
      <c r="A187" s="679"/>
      <c r="B187" s="683"/>
      <c r="C187" s="683"/>
      <c r="D187" s="906"/>
      <c r="E187" s="906"/>
      <c r="F187" s="683"/>
      <c r="G187" s="906"/>
      <c r="H187" s="906"/>
      <c r="I187" s="906"/>
      <c r="J187" s="906"/>
      <c r="K187" s="906"/>
      <c r="L187" s="354"/>
      <c r="M187" s="7"/>
      <c r="N187" s="7"/>
      <c r="O187" s="7"/>
      <c r="P187" s="397" t="s">
        <v>1087</v>
      </c>
      <c r="Q187" s="397"/>
      <c r="R187" s="7"/>
      <c r="T187" s="372" t="str">
        <f ca="1">CELL("address",K182)</f>
        <v>$K$182</v>
      </c>
      <c r="U187" s="458" t="str">
        <f t="shared" si="44"/>
        <v>3d</v>
      </c>
      <c r="V187" s="390" t="str">
        <f t="shared" ca="1" si="45"/>
        <v>3d. DR_DER_System</v>
      </c>
      <c r="W187" s="458" t="s">
        <v>968</v>
      </c>
      <c r="X187" s="458" t="s">
        <v>1103</v>
      </c>
      <c r="Y187" s="458">
        <v>3</v>
      </c>
      <c r="Z187" s="385" t="str">
        <f t="shared" ca="1" si="46"/>
        <v>3d_$K$182_summer_2025_1hr_3</v>
      </c>
      <c r="AA187" s="458" t="s">
        <v>426</v>
      </c>
      <c r="AC187" s="383" t="str">
        <f t="shared" si="47"/>
        <v>0.00</v>
      </c>
      <c r="AD187" s="458" t="s">
        <v>86</v>
      </c>
      <c r="AE187" s="458" t="s">
        <v>86</v>
      </c>
      <c r="AG187" s="715" t="str">
        <f ca="1">"Requirement for "&amp;T187&amp; " based on "&amp;$T$9&amp;" answer of ""Yes"""</f>
        <v>Requirement for $K$182 based on $J$7 answer of "Yes"</v>
      </c>
    </row>
    <row r="188" spans="1:33">
      <c r="A188" s="679">
        <v>2026</v>
      </c>
      <c r="B188" s="683" t="s">
        <v>575</v>
      </c>
      <c r="C188" s="683"/>
      <c r="D188" s="903"/>
      <c r="E188" s="903"/>
      <c r="F188" s="683"/>
      <c r="G188" s="903"/>
      <c r="H188" s="903"/>
      <c r="I188" s="906"/>
      <c r="J188" s="903"/>
      <c r="K188" s="903"/>
      <c r="L188" s="354"/>
      <c r="M188" s="7"/>
      <c r="N188" s="7"/>
      <c r="O188" s="7"/>
      <c r="P188" s="7"/>
      <c r="Q188" s="7"/>
      <c r="R188" s="580" t="s">
        <v>654</v>
      </c>
      <c r="T188" s="372" t="str">
        <f ca="1">CELL("address",D188)</f>
        <v>$D$188</v>
      </c>
      <c r="U188" s="458" t="str">
        <f t="shared" si="44"/>
        <v>3d</v>
      </c>
      <c r="V188" s="390" t="str">
        <f t="shared" ca="1" si="45"/>
        <v>3d. DR_DER_System</v>
      </c>
      <c r="W188" s="458" t="s">
        <v>968</v>
      </c>
      <c r="X188" s="458" t="s">
        <v>1104</v>
      </c>
      <c r="Y188" s="458">
        <v>1</v>
      </c>
      <c r="Z188" s="385" t="str">
        <f t="shared" ca="1" si="46"/>
        <v>3d_$D$188_summer_2026_day_1</v>
      </c>
      <c r="AA188" s="458" t="s">
        <v>426</v>
      </c>
      <c r="AC188" s="383" t="str">
        <f t="shared" si="47"/>
        <v>0.00</v>
      </c>
      <c r="AD188" s="458" t="s">
        <v>86</v>
      </c>
      <c r="AE188" s="458" t="s">
        <v>86</v>
      </c>
      <c r="AG188" s="715" t="str">
        <f ca="1">"Requirement for "&amp;T188&amp; " based on "&amp;$T$7&amp;" answer of ""Yes"""</f>
        <v>Requirement for $D$188 based on $D$7 answer of "Yes"</v>
      </c>
    </row>
    <row r="189" spans="1:33" ht="5.25" customHeight="1">
      <c r="A189" s="679"/>
      <c r="B189" s="683"/>
      <c r="C189" s="683"/>
      <c r="D189" s="906"/>
      <c r="E189" s="906"/>
      <c r="F189" s="683"/>
      <c r="G189" s="906"/>
      <c r="H189" s="906"/>
      <c r="I189" s="906"/>
      <c r="J189" s="906"/>
      <c r="K189" s="906"/>
      <c r="L189" s="354"/>
      <c r="M189" s="7"/>
      <c r="N189" s="7"/>
      <c r="O189" s="7"/>
      <c r="P189" s="7"/>
      <c r="Q189" s="397" t="s">
        <v>653</v>
      </c>
      <c r="R189" s="7"/>
      <c r="T189" s="372" t="str">
        <f ca="1">CELL("address",E188)</f>
        <v>$E$188</v>
      </c>
      <c r="U189" s="458" t="str">
        <f t="shared" si="44"/>
        <v>3d</v>
      </c>
      <c r="V189" s="390" t="str">
        <f t="shared" ca="1" si="45"/>
        <v>3d. DR_DER_System</v>
      </c>
      <c r="W189" s="458" t="s">
        <v>968</v>
      </c>
      <c r="X189" s="458" t="s">
        <v>1105</v>
      </c>
      <c r="Y189" s="458">
        <v>1</v>
      </c>
      <c r="Z189" s="385" t="str">
        <f t="shared" ca="1" si="46"/>
        <v>3d_$E$188_summer_2026_1hr_1</v>
      </c>
      <c r="AA189" s="458" t="s">
        <v>426</v>
      </c>
      <c r="AC189" s="383" t="str">
        <f t="shared" si="47"/>
        <v>0.00</v>
      </c>
      <c r="AD189" s="458" t="s">
        <v>86</v>
      </c>
      <c r="AE189" s="458" t="s">
        <v>86</v>
      </c>
      <c r="AG189" s="715" t="str">
        <f ca="1">"Requirement for "&amp;T189&amp; " based on "&amp;$T$7&amp;" answer of ""Yes"""</f>
        <v>Requirement for $E$188 based on $D$7 answer of "Yes"</v>
      </c>
    </row>
    <row r="190" spans="1:33" ht="12.75" hidden="1" customHeight="1">
      <c r="A190" s="679"/>
      <c r="B190" s="683"/>
      <c r="C190" s="683"/>
      <c r="D190" s="906"/>
      <c r="E190" s="906"/>
      <c r="F190" s="683"/>
      <c r="G190" s="906"/>
      <c r="H190" s="906"/>
      <c r="I190" s="906"/>
      <c r="J190" s="906"/>
      <c r="K190" s="906"/>
      <c r="L190" s="354"/>
      <c r="M190" s="7"/>
      <c r="N190" s="7"/>
      <c r="O190" s="7"/>
      <c r="P190" s="7" t="s">
        <v>1087</v>
      </c>
      <c r="Q190" s="397"/>
      <c r="R190" s="7"/>
      <c r="T190" s="372" t="str">
        <f ca="1">CELL("address",G188)</f>
        <v>$G$188</v>
      </c>
      <c r="U190" s="458" t="str">
        <f t="shared" si="44"/>
        <v>3d</v>
      </c>
      <c r="V190" s="390" t="str">
        <f t="shared" ca="1" si="45"/>
        <v>3d. DR_DER_System</v>
      </c>
      <c r="W190" s="458" t="s">
        <v>968</v>
      </c>
      <c r="X190" s="458" t="s">
        <v>1104</v>
      </c>
      <c r="Y190" s="458">
        <v>2</v>
      </c>
      <c r="Z190" s="385" t="str">
        <f t="shared" ca="1" si="46"/>
        <v>3d_$G$188_summer_2026_day_2</v>
      </c>
      <c r="AA190" s="458" t="s">
        <v>426</v>
      </c>
      <c r="AC190" s="383" t="str">
        <f t="shared" si="47"/>
        <v>0.00</v>
      </c>
      <c r="AD190" s="458" t="s">
        <v>86</v>
      </c>
      <c r="AE190" s="458" t="s">
        <v>86</v>
      </c>
      <c r="AG190" s="715" t="str">
        <f ca="1">"Requirement for "&amp;T190&amp; " based on "&amp;$T$8&amp;" answer of ""Yes"""</f>
        <v>Requirement for $G$188 based on $G$7 answer of "Yes"</v>
      </c>
    </row>
    <row r="191" spans="1:33" ht="12.75" hidden="1" customHeight="1">
      <c r="A191" s="679"/>
      <c r="B191" s="683"/>
      <c r="C191" s="683"/>
      <c r="D191" s="906"/>
      <c r="E191" s="906"/>
      <c r="F191" s="683"/>
      <c r="G191" s="906"/>
      <c r="H191" s="906"/>
      <c r="I191" s="906"/>
      <c r="J191" s="906"/>
      <c r="K191" s="906"/>
      <c r="L191" s="354"/>
      <c r="M191" s="7"/>
      <c r="N191" s="7"/>
      <c r="O191" s="7"/>
      <c r="P191" s="7" t="s">
        <v>1087</v>
      </c>
      <c r="Q191" s="397"/>
      <c r="R191" s="7"/>
      <c r="T191" s="372" t="str">
        <f ca="1">CELL("address",H188)</f>
        <v>$H$188</v>
      </c>
      <c r="U191" s="458" t="str">
        <f t="shared" si="44"/>
        <v>3d</v>
      </c>
      <c r="V191" s="390" t="str">
        <f t="shared" ca="1" si="45"/>
        <v>3d. DR_DER_System</v>
      </c>
      <c r="W191" s="458" t="s">
        <v>968</v>
      </c>
      <c r="X191" s="458" t="s">
        <v>1105</v>
      </c>
      <c r="Y191" s="458">
        <v>2</v>
      </c>
      <c r="Z191" s="385" t="str">
        <f t="shared" ca="1" si="46"/>
        <v>3d_$H$188_summer_2026_1hr_2</v>
      </c>
      <c r="AA191" s="458" t="s">
        <v>426</v>
      </c>
      <c r="AC191" s="383" t="str">
        <f t="shared" si="47"/>
        <v>0.00</v>
      </c>
      <c r="AD191" s="458" t="s">
        <v>86</v>
      </c>
      <c r="AE191" s="458" t="s">
        <v>86</v>
      </c>
      <c r="AG191" s="715" t="str">
        <f ca="1">"Requirement for "&amp;T191&amp; " based on "&amp;$T$8&amp;" answer of ""Yes"""</f>
        <v>Requirement for $H$188 based on $G$7 answer of "Yes"</v>
      </c>
    </row>
    <row r="192" spans="1:33" ht="12.75" hidden="1" customHeight="1">
      <c r="A192" s="679"/>
      <c r="B192" s="683"/>
      <c r="C192" s="683"/>
      <c r="D192" s="906"/>
      <c r="E192" s="906"/>
      <c r="F192" s="683"/>
      <c r="G192" s="906"/>
      <c r="H192" s="906"/>
      <c r="I192" s="906"/>
      <c r="J192" s="906"/>
      <c r="K192" s="906"/>
      <c r="L192" s="354"/>
      <c r="M192" s="7"/>
      <c r="N192" s="7"/>
      <c r="O192" s="7"/>
      <c r="P192" s="7" t="s">
        <v>1087</v>
      </c>
      <c r="Q192" s="397"/>
      <c r="R192" s="7"/>
      <c r="T192" s="372" t="str">
        <f ca="1">CELL("address",J188)</f>
        <v>$J$188</v>
      </c>
      <c r="U192" s="458" t="str">
        <f t="shared" si="44"/>
        <v>3d</v>
      </c>
      <c r="V192" s="390" t="str">
        <f t="shared" ca="1" si="45"/>
        <v>3d. DR_DER_System</v>
      </c>
      <c r="W192" s="458" t="s">
        <v>968</v>
      </c>
      <c r="X192" s="458" t="s">
        <v>1104</v>
      </c>
      <c r="Y192" s="458">
        <v>3</v>
      </c>
      <c r="Z192" s="385" t="str">
        <f t="shared" ca="1" si="46"/>
        <v>3d_$J$188_summer_2026_day_3</v>
      </c>
      <c r="AA192" s="458" t="s">
        <v>426</v>
      </c>
      <c r="AC192" s="383" t="str">
        <f t="shared" si="47"/>
        <v>0.00</v>
      </c>
      <c r="AD192" s="458" t="s">
        <v>86</v>
      </c>
      <c r="AE192" s="458" t="s">
        <v>86</v>
      </c>
      <c r="AG192" s="715" t="str">
        <f ca="1">"Requirement for "&amp;T192&amp; " based on "&amp;$T$9&amp;" answer of ""Yes"""</f>
        <v>Requirement for $J$188 based on $J$7 answer of "Yes"</v>
      </c>
    </row>
    <row r="193" spans="1:33" ht="12.75" hidden="1" customHeight="1">
      <c r="A193" s="679"/>
      <c r="B193" s="683"/>
      <c r="C193" s="683"/>
      <c r="D193" s="906"/>
      <c r="E193" s="906"/>
      <c r="F193" s="683"/>
      <c r="G193" s="906"/>
      <c r="H193" s="906"/>
      <c r="I193" s="906"/>
      <c r="J193" s="906"/>
      <c r="K193" s="906"/>
      <c r="L193" s="354"/>
      <c r="M193" s="7"/>
      <c r="N193" s="7"/>
      <c r="O193" s="7"/>
      <c r="P193" s="397" t="s">
        <v>1087</v>
      </c>
      <c r="Q193" s="397"/>
      <c r="R193" s="7"/>
      <c r="T193" s="372" t="str">
        <f ca="1">CELL("address",K188)</f>
        <v>$K$188</v>
      </c>
      <c r="U193" s="458" t="str">
        <f t="shared" si="44"/>
        <v>3d</v>
      </c>
      <c r="V193" s="390" t="str">
        <f t="shared" ca="1" si="45"/>
        <v>3d. DR_DER_System</v>
      </c>
      <c r="W193" s="458" t="s">
        <v>968</v>
      </c>
      <c r="X193" s="458" t="s">
        <v>1105</v>
      </c>
      <c r="Y193" s="458">
        <v>3</v>
      </c>
      <c r="Z193" s="385" t="str">
        <f t="shared" ca="1" si="46"/>
        <v>3d_$K$188_summer_2026_1hr_3</v>
      </c>
      <c r="AA193" s="458" t="s">
        <v>426</v>
      </c>
      <c r="AC193" s="383" t="str">
        <f t="shared" si="47"/>
        <v>0.00</v>
      </c>
      <c r="AD193" s="458" t="s">
        <v>86</v>
      </c>
      <c r="AE193" s="458" t="s">
        <v>86</v>
      </c>
      <c r="AG193" s="715" t="str">
        <f ca="1">"Requirement for "&amp;T193&amp; " based on "&amp;$T$9&amp;" answer of ""Yes"""</f>
        <v>Requirement for $K$188 based on $J$7 answer of "Yes"</v>
      </c>
    </row>
    <row r="194" spans="1:33">
      <c r="A194" s="679">
        <v>2027</v>
      </c>
      <c r="B194" s="683" t="s">
        <v>575</v>
      </c>
      <c r="C194" s="683"/>
      <c r="D194" s="903"/>
      <c r="E194" s="903"/>
      <c r="F194" s="683"/>
      <c r="G194" s="903"/>
      <c r="H194" s="903"/>
      <c r="I194" s="906"/>
      <c r="J194" s="903"/>
      <c r="K194" s="903"/>
      <c r="L194" s="354"/>
      <c r="M194" s="7"/>
      <c r="N194" s="7"/>
      <c r="O194" s="7"/>
      <c r="P194" s="7"/>
      <c r="Q194" s="7"/>
      <c r="R194" s="580" t="s">
        <v>654</v>
      </c>
      <c r="T194" s="372" t="str">
        <f ca="1">CELL("address",D194)</f>
        <v>$D$194</v>
      </c>
      <c r="U194" s="458" t="str">
        <f t="shared" si="44"/>
        <v>3d</v>
      </c>
      <c r="V194" s="390" t="str">
        <f t="shared" ca="1" si="45"/>
        <v>3d. DR_DER_System</v>
      </c>
      <c r="W194" s="458" t="s">
        <v>968</v>
      </c>
      <c r="X194" s="458" t="s">
        <v>1106</v>
      </c>
      <c r="Y194" s="458">
        <v>1</v>
      </c>
      <c r="Z194" s="385" t="str">
        <f t="shared" ca="1" si="46"/>
        <v>3d_$D$194_summer_2027_day_1</v>
      </c>
      <c r="AA194" s="458" t="s">
        <v>426</v>
      </c>
      <c r="AC194" s="383" t="str">
        <f t="shared" si="47"/>
        <v>0.00</v>
      </c>
      <c r="AD194" s="458" t="s">
        <v>86</v>
      </c>
      <c r="AE194" s="458" t="s">
        <v>86</v>
      </c>
      <c r="AG194" s="715" t="str">
        <f ca="1">"Requirement for "&amp;T194&amp; " based on "&amp;$T$7&amp;" answer of ""Yes"""</f>
        <v>Requirement for $D$194 based on $D$7 answer of "Yes"</v>
      </c>
    </row>
    <row r="195" spans="1:33" ht="5.25" customHeight="1">
      <c r="A195" s="679"/>
      <c r="B195" s="683"/>
      <c r="C195" s="683"/>
      <c r="D195" s="683"/>
      <c r="E195" s="683"/>
      <c r="F195" s="683"/>
      <c r="G195" s="906"/>
      <c r="H195" s="906"/>
      <c r="I195" s="906"/>
      <c r="J195" s="906"/>
      <c r="K195" s="906"/>
      <c r="L195" s="354"/>
      <c r="M195" s="7"/>
      <c r="N195" s="7"/>
      <c r="O195" s="7"/>
      <c r="P195" s="7"/>
      <c r="Q195" s="397" t="s">
        <v>653</v>
      </c>
      <c r="R195" s="7"/>
      <c r="T195" s="372" t="str">
        <f ca="1">CELL("address",E194)</f>
        <v>$E$194</v>
      </c>
      <c r="U195" s="458" t="str">
        <f t="shared" si="44"/>
        <v>3d</v>
      </c>
      <c r="V195" s="390" t="str">
        <f t="shared" ca="1" si="45"/>
        <v>3d. DR_DER_System</v>
      </c>
      <c r="W195" s="458" t="s">
        <v>968</v>
      </c>
      <c r="X195" s="458" t="s">
        <v>1107</v>
      </c>
      <c r="Y195" s="458">
        <v>1</v>
      </c>
      <c r="Z195" s="385" t="str">
        <f t="shared" ca="1" si="46"/>
        <v>3d_$E$194_summer_2027_1hr_1</v>
      </c>
      <c r="AA195" s="458" t="s">
        <v>426</v>
      </c>
      <c r="AC195" s="383" t="str">
        <f t="shared" si="47"/>
        <v>0.00</v>
      </c>
      <c r="AD195" s="458" t="s">
        <v>86</v>
      </c>
      <c r="AE195" s="458" t="s">
        <v>86</v>
      </c>
      <c r="AG195" s="715" t="str">
        <f ca="1">"Requirement for "&amp;T195&amp; " based on "&amp;$T$7&amp;" answer of ""Yes"""</f>
        <v>Requirement for $E$194 based on $D$7 answer of "Yes"</v>
      </c>
    </row>
    <row r="196" spans="1:33" ht="12.75" hidden="1" customHeight="1">
      <c r="A196" s="679"/>
      <c r="B196" s="683"/>
      <c r="C196" s="683"/>
      <c r="D196" s="683"/>
      <c r="E196" s="683"/>
      <c r="F196" s="683"/>
      <c r="G196" s="906"/>
      <c r="H196" s="906"/>
      <c r="I196" s="906"/>
      <c r="J196" s="906"/>
      <c r="K196" s="906"/>
      <c r="L196" s="354"/>
      <c r="M196" s="7"/>
      <c r="N196" s="7"/>
      <c r="O196" s="7"/>
      <c r="P196" s="7" t="s">
        <v>1087</v>
      </c>
      <c r="R196" s="7"/>
      <c r="T196" s="372" t="str">
        <f ca="1">CELL("address",G194)</f>
        <v>$G$194</v>
      </c>
      <c r="U196" s="458" t="str">
        <f t="shared" si="44"/>
        <v>3d</v>
      </c>
      <c r="V196" s="390" t="str">
        <f t="shared" ca="1" si="45"/>
        <v>3d. DR_DER_System</v>
      </c>
      <c r="W196" s="458" t="s">
        <v>968</v>
      </c>
      <c r="X196" s="458" t="s">
        <v>1106</v>
      </c>
      <c r="Y196" s="458">
        <v>2</v>
      </c>
      <c r="Z196" s="385" t="str">
        <f t="shared" ca="1" si="46"/>
        <v>3d_$G$194_summer_2027_day_2</v>
      </c>
      <c r="AA196" s="458" t="s">
        <v>426</v>
      </c>
      <c r="AC196" s="383" t="str">
        <f t="shared" si="47"/>
        <v>0.00</v>
      </c>
      <c r="AD196" s="458" t="s">
        <v>86</v>
      </c>
      <c r="AE196" s="458" t="s">
        <v>86</v>
      </c>
      <c r="AG196" s="715" t="str">
        <f ca="1">"Requirement for "&amp;T196&amp; " based on "&amp;$T$8&amp;" answer of ""Yes"""</f>
        <v>Requirement for $G$194 based on $G$7 answer of "Yes"</v>
      </c>
    </row>
    <row r="197" spans="1:33" ht="12.75" hidden="1" customHeight="1">
      <c r="A197" s="679"/>
      <c r="B197" s="683"/>
      <c r="C197" s="683"/>
      <c r="D197" s="683"/>
      <c r="E197" s="683"/>
      <c r="F197" s="683"/>
      <c r="G197" s="906"/>
      <c r="H197" s="906"/>
      <c r="I197" s="906"/>
      <c r="J197" s="906"/>
      <c r="K197" s="906"/>
      <c r="L197" s="354"/>
      <c r="M197" s="7"/>
      <c r="N197" s="7"/>
      <c r="O197" s="7"/>
      <c r="P197" s="7" t="s">
        <v>1087</v>
      </c>
      <c r="R197" s="7"/>
      <c r="T197" s="372" t="str">
        <f ca="1">CELL("address",H194)</f>
        <v>$H$194</v>
      </c>
      <c r="U197" s="458" t="str">
        <f t="shared" si="44"/>
        <v>3d</v>
      </c>
      <c r="V197" s="390" t="str">
        <f t="shared" ca="1" si="45"/>
        <v>3d. DR_DER_System</v>
      </c>
      <c r="W197" s="458" t="s">
        <v>968</v>
      </c>
      <c r="X197" s="458" t="s">
        <v>1107</v>
      </c>
      <c r="Y197" s="458">
        <v>2</v>
      </c>
      <c r="Z197" s="385" t="str">
        <f t="shared" ca="1" si="46"/>
        <v>3d_$H$194_summer_2027_1hr_2</v>
      </c>
      <c r="AA197" s="458" t="s">
        <v>426</v>
      </c>
      <c r="AC197" s="383" t="str">
        <f t="shared" si="47"/>
        <v>0.00</v>
      </c>
      <c r="AD197" s="458" t="s">
        <v>86</v>
      </c>
      <c r="AE197" s="458" t="s">
        <v>86</v>
      </c>
      <c r="AG197" s="715" t="str">
        <f ca="1">"Requirement for "&amp;T197&amp; " based on "&amp;$T$8&amp;" answer of ""Yes"""</f>
        <v>Requirement for $H$194 based on $G$7 answer of "Yes"</v>
      </c>
    </row>
    <row r="198" spans="1:33" ht="12.75" hidden="1" customHeight="1">
      <c r="A198" s="679"/>
      <c r="B198" s="683"/>
      <c r="C198" s="683"/>
      <c r="D198" s="683"/>
      <c r="E198" s="683"/>
      <c r="F198" s="683"/>
      <c r="G198" s="906"/>
      <c r="H198" s="906"/>
      <c r="I198" s="906"/>
      <c r="J198" s="906"/>
      <c r="K198" s="906"/>
      <c r="L198" s="354"/>
      <c r="M198" s="7"/>
      <c r="N198" s="7"/>
      <c r="O198" s="7"/>
      <c r="P198" s="7" t="s">
        <v>1087</v>
      </c>
      <c r="R198" s="7"/>
      <c r="T198" s="372" t="str">
        <f ca="1">CELL("address",J194)</f>
        <v>$J$194</v>
      </c>
      <c r="U198" s="458" t="str">
        <f t="shared" si="44"/>
        <v>3d</v>
      </c>
      <c r="V198" s="390" t="str">
        <f t="shared" ca="1" si="45"/>
        <v>3d. DR_DER_System</v>
      </c>
      <c r="W198" s="458" t="s">
        <v>968</v>
      </c>
      <c r="X198" s="458" t="s">
        <v>1106</v>
      </c>
      <c r="Y198" s="458">
        <v>3</v>
      </c>
      <c r="Z198" s="385" t="str">
        <f t="shared" ca="1" si="46"/>
        <v>3d_$J$194_summer_2027_day_3</v>
      </c>
      <c r="AA198" s="458" t="s">
        <v>426</v>
      </c>
      <c r="AC198" s="383" t="str">
        <f t="shared" si="47"/>
        <v>0.00</v>
      </c>
      <c r="AD198" s="458" t="s">
        <v>86</v>
      </c>
      <c r="AE198" s="458" t="s">
        <v>86</v>
      </c>
      <c r="AG198" s="715" t="str">
        <f ca="1">"Requirement for "&amp;T198&amp; " based on "&amp;$T$9&amp;" answer of ""Yes"""</f>
        <v>Requirement for $J$194 based on $J$7 answer of "Yes"</v>
      </c>
    </row>
    <row r="199" spans="1:33" ht="12.75" hidden="1" customHeight="1">
      <c r="A199" s="679"/>
      <c r="B199" s="683"/>
      <c r="C199" s="683"/>
      <c r="D199" s="683"/>
      <c r="E199" s="683"/>
      <c r="F199" s="683"/>
      <c r="G199" s="906"/>
      <c r="H199" s="906"/>
      <c r="I199" s="906"/>
      <c r="J199" s="906"/>
      <c r="K199" s="906"/>
      <c r="L199" s="354"/>
      <c r="M199" s="7"/>
      <c r="N199" s="7"/>
      <c r="O199" s="7"/>
      <c r="P199" s="397" t="s">
        <v>1087</v>
      </c>
      <c r="R199" s="7"/>
      <c r="T199" s="372" t="str">
        <f ca="1">CELL("address",K194)</f>
        <v>$K$194</v>
      </c>
      <c r="U199" s="458" t="str">
        <f t="shared" si="44"/>
        <v>3d</v>
      </c>
      <c r="V199" s="390" t="str">
        <f t="shared" ca="1" si="45"/>
        <v>3d. DR_DER_System</v>
      </c>
      <c r="W199" s="458" t="s">
        <v>968</v>
      </c>
      <c r="X199" s="458" t="s">
        <v>1107</v>
      </c>
      <c r="Y199" s="458">
        <v>3</v>
      </c>
      <c r="Z199" s="385" t="str">
        <f t="shared" ca="1" si="46"/>
        <v>3d_$K$194_summer_2027_1hr_3</v>
      </c>
      <c r="AA199" s="458" t="s">
        <v>426</v>
      </c>
      <c r="AC199" s="383" t="str">
        <f t="shared" si="47"/>
        <v>0.00</v>
      </c>
      <c r="AD199" s="458" t="s">
        <v>86</v>
      </c>
      <c r="AE199" s="458" t="s">
        <v>86</v>
      </c>
      <c r="AG199" s="715" t="str">
        <f ca="1">"Requirement for "&amp;T199&amp; " based on "&amp;$T$9&amp;" answer of ""Yes"""</f>
        <v>Requirement for $K$194 based on $J$7 answer of "Yes"</v>
      </c>
    </row>
    <row r="200" spans="1:33">
      <c r="A200" s="679">
        <v>2028</v>
      </c>
      <c r="B200" s="683" t="s">
        <v>575</v>
      </c>
      <c r="C200" s="683"/>
      <c r="D200" s="699"/>
      <c r="E200" s="699"/>
      <c r="F200" s="683"/>
      <c r="G200" s="903"/>
      <c r="H200" s="903"/>
      <c r="I200" s="906"/>
      <c r="J200" s="903"/>
      <c r="K200" s="903"/>
      <c r="L200" s="354"/>
      <c r="M200" s="7"/>
      <c r="N200" s="7"/>
      <c r="O200" s="7"/>
      <c r="P200" s="604"/>
      <c r="Q200" s="7"/>
      <c r="R200" s="580" t="s">
        <v>654</v>
      </c>
      <c r="T200" s="372" t="str">
        <f ca="1">CELL("address",D200)</f>
        <v>$D$200</v>
      </c>
      <c r="U200" s="458" t="str">
        <f t="shared" si="44"/>
        <v>3d</v>
      </c>
      <c r="V200" s="390" t="str">
        <f t="shared" ref="V200:V229" ca="1" si="48">MID(CELL("filename",U200),FIND("]",CELL("filename",U200))+1,256)</f>
        <v>3d. DR_DER_System</v>
      </c>
      <c r="W200" s="458" t="s">
        <v>968</v>
      </c>
      <c r="X200" s="531" t="s">
        <v>1439</v>
      </c>
      <c r="Y200" s="458">
        <v>1</v>
      </c>
      <c r="Z200" s="385" t="str">
        <f t="shared" ca="1" si="46"/>
        <v>3d_$D$200_summer_2028_day_1</v>
      </c>
      <c r="AA200" s="458" t="s">
        <v>426</v>
      </c>
      <c r="AC200" s="383" t="str">
        <f t="shared" si="47"/>
        <v>0.00</v>
      </c>
      <c r="AD200" s="458" t="s">
        <v>86</v>
      </c>
      <c r="AE200" s="458" t="s">
        <v>86</v>
      </c>
    </row>
    <row r="201" spans="1:33" ht="5.25" customHeight="1">
      <c r="A201" s="679"/>
      <c r="B201" s="683"/>
      <c r="C201" s="683"/>
      <c r="D201" s="683"/>
      <c r="E201" s="683"/>
      <c r="F201" s="683"/>
      <c r="G201" s="906"/>
      <c r="H201" s="906"/>
      <c r="I201" s="906"/>
      <c r="J201" s="906"/>
      <c r="K201" s="906"/>
      <c r="L201" s="354"/>
      <c r="M201" s="7"/>
      <c r="N201" s="7"/>
      <c r="O201" s="7"/>
      <c r="P201" s="7"/>
      <c r="Q201" s="397" t="s">
        <v>653</v>
      </c>
      <c r="R201" s="7"/>
      <c r="T201" s="372" t="str">
        <f ca="1">CELL("address",E200)</f>
        <v>$E$200</v>
      </c>
      <c r="U201" s="458" t="str">
        <f t="shared" si="44"/>
        <v>3d</v>
      </c>
      <c r="V201" s="390" t="str">
        <f t="shared" ca="1" si="48"/>
        <v>3d. DR_DER_System</v>
      </c>
      <c r="W201" s="458" t="s">
        <v>968</v>
      </c>
      <c r="X201" s="531" t="s">
        <v>1440</v>
      </c>
      <c r="Y201" s="458">
        <v>1</v>
      </c>
      <c r="Z201" s="385" t="str">
        <f t="shared" ca="1" si="46"/>
        <v>3d_$E$200_summer_2028_1hr_1</v>
      </c>
      <c r="AA201" s="458" t="s">
        <v>426</v>
      </c>
      <c r="AC201" s="383" t="str">
        <f t="shared" si="47"/>
        <v>0.00</v>
      </c>
      <c r="AD201" s="458" t="s">
        <v>86</v>
      </c>
      <c r="AE201" s="458" t="s">
        <v>86</v>
      </c>
    </row>
    <row r="202" spans="1:33" ht="12.75" hidden="1" customHeight="1">
      <c r="A202" s="679"/>
      <c r="B202" s="683"/>
      <c r="C202" s="683"/>
      <c r="D202" s="683"/>
      <c r="E202" s="683"/>
      <c r="F202" s="683"/>
      <c r="G202" s="906"/>
      <c r="H202" s="906"/>
      <c r="I202" s="906"/>
      <c r="J202" s="906"/>
      <c r="K202" s="906"/>
      <c r="L202" s="354"/>
      <c r="M202" s="7"/>
      <c r="N202" s="7"/>
      <c r="O202" s="7"/>
      <c r="P202" s="7" t="s">
        <v>1087</v>
      </c>
      <c r="Q202" s="397"/>
      <c r="R202" s="7"/>
      <c r="T202" s="372" t="str">
        <f ca="1">CELL("address",G200)</f>
        <v>$G$200</v>
      </c>
      <c r="U202" s="458" t="str">
        <f t="shared" si="44"/>
        <v>3d</v>
      </c>
      <c r="V202" s="390" t="str">
        <f t="shared" ca="1" si="48"/>
        <v>3d. DR_DER_System</v>
      </c>
      <c r="W202" s="458" t="s">
        <v>968</v>
      </c>
      <c r="X202" s="531" t="s">
        <v>1439</v>
      </c>
      <c r="Y202" s="458">
        <v>2</v>
      </c>
      <c r="Z202" s="385" t="str">
        <f t="shared" ca="1" si="46"/>
        <v>3d_$G$200_summer_2028_day_2</v>
      </c>
      <c r="AA202" s="458" t="s">
        <v>426</v>
      </c>
      <c r="AC202" s="383" t="str">
        <f t="shared" si="47"/>
        <v>0.00</v>
      </c>
      <c r="AD202" s="458" t="s">
        <v>86</v>
      </c>
      <c r="AE202" s="458" t="s">
        <v>86</v>
      </c>
    </row>
    <row r="203" spans="1:33" ht="12.75" hidden="1" customHeight="1">
      <c r="A203" s="679"/>
      <c r="B203" s="683"/>
      <c r="C203" s="683"/>
      <c r="D203" s="683"/>
      <c r="E203" s="683"/>
      <c r="F203" s="683"/>
      <c r="G203" s="906"/>
      <c r="H203" s="906"/>
      <c r="I203" s="906"/>
      <c r="J203" s="906"/>
      <c r="K203" s="906"/>
      <c r="L203" s="354"/>
      <c r="M203" s="7"/>
      <c r="N203" s="7"/>
      <c r="O203" s="7"/>
      <c r="P203" s="7" t="s">
        <v>1087</v>
      </c>
      <c r="Q203" s="397"/>
      <c r="R203" s="7"/>
      <c r="T203" s="372" t="str">
        <f ca="1">CELL("address",H200)</f>
        <v>$H$200</v>
      </c>
      <c r="U203" s="458" t="str">
        <f t="shared" si="44"/>
        <v>3d</v>
      </c>
      <c r="V203" s="390" t="str">
        <f t="shared" ca="1" si="48"/>
        <v>3d. DR_DER_System</v>
      </c>
      <c r="W203" s="458" t="s">
        <v>968</v>
      </c>
      <c r="X203" s="531" t="s">
        <v>1440</v>
      </c>
      <c r="Y203" s="458">
        <v>2</v>
      </c>
      <c r="Z203" s="385" t="str">
        <f t="shared" ca="1" si="46"/>
        <v>3d_$H$200_summer_2028_1hr_2</v>
      </c>
      <c r="AA203" s="458" t="s">
        <v>426</v>
      </c>
      <c r="AC203" s="383" t="str">
        <f t="shared" si="47"/>
        <v>0.00</v>
      </c>
      <c r="AD203" s="458" t="s">
        <v>86</v>
      </c>
      <c r="AE203" s="458" t="s">
        <v>86</v>
      </c>
    </row>
    <row r="204" spans="1:33" ht="12.75" hidden="1" customHeight="1">
      <c r="A204" s="679"/>
      <c r="B204" s="683"/>
      <c r="C204" s="683"/>
      <c r="D204" s="683"/>
      <c r="E204" s="683"/>
      <c r="F204" s="683"/>
      <c r="G204" s="906"/>
      <c r="H204" s="906"/>
      <c r="I204" s="906"/>
      <c r="J204" s="906"/>
      <c r="K204" s="906"/>
      <c r="L204" s="354"/>
      <c r="M204" s="7"/>
      <c r="N204" s="7"/>
      <c r="O204" s="7"/>
      <c r="P204" s="7" t="s">
        <v>1087</v>
      </c>
      <c r="Q204" s="397"/>
      <c r="R204" s="7"/>
      <c r="T204" s="372" t="str">
        <f ca="1">CELL("address",J200)</f>
        <v>$J$200</v>
      </c>
      <c r="U204" s="458" t="str">
        <f t="shared" si="44"/>
        <v>3d</v>
      </c>
      <c r="V204" s="390" t="str">
        <f t="shared" ca="1" si="48"/>
        <v>3d. DR_DER_System</v>
      </c>
      <c r="W204" s="458" t="s">
        <v>968</v>
      </c>
      <c r="X204" s="531" t="s">
        <v>1439</v>
      </c>
      <c r="Y204" s="458">
        <v>3</v>
      </c>
      <c r="Z204" s="385" t="str">
        <f t="shared" ca="1" si="46"/>
        <v>3d_$J$200_summer_2028_day_3</v>
      </c>
      <c r="AA204" s="458" t="s">
        <v>426</v>
      </c>
      <c r="AC204" s="383" t="str">
        <f t="shared" si="47"/>
        <v>0.00</v>
      </c>
      <c r="AD204" s="458" t="s">
        <v>86</v>
      </c>
      <c r="AE204" s="458" t="s">
        <v>86</v>
      </c>
    </row>
    <row r="205" spans="1:33" ht="12.75" hidden="1" customHeight="1">
      <c r="A205" s="679"/>
      <c r="B205" s="683"/>
      <c r="C205" s="683"/>
      <c r="D205" s="683"/>
      <c r="E205" s="683"/>
      <c r="F205" s="683"/>
      <c r="G205" s="906"/>
      <c r="H205" s="906"/>
      <c r="I205" s="906"/>
      <c r="J205" s="906"/>
      <c r="K205" s="906"/>
      <c r="L205" s="354"/>
      <c r="M205" s="7"/>
      <c r="N205" s="7"/>
      <c r="O205" s="7"/>
      <c r="P205" s="397" t="s">
        <v>1087</v>
      </c>
      <c r="Q205" s="397"/>
      <c r="R205" s="7"/>
      <c r="T205" s="372" t="str">
        <f ca="1">CELL("address",K200)</f>
        <v>$K$200</v>
      </c>
      <c r="U205" s="458" t="str">
        <f t="shared" si="44"/>
        <v>3d</v>
      </c>
      <c r="V205" s="390" t="str">
        <f t="shared" ca="1" si="48"/>
        <v>3d. DR_DER_System</v>
      </c>
      <c r="W205" s="458" t="s">
        <v>968</v>
      </c>
      <c r="X205" s="531" t="s">
        <v>1440</v>
      </c>
      <c r="Y205" s="458">
        <v>3</v>
      </c>
      <c r="Z205" s="385" t="str">
        <f t="shared" ca="1" si="46"/>
        <v>3d_$K$200_summer_2028_1hr_3</v>
      </c>
      <c r="AA205" s="458" t="s">
        <v>426</v>
      </c>
      <c r="AC205" s="383" t="str">
        <f t="shared" si="47"/>
        <v>0.00</v>
      </c>
      <c r="AD205" s="458" t="s">
        <v>86</v>
      </c>
      <c r="AE205" s="458" t="s">
        <v>86</v>
      </c>
    </row>
    <row r="206" spans="1:33">
      <c r="A206" s="679">
        <v>2029</v>
      </c>
      <c r="B206" s="683" t="s">
        <v>575</v>
      </c>
      <c r="C206" s="683"/>
      <c r="D206" s="699"/>
      <c r="E206" s="699"/>
      <c r="F206" s="683"/>
      <c r="G206" s="903"/>
      <c r="H206" s="903"/>
      <c r="I206" s="906"/>
      <c r="J206" s="903"/>
      <c r="K206" s="903"/>
      <c r="L206" s="354"/>
      <c r="M206" s="7"/>
      <c r="N206" s="7"/>
      <c r="O206" s="7"/>
      <c r="P206" s="7"/>
      <c r="Q206" s="7"/>
      <c r="R206" s="580" t="s">
        <v>654</v>
      </c>
      <c r="T206" s="372" t="str">
        <f ca="1">CELL("address",D206)</f>
        <v>$D$206</v>
      </c>
      <c r="U206" s="458" t="str">
        <f t="shared" si="44"/>
        <v>3d</v>
      </c>
      <c r="V206" s="390" t="str">
        <f t="shared" ca="1" si="48"/>
        <v>3d. DR_DER_System</v>
      </c>
      <c r="W206" s="458" t="s">
        <v>968</v>
      </c>
      <c r="X206" s="531" t="s">
        <v>1441</v>
      </c>
      <c r="Y206" s="458">
        <v>1</v>
      </c>
      <c r="Z206" s="385" t="str">
        <f t="shared" ca="1" si="46"/>
        <v>3d_$D$206_summer_2029_day_1</v>
      </c>
      <c r="AA206" s="458" t="s">
        <v>426</v>
      </c>
      <c r="AC206" s="383" t="str">
        <f t="shared" si="47"/>
        <v>0.00</v>
      </c>
      <c r="AD206" s="458" t="s">
        <v>86</v>
      </c>
      <c r="AE206" s="458" t="s">
        <v>86</v>
      </c>
    </row>
    <row r="207" spans="1:33" ht="5.25" customHeight="1">
      <c r="A207" s="679"/>
      <c r="B207" s="683"/>
      <c r="C207" s="683"/>
      <c r="D207" s="683"/>
      <c r="E207" s="683"/>
      <c r="F207" s="683"/>
      <c r="G207" s="906"/>
      <c r="H207" s="906"/>
      <c r="I207" s="906"/>
      <c r="J207" s="906"/>
      <c r="K207" s="906"/>
      <c r="L207" s="354"/>
      <c r="M207" s="7"/>
      <c r="N207" s="7"/>
      <c r="O207" s="7"/>
      <c r="P207" s="7"/>
      <c r="Q207" s="397" t="s">
        <v>653</v>
      </c>
      <c r="R207" s="7"/>
      <c r="T207" s="372" t="str">
        <f ca="1">CELL("address",E206)</f>
        <v>$E$206</v>
      </c>
      <c r="U207" s="458" t="str">
        <f t="shared" si="44"/>
        <v>3d</v>
      </c>
      <c r="V207" s="390" t="str">
        <f t="shared" ca="1" si="48"/>
        <v>3d. DR_DER_System</v>
      </c>
      <c r="W207" s="458" t="s">
        <v>968</v>
      </c>
      <c r="X207" s="531" t="s">
        <v>1442</v>
      </c>
      <c r="Y207" s="458">
        <v>1</v>
      </c>
      <c r="Z207" s="385" t="str">
        <f t="shared" ca="1" si="46"/>
        <v>3d_$E$206_summer_2029_1hr_1</v>
      </c>
      <c r="AA207" s="458" t="s">
        <v>426</v>
      </c>
      <c r="AC207" s="383" t="str">
        <f t="shared" si="47"/>
        <v>0.00</v>
      </c>
      <c r="AD207" s="458" t="s">
        <v>86</v>
      </c>
      <c r="AE207" s="458" t="s">
        <v>86</v>
      </c>
    </row>
    <row r="208" spans="1:33" ht="12.75" hidden="1" customHeight="1">
      <c r="A208" s="679"/>
      <c r="B208" s="683"/>
      <c r="C208" s="683"/>
      <c r="D208" s="683"/>
      <c r="E208" s="683"/>
      <c r="F208" s="683"/>
      <c r="G208" s="906"/>
      <c r="H208" s="906"/>
      <c r="I208" s="906"/>
      <c r="J208" s="906"/>
      <c r="K208" s="906"/>
      <c r="L208" s="354"/>
      <c r="M208" s="7"/>
      <c r="N208" s="7"/>
      <c r="O208" s="7"/>
      <c r="P208" s="7" t="s">
        <v>1087</v>
      </c>
      <c r="Q208" s="397"/>
      <c r="R208" s="7"/>
      <c r="T208" s="372" t="str">
        <f ca="1">CELL("address",G206)</f>
        <v>$G$206</v>
      </c>
      <c r="U208" s="458" t="str">
        <f t="shared" si="44"/>
        <v>3d</v>
      </c>
      <c r="V208" s="390" t="str">
        <f t="shared" ca="1" si="48"/>
        <v>3d. DR_DER_System</v>
      </c>
      <c r="W208" s="458" t="s">
        <v>968</v>
      </c>
      <c r="X208" s="531" t="s">
        <v>1441</v>
      </c>
      <c r="Y208" s="458">
        <v>2</v>
      </c>
      <c r="Z208" s="385" t="str">
        <f t="shared" ca="1" si="46"/>
        <v>3d_$G$206_summer_2029_day_2</v>
      </c>
      <c r="AA208" s="458" t="s">
        <v>426</v>
      </c>
      <c r="AC208" s="383" t="str">
        <f t="shared" si="47"/>
        <v>0.00</v>
      </c>
      <c r="AD208" s="458" t="s">
        <v>86</v>
      </c>
      <c r="AE208" s="458" t="s">
        <v>86</v>
      </c>
    </row>
    <row r="209" spans="1:31" ht="12.75" hidden="1" customHeight="1">
      <c r="A209" s="679"/>
      <c r="B209" s="683"/>
      <c r="C209" s="683"/>
      <c r="D209" s="683"/>
      <c r="E209" s="683"/>
      <c r="F209" s="683"/>
      <c r="G209" s="906"/>
      <c r="H209" s="906"/>
      <c r="I209" s="906"/>
      <c r="J209" s="906"/>
      <c r="K209" s="906"/>
      <c r="L209" s="354"/>
      <c r="M209" s="7"/>
      <c r="N209" s="7"/>
      <c r="O209" s="7"/>
      <c r="P209" s="7" t="s">
        <v>1087</v>
      </c>
      <c r="Q209" s="397"/>
      <c r="R209" s="7"/>
      <c r="T209" s="372" t="str">
        <f ca="1">CELL("address",H206)</f>
        <v>$H$206</v>
      </c>
      <c r="U209" s="458" t="str">
        <f t="shared" si="44"/>
        <v>3d</v>
      </c>
      <c r="V209" s="390" t="str">
        <f t="shared" ca="1" si="48"/>
        <v>3d. DR_DER_System</v>
      </c>
      <c r="W209" s="458" t="s">
        <v>968</v>
      </c>
      <c r="X209" s="531" t="s">
        <v>1442</v>
      </c>
      <c r="Y209" s="458">
        <v>2</v>
      </c>
      <c r="Z209" s="385" t="str">
        <f t="shared" ca="1" si="46"/>
        <v>3d_$H$206_summer_2029_1hr_2</v>
      </c>
      <c r="AA209" s="458" t="s">
        <v>426</v>
      </c>
      <c r="AC209" s="383" t="str">
        <f t="shared" si="47"/>
        <v>0.00</v>
      </c>
      <c r="AD209" s="458" t="s">
        <v>86</v>
      </c>
      <c r="AE209" s="458" t="s">
        <v>86</v>
      </c>
    </row>
    <row r="210" spans="1:31" ht="12.75" hidden="1" customHeight="1">
      <c r="A210" s="679"/>
      <c r="B210" s="683"/>
      <c r="C210" s="683"/>
      <c r="D210" s="683"/>
      <c r="E210" s="683"/>
      <c r="F210" s="683"/>
      <c r="G210" s="906"/>
      <c r="H210" s="906"/>
      <c r="I210" s="906"/>
      <c r="J210" s="906"/>
      <c r="K210" s="906"/>
      <c r="L210" s="354"/>
      <c r="M210" s="7"/>
      <c r="N210" s="7"/>
      <c r="O210" s="7"/>
      <c r="P210" s="7" t="s">
        <v>1087</v>
      </c>
      <c r="Q210" s="397"/>
      <c r="R210" s="7"/>
      <c r="T210" s="372" t="str">
        <f ca="1">CELL("address",J206)</f>
        <v>$J$206</v>
      </c>
      <c r="U210" s="458" t="str">
        <f t="shared" si="44"/>
        <v>3d</v>
      </c>
      <c r="V210" s="390" t="str">
        <f t="shared" ca="1" si="48"/>
        <v>3d. DR_DER_System</v>
      </c>
      <c r="W210" s="458" t="s">
        <v>968</v>
      </c>
      <c r="X210" s="531" t="s">
        <v>1441</v>
      </c>
      <c r="Y210" s="458">
        <v>3</v>
      </c>
      <c r="Z210" s="385" t="str">
        <f t="shared" ca="1" si="46"/>
        <v>3d_$J$206_summer_2029_day_3</v>
      </c>
      <c r="AA210" s="458" t="s">
        <v>426</v>
      </c>
      <c r="AC210" s="383" t="str">
        <f t="shared" si="47"/>
        <v>0.00</v>
      </c>
      <c r="AD210" s="458" t="s">
        <v>86</v>
      </c>
      <c r="AE210" s="458" t="s">
        <v>86</v>
      </c>
    </row>
    <row r="211" spans="1:31" ht="12.75" hidden="1" customHeight="1">
      <c r="A211" s="679"/>
      <c r="B211" s="683"/>
      <c r="C211" s="683"/>
      <c r="D211" s="683"/>
      <c r="E211" s="683"/>
      <c r="F211" s="683"/>
      <c r="G211" s="906"/>
      <c r="H211" s="906"/>
      <c r="I211" s="906"/>
      <c r="J211" s="906"/>
      <c r="K211" s="906"/>
      <c r="L211" s="354"/>
      <c r="M211" s="7"/>
      <c r="N211" s="7"/>
      <c r="O211" s="7"/>
      <c r="P211" s="397" t="s">
        <v>1087</v>
      </c>
      <c r="Q211" s="397"/>
      <c r="R211" s="7"/>
      <c r="T211" s="372" t="str">
        <f ca="1">CELL("address",K206)</f>
        <v>$K$206</v>
      </c>
      <c r="U211" s="458" t="str">
        <f t="shared" si="44"/>
        <v>3d</v>
      </c>
      <c r="V211" s="390" t="str">
        <f t="shared" ca="1" si="48"/>
        <v>3d. DR_DER_System</v>
      </c>
      <c r="W211" s="458" t="s">
        <v>968</v>
      </c>
      <c r="X211" s="531" t="s">
        <v>1442</v>
      </c>
      <c r="Y211" s="458">
        <v>3</v>
      </c>
      <c r="Z211" s="385" t="str">
        <f t="shared" ca="1" si="46"/>
        <v>3d_$K$206_summer_2029_1hr_3</v>
      </c>
      <c r="AA211" s="458" t="s">
        <v>426</v>
      </c>
      <c r="AC211" s="383" t="str">
        <f t="shared" si="47"/>
        <v>0.00</v>
      </c>
      <c r="AD211" s="458" t="s">
        <v>86</v>
      </c>
      <c r="AE211" s="458" t="s">
        <v>86</v>
      </c>
    </row>
    <row r="212" spans="1:31">
      <c r="A212" s="679">
        <v>2030</v>
      </c>
      <c r="B212" s="683" t="s">
        <v>575</v>
      </c>
      <c r="C212" s="683"/>
      <c r="D212" s="699"/>
      <c r="E212" s="699"/>
      <c r="F212" s="683"/>
      <c r="G212" s="903"/>
      <c r="H212" s="903"/>
      <c r="I212" s="906"/>
      <c r="J212" s="903"/>
      <c r="K212" s="903"/>
      <c r="L212" s="354"/>
      <c r="M212" s="7"/>
      <c r="N212" s="7"/>
      <c r="O212" s="7"/>
      <c r="P212" s="7"/>
      <c r="Q212" s="7"/>
      <c r="R212" s="580" t="s">
        <v>654</v>
      </c>
      <c r="T212" s="372" t="str">
        <f ca="1">CELL("address",D212)</f>
        <v>$D$212</v>
      </c>
      <c r="U212" s="458" t="str">
        <f t="shared" si="44"/>
        <v>3d</v>
      </c>
      <c r="V212" s="390" t="str">
        <f t="shared" ca="1" si="48"/>
        <v>3d. DR_DER_System</v>
      </c>
      <c r="W212" s="458" t="s">
        <v>968</v>
      </c>
      <c r="X212" s="531" t="s">
        <v>1443</v>
      </c>
      <c r="Y212" s="458">
        <v>1</v>
      </c>
      <c r="Z212" s="385" t="str">
        <f t="shared" ca="1" si="46"/>
        <v>3d_$D$212_summer_2030_day_1</v>
      </c>
      <c r="AA212" s="458" t="s">
        <v>426</v>
      </c>
      <c r="AC212" s="383" t="str">
        <f t="shared" si="47"/>
        <v>0.00</v>
      </c>
      <c r="AD212" s="458" t="s">
        <v>86</v>
      </c>
      <c r="AE212" s="458" t="s">
        <v>86</v>
      </c>
    </row>
    <row r="213" spans="1:31" ht="5.25" customHeight="1">
      <c r="A213" s="679"/>
      <c r="B213" s="683"/>
      <c r="C213" s="683"/>
      <c r="D213" s="683"/>
      <c r="E213" s="683"/>
      <c r="F213" s="683"/>
      <c r="G213" s="906"/>
      <c r="H213" s="906"/>
      <c r="I213" s="906"/>
      <c r="J213" s="906"/>
      <c r="K213" s="906"/>
      <c r="L213" s="354"/>
      <c r="M213" s="7"/>
      <c r="N213" s="7"/>
      <c r="O213" s="7"/>
      <c r="P213" s="7"/>
      <c r="Q213" s="397" t="s">
        <v>653</v>
      </c>
      <c r="R213" s="7"/>
      <c r="T213" s="372" t="str">
        <f ca="1">CELL("address",E212)</f>
        <v>$E$212</v>
      </c>
      <c r="U213" s="458" t="str">
        <f t="shared" si="44"/>
        <v>3d</v>
      </c>
      <c r="V213" s="390" t="str">
        <f t="shared" ca="1" si="48"/>
        <v>3d. DR_DER_System</v>
      </c>
      <c r="W213" s="458" t="s">
        <v>968</v>
      </c>
      <c r="X213" s="531" t="s">
        <v>1444</v>
      </c>
      <c r="Y213" s="458">
        <v>1</v>
      </c>
      <c r="Z213" s="385" t="str">
        <f t="shared" ca="1" si="46"/>
        <v>3d_$E$212_summer_2030_1hr_1</v>
      </c>
      <c r="AA213" s="458" t="s">
        <v>426</v>
      </c>
      <c r="AC213" s="383" t="str">
        <f t="shared" si="47"/>
        <v>0.00</v>
      </c>
      <c r="AD213" s="458" t="s">
        <v>86</v>
      </c>
      <c r="AE213" s="458" t="s">
        <v>86</v>
      </c>
    </row>
    <row r="214" spans="1:31" ht="12.75" hidden="1" customHeight="1">
      <c r="A214" s="679"/>
      <c r="B214" s="683"/>
      <c r="C214" s="683"/>
      <c r="D214" s="683"/>
      <c r="E214" s="683"/>
      <c r="F214" s="683"/>
      <c r="G214" s="906"/>
      <c r="H214" s="906"/>
      <c r="I214" s="906"/>
      <c r="J214" s="906"/>
      <c r="K214" s="906"/>
      <c r="L214" s="354"/>
      <c r="M214" s="7"/>
      <c r="N214" s="7"/>
      <c r="O214" s="7"/>
      <c r="P214" s="7" t="s">
        <v>1087</v>
      </c>
      <c r="Q214" s="397"/>
      <c r="R214" s="7"/>
      <c r="T214" s="372" t="str">
        <f ca="1">CELL("address",G212)</f>
        <v>$G$212</v>
      </c>
      <c r="U214" s="458" t="str">
        <f t="shared" si="44"/>
        <v>3d</v>
      </c>
      <c r="V214" s="390" t="str">
        <f t="shared" ca="1" si="48"/>
        <v>3d. DR_DER_System</v>
      </c>
      <c r="W214" s="458" t="s">
        <v>968</v>
      </c>
      <c r="X214" s="531" t="s">
        <v>1443</v>
      </c>
      <c r="Y214" s="458">
        <v>2</v>
      </c>
      <c r="Z214" s="385" t="str">
        <f t="shared" ca="1" si="46"/>
        <v>3d_$G$212_summer_2030_day_2</v>
      </c>
      <c r="AA214" s="458" t="s">
        <v>426</v>
      </c>
      <c r="AC214" s="383" t="str">
        <f t="shared" si="47"/>
        <v>0.00</v>
      </c>
      <c r="AD214" s="458" t="s">
        <v>86</v>
      </c>
      <c r="AE214" s="458" t="s">
        <v>86</v>
      </c>
    </row>
    <row r="215" spans="1:31" ht="12.75" hidden="1" customHeight="1">
      <c r="A215" s="679"/>
      <c r="B215" s="683"/>
      <c r="C215" s="683"/>
      <c r="D215" s="683"/>
      <c r="E215" s="683"/>
      <c r="F215" s="683"/>
      <c r="G215" s="906"/>
      <c r="H215" s="906"/>
      <c r="I215" s="906"/>
      <c r="J215" s="906"/>
      <c r="K215" s="906"/>
      <c r="L215" s="354"/>
      <c r="M215" s="7"/>
      <c r="N215" s="7"/>
      <c r="O215" s="7"/>
      <c r="P215" s="7" t="s">
        <v>1087</v>
      </c>
      <c r="Q215" s="397"/>
      <c r="R215" s="7"/>
      <c r="T215" s="372" t="str">
        <f ca="1">CELL("address",H212)</f>
        <v>$H$212</v>
      </c>
      <c r="U215" s="458" t="str">
        <f t="shared" si="44"/>
        <v>3d</v>
      </c>
      <c r="V215" s="390" t="str">
        <f t="shared" ca="1" si="48"/>
        <v>3d. DR_DER_System</v>
      </c>
      <c r="W215" s="458" t="s">
        <v>968</v>
      </c>
      <c r="X215" s="531" t="s">
        <v>1444</v>
      </c>
      <c r="Y215" s="458">
        <v>2</v>
      </c>
      <c r="Z215" s="385" t="str">
        <f t="shared" ca="1" si="46"/>
        <v>3d_$H$212_summer_2030_1hr_2</v>
      </c>
      <c r="AA215" s="458" t="s">
        <v>426</v>
      </c>
      <c r="AC215" s="383" t="str">
        <f t="shared" si="47"/>
        <v>0.00</v>
      </c>
      <c r="AD215" s="458" t="s">
        <v>86</v>
      </c>
      <c r="AE215" s="458" t="s">
        <v>86</v>
      </c>
    </row>
    <row r="216" spans="1:31" ht="12.75" hidden="1" customHeight="1">
      <c r="A216" s="679"/>
      <c r="B216" s="683"/>
      <c r="C216" s="683"/>
      <c r="D216" s="683"/>
      <c r="E216" s="683"/>
      <c r="F216" s="683"/>
      <c r="G216" s="906"/>
      <c r="H216" s="906"/>
      <c r="I216" s="906"/>
      <c r="J216" s="906"/>
      <c r="K216" s="906"/>
      <c r="L216" s="354"/>
      <c r="M216" s="7"/>
      <c r="N216" s="7"/>
      <c r="O216" s="7"/>
      <c r="P216" s="7" t="s">
        <v>1087</v>
      </c>
      <c r="Q216" s="397"/>
      <c r="R216" s="7"/>
      <c r="T216" s="372" t="str">
        <f ca="1">CELL("address",J212)</f>
        <v>$J$212</v>
      </c>
      <c r="U216" s="458" t="str">
        <f t="shared" si="44"/>
        <v>3d</v>
      </c>
      <c r="V216" s="390" t="str">
        <f t="shared" ca="1" si="48"/>
        <v>3d. DR_DER_System</v>
      </c>
      <c r="W216" s="458" t="s">
        <v>968</v>
      </c>
      <c r="X216" s="531" t="s">
        <v>1443</v>
      </c>
      <c r="Y216" s="458">
        <v>3</v>
      </c>
      <c r="Z216" s="385" t="str">
        <f t="shared" ca="1" si="46"/>
        <v>3d_$J$212_summer_2030_day_3</v>
      </c>
      <c r="AA216" s="458" t="s">
        <v>426</v>
      </c>
      <c r="AC216" s="383" t="str">
        <f t="shared" si="47"/>
        <v>0.00</v>
      </c>
      <c r="AD216" s="458" t="s">
        <v>86</v>
      </c>
      <c r="AE216" s="458" t="s">
        <v>86</v>
      </c>
    </row>
    <row r="217" spans="1:31" ht="12.75" hidden="1" customHeight="1">
      <c r="A217" s="679"/>
      <c r="B217" s="683"/>
      <c r="C217" s="683"/>
      <c r="D217" s="683"/>
      <c r="E217" s="683"/>
      <c r="F217" s="683"/>
      <c r="G217" s="906"/>
      <c r="H217" s="906"/>
      <c r="I217" s="906"/>
      <c r="J217" s="906"/>
      <c r="K217" s="906"/>
      <c r="L217" s="354"/>
      <c r="M217" s="7"/>
      <c r="N217" s="7"/>
      <c r="O217" s="7"/>
      <c r="P217" s="397" t="s">
        <v>1087</v>
      </c>
      <c r="Q217" s="397"/>
      <c r="R217" s="7"/>
      <c r="T217" s="372" t="str">
        <f ca="1">CELL("address",K212)</f>
        <v>$K$212</v>
      </c>
      <c r="U217" s="458" t="str">
        <f t="shared" si="44"/>
        <v>3d</v>
      </c>
      <c r="V217" s="390" t="str">
        <f t="shared" ca="1" si="48"/>
        <v>3d. DR_DER_System</v>
      </c>
      <c r="W217" s="458" t="s">
        <v>968</v>
      </c>
      <c r="X217" s="531" t="s">
        <v>1444</v>
      </c>
      <c r="Y217" s="458">
        <v>3</v>
      </c>
      <c r="Z217" s="385" t="str">
        <f t="shared" ca="1" si="46"/>
        <v>3d_$K$212_summer_2030_1hr_3</v>
      </c>
      <c r="AA217" s="458" t="s">
        <v>426</v>
      </c>
      <c r="AC217" s="383" t="str">
        <f t="shared" si="47"/>
        <v>0.00</v>
      </c>
      <c r="AD217" s="458" t="s">
        <v>86</v>
      </c>
      <c r="AE217" s="458" t="s">
        <v>86</v>
      </c>
    </row>
    <row r="218" spans="1:31">
      <c r="A218" s="679">
        <v>2031</v>
      </c>
      <c r="B218" s="683" t="s">
        <v>575</v>
      </c>
      <c r="C218" s="683"/>
      <c r="D218" s="699"/>
      <c r="E218" s="699"/>
      <c r="F218" s="683"/>
      <c r="G218" s="903"/>
      <c r="H218" s="903"/>
      <c r="I218" s="906"/>
      <c r="J218" s="903"/>
      <c r="K218" s="903"/>
      <c r="L218" s="354"/>
      <c r="M218" s="7"/>
      <c r="N218" s="7"/>
      <c r="O218" s="7"/>
      <c r="P218" s="7"/>
      <c r="Q218" s="7"/>
      <c r="R218" s="580" t="s">
        <v>654</v>
      </c>
      <c r="T218" s="372" t="str">
        <f ca="1">CELL("address",D218)</f>
        <v>$D$218</v>
      </c>
      <c r="U218" s="458" t="str">
        <f t="shared" si="44"/>
        <v>3d</v>
      </c>
      <c r="V218" s="390" t="str">
        <f t="shared" ca="1" si="48"/>
        <v>3d. DR_DER_System</v>
      </c>
      <c r="W218" s="458" t="s">
        <v>968</v>
      </c>
      <c r="X218" s="531" t="s">
        <v>1445</v>
      </c>
      <c r="Y218" s="458">
        <v>1</v>
      </c>
      <c r="Z218" s="385" t="str">
        <f t="shared" ca="1" si="46"/>
        <v>3d_$D$218_summer_2031_day_1</v>
      </c>
      <c r="AA218" s="458" t="s">
        <v>426</v>
      </c>
      <c r="AC218" s="383" t="str">
        <f t="shared" si="47"/>
        <v>0.00</v>
      </c>
      <c r="AD218" s="458" t="s">
        <v>86</v>
      </c>
      <c r="AE218" s="458" t="s">
        <v>86</v>
      </c>
    </row>
    <row r="219" spans="1:31" ht="5.25" customHeight="1">
      <c r="A219" s="679"/>
      <c r="B219" s="683"/>
      <c r="C219" s="683"/>
      <c r="D219" s="683"/>
      <c r="E219" s="683"/>
      <c r="F219" s="683"/>
      <c r="G219" s="906"/>
      <c r="H219" s="906"/>
      <c r="I219" s="906"/>
      <c r="J219" s="906"/>
      <c r="K219" s="906"/>
      <c r="L219" s="354"/>
      <c r="M219" s="7"/>
      <c r="N219" s="7"/>
      <c r="O219" s="7"/>
      <c r="P219" s="7"/>
      <c r="Q219" s="397" t="s">
        <v>653</v>
      </c>
      <c r="R219" s="7"/>
      <c r="T219" s="372" t="str">
        <f ca="1">CELL("address",E218)</f>
        <v>$E$218</v>
      </c>
      <c r="U219" s="458" t="str">
        <f t="shared" si="44"/>
        <v>3d</v>
      </c>
      <c r="V219" s="390" t="str">
        <f t="shared" ca="1" si="48"/>
        <v>3d. DR_DER_System</v>
      </c>
      <c r="W219" s="458" t="s">
        <v>968</v>
      </c>
      <c r="X219" s="531" t="s">
        <v>1446</v>
      </c>
      <c r="Y219" s="458">
        <v>1</v>
      </c>
      <c r="Z219" s="385" t="str">
        <f t="shared" ca="1" si="46"/>
        <v>3d_$E$218_summer_2031_1hr_1</v>
      </c>
      <c r="AA219" s="458" t="s">
        <v>426</v>
      </c>
      <c r="AC219" s="383" t="str">
        <f t="shared" si="47"/>
        <v>0.00</v>
      </c>
      <c r="AD219" s="458" t="s">
        <v>86</v>
      </c>
      <c r="AE219" s="458" t="s">
        <v>86</v>
      </c>
    </row>
    <row r="220" spans="1:31" ht="12.75" hidden="1" customHeight="1">
      <c r="A220" s="679"/>
      <c r="B220" s="683"/>
      <c r="C220" s="683"/>
      <c r="D220" s="683"/>
      <c r="E220" s="683"/>
      <c r="F220" s="683"/>
      <c r="G220" s="906"/>
      <c r="H220" s="906"/>
      <c r="I220" s="906"/>
      <c r="J220" s="906"/>
      <c r="K220" s="906"/>
      <c r="L220" s="354"/>
      <c r="M220" s="7"/>
      <c r="N220" s="7"/>
      <c r="O220" s="7"/>
      <c r="P220" s="7" t="s">
        <v>1087</v>
      </c>
      <c r="Q220" s="397"/>
      <c r="R220" s="7"/>
      <c r="T220" s="372" t="str">
        <f ca="1">CELL("address",G218)</f>
        <v>$G$218</v>
      </c>
      <c r="U220" s="458" t="str">
        <f t="shared" si="44"/>
        <v>3d</v>
      </c>
      <c r="V220" s="390" t="str">
        <f t="shared" ca="1" si="48"/>
        <v>3d. DR_DER_System</v>
      </c>
      <c r="W220" s="458" t="s">
        <v>968</v>
      </c>
      <c r="X220" s="531" t="s">
        <v>1445</v>
      </c>
      <c r="Y220" s="458">
        <v>2</v>
      </c>
      <c r="Z220" s="385" t="str">
        <f t="shared" ca="1" si="46"/>
        <v>3d_$G$218_summer_2031_day_2</v>
      </c>
      <c r="AA220" s="458" t="s">
        <v>426</v>
      </c>
      <c r="AC220" s="383" t="str">
        <f t="shared" si="47"/>
        <v>0.00</v>
      </c>
      <c r="AD220" s="458" t="s">
        <v>86</v>
      </c>
      <c r="AE220" s="458" t="s">
        <v>86</v>
      </c>
    </row>
    <row r="221" spans="1:31" ht="12.75" hidden="1" customHeight="1">
      <c r="A221" s="679"/>
      <c r="B221" s="683"/>
      <c r="C221" s="683"/>
      <c r="D221" s="683"/>
      <c r="E221" s="683"/>
      <c r="F221" s="683"/>
      <c r="G221" s="906"/>
      <c r="H221" s="906"/>
      <c r="I221" s="906"/>
      <c r="J221" s="906"/>
      <c r="K221" s="906"/>
      <c r="L221" s="354"/>
      <c r="M221" s="7"/>
      <c r="N221" s="7"/>
      <c r="O221" s="7"/>
      <c r="P221" s="7" t="s">
        <v>1087</v>
      </c>
      <c r="Q221" s="397"/>
      <c r="R221" s="7"/>
      <c r="T221" s="372" t="str">
        <f ca="1">CELL("address",H218)</f>
        <v>$H$218</v>
      </c>
      <c r="U221" s="458" t="str">
        <f t="shared" si="44"/>
        <v>3d</v>
      </c>
      <c r="V221" s="390" t="str">
        <f t="shared" ca="1" si="48"/>
        <v>3d. DR_DER_System</v>
      </c>
      <c r="W221" s="458" t="s">
        <v>968</v>
      </c>
      <c r="X221" s="531" t="s">
        <v>1446</v>
      </c>
      <c r="Y221" s="458">
        <v>2</v>
      </c>
      <c r="Z221" s="385" t="str">
        <f t="shared" ca="1" si="46"/>
        <v>3d_$H$218_summer_2031_1hr_2</v>
      </c>
      <c r="AA221" s="458" t="s">
        <v>426</v>
      </c>
      <c r="AC221" s="383" t="str">
        <f t="shared" si="47"/>
        <v>0.00</v>
      </c>
      <c r="AD221" s="458" t="s">
        <v>86</v>
      </c>
      <c r="AE221" s="458" t="s">
        <v>86</v>
      </c>
    </row>
    <row r="222" spans="1:31" ht="12.75" hidden="1" customHeight="1">
      <c r="A222" s="679"/>
      <c r="B222" s="683"/>
      <c r="C222" s="683"/>
      <c r="D222" s="683"/>
      <c r="E222" s="683"/>
      <c r="F222" s="683"/>
      <c r="G222" s="906"/>
      <c r="H222" s="906"/>
      <c r="I222" s="906"/>
      <c r="J222" s="906"/>
      <c r="K222" s="906"/>
      <c r="L222" s="354"/>
      <c r="M222" s="7"/>
      <c r="N222" s="7"/>
      <c r="O222" s="7"/>
      <c r="P222" s="7" t="s">
        <v>1087</v>
      </c>
      <c r="Q222" s="397"/>
      <c r="R222" s="7"/>
      <c r="T222" s="372" t="str">
        <f ca="1">CELL("address",J218)</f>
        <v>$J$218</v>
      </c>
      <c r="U222" s="458" t="str">
        <f t="shared" si="44"/>
        <v>3d</v>
      </c>
      <c r="V222" s="390" t="str">
        <f t="shared" ca="1" si="48"/>
        <v>3d. DR_DER_System</v>
      </c>
      <c r="W222" s="458" t="s">
        <v>968</v>
      </c>
      <c r="X222" s="531" t="s">
        <v>1445</v>
      </c>
      <c r="Y222" s="458">
        <v>3</v>
      </c>
      <c r="Z222" s="385" t="str">
        <f t="shared" ca="1" si="46"/>
        <v>3d_$J$218_summer_2031_day_3</v>
      </c>
      <c r="AA222" s="458" t="s">
        <v>426</v>
      </c>
      <c r="AC222" s="383" t="str">
        <f t="shared" si="47"/>
        <v>0.00</v>
      </c>
      <c r="AD222" s="458" t="s">
        <v>86</v>
      </c>
      <c r="AE222" s="458" t="s">
        <v>86</v>
      </c>
    </row>
    <row r="223" spans="1:31" ht="12.75" hidden="1" customHeight="1">
      <c r="A223" s="679"/>
      <c r="B223" s="683"/>
      <c r="C223" s="683"/>
      <c r="D223" s="683"/>
      <c r="E223" s="683"/>
      <c r="F223" s="683"/>
      <c r="G223" s="906"/>
      <c r="H223" s="906"/>
      <c r="I223" s="906"/>
      <c r="J223" s="906"/>
      <c r="K223" s="906"/>
      <c r="L223" s="354"/>
      <c r="M223" s="7"/>
      <c r="N223" s="7"/>
      <c r="O223" s="7"/>
      <c r="P223" s="397" t="s">
        <v>1087</v>
      </c>
      <c r="Q223" s="397"/>
      <c r="R223" s="7"/>
      <c r="T223" s="372" t="str">
        <f ca="1">CELL("address",K218)</f>
        <v>$K$218</v>
      </c>
      <c r="U223" s="458" t="str">
        <f t="shared" si="44"/>
        <v>3d</v>
      </c>
      <c r="V223" s="390" t="str">
        <f t="shared" ca="1" si="48"/>
        <v>3d. DR_DER_System</v>
      </c>
      <c r="W223" s="458" t="s">
        <v>968</v>
      </c>
      <c r="X223" s="531" t="s">
        <v>1446</v>
      </c>
      <c r="Y223" s="458">
        <v>3</v>
      </c>
      <c r="Z223" s="385" t="str">
        <f t="shared" ca="1" si="46"/>
        <v>3d_$K$218_summer_2031_1hr_3</v>
      </c>
      <c r="AA223" s="458" t="s">
        <v>426</v>
      </c>
      <c r="AC223" s="383" t="str">
        <f t="shared" si="47"/>
        <v>0.00</v>
      </c>
      <c r="AD223" s="458" t="s">
        <v>86</v>
      </c>
      <c r="AE223" s="458" t="s">
        <v>86</v>
      </c>
    </row>
    <row r="224" spans="1:31">
      <c r="A224" s="679">
        <v>2032</v>
      </c>
      <c r="B224" s="683" t="s">
        <v>575</v>
      </c>
      <c r="C224" s="683"/>
      <c r="D224" s="699"/>
      <c r="E224" s="699"/>
      <c r="F224" s="683"/>
      <c r="G224" s="903"/>
      <c r="H224" s="903"/>
      <c r="I224" s="906"/>
      <c r="J224" s="903"/>
      <c r="K224" s="903"/>
      <c r="L224" s="354"/>
      <c r="M224" s="7"/>
      <c r="N224" s="7"/>
      <c r="O224" s="7"/>
      <c r="P224" s="7"/>
      <c r="Q224" s="7"/>
      <c r="R224" s="580" t="s">
        <v>654</v>
      </c>
      <c r="T224" s="372" t="str">
        <f ca="1">CELL("address",D224)</f>
        <v>$D$224</v>
      </c>
      <c r="U224" s="458" t="str">
        <f t="shared" si="44"/>
        <v>3d</v>
      </c>
      <c r="V224" s="390" t="str">
        <f t="shared" ca="1" si="48"/>
        <v>3d. DR_DER_System</v>
      </c>
      <c r="W224" s="458" t="s">
        <v>968</v>
      </c>
      <c r="X224" s="531" t="s">
        <v>1447</v>
      </c>
      <c r="Y224" s="458">
        <v>1</v>
      </c>
      <c r="Z224" s="385" t="str">
        <f t="shared" ca="1" si="46"/>
        <v>3d_$D$224_summer_2032_day_1</v>
      </c>
      <c r="AA224" s="458" t="s">
        <v>426</v>
      </c>
      <c r="AC224" s="383" t="str">
        <f t="shared" si="47"/>
        <v>0.00</v>
      </c>
      <c r="AD224" s="458" t="s">
        <v>86</v>
      </c>
      <c r="AE224" s="458" t="s">
        <v>86</v>
      </c>
    </row>
    <row r="225" spans="1:33" ht="5.25" customHeight="1">
      <c r="A225" s="679"/>
      <c r="B225" s="683"/>
      <c r="C225" s="683"/>
      <c r="D225" s="683"/>
      <c r="E225" s="683"/>
      <c r="F225" s="683"/>
      <c r="G225" s="683"/>
      <c r="H225" s="683"/>
      <c r="I225" s="683"/>
      <c r="J225" s="683"/>
      <c r="K225" s="683"/>
      <c r="L225" s="354"/>
      <c r="M225" s="7"/>
      <c r="N225" s="7"/>
      <c r="O225" s="7"/>
      <c r="P225" s="7"/>
      <c r="Q225" s="397" t="s">
        <v>653</v>
      </c>
      <c r="R225" s="7"/>
      <c r="T225" s="372" t="str">
        <f ca="1">CELL("address",E224)</f>
        <v>$E$224</v>
      </c>
      <c r="U225" s="458" t="str">
        <f t="shared" si="44"/>
        <v>3d</v>
      </c>
      <c r="V225" s="390" t="str">
        <f t="shared" ca="1" si="48"/>
        <v>3d. DR_DER_System</v>
      </c>
      <c r="W225" s="458" t="s">
        <v>968</v>
      </c>
      <c r="X225" s="531" t="s">
        <v>1448</v>
      </c>
      <c r="Y225" s="458">
        <v>1</v>
      </c>
      <c r="Z225" s="385" t="str">
        <f t="shared" ca="1" si="46"/>
        <v>3d_$E$224_summer_2032_1hr_1</v>
      </c>
      <c r="AA225" s="458" t="s">
        <v>426</v>
      </c>
      <c r="AC225" s="383" t="str">
        <f t="shared" si="47"/>
        <v>0.00</v>
      </c>
      <c r="AD225" s="458" t="s">
        <v>86</v>
      </c>
      <c r="AE225" s="458" t="s">
        <v>86</v>
      </c>
    </row>
    <row r="226" spans="1:33" ht="12.75" hidden="1" customHeight="1">
      <c r="A226" s="679"/>
      <c r="B226" s="683"/>
      <c r="C226" s="683"/>
      <c r="D226" s="683"/>
      <c r="E226" s="683"/>
      <c r="F226" s="683"/>
      <c r="G226" s="683"/>
      <c r="H226" s="683"/>
      <c r="I226" s="683"/>
      <c r="J226" s="683"/>
      <c r="K226" s="683"/>
      <c r="L226" s="354"/>
      <c r="M226" s="7"/>
      <c r="N226" s="7"/>
      <c r="O226" s="7"/>
      <c r="P226" s="7" t="s">
        <v>1087</v>
      </c>
      <c r="R226" s="7"/>
      <c r="T226" s="372" t="str">
        <f ca="1">CELL("address",G224)</f>
        <v>$G$224</v>
      </c>
      <c r="U226" s="458" t="str">
        <f t="shared" si="44"/>
        <v>3d</v>
      </c>
      <c r="V226" s="390" t="str">
        <f t="shared" ca="1" si="48"/>
        <v>3d. DR_DER_System</v>
      </c>
      <c r="W226" s="458" t="s">
        <v>968</v>
      </c>
      <c r="X226" s="531" t="s">
        <v>1447</v>
      </c>
      <c r="Y226" s="458">
        <v>2</v>
      </c>
      <c r="Z226" s="385" t="str">
        <f t="shared" ca="1" si="46"/>
        <v>3d_$G$224_summer_2032_day_2</v>
      </c>
      <c r="AA226" s="458" t="s">
        <v>426</v>
      </c>
      <c r="AC226" s="383" t="str">
        <f t="shared" si="47"/>
        <v>0.00</v>
      </c>
      <c r="AD226" s="458" t="s">
        <v>86</v>
      </c>
      <c r="AE226" s="458" t="s">
        <v>86</v>
      </c>
    </row>
    <row r="227" spans="1:33" ht="12.75" hidden="1" customHeight="1">
      <c r="A227" s="679"/>
      <c r="B227" s="683"/>
      <c r="C227" s="683"/>
      <c r="D227" s="683"/>
      <c r="E227" s="683"/>
      <c r="F227" s="683"/>
      <c r="G227" s="683"/>
      <c r="H227" s="683"/>
      <c r="I227" s="683"/>
      <c r="J227" s="683"/>
      <c r="K227" s="683"/>
      <c r="L227" s="354"/>
      <c r="M227" s="7"/>
      <c r="N227" s="7"/>
      <c r="O227" s="7"/>
      <c r="P227" s="7" t="s">
        <v>1087</v>
      </c>
      <c r="R227" s="7"/>
      <c r="T227" s="372" t="str">
        <f ca="1">CELL("address",H224)</f>
        <v>$H$224</v>
      </c>
      <c r="U227" s="458" t="str">
        <f t="shared" si="44"/>
        <v>3d</v>
      </c>
      <c r="V227" s="390" t="str">
        <f t="shared" ca="1" si="48"/>
        <v>3d. DR_DER_System</v>
      </c>
      <c r="W227" s="458" t="s">
        <v>968</v>
      </c>
      <c r="X227" s="531" t="s">
        <v>1448</v>
      </c>
      <c r="Y227" s="458">
        <v>2</v>
      </c>
      <c r="Z227" s="385" t="str">
        <f t="shared" ca="1" si="46"/>
        <v>3d_$H$224_summer_2032_1hr_2</v>
      </c>
      <c r="AA227" s="458" t="s">
        <v>426</v>
      </c>
      <c r="AC227" s="383" t="str">
        <f t="shared" si="47"/>
        <v>0.00</v>
      </c>
      <c r="AD227" s="458" t="s">
        <v>86</v>
      </c>
      <c r="AE227" s="458" t="s">
        <v>86</v>
      </c>
    </row>
    <row r="228" spans="1:33" ht="12.75" hidden="1" customHeight="1">
      <c r="A228" s="679"/>
      <c r="B228" s="683"/>
      <c r="C228" s="683"/>
      <c r="D228" s="683"/>
      <c r="E228" s="683"/>
      <c r="F228" s="683"/>
      <c r="G228" s="683"/>
      <c r="H228" s="683"/>
      <c r="I228" s="683"/>
      <c r="J228" s="683"/>
      <c r="K228" s="683"/>
      <c r="L228" s="354"/>
      <c r="M228" s="7"/>
      <c r="N228" s="7"/>
      <c r="O228" s="7"/>
      <c r="P228" s="7" t="s">
        <v>1087</v>
      </c>
      <c r="R228" s="7"/>
      <c r="T228" s="372" t="str">
        <f ca="1">CELL("address",J224)</f>
        <v>$J$224</v>
      </c>
      <c r="U228" s="458" t="str">
        <f t="shared" si="44"/>
        <v>3d</v>
      </c>
      <c r="V228" s="390" t="str">
        <f t="shared" ca="1" si="48"/>
        <v>3d. DR_DER_System</v>
      </c>
      <c r="W228" s="458" t="s">
        <v>968</v>
      </c>
      <c r="X228" s="531" t="s">
        <v>1447</v>
      </c>
      <c r="Y228" s="458">
        <v>3</v>
      </c>
      <c r="Z228" s="385" t="str">
        <f t="shared" ca="1" si="46"/>
        <v>3d_$J$224_summer_2032_day_3</v>
      </c>
      <c r="AA228" s="458" t="s">
        <v>426</v>
      </c>
      <c r="AC228" s="383" t="str">
        <f t="shared" si="47"/>
        <v>0.00</v>
      </c>
      <c r="AD228" s="458" t="s">
        <v>86</v>
      </c>
      <c r="AE228" s="458" t="s">
        <v>86</v>
      </c>
    </row>
    <row r="229" spans="1:33" ht="12.75" hidden="1" customHeight="1">
      <c r="A229" s="679"/>
      <c r="B229" s="683"/>
      <c r="C229" s="683"/>
      <c r="D229" s="683"/>
      <c r="E229" s="683"/>
      <c r="F229" s="683"/>
      <c r="G229" s="683"/>
      <c r="H229" s="683"/>
      <c r="I229" s="683"/>
      <c r="J229" s="683"/>
      <c r="K229" s="683"/>
      <c r="L229" s="354"/>
      <c r="M229" s="7"/>
      <c r="N229" s="7"/>
      <c r="O229" s="7"/>
      <c r="P229" s="397" t="s">
        <v>1087</v>
      </c>
      <c r="R229" s="7"/>
      <c r="T229" s="372" t="str">
        <f ca="1">CELL("address",K224)</f>
        <v>$K$224</v>
      </c>
      <c r="U229" s="458" t="str">
        <f t="shared" si="44"/>
        <v>3d</v>
      </c>
      <c r="V229" s="390" t="str">
        <f t="shared" ca="1" si="48"/>
        <v>3d. DR_DER_System</v>
      </c>
      <c r="W229" s="458" t="s">
        <v>968</v>
      </c>
      <c r="X229" s="531" t="s">
        <v>1448</v>
      </c>
      <c r="Y229" s="458">
        <v>3</v>
      </c>
      <c r="Z229" s="385" t="str">
        <f t="shared" ca="1" si="46"/>
        <v>3d_$K$224_summer_2032_1hr_3</v>
      </c>
      <c r="AA229" s="458" t="s">
        <v>426</v>
      </c>
      <c r="AC229" s="383" t="str">
        <f t="shared" si="47"/>
        <v>0.00</v>
      </c>
      <c r="AD229" s="458" t="s">
        <v>86</v>
      </c>
      <c r="AE229" s="458" t="s">
        <v>86</v>
      </c>
    </row>
    <row r="230" spans="1:33" ht="36.75" customHeight="1">
      <c r="A230" s="1241" t="s">
        <v>841</v>
      </c>
      <c r="B230" s="1242"/>
      <c r="C230" s="683"/>
      <c r="D230" s="1203"/>
      <c r="E230" s="1205"/>
      <c r="F230" s="683"/>
      <c r="G230" s="1203"/>
      <c r="H230" s="1205"/>
      <c r="I230" s="683"/>
      <c r="J230" s="1203"/>
      <c r="K230" s="1205"/>
      <c r="L230" s="354"/>
      <c r="M230" s="7"/>
      <c r="N230" s="7"/>
      <c r="O230" s="7"/>
      <c r="P230" s="7"/>
      <c r="Q230" s="7"/>
      <c r="R230" s="7" t="s">
        <v>654</v>
      </c>
      <c r="S230" s="1257"/>
      <c r="T230" s="372" t="str">
        <f ca="1">CELL("address",D230)</f>
        <v>$D$230</v>
      </c>
      <c r="U230" s="458" t="str">
        <f t="shared" ref="U230:U232" si="49">$U$7</f>
        <v>3d</v>
      </c>
      <c r="V230" s="390" t="str">
        <f t="shared" ref="V230:V232" ca="1" si="50">MID(CELL("filename",U230),FIND("]",CELL("filename",U230))+1,256)</f>
        <v>3d. DR_DER_System</v>
      </c>
      <c r="W230" s="458" t="s">
        <v>968</v>
      </c>
      <c r="X230" s="458" t="s">
        <v>1012</v>
      </c>
      <c r="Y230" s="458">
        <v>1</v>
      </c>
      <c r="Z230" s="385" t="str">
        <f t="shared" ca="1" si="46"/>
        <v>3d_$D$230_additional_capacity_1</v>
      </c>
      <c r="AA230" t="s">
        <v>1011</v>
      </c>
      <c r="AB230">
        <v>100</v>
      </c>
      <c r="AD230" s="458" t="s">
        <v>86</v>
      </c>
      <c r="AE230" s="458" t="s">
        <v>86</v>
      </c>
    </row>
    <row r="231" spans="1:33" ht="5.25" customHeight="1">
      <c r="A231" s="496"/>
      <c r="B231" s="688"/>
      <c r="C231" s="688"/>
      <c r="D231" s="688"/>
      <c r="E231" s="688"/>
      <c r="F231" s="688"/>
      <c r="G231" s="688"/>
      <c r="H231" s="688"/>
      <c r="I231" s="688"/>
      <c r="J231" s="688"/>
      <c r="K231" s="688"/>
      <c r="L231" s="354"/>
      <c r="M231" s="7"/>
      <c r="N231" s="7"/>
      <c r="O231" s="7"/>
      <c r="P231" s="7"/>
      <c r="Q231" s="397" t="s">
        <v>653</v>
      </c>
      <c r="R231" s="7"/>
      <c r="S231" s="1257"/>
      <c r="T231" s="372" t="str">
        <f ca="1">CELL("address",G230)</f>
        <v>$G$230</v>
      </c>
      <c r="U231" s="458" t="str">
        <f t="shared" si="49"/>
        <v>3d</v>
      </c>
      <c r="V231" s="390" t="str">
        <f t="shared" ca="1" si="50"/>
        <v>3d. DR_DER_System</v>
      </c>
      <c r="W231" s="458" t="s">
        <v>968</v>
      </c>
      <c r="X231" s="458" t="s">
        <v>1012</v>
      </c>
      <c r="Y231" s="458">
        <v>2</v>
      </c>
      <c r="Z231" s="385" t="str">
        <f t="shared" ca="1" si="46"/>
        <v>3d_$G$230_additional_capacity_2</v>
      </c>
      <c r="AA231" t="s">
        <v>1011</v>
      </c>
      <c r="AB231">
        <v>100</v>
      </c>
      <c r="AD231" s="458" t="s">
        <v>86</v>
      </c>
      <c r="AE231" s="458" t="s">
        <v>86</v>
      </c>
    </row>
    <row r="232" spans="1:33">
      <c r="A232" s="682"/>
      <c r="B232" s="688"/>
      <c r="C232" s="688"/>
      <c r="D232" s="688"/>
      <c r="E232" s="688"/>
      <c r="F232" s="688"/>
      <c r="G232" s="688"/>
      <c r="H232" s="688"/>
      <c r="I232" s="688"/>
      <c r="J232" s="688"/>
      <c r="K232" s="688"/>
      <c r="L232" s="354"/>
      <c r="M232" s="7"/>
      <c r="N232" s="7"/>
      <c r="O232" s="7"/>
      <c r="P232" s="7"/>
      <c r="R232" s="7"/>
      <c r="T232" s="372" t="str">
        <f ca="1">CELL("address",J230)</f>
        <v>$J$230</v>
      </c>
      <c r="U232" s="458" t="str">
        <f t="shared" si="49"/>
        <v>3d</v>
      </c>
      <c r="V232" s="390" t="str">
        <f t="shared" ca="1" si="50"/>
        <v>3d. DR_DER_System</v>
      </c>
      <c r="W232" s="458" t="s">
        <v>968</v>
      </c>
      <c r="X232" s="458" t="s">
        <v>1012</v>
      </c>
      <c r="Y232" s="458">
        <v>3</v>
      </c>
      <c r="Z232" s="385" t="str">
        <f t="shared" ca="1" si="46"/>
        <v>3d_$J$230_additional_capacity_3</v>
      </c>
      <c r="AA232" t="s">
        <v>1011</v>
      </c>
      <c r="AB232">
        <v>100</v>
      </c>
      <c r="AD232" s="458" t="s">
        <v>86</v>
      </c>
      <c r="AE232" s="458" t="s">
        <v>86</v>
      </c>
    </row>
    <row r="233" spans="1:33">
      <c r="A233" s="466" t="s">
        <v>595</v>
      </c>
      <c r="B233" s="688"/>
      <c r="C233" s="688"/>
      <c r="D233" s="688"/>
      <c r="E233" s="688"/>
      <c r="F233" s="688"/>
      <c r="G233" s="688"/>
      <c r="H233" s="688"/>
      <c r="I233" s="688"/>
      <c r="J233" s="688"/>
      <c r="K233" s="688"/>
      <c r="L233" s="354"/>
      <c r="M233" s="397"/>
      <c r="N233" s="397"/>
      <c r="O233" s="397"/>
      <c r="P233" s="397"/>
      <c r="Q233" s="397"/>
      <c r="R233" s="7" t="s">
        <v>654</v>
      </c>
      <c r="T233" s="305"/>
    </row>
    <row r="234" spans="1:33">
      <c r="A234" s="689" t="s">
        <v>842</v>
      </c>
      <c r="B234" s="688"/>
      <c r="C234" s="688"/>
      <c r="D234" s="688"/>
      <c r="E234" s="688"/>
      <c r="F234" s="688"/>
      <c r="G234" s="688"/>
      <c r="H234" s="688"/>
      <c r="I234" s="688"/>
      <c r="J234" s="688"/>
      <c r="K234" s="688"/>
      <c r="L234" s="354"/>
      <c r="M234" s="397"/>
      <c r="N234" s="397"/>
      <c r="O234" s="397"/>
      <c r="P234" s="397"/>
      <c r="Q234" s="397"/>
      <c r="R234" s="7" t="s">
        <v>654</v>
      </c>
      <c r="T234" s="305"/>
    </row>
    <row r="235" spans="1:33">
      <c r="A235" s="679">
        <v>2023</v>
      </c>
      <c r="B235" s="683" t="s">
        <v>618</v>
      </c>
      <c r="C235" s="688"/>
      <c r="D235" s="1225"/>
      <c r="E235" s="1227"/>
      <c r="F235" s="688"/>
      <c r="G235" s="1225"/>
      <c r="H235" s="1227"/>
      <c r="I235" s="688"/>
      <c r="J235" s="1225"/>
      <c r="K235" s="1227"/>
      <c r="L235" s="354"/>
      <c r="M235" s="7"/>
      <c r="N235" s="7"/>
      <c r="O235" s="7"/>
      <c r="P235" s="604"/>
      <c r="Q235" s="7"/>
      <c r="R235" s="7" t="s">
        <v>654</v>
      </c>
      <c r="T235" s="372" t="str">
        <f ca="1">CELL("address",D235)</f>
        <v>$D$235</v>
      </c>
      <c r="U235" s="458" t="str">
        <f t="shared" ref="U235:U319" si="51">$U$7</f>
        <v>3d</v>
      </c>
      <c r="V235" s="390" t="str">
        <f t="shared" ref="V235:V318" ca="1" si="52">MID(CELL("filename",U235),FIND("]",CELL("filename",U235))+1,256)</f>
        <v>3d. DR_DER_System</v>
      </c>
      <c r="W235" s="458" t="s">
        <v>968</v>
      </c>
      <c r="X235" s="458" t="s">
        <v>993</v>
      </c>
      <c r="Y235" s="458" t="s">
        <v>978</v>
      </c>
      <c r="Z235" s="385" t="str">
        <f t="shared" ref="Z235:Z264" ca="1" si="53">U235&amp;"_"&amp;T235&amp;"_"&amp;X235&amp;"_"&amp;Y235</f>
        <v>3d_$D$235_Capacity_charge_2023_1</v>
      </c>
      <c r="AA235" s="458" t="s">
        <v>426</v>
      </c>
      <c r="AC235" s="383" t="str">
        <f>"0.00"</f>
        <v>0.00</v>
      </c>
      <c r="AD235" s="458" t="s">
        <v>86</v>
      </c>
      <c r="AE235" s="458" t="s">
        <v>82</v>
      </c>
      <c r="AG235" s="715" t="str">
        <f ca="1">"Requirement for "&amp;T235&amp; " based on "&amp;$T$7&amp;" answer of ""Yes"""</f>
        <v>Requirement for $D$235 based on $D$7 answer of "Yes"</v>
      </c>
    </row>
    <row r="236" spans="1:33" ht="5.25" customHeight="1">
      <c r="A236" s="679"/>
      <c r="B236" s="683"/>
      <c r="C236" s="688"/>
      <c r="D236" s="688"/>
      <c r="E236" s="688"/>
      <c r="F236" s="688"/>
      <c r="G236" s="688"/>
      <c r="H236" s="688"/>
      <c r="I236" s="688"/>
      <c r="J236" s="688"/>
      <c r="K236" s="688"/>
      <c r="L236" s="354"/>
      <c r="M236" s="7"/>
      <c r="N236" s="7"/>
      <c r="O236" s="7"/>
      <c r="P236" s="7"/>
      <c r="Q236" s="397" t="s">
        <v>653</v>
      </c>
      <c r="R236" s="7"/>
      <c r="T236" s="372" t="str">
        <f ca="1">CELL("address",G235)</f>
        <v>$G$235</v>
      </c>
      <c r="U236" s="458" t="str">
        <f t="shared" si="51"/>
        <v>3d</v>
      </c>
      <c r="V236" s="390" t="str">
        <f t="shared" ca="1" si="52"/>
        <v>3d. DR_DER_System</v>
      </c>
      <c r="W236" s="458" t="s">
        <v>968</v>
      </c>
      <c r="X236" s="458" t="s">
        <v>993</v>
      </c>
      <c r="Y236" s="458" t="s">
        <v>979</v>
      </c>
      <c r="Z236" s="385" t="str">
        <f t="shared" ca="1" si="53"/>
        <v>3d_$G$235_Capacity_charge_2023_2</v>
      </c>
      <c r="AA236" s="458" t="s">
        <v>426</v>
      </c>
      <c r="AC236" s="383" t="str">
        <f t="shared" ref="AC236:AC264" si="54">"0.00"</f>
        <v>0.00</v>
      </c>
      <c r="AD236" s="458" t="s">
        <v>86</v>
      </c>
      <c r="AE236" s="458" t="s">
        <v>82</v>
      </c>
      <c r="AG236" s="715" t="str">
        <f ca="1">"Requirement for "&amp;T236&amp; " based on "&amp;$T$8&amp;" answer of ""Yes"""</f>
        <v>Requirement for $G$235 based on $G$7 answer of "Yes"</v>
      </c>
    </row>
    <row r="237" spans="1:33" ht="5.25" customHeight="1">
      <c r="A237" s="679"/>
      <c r="B237" s="683"/>
      <c r="C237" s="688"/>
      <c r="D237" s="688"/>
      <c r="E237" s="688"/>
      <c r="F237" s="688"/>
      <c r="G237" s="688"/>
      <c r="H237" s="688"/>
      <c r="I237" s="688"/>
      <c r="J237" s="688"/>
      <c r="K237" s="688"/>
      <c r="L237" s="354"/>
      <c r="M237" s="7"/>
      <c r="N237" s="7"/>
      <c r="O237" s="7"/>
      <c r="P237" s="7"/>
      <c r="Q237" s="397" t="s">
        <v>653</v>
      </c>
      <c r="R237" s="7"/>
      <c r="T237" s="372" t="str">
        <f ca="1">CELL("address",J235)</f>
        <v>$J$235</v>
      </c>
      <c r="U237" s="458" t="str">
        <f t="shared" si="51"/>
        <v>3d</v>
      </c>
      <c r="V237" s="390" t="str">
        <f t="shared" ca="1" si="52"/>
        <v>3d. DR_DER_System</v>
      </c>
      <c r="W237" s="458" t="s">
        <v>968</v>
      </c>
      <c r="X237" s="458" t="s">
        <v>993</v>
      </c>
      <c r="Y237" s="458" t="s">
        <v>980</v>
      </c>
      <c r="Z237" s="385" t="str">
        <f t="shared" ca="1" si="53"/>
        <v>3d_$J$235_Capacity_charge_2023_3</v>
      </c>
      <c r="AA237" s="458" t="s">
        <v>426</v>
      </c>
      <c r="AC237" s="383" t="str">
        <f t="shared" si="54"/>
        <v>0.00</v>
      </c>
      <c r="AD237" s="458" t="s">
        <v>86</v>
      </c>
      <c r="AE237" s="458" t="s">
        <v>82</v>
      </c>
      <c r="AG237" s="715" t="str">
        <f ca="1">"Requirement for "&amp;T237&amp; " based on "&amp;$T$9&amp;" answer of ""Yes"""</f>
        <v>Requirement for $J$235 based on $J$7 answer of "Yes"</v>
      </c>
    </row>
    <row r="238" spans="1:33">
      <c r="A238" s="679">
        <v>2024</v>
      </c>
      <c r="B238" s="683" t="s">
        <v>618</v>
      </c>
      <c r="C238" s="688"/>
      <c r="D238" s="1225"/>
      <c r="E238" s="1227"/>
      <c r="F238" s="688"/>
      <c r="G238" s="1225"/>
      <c r="H238" s="1227"/>
      <c r="I238" s="688"/>
      <c r="J238" s="1225"/>
      <c r="K238" s="1227"/>
      <c r="L238" s="354"/>
      <c r="M238" s="397"/>
      <c r="N238" s="397"/>
      <c r="O238" s="397"/>
      <c r="P238" s="397"/>
      <c r="Q238" s="7"/>
      <c r="R238" s="7" t="s">
        <v>654</v>
      </c>
      <c r="T238" s="372" t="str">
        <f ca="1">CELL("address",D238)</f>
        <v>$D$238</v>
      </c>
      <c r="U238" s="458" t="str">
        <f t="shared" si="51"/>
        <v>3d</v>
      </c>
      <c r="V238" s="390" t="str">
        <f t="shared" ca="1" si="52"/>
        <v>3d. DR_DER_System</v>
      </c>
      <c r="W238" s="458" t="s">
        <v>968</v>
      </c>
      <c r="X238" s="458" t="s">
        <v>993</v>
      </c>
      <c r="Y238" s="458" t="s">
        <v>981</v>
      </c>
      <c r="Z238" s="385" t="str">
        <f t="shared" ca="1" si="53"/>
        <v>3d_$D$238_Capacity_charge_2024_1</v>
      </c>
      <c r="AA238" s="458" t="s">
        <v>426</v>
      </c>
      <c r="AC238" s="383" t="str">
        <f t="shared" si="54"/>
        <v>0.00</v>
      </c>
      <c r="AD238" s="458" t="s">
        <v>86</v>
      </c>
      <c r="AE238" s="458" t="s">
        <v>82</v>
      </c>
      <c r="AG238" s="715" t="str">
        <f ca="1">"Requirement for "&amp;T238&amp; " based on "&amp;$T$7&amp;" answer of ""Yes"""</f>
        <v>Requirement for $D$238 based on $D$7 answer of "Yes"</v>
      </c>
    </row>
    <row r="239" spans="1:33" ht="5.25" customHeight="1">
      <c r="A239" s="679"/>
      <c r="B239" s="683"/>
      <c r="C239" s="688"/>
      <c r="D239" s="688"/>
      <c r="E239" s="688"/>
      <c r="F239" s="688"/>
      <c r="G239" s="688"/>
      <c r="H239" s="688"/>
      <c r="I239" s="688"/>
      <c r="J239" s="688"/>
      <c r="K239" s="688"/>
      <c r="L239" s="354"/>
      <c r="M239" s="397"/>
      <c r="N239" s="397"/>
      <c r="O239" s="397"/>
      <c r="P239" s="397"/>
      <c r="Q239" s="397" t="s">
        <v>653</v>
      </c>
      <c r="R239" s="7"/>
      <c r="T239" s="372" t="str">
        <f ca="1">CELL("address",G238)</f>
        <v>$G$238</v>
      </c>
      <c r="U239" s="458" t="str">
        <f t="shared" si="51"/>
        <v>3d</v>
      </c>
      <c r="V239" s="390" t="str">
        <f t="shared" ca="1" si="52"/>
        <v>3d. DR_DER_System</v>
      </c>
      <c r="W239" s="458" t="s">
        <v>968</v>
      </c>
      <c r="X239" s="458" t="s">
        <v>993</v>
      </c>
      <c r="Y239" s="458" t="s">
        <v>982</v>
      </c>
      <c r="Z239" s="385" t="str">
        <f t="shared" ca="1" si="53"/>
        <v>3d_$G$238_Capacity_charge_2024_2</v>
      </c>
      <c r="AA239" s="458" t="s">
        <v>426</v>
      </c>
      <c r="AC239" s="383" t="str">
        <f t="shared" si="54"/>
        <v>0.00</v>
      </c>
      <c r="AD239" s="458" t="s">
        <v>86</v>
      </c>
      <c r="AE239" s="458" t="s">
        <v>82</v>
      </c>
      <c r="AG239" s="715" t="str">
        <f ca="1">"Requirement for "&amp;T239&amp; " based on "&amp;$T$8&amp;" answer of ""Yes"""</f>
        <v>Requirement for $G$238 based on $G$7 answer of "Yes"</v>
      </c>
    </row>
    <row r="240" spans="1:33" ht="5.25" customHeight="1">
      <c r="A240" s="679"/>
      <c r="B240" s="683"/>
      <c r="C240" s="688"/>
      <c r="D240" s="688"/>
      <c r="E240" s="688"/>
      <c r="F240" s="688"/>
      <c r="G240" s="688"/>
      <c r="H240" s="688"/>
      <c r="I240" s="688"/>
      <c r="J240" s="688"/>
      <c r="K240" s="688"/>
      <c r="L240" s="354"/>
      <c r="M240" s="397"/>
      <c r="N240" s="397"/>
      <c r="O240" s="397"/>
      <c r="P240" s="397"/>
      <c r="Q240" s="397" t="s">
        <v>653</v>
      </c>
      <c r="R240" s="7"/>
      <c r="T240" s="372" t="str">
        <f ca="1">CELL("address",J238)</f>
        <v>$J$238</v>
      </c>
      <c r="U240" s="458" t="str">
        <f t="shared" si="51"/>
        <v>3d</v>
      </c>
      <c r="V240" s="390" t="str">
        <f t="shared" ca="1" si="52"/>
        <v>3d. DR_DER_System</v>
      </c>
      <c r="W240" s="458" t="s">
        <v>968</v>
      </c>
      <c r="X240" s="458" t="s">
        <v>993</v>
      </c>
      <c r="Y240" s="458" t="s">
        <v>983</v>
      </c>
      <c r="Z240" s="385" t="str">
        <f t="shared" ca="1" si="53"/>
        <v>3d_$J$238_Capacity_charge_2024_3</v>
      </c>
      <c r="AA240" s="458" t="s">
        <v>426</v>
      </c>
      <c r="AC240" s="383" t="str">
        <f t="shared" si="54"/>
        <v>0.00</v>
      </c>
      <c r="AD240" s="458" t="s">
        <v>86</v>
      </c>
      <c r="AE240" s="458" t="s">
        <v>82</v>
      </c>
      <c r="AG240" s="715" t="str">
        <f ca="1">"Requirement for "&amp;T240&amp; " based on "&amp;$T$9&amp;" answer of ""Yes"""</f>
        <v>Requirement for $J$238 based on $J$7 answer of "Yes"</v>
      </c>
    </row>
    <row r="241" spans="1:33">
      <c r="A241" s="679">
        <v>2025</v>
      </c>
      <c r="B241" s="683" t="s">
        <v>618</v>
      </c>
      <c r="C241" s="688"/>
      <c r="D241" s="1225"/>
      <c r="E241" s="1227"/>
      <c r="F241" s="688"/>
      <c r="G241" s="1225"/>
      <c r="H241" s="1227"/>
      <c r="I241" s="688"/>
      <c r="J241" s="1225"/>
      <c r="K241" s="1227"/>
      <c r="L241" s="354"/>
      <c r="M241" s="397"/>
      <c r="N241" s="397"/>
      <c r="O241" s="397"/>
      <c r="P241" s="397"/>
      <c r="Q241" s="7"/>
      <c r="R241" s="7" t="s">
        <v>654</v>
      </c>
      <c r="T241" s="372" t="str">
        <f ca="1">CELL("address",D241)</f>
        <v>$D$241</v>
      </c>
      <c r="U241" s="458" t="str">
        <f t="shared" si="51"/>
        <v>3d</v>
      </c>
      <c r="V241" s="390" t="str">
        <f t="shared" ca="1" si="52"/>
        <v>3d. DR_DER_System</v>
      </c>
      <c r="W241" s="458" t="s">
        <v>968</v>
      </c>
      <c r="X241" s="458" t="s">
        <v>993</v>
      </c>
      <c r="Y241" s="458" t="s">
        <v>984</v>
      </c>
      <c r="Z241" s="385" t="str">
        <f t="shared" ca="1" si="53"/>
        <v>3d_$D$241_Capacity_charge_2025_1</v>
      </c>
      <c r="AA241" s="458" t="s">
        <v>426</v>
      </c>
      <c r="AC241" s="383" t="str">
        <f t="shared" si="54"/>
        <v>0.00</v>
      </c>
      <c r="AD241" s="458" t="s">
        <v>86</v>
      </c>
      <c r="AE241" s="458" t="s">
        <v>82</v>
      </c>
      <c r="AG241" s="715" t="str">
        <f ca="1">"Requirement for "&amp;T241&amp; " based on "&amp;$T$7&amp;" answer of ""Yes"""</f>
        <v>Requirement for $D$241 based on $D$7 answer of "Yes"</v>
      </c>
    </row>
    <row r="242" spans="1:33" ht="5.25" customHeight="1">
      <c r="A242" s="679"/>
      <c r="B242" s="683"/>
      <c r="C242" s="688"/>
      <c r="D242" s="688"/>
      <c r="E242" s="688"/>
      <c r="F242" s="688"/>
      <c r="G242" s="688"/>
      <c r="H242" s="688"/>
      <c r="I242" s="688"/>
      <c r="J242" s="688"/>
      <c r="K242" s="688"/>
      <c r="L242" s="354"/>
      <c r="M242" s="397"/>
      <c r="N242" s="397"/>
      <c r="O242" s="397"/>
      <c r="P242" s="397"/>
      <c r="Q242" s="397" t="s">
        <v>653</v>
      </c>
      <c r="R242" s="7"/>
      <c r="T242" s="372" t="str">
        <f ca="1">CELL("address",G241)</f>
        <v>$G$241</v>
      </c>
      <c r="U242" s="458" t="str">
        <f t="shared" si="51"/>
        <v>3d</v>
      </c>
      <c r="V242" s="390" t="str">
        <f t="shared" ca="1" si="52"/>
        <v>3d. DR_DER_System</v>
      </c>
      <c r="W242" s="458" t="s">
        <v>968</v>
      </c>
      <c r="X242" s="458" t="s">
        <v>993</v>
      </c>
      <c r="Y242" s="458" t="s">
        <v>991</v>
      </c>
      <c r="Z242" s="385" t="str">
        <f t="shared" ca="1" si="53"/>
        <v>3d_$G$241_Capacity_charge_2025_2</v>
      </c>
      <c r="AA242" s="458" t="s">
        <v>426</v>
      </c>
      <c r="AC242" s="383" t="str">
        <f t="shared" si="54"/>
        <v>0.00</v>
      </c>
      <c r="AD242" s="458" t="s">
        <v>86</v>
      </c>
      <c r="AE242" s="458" t="s">
        <v>82</v>
      </c>
      <c r="AG242" s="715" t="str">
        <f ca="1">"Requirement for "&amp;T242&amp; " based on "&amp;$T$8&amp;" answer of ""Yes"""</f>
        <v>Requirement for $G$241 based on $G$7 answer of "Yes"</v>
      </c>
    </row>
    <row r="243" spans="1:33" ht="5.25" customHeight="1">
      <c r="A243" s="679"/>
      <c r="B243" s="683"/>
      <c r="C243" s="688"/>
      <c r="D243" s="688"/>
      <c r="E243" s="688"/>
      <c r="F243" s="688"/>
      <c r="G243" s="688"/>
      <c r="H243" s="688"/>
      <c r="I243" s="688"/>
      <c r="J243" s="688"/>
      <c r="K243" s="688"/>
      <c r="L243" s="354"/>
      <c r="M243" s="397"/>
      <c r="N243" s="397"/>
      <c r="O243" s="397"/>
      <c r="P243" s="397"/>
      <c r="Q243" s="397" t="s">
        <v>653</v>
      </c>
      <c r="R243" s="7"/>
      <c r="T243" s="372" t="str">
        <f ca="1">CELL("address",J241)</f>
        <v>$J$241</v>
      </c>
      <c r="U243" s="458" t="str">
        <f t="shared" si="51"/>
        <v>3d</v>
      </c>
      <c r="V243" s="390" t="str">
        <f t="shared" ca="1" si="52"/>
        <v>3d. DR_DER_System</v>
      </c>
      <c r="W243" s="458" t="s">
        <v>968</v>
      </c>
      <c r="X243" s="458" t="s">
        <v>993</v>
      </c>
      <c r="Y243" s="458" t="s">
        <v>992</v>
      </c>
      <c r="Z243" s="385" t="str">
        <f t="shared" ca="1" si="53"/>
        <v>3d_$J$241_Capacity_charge_2025_3</v>
      </c>
      <c r="AA243" s="458" t="s">
        <v>426</v>
      </c>
      <c r="AC243" s="383" t="str">
        <f t="shared" si="54"/>
        <v>0.00</v>
      </c>
      <c r="AD243" s="458" t="s">
        <v>86</v>
      </c>
      <c r="AE243" s="458" t="s">
        <v>82</v>
      </c>
      <c r="AG243" s="715" t="str">
        <f ca="1">"Requirement for "&amp;T243&amp; " based on "&amp;$T$9&amp;" answer of ""Yes"""</f>
        <v>Requirement for $J$241 based on $J$7 answer of "Yes"</v>
      </c>
    </row>
    <row r="244" spans="1:33">
      <c r="A244" s="679">
        <v>2026</v>
      </c>
      <c r="B244" s="683" t="s">
        <v>618</v>
      </c>
      <c r="C244" s="688"/>
      <c r="D244" s="1225"/>
      <c r="E244" s="1227"/>
      <c r="F244" s="688"/>
      <c r="G244" s="1225"/>
      <c r="H244" s="1227"/>
      <c r="I244" s="688"/>
      <c r="J244" s="1225"/>
      <c r="K244" s="1227"/>
      <c r="L244" s="354"/>
      <c r="M244" s="397"/>
      <c r="N244" s="397"/>
      <c r="O244" s="397"/>
      <c r="P244" s="397"/>
      <c r="Q244" s="7"/>
      <c r="R244" s="7" t="s">
        <v>654</v>
      </c>
      <c r="T244" s="372" t="str">
        <f ca="1">CELL("address",D244)</f>
        <v>$D$244</v>
      </c>
      <c r="U244" s="458" t="str">
        <f t="shared" si="51"/>
        <v>3d</v>
      </c>
      <c r="V244" s="390" t="str">
        <f t="shared" ca="1" si="52"/>
        <v>3d. DR_DER_System</v>
      </c>
      <c r="W244" s="458" t="s">
        <v>968</v>
      </c>
      <c r="X244" s="458" t="s">
        <v>993</v>
      </c>
      <c r="Y244" s="458" t="s">
        <v>985</v>
      </c>
      <c r="Z244" s="385" t="str">
        <f t="shared" ca="1" si="53"/>
        <v>3d_$D$244_Capacity_charge_2026_1</v>
      </c>
      <c r="AA244" s="458" t="s">
        <v>426</v>
      </c>
      <c r="AC244" s="383" t="str">
        <f t="shared" si="54"/>
        <v>0.00</v>
      </c>
      <c r="AD244" s="458" t="s">
        <v>86</v>
      </c>
      <c r="AE244" s="458" t="s">
        <v>82</v>
      </c>
      <c r="AG244" s="715" t="str">
        <f ca="1">"Requirement for "&amp;T244&amp; " based on "&amp;$T$7&amp;" answer of ""Yes"""</f>
        <v>Requirement for $D$244 based on $D$7 answer of "Yes"</v>
      </c>
    </row>
    <row r="245" spans="1:33" ht="5.25" customHeight="1">
      <c r="A245" s="679"/>
      <c r="B245" s="683"/>
      <c r="C245" s="688"/>
      <c r="D245" s="688"/>
      <c r="E245" s="688"/>
      <c r="F245" s="688"/>
      <c r="G245" s="688"/>
      <c r="H245" s="688"/>
      <c r="I245" s="688"/>
      <c r="J245" s="688"/>
      <c r="K245" s="688"/>
      <c r="L245" s="354"/>
      <c r="M245" s="397"/>
      <c r="N245" s="397"/>
      <c r="O245" s="397"/>
      <c r="P245" s="397"/>
      <c r="Q245" s="397" t="s">
        <v>653</v>
      </c>
      <c r="R245" s="7"/>
      <c r="T245" s="372" t="str">
        <f ca="1">CELL("address",G244)</f>
        <v>$G$244</v>
      </c>
      <c r="U245" s="458" t="str">
        <f t="shared" si="51"/>
        <v>3d</v>
      </c>
      <c r="V245" s="390" t="str">
        <f t="shared" ca="1" si="52"/>
        <v>3d. DR_DER_System</v>
      </c>
      <c r="W245" s="458" t="s">
        <v>968</v>
      </c>
      <c r="X245" s="458" t="s">
        <v>993</v>
      </c>
      <c r="Y245" s="458" t="s">
        <v>989</v>
      </c>
      <c r="Z245" s="385" t="str">
        <f t="shared" ca="1" si="53"/>
        <v>3d_$G$244_Capacity_charge_2026_2</v>
      </c>
      <c r="AA245" s="458" t="s">
        <v>426</v>
      </c>
      <c r="AC245" s="383" t="str">
        <f t="shared" si="54"/>
        <v>0.00</v>
      </c>
      <c r="AD245" s="458" t="s">
        <v>86</v>
      </c>
      <c r="AE245" s="458" t="s">
        <v>82</v>
      </c>
      <c r="AG245" s="715" t="str">
        <f ca="1">"Requirement for "&amp;T245&amp; " based on "&amp;$T$8&amp;" answer of ""Yes"""</f>
        <v>Requirement for $G$244 based on $G$7 answer of "Yes"</v>
      </c>
    </row>
    <row r="246" spans="1:33" ht="5.25" customHeight="1">
      <c r="A246" s="679"/>
      <c r="B246" s="683"/>
      <c r="C246" s="688"/>
      <c r="D246" s="688"/>
      <c r="E246" s="688"/>
      <c r="F246" s="688"/>
      <c r="G246" s="688"/>
      <c r="H246" s="688"/>
      <c r="I246" s="688"/>
      <c r="J246" s="688"/>
      <c r="K246" s="688"/>
      <c r="L246" s="354"/>
      <c r="M246" s="397"/>
      <c r="N246" s="397"/>
      <c r="O246" s="397"/>
      <c r="P246" s="397"/>
      <c r="Q246" s="397" t="s">
        <v>653</v>
      </c>
      <c r="R246" s="7"/>
      <c r="T246" s="372" t="str">
        <f ca="1">CELL("address",J244)</f>
        <v>$J$244</v>
      </c>
      <c r="U246" s="458" t="str">
        <f t="shared" si="51"/>
        <v>3d</v>
      </c>
      <c r="V246" s="390" t="str">
        <f t="shared" ca="1" si="52"/>
        <v>3d. DR_DER_System</v>
      </c>
      <c r="W246" s="458" t="s">
        <v>968</v>
      </c>
      <c r="X246" s="458" t="s">
        <v>993</v>
      </c>
      <c r="Y246" s="458" t="s">
        <v>990</v>
      </c>
      <c r="Z246" s="385" t="str">
        <f t="shared" ca="1" si="53"/>
        <v>3d_$J$244_Capacity_charge_2026_3</v>
      </c>
      <c r="AA246" s="458" t="s">
        <v>426</v>
      </c>
      <c r="AC246" s="383" t="str">
        <f t="shared" si="54"/>
        <v>0.00</v>
      </c>
      <c r="AD246" s="458" t="s">
        <v>86</v>
      </c>
      <c r="AE246" s="458" t="s">
        <v>82</v>
      </c>
      <c r="AG246" s="715" t="str">
        <f ca="1">"Requirement for "&amp;T246&amp; " based on "&amp;$T$9&amp;" answer of ""Yes"""</f>
        <v>Requirement for $J$244 based on $J$7 answer of "Yes"</v>
      </c>
    </row>
    <row r="247" spans="1:33">
      <c r="A247" s="679">
        <v>2027</v>
      </c>
      <c r="B247" s="683" t="s">
        <v>618</v>
      </c>
      <c r="C247" s="688"/>
      <c r="D247" s="1225"/>
      <c r="E247" s="1227"/>
      <c r="F247" s="688"/>
      <c r="G247" s="1225"/>
      <c r="H247" s="1227"/>
      <c r="I247" s="688"/>
      <c r="J247" s="1225"/>
      <c r="K247" s="1227"/>
      <c r="L247" s="354"/>
      <c r="M247" s="397"/>
      <c r="N247" s="397"/>
      <c r="O247" s="397"/>
      <c r="P247" s="397"/>
      <c r="Q247" s="7"/>
      <c r="R247" s="7" t="s">
        <v>654</v>
      </c>
      <c r="T247" s="372" t="str">
        <f ca="1">CELL("address",D247)</f>
        <v>$D$247</v>
      </c>
      <c r="U247" s="458" t="str">
        <f t="shared" si="51"/>
        <v>3d</v>
      </c>
      <c r="V247" s="390" t="str">
        <f t="shared" ca="1" si="52"/>
        <v>3d. DR_DER_System</v>
      </c>
      <c r="W247" s="458" t="s">
        <v>968</v>
      </c>
      <c r="X247" s="458" t="s">
        <v>993</v>
      </c>
      <c r="Y247" s="458" t="s">
        <v>986</v>
      </c>
      <c r="Z247" s="385" t="str">
        <f t="shared" ca="1" si="53"/>
        <v>3d_$D$247_Capacity_charge_2027_1</v>
      </c>
      <c r="AA247" s="458" t="s">
        <v>426</v>
      </c>
      <c r="AC247" s="383" t="str">
        <f t="shared" si="54"/>
        <v>0.00</v>
      </c>
      <c r="AD247" s="458" t="s">
        <v>86</v>
      </c>
      <c r="AE247" s="458" t="s">
        <v>82</v>
      </c>
      <c r="AG247" s="715" t="str">
        <f ca="1">"Requirement for "&amp;T247&amp; " based on "&amp;$T$7&amp;" answer of ""Yes"""</f>
        <v>Requirement for $D$247 based on $D$7 answer of "Yes"</v>
      </c>
    </row>
    <row r="248" spans="1:33" ht="5.25" customHeight="1">
      <c r="A248" s="679"/>
      <c r="B248" s="683"/>
      <c r="C248" s="688"/>
      <c r="D248" s="688"/>
      <c r="E248" s="688"/>
      <c r="F248" s="688"/>
      <c r="G248" s="688"/>
      <c r="H248" s="688"/>
      <c r="I248" s="688"/>
      <c r="J248" s="688"/>
      <c r="K248" s="688"/>
      <c r="L248" s="354"/>
      <c r="M248" s="397"/>
      <c r="N248" s="397"/>
      <c r="O248" s="397"/>
      <c r="P248" s="397"/>
      <c r="Q248" s="397" t="s">
        <v>653</v>
      </c>
      <c r="R248" s="7"/>
      <c r="T248" s="372" t="str">
        <f ca="1">CELL("address",G247)</f>
        <v>$G$247</v>
      </c>
      <c r="U248" s="458" t="str">
        <f t="shared" si="51"/>
        <v>3d</v>
      </c>
      <c r="V248" s="390" t="str">
        <f t="shared" ca="1" si="52"/>
        <v>3d. DR_DER_System</v>
      </c>
      <c r="W248" s="458" t="s">
        <v>968</v>
      </c>
      <c r="X248" s="458" t="s">
        <v>993</v>
      </c>
      <c r="Y248" s="458" t="s">
        <v>987</v>
      </c>
      <c r="Z248" s="385" t="str">
        <f t="shared" ca="1" si="53"/>
        <v>3d_$G$247_Capacity_charge_2027_2</v>
      </c>
      <c r="AA248" s="458" t="s">
        <v>426</v>
      </c>
      <c r="AC248" s="383" t="str">
        <f t="shared" si="54"/>
        <v>0.00</v>
      </c>
      <c r="AD248" s="458" t="s">
        <v>86</v>
      </c>
      <c r="AE248" s="458" t="s">
        <v>82</v>
      </c>
      <c r="AG248" s="715" t="str">
        <f ca="1">"Requirement for "&amp;T248&amp; " based on "&amp;$T$8&amp;" answer of ""Yes"""</f>
        <v>Requirement for $G$247 based on $G$7 answer of "Yes"</v>
      </c>
    </row>
    <row r="249" spans="1:33" ht="5.25" customHeight="1">
      <c r="A249" s="679"/>
      <c r="B249" s="683"/>
      <c r="C249" s="688"/>
      <c r="D249" s="688"/>
      <c r="E249" s="688"/>
      <c r="F249" s="688"/>
      <c r="G249" s="688"/>
      <c r="H249" s="688"/>
      <c r="I249" s="688"/>
      <c r="J249" s="688"/>
      <c r="K249" s="688"/>
      <c r="L249" s="354"/>
      <c r="M249" s="397"/>
      <c r="N249" s="397"/>
      <c r="O249" s="397"/>
      <c r="P249" s="397"/>
      <c r="Q249" s="397" t="s">
        <v>653</v>
      </c>
      <c r="R249" s="7"/>
      <c r="T249" s="372" t="str">
        <f ca="1">CELL("address",J247)</f>
        <v>$J$247</v>
      </c>
      <c r="U249" s="458" t="str">
        <f t="shared" si="51"/>
        <v>3d</v>
      </c>
      <c r="V249" s="390" t="str">
        <f t="shared" ca="1" si="52"/>
        <v>3d. DR_DER_System</v>
      </c>
      <c r="W249" s="458" t="s">
        <v>968</v>
      </c>
      <c r="X249" s="458" t="s">
        <v>993</v>
      </c>
      <c r="Y249" s="458" t="s">
        <v>988</v>
      </c>
      <c r="Z249" s="385" t="str">
        <f t="shared" ca="1" si="53"/>
        <v>3d_$J$247_Capacity_charge_2027_3</v>
      </c>
      <c r="AA249" s="458" t="s">
        <v>426</v>
      </c>
      <c r="AC249" s="383" t="str">
        <f t="shared" si="54"/>
        <v>0.00</v>
      </c>
      <c r="AD249" s="458" t="s">
        <v>86</v>
      </c>
      <c r="AE249" s="458" t="s">
        <v>82</v>
      </c>
      <c r="AG249" s="715" t="str">
        <f ca="1">"Requirement for "&amp;T249&amp; " based on "&amp;$T$9&amp;" answer of ""Yes"""</f>
        <v>Requirement for $J$247 based on $J$7 answer of "Yes"</v>
      </c>
    </row>
    <row r="250" spans="1:33">
      <c r="A250" s="679">
        <v>2028</v>
      </c>
      <c r="B250" s="683" t="s">
        <v>618</v>
      </c>
      <c r="C250" s="688"/>
      <c r="D250" s="1249"/>
      <c r="E250" s="1250"/>
      <c r="F250" s="688"/>
      <c r="G250" s="1225"/>
      <c r="H250" s="1227"/>
      <c r="I250" s="688"/>
      <c r="J250" s="1225"/>
      <c r="K250" s="1227"/>
      <c r="L250" s="354"/>
      <c r="M250" s="7"/>
      <c r="N250" s="7"/>
      <c r="O250" s="7"/>
      <c r="P250" s="604"/>
      <c r="Q250" s="7"/>
      <c r="R250" s="7" t="s">
        <v>654</v>
      </c>
      <c r="T250" s="372" t="str">
        <f ca="1">CELL("address",D250)</f>
        <v>$D$250</v>
      </c>
      <c r="U250" s="458" t="str">
        <f t="shared" si="51"/>
        <v>3d</v>
      </c>
      <c r="V250" s="390" t="str">
        <f t="shared" ref="V250:V264" ca="1" si="55">MID(CELL("filename",U250),FIND("]",CELL("filename",U250))+1,256)</f>
        <v>3d. DR_DER_System</v>
      </c>
      <c r="W250" s="458" t="s">
        <v>968</v>
      </c>
      <c r="X250" s="458" t="s">
        <v>993</v>
      </c>
      <c r="Y250" s="531" t="s">
        <v>1449</v>
      </c>
      <c r="Z250" s="385" t="str">
        <f t="shared" ca="1" si="53"/>
        <v>3d_$D$250_Capacity_charge_2028_1</v>
      </c>
      <c r="AA250" s="458" t="s">
        <v>426</v>
      </c>
      <c r="AC250" s="383" t="str">
        <f>"0.00"</f>
        <v>0.00</v>
      </c>
      <c r="AD250" s="458" t="s">
        <v>86</v>
      </c>
      <c r="AE250" s="458" t="s">
        <v>82</v>
      </c>
    </row>
    <row r="251" spans="1:33" ht="5.25" customHeight="1">
      <c r="A251" s="679"/>
      <c r="B251" s="683"/>
      <c r="C251" s="688"/>
      <c r="D251" s="688"/>
      <c r="E251" s="688"/>
      <c r="F251" s="688"/>
      <c r="G251" s="688"/>
      <c r="H251" s="688"/>
      <c r="I251" s="688"/>
      <c r="J251" s="688"/>
      <c r="K251" s="688"/>
      <c r="L251" s="354"/>
      <c r="M251" s="7"/>
      <c r="N251" s="7"/>
      <c r="O251" s="7"/>
      <c r="P251" s="7"/>
      <c r="Q251" s="397" t="s">
        <v>653</v>
      </c>
      <c r="R251" s="7"/>
      <c r="T251" s="372" t="str">
        <f ca="1">CELL("address",G250)</f>
        <v>$G$250</v>
      </c>
      <c r="U251" s="458" t="str">
        <f t="shared" si="51"/>
        <v>3d</v>
      </c>
      <c r="V251" s="390" t="str">
        <f t="shared" ca="1" si="55"/>
        <v>3d. DR_DER_System</v>
      </c>
      <c r="W251" s="458" t="s">
        <v>968</v>
      </c>
      <c r="X251" s="458" t="s">
        <v>993</v>
      </c>
      <c r="Y251" s="531" t="s">
        <v>1450</v>
      </c>
      <c r="Z251" s="385" t="str">
        <f t="shared" ca="1" si="53"/>
        <v>3d_$G$250_Capacity_charge_2028_2</v>
      </c>
      <c r="AA251" s="458" t="s">
        <v>426</v>
      </c>
      <c r="AC251" s="383" t="str">
        <f t="shared" si="54"/>
        <v>0.00</v>
      </c>
      <c r="AD251" s="458" t="s">
        <v>86</v>
      </c>
      <c r="AE251" s="458" t="s">
        <v>82</v>
      </c>
    </row>
    <row r="252" spans="1:33" ht="5.25" customHeight="1">
      <c r="A252" s="679"/>
      <c r="B252" s="683"/>
      <c r="C252" s="688"/>
      <c r="D252" s="688"/>
      <c r="E252" s="688"/>
      <c r="F252" s="688"/>
      <c r="G252" s="688"/>
      <c r="H252" s="688"/>
      <c r="I252" s="688"/>
      <c r="J252" s="688"/>
      <c r="K252" s="688"/>
      <c r="L252" s="354"/>
      <c r="M252" s="7"/>
      <c r="N252" s="7"/>
      <c r="O252" s="7"/>
      <c r="P252" s="7"/>
      <c r="Q252" s="397" t="s">
        <v>653</v>
      </c>
      <c r="R252" s="7"/>
      <c r="T252" s="372" t="str">
        <f ca="1">CELL("address",J250)</f>
        <v>$J$250</v>
      </c>
      <c r="U252" s="458" t="str">
        <f t="shared" si="51"/>
        <v>3d</v>
      </c>
      <c r="V252" s="390" t="str">
        <f t="shared" ca="1" si="55"/>
        <v>3d. DR_DER_System</v>
      </c>
      <c r="W252" s="458" t="s">
        <v>968</v>
      </c>
      <c r="X252" s="458" t="s">
        <v>993</v>
      </c>
      <c r="Y252" s="531" t="s">
        <v>1451</v>
      </c>
      <c r="Z252" s="385" t="str">
        <f t="shared" ca="1" si="53"/>
        <v>3d_$J$250_Capacity_charge_2028_3</v>
      </c>
      <c r="AA252" s="458" t="s">
        <v>426</v>
      </c>
      <c r="AC252" s="383" t="str">
        <f t="shared" si="54"/>
        <v>0.00</v>
      </c>
      <c r="AD252" s="458" t="s">
        <v>86</v>
      </c>
      <c r="AE252" s="458" t="s">
        <v>82</v>
      </c>
    </row>
    <row r="253" spans="1:33">
      <c r="A253" s="679">
        <v>2029</v>
      </c>
      <c r="B253" s="683" t="s">
        <v>618</v>
      </c>
      <c r="C253" s="688"/>
      <c r="D253" s="1249"/>
      <c r="E253" s="1250"/>
      <c r="F253" s="688"/>
      <c r="G253" s="1225"/>
      <c r="H253" s="1227"/>
      <c r="I253" s="688"/>
      <c r="J253" s="1225"/>
      <c r="K253" s="1227"/>
      <c r="L253" s="354"/>
      <c r="M253" s="397"/>
      <c r="N253" s="397"/>
      <c r="O253" s="397"/>
      <c r="P253" s="397"/>
      <c r="Q253" s="7"/>
      <c r="R253" s="7" t="s">
        <v>654</v>
      </c>
      <c r="T253" s="372" t="str">
        <f ca="1">CELL("address",D253)</f>
        <v>$D$253</v>
      </c>
      <c r="U253" s="458" t="str">
        <f t="shared" si="51"/>
        <v>3d</v>
      </c>
      <c r="V253" s="390" t="str">
        <f t="shared" ca="1" si="55"/>
        <v>3d. DR_DER_System</v>
      </c>
      <c r="W253" s="458" t="s">
        <v>968</v>
      </c>
      <c r="X253" s="458" t="s">
        <v>993</v>
      </c>
      <c r="Y253" s="531" t="s">
        <v>1452</v>
      </c>
      <c r="Z253" s="385" t="str">
        <f t="shared" ca="1" si="53"/>
        <v>3d_$D$253_Capacity_charge_2029_1</v>
      </c>
      <c r="AA253" s="458" t="s">
        <v>426</v>
      </c>
      <c r="AC253" s="383" t="str">
        <f t="shared" si="54"/>
        <v>0.00</v>
      </c>
      <c r="AD253" s="458" t="s">
        <v>86</v>
      </c>
      <c r="AE253" s="458" t="s">
        <v>82</v>
      </c>
    </row>
    <row r="254" spans="1:33" ht="5.25" customHeight="1">
      <c r="A254" s="679"/>
      <c r="B254" s="683"/>
      <c r="C254" s="688"/>
      <c r="D254" s="688"/>
      <c r="E254" s="688"/>
      <c r="F254" s="688"/>
      <c r="G254" s="688"/>
      <c r="H254" s="688"/>
      <c r="I254" s="688"/>
      <c r="J254" s="688"/>
      <c r="K254" s="688"/>
      <c r="L254" s="354"/>
      <c r="M254" s="397"/>
      <c r="N254" s="397"/>
      <c r="O254" s="397"/>
      <c r="P254" s="397"/>
      <c r="Q254" s="397" t="s">
        <v>653</v>
      </c>
      <c r="R254" s="7"/>
      <c r="T254" s="372" t="str">
        <f ca="1">CELL("address",G253)</f>
        <v>$G$253</v>
      </c>
      <c r="U254" s="458" t="str">
        <f t="shared" si="51"/>
        <v>3d</v>
      </c>
      <c r="V254" s="390" t="str">
        <f t="shared" ca="1" si="55"/>
        <v>3d. DR_DER_System</v>
      </c>
      <c r="W254" s="458" t="s">
        <v>968</v>
      </c>
      <c r="X254" s="458" t="s">
        <v>993</v>
      </c>
      <c r="Y254" s="531" t="s">
        <v>1453</v>
      </c>
      <c r="Z254" s="385" t="str">
        <f t="shared" ca="1" si="53"/>
        <v>3d_$G$253_Capacity_charge_2029_2</v>
      </c>
      <c r="AA254" s="458" t="s">
        <v>426</v>
      </c>
      <c r="AC254" s="383" t="str">
        <f t="shared" si="54"/>
        <v>0.00</v>
      </c>
      <c r="AD254" s="458" t="s">
        <v>86</v>
      </c>
      <c r="AE254" s="458" t="s">
        <v>82</v>
      </c>
    </row>
    <row r="255" spans="1:33" ht="5.25" customHeight="1">
      <c r="A255" s="679"/>
      <c r="B255" s="683"/>
      <c r="C255" s="688"/>
      <c r="D255" s="688"/>
      <c r="E255" s="688"/>
      <c r="F255" s="688"/>
      <c r="G255" s="688"/>
      <c r="H255" s="688"/>
      <c r="I255" s="688"/>
      <c r="J255" s="688"/>
      <c r="K255" s="688"/>
      <c r="L255" s="354"/>
      <c r="M255" s="397"/>
      <c r="N255" s="397"/>
      <c r="O255" s="397"/>
      <c r="P255" s="397"/>
      <c r="Q255" s="397" t="s">
        <v>653</v>
      </c>
      <c r="R255" s="7"/>
      <c r="T255" s="372" t="str">
        <f ca="1">CELL("address",J253)</f>
        <v>$J$253</v>
      </c>
      <c r="U255" s="458" t="str">
        <f t="shared" si="51"/>
        <v>3d</v>
      </c>
      <c r="V255" s="390" t="str">
        <f t="shared" ca="1" si="55"/>
        <v>3d. DR_DER_System</v>
      </c>
      <c r="W255" s="458" t="s">
        <v>968</v>
      </c>
      <c r="X255" s="458" t="s">
        <v>993</v>
      </c>
      <c r="Y255" s="531" t="s">
        <v>1454</v>
      </c>
      <c r="Z255" s="385" t="str">
        <f t="shared" ca="1" si="53"/>
        <v>3d_$J$253_Capacity_charge_2029_3</v>
      </c>
      <c r="AA255" s="458" t="s">
        <v>426</v>
      </c>
      <c r="AC255" s="383" t="str">
        <f t="shared" si="54"/>
        <v>0.00</v>
      </c>
      <c r="AD255" s="458" t="s">
        <v>86</v>
      </c>
      <c r="AE255" s="458" t="s">
        <v>82</v>
      </c>
    </row>
    <row r="256" spans="1:33">
      <c r="A256" s="679">
        <v>2030</v>
      </c>
      <c r="B256" s="683" t="s">
        <v>618</v>
      </c>
      <c r="C256" s="688"/>
      <c r="D256" s="1249"/>
      <c r="E256" s="1250"/>
      <c r="F256" s="688"/>
      <c r="G256" s="1225"/>
      <c r="H256" s="1227"/>
      <c r="I256" s="688"/>
      <c r="J256" s="1225"/>
      <c r="K256" s="1227"/>
      <c r="L256" s="354"/>
      <c r="M256" s="397"/>
      <c r="N256" s="397"/>
      <c r="O256" s="397"/>
      <c r="P256" s="397"/>
      <c r="Q256" s="7"/>
      <c r="R256" s="7" t="s">
        <v>654</v>
      </c>
      <c r="T256" s="372" t="str">
        <f ca="1">CELL("address",D256)</f>
        <v>$D$256</v>
      </c>
      <c r="U256" s="458" t="str">
        <f t="shared" si="51"/>
        <v>3d</v>
      </c>
      <c r="V256" s="390" t="str">
        <f t="shared" ca="1" si="55"/>
        <v>3d. DR_DER_System</v>
      </c>
      <c r="W256" s="458" t="s">
        <v>968</v>
      </c>
      <c r="X256" s="458" t="s">
        <v>993</v>
      </c>
      <c r="Y256" s="531" t="s">
        <v>1455</v>
      </c>
      <c r="Z256" s="385" t="str">
        <f t="shared" ca="1" si="53"/>
        <v>3d_$D$256_Capacity_charge_2030_1</v>
      </c>
      <c r="AA256" s="458" t="s">
        <v>426</v>
      </c>
      <c r="AC256" s="383" t="str">
        <f t="shared" si="54"/>
        <v>0.00</v>
      </c>
      <c r="AD256" s="458" t="s">
        <v>86</v>
      </c>
      <c r="AE256" s="458" t="s">
        <v>82</v>
      </c>
    </row>
    <row r="257" spans="1:40" ht="5.25" customHeight="1">
      <c r="A257" s="679"/>
      <c r="B257" s="683"/>
      <c r="C257" s="688"/>
      <c r="D257" s="688"/>
      <c r="E257" s="688"/>
      <c r="F257" s="688"/>
      <c r="G257" s="688"/>
      <c r="H257" s="688"/>
      <c r="I257" s="688"/>
      <c r="J257" s="908"/>
      <c r="K257" s="688"/>
      <c r="L257" s="354"/>
      <c r="M257" s="397"/>
      <c r="N257" s="397"/>
      <c r="O257" s="397"/>
      <c r="P257" s="397"/>
      <c r="Q257" s="397" t="s">
        <v>653</v>
      </c>
      <c r="R257" s="7"/>
      <c r="T257" s="372" t="str">
        <f ca="1">CELL("address",G256)</f>
        <v>$G$256</v>
      </c>
      <c r="U257" s="458" t="str">
        <f t="shared" si="51"/>
        <v>3d</v>
      </c>
      <c r="V257" s="390" t="str">
        <f t="shared" ca="1" si="55"/>
        <v>3d. DR_DER_System</v>
      </c>
      <c r="W257" s="458" t="s">
        <v>968</v>
      </c>
      <c r="X257" s="458" t="s">
        <v>993</v>
      </c>
      <c r="Y257" s="531" t="s">
        <v>1456</v>
      </c>
      <c r="Z257" s="385" t="str">
        <f t="shared" ca="1" si="53"/>
        <v>3d_$G$256_Capacity_charge_2030_2</v>
      </c>
      <c r="AA257" s="458" t="s">
        <v>426</v>
      </c>
      <c r="AC257" s="383" t="str">
        <f t="shared" si="54"/>
        <v>0.00</v>
      </c>
      <c r="AD257" s="458" t="s">
        <v>86</v>
      </c>
      <c r="AE257" s="458" t="s">
        <v>82</v>
      </c>
    </row>
    <row r="258" spans="1:40" ht="5.25" customHeight="1">
      <c r="A258" s="679"/>
      <c r="B258" s="683"/>
      <c r="C258" s="688"/>
      <c r="D258" s="688"/>
      <c r="E258" s="688"/>
      <c r="F258" s="688"/>
      <c r="G258" s="688"/>
      <c r="H258" s="688"/>
      <c r="I258" s="688"/>
      <c r="J258" s="688"/>
      <c r="K258" s="688"/>
      <c r="L258" s="354"/>
      <c r="M258" s="397"/>
      <c r="N258" s="397"/>
      <c r="O258" s="397"/>
      <c r="P258" s="397"/>
      <c r="Q258" s="397" t="s">
        <v>653</v>
      </c>
      <c r="R258" s="7"/>
      <c r="T258" s="372" t="str">
        <f ca="1">CELL("address",J256)</f>
        <v>$J$256</v>
      </c>
      <c r="U258" s="458" t="str">
        <f t="shared" si="51"/>
        <v>3d</v>
      </c>
      <c r="V258" s="390" t="str">
        <f t="shared" ca="1" si="55"/>
        <v>3d. DR_DER_System</v>
      </c>
      <c r="W258" s="458" t="s">
        <v>968</v>
      </c>
      <c r="X258" s="458" t="s">
        <v>993</v>
      </c>
      <c r="Y258" s="531" t="s">
        <v>1457</v>
      </c>
      <c r="Z258" s="385" t="str">
        <f t="shared" ca="1" si="53"/>
        <v>3d_$J$256_Capacity_charge_2030_3</v>
      </c>
      <c r="AA258" s="458" t="s">
        <v>426</v>
      </c>
      <c r="AC258" s="383" t="str">
        <f t="shared" si="54"/>
        <v>0.00</v>
      </c>
      <c r="AD258" s="458" t="s">
        <v>86</v>
      </c>
      <c r="AE258" s="458" t="s">
        <v>82</v>
      </c>
    </row>
    <row r="259" spans="1:40">
      <c r="A259" s="679">
        <v>2031</v>
      </c>
      <c r="B259" s="683" t="s">
        <v>618</v>
      </c>
      <c r="C259" s="688"/>
      <c r="D259" s="1249"/>
      <c r="E259" s="1250"/>
      <c r="F259" s="688"/>
      <c r="G259" s="1225"/>
      <c r="H259" s="1227"/>
      <c r="I259" s="688"/>
      <c r="J259" s="1225"/>
      <c r="K259" s="1227"/>
      <c r="L259" s="354"/>
      <c r="M259" s="397"/>
      <c r="N259" s="397"/>
      <c r="O259" s="397"/>
      <c r="P259" s="397"/>
      <c r="Q259" s="7"/>
      <c r="R259" s="7" t="s">
        <v>654</v>
      </c>
      <c r="T259" s="372" t="str">
        <f ca="1">CELL("address",D259)</f>
        <v>$D$259</v>
      </c>
      <c r="U259" s="458" t="str">
        <f t="shared" si="51"/>
        <v>3d</v>
      </c>
      <c r="V259" s="390" t="str">
        <f t="shared" ca="1" si="55"/>
        <v>3d. DR_DER_System</v>
      </c>
      <c r="W259" s="458" t="s">
        <v>968</v>
      </c>
      <c r="X259" s="458" t="s">
        <v>993</v>
      </c>
      <c r="Y259" s="531" t="s">
        <v>1458</v>
      </c>
      <c r="Z259" s="385" t="str">
        <f t="shared" ca="1" si="53"/>
        <v>3d_$D$259_Capacity_charge_2031_1</v>
      </c>
      <c r="AA259" s="458" t="s">
        <v>426</v>
      </c>
      <c r="AC259" s="383" t="str">
        <f t="shared" si="54"/>
        <v>0.00</v>
      </c>
      <c r="AD259" s="458" t="s">
        <v>86</v>
      </c>
      <c r="AE259" s="458" t="s">
        <v>82</v>
      </c>
    </row>
    <row r="260" spans="1:40" ht="5.25" customHeight="1">
      <c r="A260" s="679"/>
      <c r="B260" s="683"/>
      <c r="C260" s="688"/>
      <c r="D260" s="688"/>
      <c r="E260" s="688"/>
      <c r="F260" s="688"/>
      <c r="G260" s="688"/>
      <c r="H260" s="688"/>
      <c r="I260" s="688"/>
      <c r="J260" s="688"/>
      <c r="K260" s="688"/>
      <c r="L260" s="354"/>
      <c r="M260" s="397"/>
      <c r="N260" s="397"/>
      <c r="O260" s="397"/>
      <c r="P260" s="397"/>
      <c r="Q260" s="397" t="s">
        <v>653</v>
      </c>
      <c r="R260" s="7"/>
      <c r="T260" s="372" t="str">
        <f ca="1">CELL("address",G259)</f>
        <v>$G$259</v>
      </c>
      <c r="U260" s="458" t="str">
        <f t="shared" si="51"/>
        <v>3d</v>
      </c>
      <c r="V260" s="390" t="str">
        <f t="shared" ca="1" si="55"/>
        <v>3d. DR_DER_System</v>
      </c>
      <c r="W260" s="458" t="s">
        <v>968</v>
      </c>
      <c r="X260" s="458" t="s">
        <v>993</v>
      </c>
      <c r="Y260" s="531" t="s">
        <v>1459</v>
      </c>
      <c r="Z260" s="385" t="str">
        <f t="shared" ca="1" si="53"/>
        <v>3d_$G$259_Capacity_charge_2031_2</v>
      </c>
      <c r="AA260" s="458" t="s">
        <v>426</v>
      </c>
      <c r="AC260" s="383" t="str">
        <f t="shared" si="54"/>
        <v>0.00</v>
      </c>
      <c r="AD260" s="458" t="s">
        <v>86</v>
      </c>
      <c r="AE260" s="458" t="s">
        <v>82</v>
      </c>
    </row>
    <row r="261" spans="1:40" ht="5.25" customHeight="1">
      <c r="A261" s="679"/>
      <c r="B261" s="683"/>
      <c r="C261" s="688"/>
      <c r="D261" s="688"/>
      <c r="E261" s="688"/>
      <c r="F261" s="688"/>
      <c r="G261" s="688"/>
      <c r="H261" s="688"/>
      <c r="I261" s="688"/>
      <c r="J261" s="688"/>
      <c r="K261" s="688"/>
      <c r="L261" s="354"/>
      <c r="M261" s="397"/>
      <c r="N261" s="397"/>
      <c r="O261" s="397"/>
      <c r="P261" s="397"/>
      <c r="Q261" s="397" t="s">
        <v>653</v>
      </c>
      <c r="R261" s="7"/>
      <c r="T261" s="372" t="str">
        <f ca="1">CELL("address",J259)</f>
        <v>$J$259</v>
      </c>
      <c r="U261" s="458" t="str">
        <f t="shared" si="51"/>
        <v>3d</v>
      </c>
      <c r="V261" s="390" t="str">
        <f t="shared" ca="1" si="55"/>
        <v>3d. DR_DER_System</v>
      </c>
      <c r="W261" s="458" t="s">
        <v>968</v>
      </c>
      <c r="X261" s="458" t="s">
        <v>993</v>
      </c>
      <c r="Y261" s="531" t="s">
        <v>1460</v>
      </c>
      <c r="Z261" s="385" t="str">
        <f t="shared" ca="1" si="53"/>
        <v>3d_$J$259_Capacity_charge_2031_3</v>
      </c>
      <c r="AA261" s="458" t="s">
        <v>426</v>
      </c>
      <c r="AC261" s="383" t="str">
        <f t="shared" si="54"/>
        <v>0.00</v>
      </c>
      <c r="AD261" s="458" t="s">
        <v>86</v>
      </c>
      <c r="AE261" s="458" t="s">
        <v>82</v>
      </c>
    </row>
    <row r="262" spans="1:40">
      <c r="A262" s="679">
        <v>2032</v>
      </c>
      <c r="B262" s="683" t="s">
        <v>618</v>
      </c>
      <c r="C262" s="688"/>
      <c r="D262" s="1249"/>
      <c r="E262" s="1250"/>
      <c r="F262" s="688"/>
      <c r="G262" s="1225"/>
      <c r="H262" s="1227"/>
      <c r="I262" s="688"/>
      <c r="J262" s="1225"/>
      <c r="K262" s="1227"/>
      <c r="L262" s="354"/>
      <c r="M262" s="397"/>
      <c r="N262" s="397"/>
      <c r="O262" s="397"/>
      <c r="P262" s="397"/>
      <c r="Q262" s="7"/>
      <c r="R262" s="7" t="s">
        <v>654</v>
      </c>
      <c r="T262" s="372" t="str">
        <f ca="1">CELL("address",D262)</f>
        <v>$D$262</v>
      </c>
      <c r="U262" s="458" t="str">
        <f t="shared" si="51"/>
        <v>3d</v>
      </c>
      <c r="V262" s="390" t="str">
        <f t="shared" ca="1" si="55"/>
        <v>3d. DR_DER_System</v>
      </c>
      <c r="W262" s="458" t="s">
        <v>968</v>
      </c>
      <c r="X262" s="458" t="s">
        <v>993</v>
      </c>
      <c r="Y262" s="531" t="s">
        <v>1461</v>
      </c>
      <c r="Z262" s="385" t="str">
        <f t="shared" ca="1" si="53"/>
        <v>3d_$D$262_Capacity_charge_2032_1</v>
      </c>
      <c r="AA262" s="458" t="s">
        <v>426</v>
      </c>
      <c r="AC262" s="383" t="str">
        <f t="shared" si="54"/>
        <v>0.00</v>
      </c>
      <c r="AD262" s="458" t="s">
        <v>86</v>
      </c>
      <c r="AE262" s="458" t="s">
        <v>82</v>
      </c>
    </row>
    <row r="263" spans="1:40" ht="5.25" customHeight="1">
      <c r="A263" s="679"/>
      <c r="B263" s="683"/>
      <c r="C263" s="688"/>
      <c r="D263" s="688"/>
      <c r="E263" s="688"/>
      <c r="F263" s="688"/>
      <c r="G263" s="688"/>
      <c r="H263" s="688"/>
      <c r="I263" s="688"/>
      <c r="J263" s="688"/>
      <c r="K263" s="688"/>
      <c r="L263" s="354"/>
      <c r="M263" s="397"/>
      <c r="N263" s="397"/>
      <c r="O263" s="397"/>
      <c r="P263" s="397"/>
      <c r="Q263" s="397" t="s">
        <v>653</v>
      </c>
      <c r="R263" s="7"/>
      <c r="T263" s="372" t="str">
        <f ca="1">CELL("address",G262)</f>
        <v>$G$262</v>
      </c>
      <c r="U263" s="458" t="str">
        <f t="shared" si="51"/>
        <v>3d</v>
      </c>
      <c r="V263" s="390" t="str">
        <f t="shared" ca="1" si="55"/>
        <v>3d. DR_DER_System</v>
      </c>
      <c r="W263" s="458" t="s">
        <v>968</v>
      </c>
      <c r="X263" s="458" t="s">
        <v>993</v>
      </c>
      <c r="Y263" s="531" t="s">
        <v>1462</v>
      </c>
      <c r="Z263" s="385" t="str">
        <f t="shared" ca="1" si="53"/>
        <v>3d_$G$262_Capacity_charge_2032_2</v>
      </c>
      <c r="AA263" s="458" t="s">
        <v>426</v>
      </c>
      <c r="AC263" s="383" t="str">
        <f t="shared" si="54"/>
        <v>0.00</v>
      </c>
      <c r="AD263" s="458" t="s">
        <v>86</v>
      </c>
      <c r="AE263" s="458" t="s">
        <v>82</v>
      </c>
    </row>
    <row r="264" spans="1:40" ht="5.25" customHeight="1">
      <c r="A264" s="679"/>
      <c r="B264" s="683"/>
      <c r="C264" s="688"/>
      <c r="D264" s="688"/>
      <c r="E264" s="688"/>
      <c r="F264" s="688"/>
      <c r="G264" s="688"/>
      <c r="H264" s="688"/>
      <c r="I264" s="688"/>
      <c r="J264" s="688"/>
      <c r="K264" s="688"/>
      <c r="L264" s="354"/>
      <c r="M264" s="397"/>
      <c r="N264" s="397"/>
      <c r="O264" s="397"/>
      <c r="P264" s="397"/>
      <c r="Q264" s="397" t="s">
        <v>653</v>
      </c>
      <c r="R264" s="7"/>
      <c r="T264" s="372" t="str">
        <f ca="1">CELL("address",J262)</f>
        <v>$J$262</v>
      </c>
      <c r="U264" s="458" t="str">
        <f t="shared" si="51"/>
        <v>3d</v>
      </c>
      <c r="V264" s="390" t="str">
        <f t="shared" ca="1" si="55"/>
        <v>3d. DR_DER_System</v>
      </c>
      <c r="W264" s="458" t="s">
        <v>968</v>
      </c>
      <c r="X264" s="458" t="s">
        <v>993</v>
      </c>
      <c r="Y264" s="531" t="s">
        <v>1463</v>
      </c>
      <c r="Z264" s="385" t="str">
        <f t="shared" ca="1" si="53"/>
        <v>3d_$J$262_Capacity_charge_2032_3</v>
      </c>
      <c r="AA264" s="458" t="s">
        <v>426</v>
      </c>
      <c r="AC264" s="383" t="str">
        <f t="shared" si="54"/>
        <v>0.00</v>
      </c>
      <c r="AD264" s="458" t="s">
        <v>86</v>
      </c>
      <c r="AE264" s="458" t="s">
        <v>82</v>
      </c>
    </row>
    <row r="265" spans="1:40" ht="13.5" customHeight="1">
      <c r="A265" s="609" t="s">
        <v>843</v>
      </c>
      <c r="B265" s="683"/>
      <c r="C265" s="688"/>
      <c r="D265" s="688"/>
      <c r="E265" s="688"/>
      <c r="F265" s="688"/>
      <c r="G265" s="688"/>
      <c r="H265" s="688"/>
      <c r="I265" s="688"/>
      <c r="J265" s="688"/>
      <c r="K265" s="688"/>
      <c r="L265" s="354"/>
      <c r="M265" s="397"/>
      <c r="N265" s="397"/>
      <c r="O265" s="397"/>
      <c r="P265" s="397"/>
      <c r="Q265" s="397"/>
      <c r="R265" s="7"/>
      <c r="T265" s="372"/>
      <c r="V265" s="390"/>
      <c r="Z265" s="385"/>
      <c r="AA265" s="458"/>
    </row>
    <row r="266" spans="1:40" ht="15.75" customHeight="1">
      <c r="A266" s="1168" t="s">
        <v>1352</v>
      </c>
      <c r="B266" s="1265"/>
      <c r="C266" s="688"/>
      <c r="D266" s="1200"/>
      <c r="E266" s="1202"/>
      <c r="F266" s="688"/>
      <c r="G266" s="1200"/>
      <c r="H266" s="1202"/>
      <c r="I266" s="688"/>
      <c r="J266" s="1200"/>
      <c r="K266" s="1202"/>
      <c r="L266" s="354"/>
      <c r="M266" s="397"/>
      <c r="N266" s="397"/>
      <c r="O266" s="397"/>
      <c r="P266" s="610"/>
      <c r="Q266" s="7"/>
      <c r="R266" s="7" t="s">
        <v>654</v>
      </c>
      <c r="S266" s="305"/>
      <c r="T266" s="372" t="str">
        <f ca="1">CELL("address",D266)</f>
        <v>$D$266</v>
      </c>
      <c r="U266" s="458" t="str">
        <f t="shared" si="51"/>
        <v>3d</v>
      </c>
      <c r="V266" s="390" t="str">
        <f t="shared" ca="1" si="52"/>
        <v>3d. DR_DER_System</v>
      </c>
      <c r="W266" s="458" t="s">
        <v>968</v>
      </c>
      <c r="X266" s="458" t="s">
        <v>994</v>
      </c>
      <c r="Y266" s="458">
        <v>1</v>
      </c>
      <c r="Z266" s="385" t="str">
        <f t="shared" ref="Z266:Z271" ca="1" si="56">U266&amp;"_"&amp;T266&amp;"_"&amp;X266&amp;"_"&amp;Y266</f>
        <v>3d_$D$266_customer_benefit_1</v>
      </c>
      <c r="AA266" t="s">
        <v>589</v>
      </c>
      <c r="AC266" s="381" t="str">
        <f>CONCATENATE(AM266,",",AN266)</f>
        <v>Yes,No</v>
      </c>
      <c r="AD266" s="458" t="s">
        <v>86</v>
      </c>
      <c r="AE266" s="458" t="s">
        <v>86</v>
      </c>
      <c r="AG266" s="715" t="str">
        <f ca="1">"Requirement for "&amp;T266&amp; " based on "&amp;$T$7&amp;" answer of ""Yes"""</f>
        <v>Requirement for $D$266 based on $D$7 answer of "Yes"</v>
      </c>
      <c r="AM266" t="s">
        <v>82</v>
      </c>
      <c r="AN266" t="s">
        <v>86</v>
      </c>
    </row>
    <row r="267" spans="1:40" ht="5.25" customHeight="1">
      <c r="A267" s="682"/>
      <c r="B267" s="688"/>
      <c r="C267" s="688"/>
      <c r="D267" s="688"/>
      <c r="E267" s="688"/>
      <c r="F267" s="688"/>
      <c r="G267" s="688"/>
      <c r="H267" s="688"/>
      <c r="I267" s="688"/>
      <c r="J267" s="688"/>
      <c r="K267" s="688"/>
      <c r="L267" s="354"/>
      <c r="M267" s="397"/>
      <c r="N267" s="397"/>
      <c r="O267" s="397"/>
      <c r="P267" s="397"/>
      <c r="Q267" s="397" t="s">
        <v>653</v>
      </c>
      <c r="R267" s="7"/>
      <c r="S267" s="305"/>
      <c r="T267" s="372" t="str">
        <f ca="1">CELL("address",G266)</f>
        <v>$G$266</v>
      </c>
      <c r="U267" s="458" t="str">
        <f t="shared" si="51"/>
        <v>3d</v>
      </c>
      <c r="V267" s="390" t="str">
        <f t="shared" ca="1" si="52"/>
        <v>3d. DR_DER_System</v>
      </c>
      <c r="W267" s="458" t="s">
        <v>968</v>
      </c>
      <c r="X267" s="458" t="s">
        <v>994</v>
      </c>
      <c r="Y267" s="458">
        <v>2</v>
      </c>
      <c r="Z267" s="385" t="str">
        <f t="shared" ca="1" si="56"/>
        <v>3d_$G$266_customer_benefit_2</v>
      </c>
      <c r="AA267" t="s">
        <v>589</v>
      </c>
      <c r="AC267" s="381" t="str">
        <f t="shared" ref="AC267:AC268" si="57">CONCATENATE(AM267,",",AN267)</f>
        <v>Yes,No</v>
      </c>
      <c r="AD267" s="458" t="s">
        <v>86</v>
      </c>
      <c r="AE267" s="458" t="s">
        <v>86</v>
      </c>
      <c r="AG267" s="715" t="str">
        <f ca="1">"Requirement for "&amp;T267&amp; " based on "&amp;$T$8&amp;" answer of ""Yes"""</f>
        <v>Requirement for $G$266 based on $G$7 answer of "Yes"</v>
      </c>
      <c r="AM267" t="s">
        <v>82</v>
      </c>
      <c r="AN267" t="s">
        <v>86</v>
      </c>
    </row>
    <row r="268" spans="1:40" ht="5.25" customHeight="1">
      <c r="A268" s="682"/>
      <c r="B268" s="688"/>
      <c r="C268" s="688"/>
      <c r="D268" s="688"/>
      <c r="E268" s="688"/>
      <c r="F268" s="688"/>
      <c r="G268" s="688"/>
      <c r="H268" s="688"/>
      <c r="I268" s="688"/>
      <c r="J268" s="688"/>
      <c r="K268" s="688"/>
      <c r="L268" s="354"/>
      <c r="M268" s="397"/>
      <c r="N268" s="397"/>
      <c r="O268" s="397"/>
      <c r="P268" s="397"/>
      <c r="Q268" s="397" t="s">
        <v>653</v>
      </c>
      <c r="R268" s="7"/>
      <c r="S268" s="305"/>
      <c r="T268" s="372" t="str">
        <f ca="1">CELL("address",J266)</f>
        <v>$J$266</v>
      </c>
      <c r="U268" s="458" t="str">
        <f t="shared" si="51"/>
        <v>3d</v>
      </c>
      <c r="V268" s="390" t="str">
        <f t="shared" ca="1" si="52"/>
        <v>3d. DR_DER_System</v>
      </c>
      <c r="W268" s="458" t="s">
        <v>968</v>
      </c>
      <c r="X268" s="458" t="s">
        <v>994</v>
      </c>
      <c r="Y268" s="458">
        <v>3</v>
      </c>
      <c r="Z268" s="385" t="str">
        <f t="shared" ca="1" si="56"/>
        <v>3d_$J$266_customer_benefit_3</v>
      </c>
      <c r="AA268" t="s">
        <v>589</v>
      </c>
      <c r="AC268" s="381" t="str">
        <f t="shared" si="57"/>
        <v>Yes,No</v>
      </c>
      <c r="AD268" s="458" t="s">
        <v>86</v>
      </c>
      <c r="AE268" s="458" t="s">
        <v>86</v>
      </c>
      <c r="AG268" s="715" t="str">
        <f ca="1">"Requirement for "&amp;T268&amp; " based on "&amp;$T$9&amp;" answer of ""Yes"""</f>
        <v>Requirement for $J$266 based on $J$7 answer of "Yes"</v>
      </c>
      <c r="AM268" t="s">
        <v>82</v>
      </c>
      <c r="AN268" t="s">
        <v>86</v>
      </c>
    </row>
    <row r="269" spans="1:40" ht="39.75" customHeight="1">
      <c r="A269" s="1275" t="s">
        <v>775</v>
      </c>
      <c r="B269" s="1276"/>
      <c r="C269" s="688"/>
      <c r="D269" s="1045"/>
      <c r="E269" s="1047"/>
      <c r="F269" s="688"/>
      <c r="G269" s="1045"/>
      <c r="H269" s="1047"/>
      <c r="I269" s="688"/>
      <c r="J269" s="1045"/>
      <c r="K269" s="1047"/>
      <c r="L269" s="354"/>
      <c r="M269" s="397"/>
      <c r="N269" s="397"/>
      <c r="O269" s="397"/>
      <c r="P269" s="397"/>
      <c r="Q269" s="7"/>
      <c r="R269" s="7" t="s">
        <v>654</v>
      </c>
      <c r="S269" s="392"/>
      <c r="T269" s="372" t="str">
        <f ca="1">CELL("address",D269)</f>
        <v>$D$269</v>
      </c>
      <c r="U269" s="458" t="str">
        <f t="shared" si="51"/>
        <v>3d</v>
      </c>
      <c r="V269" s="390" t="str">
        <f t="shared" ca="1" si="52"/>
        <v>3d. DR_DER_System</v>
      </c>
      <c r="W269" s="458" t="s">
        <v>968</v>
      </c>
      <c r="X269" s="458" t="s">
        <v>995</v>
      </c>
      <c r="Y269" s="458">
        <v>1</v>
      </c>
      <c r="Z269" s="385" t="str">
        <f t="shared" ca="1" si="56"/>
        <v>3d_$D$269_cust_benefit_discription_1</v>
      </c>
      <c r="AA269" t="s">
        <v>1011</v>
      </c>
      <c r="AB269">
        <v>2000</v>
      </c>
      <c r="AD269" s="458" t="s">
        <v>86</v>
      </c>
      <c r="AE269" s="458" t="s">
        <v>86</v>
      </c>
      <c r="AG269" s="715" t="str">
        <f ca="1">"Requirement for "&amp;T269&amp; " based on "&amp;T266&amp;" answer of ""Yes"""</f>
        <v>Requirement for $D$269 based on $D$266 answer of "Yes"</v>
      </c>
    </row>
    <row r="270" spans="1:40" ht="5.25" customHeight="1">
      <c r="A270" s="506"/>
      <c r="B270" s="508"/>
      <c r="C270" s="688"/>
      <c r="D270" s="688"/>
      <c r="E270" s="688"/>
      <c r="F270" s="688"/>
      <c r="G270" s="688"/>
      <c r="H270" s="688"/>
      <c r="I270" s="688"/>
      <c r="J270" s="688"/>
      <c r="K270" s="688"/>
      <c r="L270" s="354"/>
      <c r="M270" s="397"/>
      <c r="N270" s="397"/>
      <c r="O270" s="397"/>
      <c r="P270" s="397"/>
      <c r="Q270" s="397" t="s">
        <v>653</v>
      </c>
      <c r="R270" s="7"/>
      <c r="S270" s="392"/>
      <c r="T270" s="372" t="str">
        <f ca="1">CELL("address",G269)</f>
        <v>$G$269</v>
      </c>
      <c r="U270" s="458" t="str">
        <f t="shared" si="51"/>
        <v>3d</v>
      </c>
      <c r="V270" s="390" t="str">
        <f t="shared" ca="1" si="52"/>
        <v>3d. DR_DER_System</v>
      </c>
      <c r="W270" s="458" t="s">
        <v>968</v>
      </c>
      <c r="X270" s="458" t="s">
        <v>995</v>
      </c>
      <c r="Y270" s="458">
        <v>2</v>
      </c>
      <c r="Z270" s="385" t="str">
        <f t="shared" ca="1" si="56"/>
        <v>3d_$G$269_cust_benefit_discription_2</v>
      </c>
      <c r="AA270" t="s">
        <v>1011</v>
      </c>
      <c r="AB270">
        <v>2000</v>
      </c>
      <c r="AD270" s="458" t="s">
        <v>86</v>
      </c>
      <c r="AE270" s="458" t="s">
        <v>86</v>
      </c>
      <c r="AG270" s="715" t="str">
        <f ca="1">"Requirement for "&amp;T270&amp; " based on "&amp;T267&amp;" answer of ""Yes"""</f>
        <v>Requirement for $G$269 based on $G$266 answer of "Yes"</v>
      </c>
    </row>
    <row r="271" spans="1:40" ht="5.25" customHeight="1">
      <c r="A271" s="682"/>
      <c r="B271" s="688"/>
      <c r="C271" s="688"/>
      <c r="D271" s="688"/>
      <c r="E271" s="688"/>
      <c r="F271" s="688"/>
      <c r="G271" s="688"/>
      <c r="H271" s="688"/>
      <c r="I271" s="688"/>
      <c r="J271" s="688"/>
      <c r="K271" s="688"/>
      <c r="L271" s="354"/>
      <c r="M271" s="397"/>
      <c r="N271" s="397"/>
      <c r="O271" s="397"/>
      <c r="P271" s="397"/>
      <c r="Q271" s="397" t="s">
        <v>653</v>
      </c>
      <c r="R271" s="7"/>
      <c r="T271" s="372" t="str">
        <f ca="1">CELL("address",J269)</f>
        <v>$J$269</v>
      </c>
      <c r="U271" s="458" t="str">
        <f t="shared" si="51"/>
        <v>3d</v>
      </c>
      <c r="V271" s="390" t="str">
        <f t="shared" ca="1" si="52"/>
        <v>3d. DR_DER_System</v>
      </c>
      <c r="W271" s="458" t="s">
        <v>968</v>
      </c>
      <c r="X271" s="458" t="s">
        <v>995</v>
      </c>
      <c r="Y271" s="458">
        <v>3</v>
      </c>
      <c r="Z271" s="385" t="str">
        <f t="shared" ca="1" si="56"/>
        <v>3d_$J$269_cust_benefit_discription_3</v>
      </c>
      <c r="AA271" t="s">
        <v>1011</v>
      </c>
      <c r="AB271">
        <v>2000</v>
      </c>
      <c r="AD271" s="458" t="s">
        <v>86</v>
      </c>
      <c r="AE271" s="458" t="s">
        <v>86</v>
      </c>
      <c r="AG271" s="715" t="str">
        <f ca="1">"Requirement for "&amp;T271&amp; " based on "&amp;T268&amp;" answer of ""Yes"""</f>
        <v>Requirement for $J$269 based on $J$266 answer of "Yes"</v>
      </c>
    </row>
    <row r="272" spans="1:40">
      <c r="A272" s="1261" t="s">
        <v>844</v>
      </c>
      <c r="B272" s="1262"/>
      <c r="C272" s="688"/>
      <c r="D272" s="688"/>
      <c r="E272" s="688"/>
      <c r="F272" s="688"/>
      <c r="G272" s="688"/>
      <c r="H272" s="688"/>
      <c r="I272" s="688"/>
      <c r="J272" s="688"/>
      <c r="K272" s="688"/>
      <c r="L272" s="354"/>
      <c r="M272" s="397"/>
      <c r="N272" s="397"/>
      <c r="O272" s="397"/>
      <c r="P272" s="397"/>
      <c r="Q272" s="397"/>
      <c r="R272" s="7" t="s">
        <v>654</v>
      </c>
      <c r="T272" s="305"/>
    </row>
    <row r="273" spans="1:33">
      <c r="A273" s="679">
        <v>2023</v>
      </c>
      <c r="B273" s="470" t="s">
        <v>847</v>
      </c>
      <c r="C273" s="688"/>
      <c r="D273" s="1185"/>
      <c r="E273" s="1187"/>
      <c r="F273" s="904"/>
      <c r="G273" s="1185"/>
      <c r="H273" s="1187"/>
      <c r="I273" s="904"/>
      <c r="J273" s="1185"/>
      <c r="K273" s="1187"/>
      <c r="L273" s="354"/>
      <c r="M273" s="397"/>
      <c r="N273" s="397"/>
      <c r="O273" s="397"/>
      <c r="P273" s="604"/>
      <c r="Q273" s="7"/>
      <c r="R273" s="7" t="s">
        <v>654</v>
      </c>
      <c r="T273" s="372" t="str">
        <f ca="1">CELL("address",D273)</f>
        <v>$D$273</v>
      </c>
      <c r="U273" s="458" t="str">
        <f t="shared" si="51"/>
        <v>3d</v>
      </c>
      <c r="V273" s="390" t="str">
        <f t="shared" ca="1" si="52"/>
        <v>3d. DR_DER_System</v>
      </c>
      <c r="W273" s="458" t="s">
        <v>968</v>
      </c>
      <c r="X273" s="458" t="s">
        <v>996</v>
      </c>
      <c r="Y273" s="458" t="s">
        <v>978</v>
      </c>
      <c r="Z273" s="385" t="str">
        <f t="shared" ref="Z273:Z302" ca="1" si="58">U273&amp;"_"&amp;T273&amp;"_"&amp;X273&amp;"_"&amp;Y273</f>
        <v>3d_$D$273_per_participant_incentive_2023_1</v>
      </c>
      <c r="AA273" s="458" t="s">
        <v>426</v>
      </c>
      <c r="AC273" s="383" t="str">
        <f t="shared" ref="AC273:AC302" si="59">"0.00"</f>
        <v>0.00</v>
      </c>
      <c r="AD273" s="458" t="s">
        <v>86</v>
      </c>
      <c r="AE273" s="458" t="s">
        <v>82</v>
      </c>
      <c r="AG273" s="715" t="str">
        <f ca="1">"Requirement for "&amp;T273&amp; " based on "&amp;$T$7&amp;" answer of ""Yes"""</f>
        <v>Requirement for $D$273 based on $D$7 answer of "Yes"</v>
      </c>
    </row>
    <row r="274" spans="1:33" ht="5.25" customHeight="1">
      <c r="A274" s="679"/>
      <c r="B274" s="470"/>
      <c r="C274" s="688"/>
      <c r="D274" s="904"/>
      <c r="E274" s="904"/>
      <c r="F274" s="904"/>
      <c r="G274" s="904"/>
      <c r="H274" s="904"/>
      <c r="I274" s="904"/>
      <c r="J274" s="904"/>
      <c r="K274" s="904"/>
      <c r="L274" s="354"/>
      <c r="M274" s="397"/>
      <c r="N274" s="397"/>
      <c r="O274" s="397"/>
      <c r="P274" s="397"/>
      <c r="Q274" s="397" t="s">
        <v>653</v>
      </c>
      <c r="R274" s="7"/>
      <c r="T274" s="372" t="str">
        <f ca="1">CELL("address",G273)</f>
        <v>$G$273</v>
      </c>
      <c r="U274" s="458" t="str">
        <f t="shared" si="51"/>
        <v>3d</v>
      </c>
      <c r="V274" s="390" t="str">
        <f t="shared" ca="1" si="52"/>
        <v>3d. DR_DER_System</v>
      </c>
      <c r="W274" s="458" t="s">
        <v>968</v>
      </c>
      <c r="X274" s="458" t="s">
        <v>996</v>
      </c>
      <c r="Y274" s="458" t="s">
        <v>979</v>
      </c>
      <c r="Z274" s="385" t="str">
        <f t="shared" ca="1" si="58"/>
        <v>3d_$G$273_per_participant_incentive_2023_2</v>
      </c>
      <c r="AA274" s="458" t="s">
        <v>426</v>
      </c>
      <c r="AC274" s="383" t="str">
        <f t="shared" si="59"/>
        <v>0.00</v>
      </c>
      <c r="AD274" s="458" t="s">
        <v>86</v>
      </c>
      <c r="AE274" s="458" t="s">
        <v>82</v>
      </c>
      <c r="AG274" s="715" t="str">
        <f ca="1">"Requirement for "&amp;T274&amp; " based on "&amp;$T$8&amp;" answer of ""Yes"""</f>
        <v>Requirement for $G$273 based on $G$7 answer of "Yes"</v>
      </c>
    </row>
    <row r="275" spans="1:33" ht="5.25" customHeight="1">
      <c r="A275" s="679"/>
      <c r="B275" s="470"/>
      <c r="C275" s="688"/>
      <c r="D275" s="904"/>
      <c r="E275" s="904"/>
      <c r="F275" s="904"/>
      <c r="G275" s="904"/>
      <c r="H275" s="904"/>
      <c r="I275" s="904"/>
      <c r="J275" s="904"/>
      <c r="K275" s="904"/>
      <c r="L275" s="354"/>
      <c r="M275" s="397"/>
      <c r="N275" s="397"/>
      <c r="O275" s="397"/>
      <c r="P275" s="397"/>
      <c r="Q275" s="397" t="s">
        <v>653</v>
      </c>
      <c r="R275" s="7"/>
      <c r="T275" s="372" t="str">
        <f ca="1">CELL("address",J273)</f>
        <v>$J$273</v>
      </c>
      <c r="U275" s="458" t="str">
        <f t="shared" si="51"/>
        <v>3d</v>
      </c>
      <c r="V275" s="390" t="str">
        <f t="shared" ca="1" si="52"/>
        <v>3d. DR_DER_System</v>
      </c>
      <c r="W275" s="458" t="s">
        <v>968</v>
      </c>
      <c r="X275" s="458" t="s">
        <v>996</v>
      </c>
      <c r="Y275" s="458" t="s">
        <v>980</v>
      </c>
      <c r="Z275" s="385" t="str">
        <f t="shared" ca="1" si="58"/>
        <v>3d_$J$273_per_participant_incentive_2023_3</v>
      </c>
      <c r="AA275" s="458" t="s">
        <v>426</v>
      </c>
      <c r="AC275" s="383" t="str">
        <f t="shared" si="59"/>
        <v>0.00</v>
      </c>
      <c r="AD275" s="458" t="s">
        <v>86</v>
      </c>
      <c r="AE275" s="458" t="s">
        <v>82</v>
      </c>
      <c r="AG275" s="715" t="str">
        <f ca="1">"Requirement for "&amp;T275&amp; " based on "&amp;$T$9&amp;" answer of ""Yes"""</f>
        <v>Requirement for $J$273 based on $J$7 answer of "Yes"</v>
      </c>
    </row>
    <row r="276" spans="1:33">
      <c r="A276" s="679">
        <v>2024</v>
      </c>
      <c r="B276" s="470" t="s">
        <v>847</v>
      </c>
      <c r="C276" s="688"/>
      <c r="D276" s="1185"/>
      <c r="E276" s="1187"/>
      <c r="F276" s="904"/>
      <c r="G276" s="1185"/>
      <c r="H276" s="1187"/>
      <c r="I276" s="904"/>
      <c r="J276" s="1185"/>
      <c r="K276" s="1187"/>
      <c r="L276" s="354"/>
      <c r="M276" s="397"/>
      <c r="N276" s="397"/>
      <c r="O276" s="397"/>
      <c r="P276" s="397"/>
      <c r="Q276" s="7"/>
      <c r="R276" s="7" t="s">
        <v>654</v>
      </c>
      <c r="T276" s="372" t="str">
        <f ca="1">CELL("address",D276)</f>
        <v>$D$276</v>
      </c>
      <c r="U276" s="458" t="str">
        <f t="shared" si="51"/>
        <v>3d</v>
      </c>
      <c r="V276" s="390" t="str">
        <f t="shared" ca="1" si="52"/>
        <v>3d. DR_DER_System</v>
      </c>
      <c r="W276" s="458" t="s">
        <v>968</v>
      </c>
      <c r="X276" s="458" t="s">
        <v>996</v>
      </c>
      <c r="Y276" s="458" t="s">
        <v>981</v>
      </c>
      <c r="Z276" s="385" t="str">
        <f t="shared" ca="1" si="58"/>
        <v>3d_$D$276_per_participant_incentive_2024_1</v>
      </c>
      <c r="AA276" s="458" t="s">
        <v>426</v>
      </c>
      <c r="AC276" s="383" t="str">
        <f t="shared" si="59"/>
        <v>0.00</v>
      </c>
      <c r="AD276" s="458" t="s">
        <v>86</v>
      </c>
      <c r="AE276" s="458" t="s">
        <v>82</v>
      </c>
      <c r="AG276" s="715" t="str">
        <f ca="1">"Requirement for "&amp;T276&amp; " based on "&amp;$T$7&amp;" answer of ""Yes"""</f>
        <v>Requirement for $D$276 based on $D$7 answer of "Yes"</v>
      </c>
    </row>
    <row r="277" spans="1:33" ht="5.25" customHeight="1">
      <c r="A277" s="679"/>
      <c r="B277" s="470"/>
      <c r="C277" s="688"/>
      <c r="D277" s="904"/>
      <c r="E277" s="904"/>
      <c r="F277" s="904"/>
      <c r="G277" s="904"/>
      <c r="H277" s="904"/>
      <c r="I277" s="904"/>
      <c r="J277" s="904"/>
      <c r="K277" s="904"/>
      <c r="L277" s="354"/>
      <c r="M277" s="397"/>
      <c r="N277" s="397"/>
      <c r="O277" s="397"/>
      <c r="P277" s="397"/>
      <c r="Q277" s="397" t="s">
        <v>653</v>
      </c>
      <c r="R277" s="7"/>
      <c r="T277" s="372" t="str">
        <f ca="1">CELL("address",G276)</f>
        <v>$G$276</v>
      </c>
      <c r="U277" s="458" t="str">
        <f t="shared" si="51"/>
        <v>3d</v>
      </c>
      <c r="V277" s="390" t="str">
        <f t="shared" ca="1" si="52"/>
        <v>3d. DR_DER_System</v>
      </c>
      <c r="W277" s="458" t="s">
        <v>968</v>
      </c>
      <c r="X277" s="458" t="s">
        <v>996</v>
      </c>
      <c r="Y277" s="458" t="s">
        <v>982</v>
      </c>
      <c r="Z277" s="385" t="str">
        <f t="shared" ca="1" si="58"/>
        <v>3d_$G$276_per_participant_incentive_2024_2</v>
      </c>
      <c r="AA277" s="458" t="s">
        <v>426</v>
      </c>
      <c r="AC277" s="383" t="str">
        <f t="shared" si="59"/>
        <v>0.00</v>
      </c>
      <c r="AD277" s="458" t="s">
        <v>86</v>
      </c>
      <c r="AE277" s="458" t="s">
        <v>82</v>
      </c>
      <c r="AG277" s="715" t="str">
        <f ca="1">"Requirement for "&amp;T277&amp; " based on "&amp;$T$8&amp;" answer of ""Yes"""</f>
        <v>Requirement for $G$276 based on $G$7 answer of "Yes"</v>
      </c>
    </row>
    <row r="278" spans="1:33" ht="5.25" customHeight="1">
      <c r="A278" s="679"/>
      <c r="B278" s="470"/>
      <c r="C278" s="688"/>
      <c r="D278" s="904"/>
      <c r="E278" s="904"/>
      <c r="F278" s="904"/>
      <c r="G278" s="904"/>
      <c r="H278" s="904"/>
      <c r="I278" s="904"/>
      <c r="J278" s="904"/>
      <c r="K278" s="904"/>
      <c r="L278" s="354"/>
      <c r="M278" s="397"/>
      <c r="N278" s="397"/>
      <c r="O278" s="397"/>
      <c r="P278" s="397"/>
      <c r="Q278" s="397" t="s">
        <v>653</v>
      </c>
      <c r="R278" s="7"/>
      <c r="T278" s="372" t="str">
        <f ca="1">CELL("address",J276)</f>
        <v>$J$276</v>
      </c>
      <c r="U278" s="458" t="str">
        <f t="shared" si="51"/>
        <v>3d</v>
      </c>
      <c r="V278" s="390" t="str">
        <f t="shared" ca="1" si="52"/>
        <v>3d. DR_DER_System</v>
      </c>
      <c r="W278" s="458" t="s">
        <v>968</v>
      </c>
      <c r="X278" s="458" t="s">
        <v>996</v>
      </c>
      <c r="Y278" s="458" t="s">
        <v>983</v>
      </c>
      <c r="Z278" s="385" t="str">
        <f t="shared" ca="1" si="58"/>
        <v>3d_$J$276_per_participant_incentive_2024_3</v>
      </c>
      <c r="AA278" s="458" t="s">
        <v>426</v>
      </c>
      <c r="AC278" s="383" t="str">
        <f t="shared" si="59"/>
        <v>0.00</v>
      </c>
      <c r="AD278" s="458" t="s">
        <v>86</v>
      </c>
      <c r="AE278" s="458" t="s">
        <v>82</v>
      </c>
      <c r="AG278" s="715" t="str">
        <f ca="1">"Requirement for "&amp;T278&amp; " based on "&amp;$T$9&amp;" answer of ""Yes"""</f>
        <v>Requirement for $J$276 based on $J$7 answer of "Yes"</v>
      </c>
    </row>
    <row r="279" spans="1:33">
      <c r="A279" s="679">
        <v>2025</v>
      </c>
      <c r="B279" s="470" t="s">
        <v>847</v>
      </c>
      <c r="C279" s="688"/>
      <c r="D279" s="1185"/>
      <c r="E279" s="1187"/>
      <c r="F279" s="904"/>
      <c r="G279" s="1185"/>
      <c r="H279" s="1187"/>
      <c r="I279" s="904"/>
      <c r="J279" s="1185"/>
      <c r="K279" s="1187"/>
      <c r="L279" s="354"/>
      <c r="M279" s="397"/>
      <c r="N279" s="397"/>
      <c r="O279" s="397"/>
      <c r="P279" s="397"/>
      <c r="Q279" s="7"/>
      <c r="R279" s="7" t="s">
        <v>654</v>
      </c>
      <c r="T279" s="372" t="str">
        <f ca="1">CELL("address",D279)</f>
        <v>$D$279</v>
      </c>
      <c r="U279" s="458" t="str">
        <f t="shared" si="51"/>
        <v>3d</v>
      </c>
      <c r="V279" s="390" t="str">
        <f t="shared" ca="1" si="52"/>
        <v>3d. DR_DER_System</v>
      </c>
      <c r="W279" s="458" t="s">
        <v>968</v>
      </c>
      <c r="X279" s="458" t="s">
        <v>996</v>
      </c>
      <c r="Y279" s="458" t="s">
        <v>984</v>
      </c>
      <c r="Z279" s="385" t="str">
        <f t="shared" ca="1" si="58"/>
        <v>3d_$D$279_per_participant_incentive_2025_1</v>
      </c>
      <c r="AA279" s="458" t="s">
        <v>426</v>
      </c>
      <c r="AC279" s="383" t="str">
        <f t="shared" si="59"/>
        <v>0.00</v>
      </c>
      <c r="AD279" s="458" t="s">
        <v>86</v>
      </c>
      <c r="AE279" s="458" t="s">
        <v>82</v>
      </c>
      <c r="AG279" s="715" t="str">
        <f ca="1">"Requirement for "&amp;T279&amp; " based on "&amp;$T$7&amp;" answer of ""Yes"""</f>
        <v>Requirement for $D$279 based on $D$7 answer of "Yes"</v>
      </c>
    </row>
    <row r="280" spans="1:33" ht="5.25" customHeight="1">
      <c r="A280" s="679"/>
      <c r="B280" s="470"/>
      <c r="C280" s="688"/>
      <c r="D280" s="904"/>
      <c r="E280" s="904"/>
      <c r="F280" s="904"/>
      <c r="G280" s="904"/>
      <c r="H280" s="904"/>
      <c r="I280" s="904"/>
      <c r="J280" s="904"/>
      <c r="K280" s="904"/>
      <c r="L280" s="354"/>
      <c r="M280" s="397"/>
      <c r="N280" s="397"/>
      <c r="O280" s="397"/>
      <c r="P280" s="397"/>
      <c r="Q280" s="397" t="s">
        <v>653</v>
      </c>
      <c r="R280" s="7"/>
      <c r="T280" s="372" t="str">
        <f ca="1">CELL("address",G279)</f>
        <v>$G$279</v>
      </c>
      <c r="U280" s="458" t="str">
        <f t="shared" si="51"/>
        <v>3d</v>
      </c>
      <c r="V280" s="390" t="str">
        <f t="shared" ca="1" si="52"/>
        <v>3d. DR_DER_System</v>
      </c>
      <c r="W280" s="458" t="s">
        <v>968</v>
      </c>
      <c r="X280" s="458" t="s">
        <v>996</v>
      </c>
      <c r="Y280" s="458" t="s">
        <v>991</v>
      </c>
      <c r="Z280" s="385" t="str">
        <f t="shared" ca="1" si="58"/>
        <v>3d_$G$279_per_participant_incentive_2025_2</v>
      </c>
      <c r="AA280" s="458" t="s">
        <v>426</v>
      </c>
      <c r="AC280" s="383" t="str">
        <f t="shared" si="59"/>
        <v>0.00</v>
      </c>
      <c r="AD280" s="458" t="s">
        <v>86</v>
      </c>
      <c r="AE280" s="458" t="s">
        <v>82</v>
      </c>
      <c r="AG280" s="715" t="str">
        <f ca="1">"Requirement for "&amp;T280&amp; " based on "&amp;$T$8&amp;" answer of ""Yes"""</f>
        <v>Requirement for $G$279 based on $G$7 answer of "Yes"</v>
      </c>
    </row>
    <row r="281" spans="1:33" ht="5.25" customHeight="1">
      <c r="A281" s="679"/>
      <c r="B281" s="470"/>
      <c r="C281" s="688"/>
      <c r="D281" s="904"/>
      <c r="E281" s="904"/>
      <c r="F281" s="904"/>
      <c r="G281" s="904"/>
      <c r="H281" s="904"/>
      <c r="I281" s="904"/>
      <c r="J281" s="904"/>
      <c r="K281" s="904"/>
      <c r="L281" s="354"/>
      <c r="M281" s="397"/>
      <c r="N281" s="397"/>
      <c r="O281" s="397"/>
      <c r="P281" s="397"/>
      <c r="Q281" s="397" t="s">
        <v>653</v>
      </c>
      <c r="R281" s="7"/>
      <c r="T281" s="372" t="str">
        <f ca="1">CELL("address",J279)</f>
        <v>$J$279</v>
      </c>
      <c r="U281" s="458" t="str">
        <f t="shared" si="51"/>
        <v>3d</v>
      </c>
      <c r="V281" s="390" t="str">
        <f t="shared" ca="1" si="52"/>
        <v>3d. DR_DER_System</v>
      </c>
      <c r="W281" s="458" t="s">
        <v>968</v>
      </c>
      <c r="X281" s="458" t="s">
        <v>996</v>
      </c>
      <c r="Y281" s="458" t="s">
        <v>992</v>
      </c>
      <c r="Z281" s="385" t="str">
        <f t="shared" ca="1" si="58"/>
        <v>3d_$J$279_per_participant_incentive_2025_3</v>
      </c>
      <c r="AA281" s="458" t="s">
        <v>426</v>
      </c>
      <c r="AC281" s="383" t="str">
        <f t="shared" si="59"/>
        <v>0.00</v>
      </c>
      <c r="AD281" s="458" t="s">
        <v>86</v>
      </c>
      <c r="AE281" s="458" t="s">
        <v>82</v>
      </c>
      <c r="AG281" s="715" t="str">
        <f ca="1">"Requirement for "&amp;T281&amp; " based on "&amp;$T$9&amp;" answer of ""Yes"""</f>
        <v>Requirement for $J$279 based on $J$7 answer of "Yes"</v>
      </c>
    </row>
    <row r="282" spans="1:33">
      <c r="A282" s="679">
        <v>2026</v>
      </c>
      <c r="B282" s="470" t="s">
        <v>847</v>
      </c>
      <c r="C282" s="688"/>
      <c r="D282" s="1185"/>
      <c r="E282" s="1187"/>
      <c r="F282" s="904"/>
      <c r="G282" s="1185"/>
      <c r="H282" s="1187"/>
      <c r="I282" s="904"/>
      <c r="J282" s="1185"/>
      <c r="K282" s="1187"/>
      <c r="L282" s="354"/>
      <c r="M282" s="397"/>
      <c r="N282" s="397"/>
      <c r="O282" s="397"/>
      <c r="P282" s="397"/>
      <c r="Q282" s="7"/>
      <c r="R282" s="7" t="s">
        <v>654</v>
      </c>
      <c r="T282" s="372" t="str">
        <f ca="1">CELL("address",D282)</f>
        <v>$D$282</v>
      </c>
      <c r="U282" s="458" t="str">
        <f t="shared" si="51"/>
        <v>3d</v>
      </c>
      <c r="V282" s="390" t="str">
        <f t="shared" ca="1" si="52"/>
        <v>3d. DR_DER_System</v>
      </c>
      <c r="W282" s="458" t="s">
        <v>968</v>
      </c>
      <c r="X282" s="458" t="s">
        <v>996</v>
      </c>
      <c r="Y282" s="458" t="s">
        <v>985</v>
      </c>
      <c r="Z282" s="385" t="str">
        <f t="shared" ca="1" si="58"/>
        <v>3d_$D$282_per_participant_incentive_2026_1</v>
      </c>
      <c r="AA282" s="458" t="s">
        <v>426</v>
      </c>
      <c r="AC282" s="383" t="str">
        <f t="shared" si="59"/>
        <v>0.00</v>
      </c>
      <c r="AD282" s="458" t="s">
        <v>86</v>
      </c>
      <c r="AE282" s="458" t="s">
        <v>82</v>
      </c>
      <c r="AG282" s="715" t="str">
        <f ca="1">"Requirement for "&amp;T282&amp; " based on "&amp;$T$7&amp;" answer of ""Yes"""</f>
        <v>Requirement for $D$282 based on $D$7 answer of "Yes"</v>
      </c>
    </row>
    <row r="283" spans="1:33" ht="5.25" customHeight="1">
      <c r="A283" s="679"/>
      <c r="B283" s="470"/>
      <c r="C283" s="688"/>
      <c r="D283" s="904"/>
      <c r="E283" s="904"/>
      <c r="F283" s="904"/>
      <c r="G283" s="904"/>
      <c r="H283" s="904"/>
      <c r="I283" s="904"/>
      <c r="J283" s="904"/>
      <c r="K283" s="904"/>
      <c r="L283" s="354"/>
      <c r="M283" s="397"/>
      <c r="N283" s="397"/>
      <c r="O283" s="397"/>
      <c r="P283" s="397"/>
      <c r="Q283" s="397" t="s">
        <v>653</v>
      </c>
      <c r="R283" s="7"/>
      <c r="T283" s="372" t="str">
        <f ca="1">CELL("address",G282)</f>
        <v>$G$282</v>
      </c>
      <c r="U283" s="458" t="str">
        <f t="shared" si="51"/>
        <v>3d</v>
      </c>
      <c r="V283" s="390" t="str">
        <f t="shared" ca="1" si="52"/>
        <v>3d. DR_DER_System</v>
      </c>
      <c r="W283" s="458" t="s">
        <v>968</v>
      </c>
      <c r="X283" s="458" t="s">
        <v>996</v>
      </c>
      <c r="Y283" s="458" t="s">
        <v>989</v>
      </c>
      <c r="Z283" s="385" t="str">
        <f t="shared" ca="1" si="58"/>
        <v>3d_$G$282_per_participant_incentive_2026_2</v>
      </c>
      <c r="AA283" s="458" t="s">
        <v>426</v>
      </c>
      <c r="AC283" s="383" t="str">
        <f t="shared" si="59"/>
        <v>0.00</v>
      </c>
      <c r="AD283" s="458" t="s">
        <v>86</v>
      </c>
      <c r="AE283" s="458" t="s">
        <v>82</v>
      </c>
      <c r="AG283" s="715" t="str">
        <f ca="1">"Requirement for "&amp;T283&amp; " based on "&amp;$T$8&amp;" answer of ""Yes"""</f>
        <v>Requirement for $G$282 based on $G$7 answer of "Yes"</v>
      </c>
    </row>
    <row r="284" spans="1:33" ht="5.25" customHeight="1">
      <c r="A284" s="679"/>
      <c r="B284" s="470"/>
      <c r="C284" s="688"/>
      <c r="D284" s="904"/>
      <c r="E284" s="904"/>
      <c r="F284" s="904"/>
      <c r="G284" s="904"/>
      <c r="H284" s="904"/>
      <c r="I284" s="904"/>
      <c r="J284" s="904"/>
      <c r="K284" s="904"/>
      <c r="L284" s="354"/>
      <c r="M284" s="397"/>
      <c r="N284" s="397"/>
      <c r="O284" s="397"/>
      <c r="P284" s="397"/>
      <c r="Q284" s="397" t="s">
        <v>653</v>
      </c>
      <c r="R284" s="7"/>
      <c r="T284" s="372" t="str">
        <f ca="1">CELL("address",J282)</f>
        <v>$J$282</v>
      </c>
      <c r="U284" s="458" t="str">
        <f t="shared" si="51"/>
        <v>3d</v>
      </c>
      <c r="V284" s="390" t="str">
        <f t="shared" ca="1" si="52"/>
        <v>3d. DR_DER_System</v>
      </c>
      <c r="W284" s="458" t="s">
        <v>968</v>
      </c>
      <c r="X284" s="458" t="s">
        <v>996</v>
      </c>
      <c r="Y284" s="458" t="s">
        <v>990</v>
      </c>
      <c r="Z284" s="385" t="str">
        <f t="shared" ca="1" si="58"/>
        <v>3d_$J$282_per_participant_incentive_2026_3</v>
      </c>
      <c r="AA284" s="458" t="s">
        <v>426</v>
      </c>
      <c r="AC284" s="383" t="str">
        <f t="shared" si="59"/>
        <v>0.00</v>
      </c>
      <c r="AD284" s="458" t="s">
        <v>86</v>
      </c>
      <c r="AE284" s="458" t="s">
        <v>82</v>
      </c>
      <c r="AG284" s="715" t="str">
        <f ca="1">"Requirement for "&amp;T284&amp; " based on "&amp;$T$9&amp;" answer of ""Yes"""</f>
        <v>Requirement for $J$282 based on $J$7 answer of "Yes"</v>
      </c>
    </row>
    <row r="285" spans="1:33">
      <c r="A285" s="679">
        <v>2027</v>
      </c>
      <c r="B285" s="470" t="s">
        <v>847</v>
      </c>
      <c r="C285" s="688"/>
      <c r="D285" s="1185"/>
      <c r="E285" s="1187"/>
      <c r="F285" s="904"/>
      <c r="G285" s="1185"/>
      <c r="H285" s="1187"/>
      <c r="I285" s="904"/>
      <c r="J285" s="1185"/>
      <c r="K285" s="1187"/>
      <c r="L285" s="354"/>
      <c r="M285" s="397"/>
      <c r="N285" s="397"/>
      <c r="O285" s="397"/>
      <c r="P285" s="397"/>
      <c r="Q285" s="7"/>
      <c r="R285" s="7" t="s">
        <v>654</v>
      </c>
      <c r="T285" s="372" t="str">
        <f ca="1">CELL("address",D285)</f>
        <v>$D$285</v>
      </c>
      <c r="U285" s="458" t="str">
        <f t="shared" si="51"/>
        <v>3d</v>
      </c>
      <c r="V285" s="390" t="str">
        <f t="shared" ca="1" si="52"/>
        <v>3d. DR_DER_System</v>
      </c>
      <c r="W285" s="458" t="s">
        <v>968</v>
      </c>
      <c r="X285" s="458" t="s">
        <v>996</v>
      </c>
      <c r="Y285" s="458" t="s">
        <v>986</v>
      </c>
      <c r="Z285" s="385" t="str">
        <f t="shared" ca="1" si="58"/>
        <v>3d_$D$285_per_participant_incentive_2027_1</v>
      </c>
      <c r="AA285" s="458" t="s">
        <v>426</v>
      </c>
      <c r="AC285" s="383" t="str">
        <f t="shared" si="59"/>
        <v>0.00</v>
      </c>
      <c r="AD285" s="458" t="s">
        <v>86</v>
      </c>
      <c r="AE285" s="458" t="s">
        <v>82</v>
      </c>
      <c r="AG285" s="715" t="str">
        <f ca="1">"Requirement for "&amp;T285&amp; " based on "&amp;$T$7&amp;" answer of ""Yes"""</f>
        <v>Requirement for $D$285 based on $D$7 answer of "Yes"</v>
      </c>
    </row>
    <row r="286" spans="1:33" ht="5.25" customHeight="1">
      <c r="A286" s="679"/>
      <c r="B286" s="470"/>
      <c r="C286" s="688"/>
      <c r="D286" s="688"/>
      <c r="E286" s="688"/>
      <c r="F286" s="688"/>
      <c r="G286" s="688"/>
      <c r="H286" s="688"/>
      <c r="I286" s="688"/>
      <c r="J286" s="688"/>
      <c r="K286" s="688"/>
      <c r="L286" s="354"/>
      <c r="M286" s="397"/>
      <c r="N286" s="397"/>
      <c r="O286" s="397"/>
      <c r="P286" s="397"/>
      <c r="Q286" s="397" t="s">
        <v>653</v>
      </c>
      <c r="R286" s="7"/>
      <c r="T286" s="372" t="str">
        <f ca="1">CELL("address",G285)</f>
        <v>$G$285</v>
      </c>
      <c r="U286" s="458" t="str">
        <f t="shared" si="51"/>
        <v>3d</v>
      </c>
      <c r="V286" s="390" t="str">
        <f t="shared" ca="1" si="52"/>
        <v>3d. DR_DER_System</v>
      </c>
      <c r="W286" s="458" t="s">
        <v>968</v>
      </c>
      <c r="X286" s="458" t="s">
        <v>996</v>
      </c>
      <c r="Y286" s="458" t="s">
        <v>987</v>
      </c>
      <c r="Z286" s="385" t="str">
        <f t="shared" ca="1" si="58"/>
        <v>3d_$G$285_per_participant_incentive_2027_2</v>
      </c>
      <c r="AA286" s="458" t="s">
        <v>426</v>
      </c>
      <c r="AC286" s="383" t="str">
        <f t="shared" si="59"/>
        <v>0.00</v>
      </c>
      <c r="AD286" s="458" t="s">
        <v>86</v>
      </c>
      <c r="AE286" s="458" t="s">
        <v>82</v>
      </c>
      <c r="AG286" s="715" t="str">
        <f ca="1">"Requirement for "&amp;T286&amp; " based on "&amp;$T$8&amp;" answer of ""Yes"""</f>
        <v>Requirement for $G$285 based on $G$7 answer of "Yes"</v>
      </c>
    </row>
    <row r="287" spans="1:33" ht="5.25" customHeight="1">
      <c r="A287" s="679"/>
      <c r="B287" s="688"/>
      <c r="C287" s="688"/>
      <c r="D287" s="688"/>
      <c r="E287" s="688"/>
      <c r="F287" s="688"/>
      <c r="G287" s="688"/>
      <c r="H287" s="688"/>
      <c r="I287" s="688"/>
      <c r="J287" s="688"/>
      <c r="K287" s="688"/>
      <c r="L287" s="354"/>
      <c r="M287" s="397"/>
      <c r="N287" s="397"/>
      <c r="O287" s="397"/>
      <c r="P287" s="397"/>
      <c r="Q287" s="397" t="s">
        <v>653</v>
      </c>
      <c r="R287" s="7"/>
      <c r="T287" s="372" t="str">
        <f ca="1">CELL("address",J285)</f>
        <v>$J$285</v>
      </c>
      <c r="U287" s="458" t="str">
        <f t="shared" si="51"/>
        <v>3d</v>
      </c>
      <c r="V287" s="390" t="str">
        <f t="shared" ca="1" si="52"/>
        <v>3d. DR_DER_System</v>
      </c>
      <c r="W287" s="458" t="s">
        <v>968</v>
      </c>
      <c r="X287" s="458" t="s">
        <v>996</v>
      </c>
      <c r="Y287" s="458" t="s">
        <v>988</v>
      </c>
      <c r="Z287" s="385" t="str">
        <f t="shared" ca="1" si="58"/>
        <v>3d_$J$285_per_participant_incentive_2027_3</v>
      </c>
      <c r="AA287" s="458" t="s">
        <v>426</v>
      </c>
      <c r="AC287" s="383" t="str">
        <f t="shared" si="59"/>
        <v>0.00</v>
      </c>
      <c r="AD287" s="458" t="s">
        <v>86</v>
      </c>
      <c r="AE287" s="458" t="s">
        <v>82</v>
      </c>
      <c r="AG287" s="715" t="str">
        <f ca="1">"Requirement for "&amp;T287&amp; " based on "&amp;$T$9&amp;" answer of ""Yes"""</f>
        <v>Requirement for $J$285 based on $J$7 answer of "Yes"</v>
      </c>
    </row>
    <row r="288" spans="1:33">
      <c r="A288" s="679">
        <v>2028</v>
      </c>
      <c r="B288" s="470" t="s">
        <v>847</v>
      </c>
      <c r="C288" s="688"/>
      <c r="D288" s="1249"/>
      <c r="E288" s="1250"/>
      <c r="F288" s="688"/>
      <c r="G288" s="1185"/>
      <c r="H288" s="1187"/>
      <c r="I288" s="904"/>
      <c r="J288" s="1185"/>
      <c r="K288" s="1187"/>
      <c r="L288" s="354"/>
      <c r="M288" s="397"/>
      <c r="N288" s="397"/>
      <c r="O288" s="397"/>
      <c r="P288" s="604"/>
      <c r="Q288" s="7"/>
      <c r="R288" s="7" t="s">
        <v>654</v>
      </c>
      <c r="T288" s="372" t="str">
        <f ca="1">CELL("address",D288)</f>
        <v>$D$288</v>
      </c>
      <c r="U288" s="458" t="str">
        <f t="shared" si="51"/>
        <v>3d</v>
      </c>
      <c r="V288" s="390" t="str">
        <f t="shared" ref="V288:V302" ca="1" si="60">MID(CELL("filename",U288),FIND("]",CELL("filename",U288))+1,256)</f>
        <v>3d. DR_DER_System</v>
      </c>
      <c r="W288" s="458" t="s">
        <v>968</v>
      </c>
      <c r="X288" s="458" t="s">
        <v>996</v>
      </c>
      <c r="Y288" s="531" t="s">
        <v>1449</v>
      </c>
      <c r="Z288" s="385" t="str">
        <f t="shared" ca="1" si="58"/>
        <v>3d_$D$288_per_participant_incentive_2028_1</v>
      </c>
      <c r="AA288" s="458" t="s">
        <v>426</v>
      </c>
      <c r="AC288" s="383" t="str">
        <f t="shared" si="59"/>
        <v>0.00</v>
      </c>
      <c r="AD288" s="458" t="s">
        <v>86</v>
      </c>
      <c r="AE288" s="458" t="s">
        <v>82</v>
      </c>
    </row>
    <row r="289" spans="1:33" ht="5.25" customHeight="1">
      <c r="A289" s="679"/>
      <c r="B289" s="470"/>
      <c r="C289" s="688"/>
      <c r="D289" s="688"/>
      <c r="E289" s="688"/>
      <c r="F289" s="688"/>
      <c r="G289" s="904"/>
      <c r="H289" s="904"/>
      <c r="I289" s="904"/>
      <c r="J289" s="904"/>
      <c r="K289" s="904"/>
      <c r="L289" s="354"/>
      <c r="M289" s="397"/>
      <c r="N289" s="397"/>
      <c r="O289" s="397"/>
      <c r="P289" s="397"/>
      <c r="Q289" s="397" t="s">
        <v>653</v>
      </c>
      <c r="R289" s="7"/>
      <c r="T289" s="372" t="str">
        <f ca="1">CELL("address",G288)</f>
        <v>$G$288</v>
      </c>
      <c r="U289" s="458" t="str">
        <f t="shared" si="51"/>
        <v>3d</v>
      </c>
      <c r="V289" s="390" t="str">
        <f t="shared" ca="1" si="60"/>
        <v>3d. DR_DER_System</v>
      </c>
      <c r="W289" s="458" t="s">
        <v>968</v>
      </c>
      <c r="X289" s="458" t="s">
        <v>996</v>
      </c>
      <c r="Y289" s="531" t="s">
        <v>1450</v>
      </c>
      <c r="Z289" s="385" t="str">
        <f t="shared" ca="1" si="58"/>
        <v>3d_$G$288_per_participant_incentive_2028_2</v>
      </c>
      <c r="AA289" s="458" t="s">
        <v>426</v>
      </c>
      <c r="AC289" s="383" t="str">
        <f t="shared" si="59"/>
        <v>0.00</v>
      </c>
      <c r="AD289" s="458" t="s">
        <v>86</v>
      </c>
      <c r="AE289" s="458" t="s">
        <v>82</v>
      </c>
    </row>
    <row r="290" spans="1:33" ht="5.25" customHeight="1">
      <c r="A290" s="679"/>
      <c r="B290" s="470"/>
      <c r="C290" s="688"/>
      <c r="D290" s="688"/>
      <c r="E290" s="688"/>
      <c r="F290" s="688"/>
      <c r="G290" s="904"/>
      <c r="H290" s="904"/>
      <c r="I290" s="904"/>
      <c r="J290" s="904"/>
      <c r="K290" s="904"/>
      <c r="L290" s="354"/>
      <c r="M290" s="397"/>
      <c r="N290" s="397"/>
      <c r="O290" s="397"/>
      <c r="P290" s="397"/>
      <c r="Q290" s="397" t="s">
        <v>653</v>
      </c>
      <c r="R290" s="7"/>
      <c r="T290" s="372" t="str">
        <f ca="1">CELL("address",J288)</f>
        <v>$J$288</v>
      </c>
      <c r="U290" s="458" t="str">
        <f t="shared" si="51"/>
        <v>3d</v>
      </c>
      <c r="V290" s="390" t="str">
        <f t="shared" ca="1" si="60"/>
        <v>3d. DR_DER_System</v>
      </c>
      <c r="W290" s="458" t="s">
        <v>968</v>
      </c>
      <c r="X290" s="458" t="s">
        <v>996</v>
      </c>
      <c r="Y290" s="531" t="s">
        <v>1451</v>
      </c>
      <c r="Z290" s="385" t="str">
        <f t="shared" ca="1" si="58"/>
        <v>3d_$J$288_per_participant_incentive_2028_3</v>
      </c>
      <c r="AA290" s="458" t="s">
        <v>426</v>
      </c>
      <c r="AC290" s="383" t="str">
        <f t="shared" si="59"/>
        <v>0.00</v>
      </c>
      <c r="AD290" s="458" t="s">
        <v>86</v>
      </c>
      <c r="AE290" s="458" t="s">
        <v>82</v>
      </c>
    </row>
    <row r="291" spans="1:33">
      <c r="A291" s="679">
        <v>2029</v>
      </c>
      <c r="B291" s="470" t="s">
        <v>847</v>
      </c>
      <c r="C291" s="688"/>
      <c r="D291" s="1249"/>
      <c r="E291" s="1250"/>
      <c r="F291" s="688"/>
      <c r="G291" s="1185"/>
      <c r="H291" s="1187"/>
      <c r="I291" s="904"/>
      <c r="J291" s="1185"/>
      <c r="K291" s="1187"/>
      <c r="L291" s="354"/>
      <c r="M291" s="397"/>
      <c r="N291" s="397"/>
      <c r="O291" s="397"/>
      <c r="P291" s="397"/>
      <c r="Q291" s="7"/>
      <c r="R291" s="7" t="s">
        <v>654</v>
      </c>
      <c r="T291" s="372" t="str">
        <f ca="1">CELL("address",D291)</f>
        <v>$D$291</v>
      </c>
      <c r="U291" s="458" t="str">
        <f t="shared" si="51"/>
        <v>3d</v>
      </c>
      <c r="V291" s="390" t="str">
        <f t="shared" ca="1" si="60"/>
        <v>3d. DR_DER_System</v>
      </c>
      <c r="W291" s="458" t="s">
        <v>968</v>
      </c>
      <c r="X291" s="458" t="s">
        <v>996</v>
      </c>
      <c r="Y291" s="531" t="s">
        <v>1452</v>
      </c>
      <c r="Z291" s="385" t="str">
        <f t="shared" ca="1" si="58"/>
        <v>3d_$D$291_per_participant_incentive_2029_1</v>
      </c>
      <c r="AA291" s="458" t="s">
        <v>426</v>
      </c>
      <c r="AC291" s="383" t="str">
        <f t="shared" si="59"/>
        <v>0.00</v>
      </c>
      <c r="AD291" s="458" t="s">
        <v>86</v>
      </c>
      <c r="AE291" s="458" t="s">
        <v>82</v>
      </c>
    </row>
    <row r="292" spans="1:33" ht="5.25" customHeight="1">
      <c r="A292" s="679"/>
      <c r="B292" s="470"/>
      <c r="C292" s="688"/>
      <c r="D292" s="688"/>
      <c r="E292" s="688"/>
      <c r="F292" s="688"/>
      <c r="G292" s="904"/>
      <c r="H292" s="904"/>
      <c r="I292" s="904"/>
      <c r="J292" s="904"/>
      <c r="K292" s="904"/>
      <c r="L292" s="354"/>
      <c r="M292" s="397"/>
      <c r="N292" s="397"/>
      <c r="O292" s="397"/>
      <c r="P292" s="397"/>
      <c r="Q292" s="397" t="s">
        <v>653</v>
      </c>
      <c r="R292" s="7"/>
      <c r="T292" s="372" t="str">
        <f ca="1">CELL("address",G291)</f>
        <v>$G$291</v>
      </c>
      <c r="U292" s="458" t="str">
        <f t="shared" si="51"/>
        <v>3d</v>
      </c>
      <c r="V292" s="390" t="str">
        <f t="shared" ca="1" si="60"/>
        <v>3d. DR_DER_System</v>
      </c>
      <c r="W292" s="458" t="s">
        <v>968</v>
      </c>
      <c r="X292" s="458" t="s">
        <v>996</v>
      </c>
      <c r="Y292" s="531" t="s">
        <v>1453</v>
      </c>
      <c r="Z292" s="385" t="str">
        <f t="shared" ca="1" si="58"/>
        <v>3d_$G$291_per_participant_incentive_2029_2</v>
      </c>
      <c r="AA292" s="458" t="s">
        <v>426</v>
      </c>
      <c r="AC292" s="383" t="str">
        <f t="shared" si="59"/>
        <v>0.00</v>
      </c>
      <c r="AD292" s="458" t="s">
        <v>86</v>
      </c>
      <c r="AE292" s="458" t="s">
        <v>82</v>
      </c>
    </row>
    <row r="293" spans="1:33" ht="5.25" customHeight="1">
      <c r="A293" s="679"/>
      <c r="B293" s="470"/>
      <c r="C293" s="688"/>
      <c r="D293" s="688"/>
      <c r="E293" s="688"/>
      <c r="F293" s="688"/>
      <c r="G293" s="904"/>
      <c r="H293" s="904"/>
      <c r="I293" s="904"/>
      <c r="J293" s="904"/>
      <c r="K293" s="904"/>
      <c r="L293" s="354"/>
      <c r="M293" s="397"/>
      <c r="N293" s="397"/>
      <c r="O293" s="397"/>
      <c r="P293" s="397"/>
      <c r="Q293" s="397" t="s">
        <v>653</v>
      </c>
      <c r="R293" s="7"/>
      <c r="T293" s="372" t="str">
        <f ca="1">CELL("address",J291)</f>
        <v>$J$291</v>
      </c>
      <c r="U293" s="458" t="str">
        <f t="shared" si="51"/>
        <v>3d</v>
      </c>
      <c r="V293" s="390" t="str">
        <f t="shared" ca="1" si="60"/>
        <v>3d. DR_DER_System</v>
      </c>
      <c r="W293" s="458" t="s">
        <v>968</v>
      </c>
      <c r="X293" s="458" t="s">
        <v>996</v>
      </c>
      <c r="Y293" s="531" t="s">
        <v>1454</v>
      </c>
      <c r="Z293" s="385" t="str">
        <f t="shared" ca="1" si="58"/>
        <v>3d_$J$291_per_participant_incentive_2029_3</v>
      </c>
      <c r="AA293" s="458" t="s">
        <v>426</v>
      </c>
      <c r="AC293" s="383" t="str">
        <f t="shared" si="59"/>
        <v>0.00</v>
      </c>
      <c r="AD293" s="458" t="s">
        <v>86</v>
      </c>
      <c r="AE293" s="458" t="s">
        <v>82</v>
      </c>
    </row>
    <row r="294" spans="1:33">
      <c r="A294" s="679">
        <v>2030</v>
      </c>
      <c r="B294" s="470" t="s">
        <v>847</v>
      </c>
      <c r="C294" s="688"/>
      <c r="D294" s="1249"/>
      <c r="E294" s="1250"/>
      <c r="F294" s="688"/>
      <c r="G294" s="1185"/>
      <c r="H294" s="1187"/>
      <c r="I294" s="904"/>
      <c r="J294" s="1185"/>
      <c r="K294" s="1187"/>
      <c r="L294" s="354"/>
      <c r="M294" s="397"/>
      <c r="N294" s="397"/>
      <c r="O294" s="397"/>
      <c r="P294" s="397"/>
      <c r="Q294" s="7"/>
      <c r="R294" s="7" t="s">
        <v>654</v>
      </c>
      <c r="T294" s="372" t="str">
        <f ca="1">CELL("address",D294)</f>
        <v>$D$294</v>
      </c>
      <c r="U294" s="458" t="str">
        <f t="shared" si="51"/>
        <v>3d</v>
      </c>
      <c r="V294" s="390" t="str">
        <f t="shared" ca="1" si="60"/>
        <v>3d. DR_DER_System</v>
      </c>
      <c r="W294" s="458" t="s">
        <v>968</v>
      </c>
      <c r="X294" s="458" t="s">
        <v>996</v>
      </c>
      <c r="Y294" s="531" t="s">
        <v>1455</v>
      </c>
      <c r="Z294" s="385" t="str">
        <f t="shared" ca="1" si="58"/>
        <v>3d_$D$294_per_participant_incentive_2030_1</v>
      </c>
      <c r="AA294" s="458" t="s">
        <v>426</v>
      </c>
      <c r="AC294" s="383" t="str">
        <f t="shared" si="59"/>
        <v>0.00</v>
      </c>
      <c r="AD294" s="458" t="s">
        <v>86</v>
      </c>
      <c r="AE294" s="458" t="s">
        <v>82</v>
      </c>
    </row>
    <row r="295" spans="1:33" ht="5.25" customHeight="1">
      <c r="A295" s="679"/>
      <c r="B295" s="470"/>
      <c r="C295" s="688"/>
      <c r="D295" s="688"/>
      <c r="E295" s="688"/>
      <c r="F295" s="688"/>
      <c r="G295" s="904"/>
      <c r="H295" s="904"/>
      <c r="I295" s="904"/>
      <c r="J295" s="904"/>
      <c r="K295" s="904"/>
      <c r="L295" s="354"/>
      <c r="M295" s="397"/>
      <c r="N295" s="397"/>
      <c r="O295" s="397"/>
      <c r="P295" s="397"/>
      <c r="Q295" s="397" t="s">
        <v>653</v>
      </c>
      <c r="R295" s="7"/>
      <c r="T295" s="372" t="str">
        <f ca="1">CELL("address",G294)</f>
        <v>$G$294</v>
      </c>
      <c r="U295" s="458" t="str">
        <f t="shared" si="51"/>
        <v>3d</v>
      </c>
      <c r="V295" s="390" t="str">
        <f t="shared" ca="1" si="60"/>
        <v>3d. DR_DER_System</v>
      </c>
      <c r="W295" s="458" t="s">
        <v>968</v>
      </c>
      <c r="X295" s="458" t="s">
        <v>996</v>
      </c>
      <c r="Y295" s="531" t="s">
        <v>1456</v>
      </c>
      <c r="Z295" s="385" t="str">
        <f t="shared" ca="1" si="58"/>
        <v>3d_$G$294_per_participant_incentive_2030_2</v>
      </c>
      <c r="AA295" s="458" t="s">
        <v>426</v>
      </c>
      <c r="AC295" s="383" t="str">
        <f t="shared" si="59"/>
        <v>0.00</v>
      </c>
      <c r="AD295" s="458" t="s">
        <v>86</v>
      </c>
      <c r="AE295" s="458" t="s">
        <v>82</v>
      </c>
    </row>
    <row r="296" spans="1:33" ht="5.25" customHeight="1">
      <c r="A296" s="679"/>
      <c r="B296" s="470"/>
      <c r="C296" s="688"/>
      <c r="D296" s="688"/>
      <c r="E296" s="688"/>
      <c r="F296" s="688"/>
      <c r="G296" s="904"/>
      <c r="H296" s="904"/>
      <c r="I296" s="904"/>
      <c r="J296" s="904"/>
      <c r="K296" s="904"/>
      <c r="L296" s="354"/>
      <c r="M296" s="397"/>
      <c r="N296" s="397"/>
      <c r="O296" s="397"/>
      <c r="P296" s="397"/>
      <c r="Q296" s="397" t="s">
        <v>653</v>
      </c>
      <c r="R296" s="7"/>
      <c r="T296" s="372" t="str">
        <f ca="1">CELL("address",J294)</f>
        <v>$J$294</v>
      </c>
      <c r="U296" s="458" t="str">
        <f t="shared" si="51"/>
        <v>3d</v>
      </c>
      <c r="V296" s="390" t="str">
        <f t="shared" ca="1" si="60"/>
        <v>3d. DR_DER_System</v>
      </c>
      <c r="W296" s="458" t="s">
        <v>968</v>
      </c>
      <c r="X296" s="458" t="s">
        <v>996</v>
      </c>
      <c r="Y296" s="531" t="s">
        <v>1457</v>
      </c>
      <c r="Z296" s="385" t="str">
        <f t="shared" ca="1" si="58"/>
        <v>3d_$J$294_per_participant_incentive_2030_3</v>
      </c>
      <c r="AA296" s="458" t="s">
        <v>426</v>
      </c>
      <c r="AC296" s="383" t="str">
        <f t="shared" si="59"/>
        <v>0.00</v>
      </c>
      <c r="AD296" s="458" t="s">
        <v>86</v>
      </c>
      <c r="AE296" s="458" t="s">
        <v>82</v>
      </c>
    </row>
    <row r="297" spans="1:33">
      <c r="A297" s="679">
        <v>2031</v>
      </c>
      <c r="B297" s="470" t="s">
        <v>847</v>
      </c>
      <c r="C297" s="688"/>
      <c r="D297" s="1249"/>
      <c r="E297" s="1250"/>
      <c r="F297" s="688"/>
      <c r="G297" s="1185"/>
      <c r="H297" s="1187"/>
      <c r="I297" s="904"/>
      <c r="J297" s="1185"/>
      <c r="K297" s="1187"/>
      <c r="L297" s="354"/>
      <c r="M297" s="397"/>
      <c r="N297" s="397"/>
      <c r="O297" s="397"/>
      <c r="P297" s="397"/>
      <c r="Q297" s="7"/>
      <c r="R297" s="7" t="s">
        <v>654</v>
      </c>
      <c r="T297" s="372" t="str">
        <f ca="1">CELL("address",D297)</f>
        <v>$D$297</v>
      </c>
      <c r="U297" s="458" t="str">
        <f t="shared" si="51"/>
        <v>3d</v>
      </c>
      <c r="V297" s="390" t="str">
        <f t="shared" ca="1" si="60"/>
        <v>3d. DR_DER_System</v>
      </c>
      <c r="W297" s="458" t="s">
        <v>968</v>
      </c>
      <c r="X297" s="458" t="s">
        <v>996</v>
      </c>
      <c r="Y297" s="531" t="s">
        <v>1458</v>
      </c>
      <c r="Z297" s="385" t="str">
        <f t="shared" ca="1" si="58"/>
        <v>3d_$D$297_per_participant_incentive_2031_1</v>
      </c>
      <c r="AA297" s="458" t="s">
        <v>426</v>
      </c>
      <c r="AC297" s="383" t="str">
        <f t="shared" si="59"/>
        <v>0.00</v>
      </c>
      <c r="AD297" s="458" t="s">
        <v>86</v>
      </c>
      <c r="AE297" s="458" t="s">
        <v>82</v>
      </c>
    </row>
    <row r="298" spans="1:33" ht="5.25" customHeight="1">
      <c r="A298" s="679"/>
      <c r="B298" s="470"/>
      <c r="C298" s="688"/>
      <c r="D298" s="688"/>
      <c r="E298" s="688"/>
      <c r="F298" s="688"/>
      <c r="G298" s="904"/>
      <c r="H298" s="904"/>
      <c r="I298" s="904"/>
      <c r="J298" s="904"/>
      <c r="K298" s="904"/>
      <c r="L298" s="354"/>
      <c r="M298" s="397"/>
      <c r="N298" s="397"/>
      <c r="O298" s="397"/>
      <c r="P298" s="397"/>
      <c r="Q298" s="397" t="s">
        <v>653</v>
      </c>
      <c r="R298" s="7"/>
      <c r="T298" s="372" t="str">
        <f ca="1">CELL("address",G297)</f>
        <v>$G$297</v>
      </c>
      <c r="U298" s="458" t="str">
        <f t="shared" si="51"/>
        <v>3d</v>
      </c>
      <c r="V298" s="390" t="str">
        <f t="shared" ca="1" si="60"/>
        <v>3d. DR_DER_System</v>
      </c>
      <c r="W298" s="458" t="s">
        <v>968</v>
      </c>
      <c r="X298" s="458" t="s">
        <v>996</v>
      </c>
      <c r="Y298" s="531" t="s">
        <v>1459</v>
      </c>
      <c r="Z298" s="385" t="str">
        <f t="shared" ca="1" si="58"/>
        <v>3d_$G$297_per_participant_incentive_2031_2</v>
      </c>
      <c r="AA298" s="458" t="s">
        <v>426</v>
      </c>
      <c r="AC298" s="383" t="str">
        <f t="shared" si="59"/>
        <v>0.00</v>
      </c>
      <c r="AD298" s="458" t="s">
        <v>86</v>
      </c>
      <c r="AE298" s="458" t="s">
        <v>82</v>
      </c>
    </row>
    <row r="299" spans="1:33" ht="5.25" customHeight="1">
      <c r="A299" s="679"/>
      <c r="B299" s="470"/>
      <c r="C299" s="688"/>
      <c r="D299" s="688"/>
      <c r="E299" s="688"/>
      <c r="F299" s="688"/>
      <c r="G299" s="904"/>
      <c r="H299" s="904"/>
      <c r="I299" s="904"/>
      <c r="J299" s="904"/>
      <c r="K299" s="904"/>
      <c r="L299" s="354"/>
      <c r="M299" s="397"/>
      <c r="N299" s="397"/>
      <c r="O299" s="397"/>
      <c r="P299" s="397"/>
      <c r="Q299" s="397" t="s">
        <v>653</v>
      </c>
      <c r="R299" s="7"/>
      <c r="T299" s="372" t="str">
        <f ca="1">CELL("address",J297)</f>
        <v>$J$297</v>
      </c>
      <c r="U299" s="458" t="str">
        <f t="shared" si="51"/>
        <v>3d</v>
      </c>
      <c r="V299" s="390" t="str">
        <f t="shared" ca="1" si="60"/>
        <v>3d. DR_DER_System</v>
      </c>
      <c r="W299" s="458" t="s">
        <v>968</v>
      </c>
      <c r="X299" s="458" t="s">
        <v>996</v>
      </c>
      <c r="Y299" s="531" t="s">
        <v>1460</v>
      </c>
      <c r="Z299" s="385" t="str">
        <f t="shared" ca="1" si="58"/>
        <v>3d_$J$297_per_participant_incentive_2031_3</v>
      </c>
      <c r="AA299" s="458" t="s">
        <v>426</v>
      </c>
      <c r="AC299" s="383" t="str">
        <f t="shared" si="59"/>
        <v>0.00</v>
      </c>
      <c r="AD299" s="458" t="s">
        <v>86</v>
      </c>
      <c r="AE299" s="458" t="s">
        <v>82</v>
      </c>
    </row>
    <row r="300" spans="1:33">
      <c r="A300" s="679">
        <v>2032</v>
      </c>
      <c r="B300" s="470" t="s">
        <v>847</v>
      </c>
      <c r="C300" s="688"/>
      <c r="D300" s="1249"/>
      <c r="E300" s="1250"/>
      <c r="F300" s="688"/>
      <c r="G300" s="1185"/>
      <c r="H300" s="1187"/>
      <c r="I300" s="904"/>
      <c r="J300" s="1185"/>
      <c r="K300" s="1187"/>
      <c r="L300" s="354"/>
      <c r="M300" s="397"/>
      <c r="N300" s="397"/>
      <c r="O300" s="397"/>
      <c r="P300" s="397"/>
      <c r="Q300" s="7"/>
      <c r="R300" s="7" t="s">
        <v>654</v>
      </c>
      <c r="T300" s="372" t="str">
        <f ca="1">CELL("address",D300)</f>
        <v>$D$300</v>
      </c>
      <c r="U300" s="458" t="str">
        <f t="shared" si="51"/>
        <v>3d</v>
      </c>
      <c r="V300" s="390" t="str">
        <f t="shared" ca="1" si="60"/>
        <v>3d. DR_DER_System</v>
      </c>
      <c r="W300" s="458" t="s">
        <v>968</v>
      </c>
      <c r="X300" s="458" t="s">
        <v>996</v>
      </c>
      <c r="Y300" s="531" t="s">
        <v>1461</v>
      </c>
      <c r="Z300" s="385" t="str">
        <f t="shared" ca="1" si="58"/>
        <v>3d_$D$300_per_participant_incentive_2032_1</v>
      </c>
      <c r="AA300" s="458" t="s">
        <v>426</v>
      </c>
      <c r="AC300" s="383" t="str">
        <f t="shared" si="59"/>
        <v>0.00</v>
      </c>
      <c r="AD300" s="458" t="s">
        <v>86</v>
      </c>
      <c r="AE300" s="458" t="s">
        <v>82</v>
      </c>
    </row>
    <row r="301" spans="1:33" ht="5.25" customHeight="1">
      <c r="A301" s="679"/>
      <c r="B301" s="470"/>
      <c r="C301" s="688"/>
      <c r="D301" s="688"/>
      <c r="E301" s="688"/>
      <c r="F301" s="688"/>
      <c r="G301" s="904"/>
      <c r="H301" s="904"/>
      <c r="I301" s="904"/>
      <c r="J301" s="904"/>
      <c r="K301" s="904"/>
      <c r="L301" s="354"/>
      <c r="M301" s="397"/>
      <c r="N301" s="397"/>
      <c r="O301" s="397"/>
      <c r="P301" s="397"/>
      <c r="Q301" s="397" t="s">
        <v>653</v>
      </c>
      <c r="R301" s="7"/>
      <c r="T301" s="372" t="str">
        <f ca="1">CELL("address",G300)</f>
        <v>$G$300</v>
      </c>
      <c r="U301" s="458" t="str">
        <f t="shared" si="51"/>
        <v>3d</v>
      </c>
      <c r="V301" s="390" t="str">
        <f t="shared" ca="1" si="60"/>
        <v>3d. DR_DER_System</v>
      </c>
      <c r="W301" s="458" t="s">
        <v>968</v>
      </c>
      <c r="X301" s="458" t="s">
        <v>996</v>
      </c>
      <c r="Y301" s="531" t="s">
        <v>1462</v>
      </c>
      <c r="Z301" s="385" t="str">
        <f t="shared" ca="1" si="58"/>
        <v>3d_$G$300_per_participant_incentive_2032_2</v>
      </c>
      <c r="AA301" s="458" t="s">
        <v>426</v>
      </c>
      <c r="AC301" s="383" t="str">
        <f t="shared" si="59"/>
        <v>0.00</v>
      </c>
      <c r="AD301" s="458" t="s">
        <v>86</v>
      </c>
      <c r="AE301" s="458" t="s">
        <v>82</v>
      </c>
    </row>
    <row r="302" spans="1:33" ht="5.25" customHeight="1">
      <c r="A302" s="679"/>
      <c r="B302" s="688"/>
      <c r="C302" s="688"/>
      <c r="D302" s="688"/>
      <c r="E302" s="688"/>
      <c r="F302" s="688"/>
      <c r="G302" s="688"/>
      <c r="H302" s="688"/>
      <c r="I302" s="688"/>
      <c r="J302" s="688"/>
      <c r="K302" s="688"/>
      <c r="L302" s="354"/>
      <c r="M302" s="397"/>
      <c r="N302" s="397"/>
      <c r="O302" s="397"/>
      <c r="P302" s="397"/>
      <c r="Q302" s="397" t="s">
        <v>653</v>
      </c>
      <c r="R302" s="7"/>
      <c r="T302" s="372" t="str">
        <f ca="1">CELL("address",J300)</f>
        <v>$J$300</v>
      </c>
      <c r="U302" s="458" t="str">
        <f t="shared" si="51"/>
        <v>3d</v>
      </c>
      <c r="V302" s="390" t="str">
        <f t="shared" ca="1" si="60"/>
        <v>3d. DR_DER_System</v>
      </c>
      <c r="W302" s="458" t="s">
        <v>968</v>
      </c>
      <c r="X302" s="458" t="s">
        <v>996</v>
      </c>
      <c r="Y302" s="531" t="s">
        <v>1463</v>
      </c>
      <c r="Z302" s="385" t="str">
        <f t="shared" ca="1" si="58"/>
        <v>3d_$J$300_per_participant_incentive_2032_3</v>
      </c>
      <c r="AA302" s="458" t="s">
        <v>426</v>
      </c>
      <c r="AC302" s="383" t="str">
        <f t="shared" si="59"/>
        <v>0.00</v>
      </c>
      <c r="AD302" s="458" t="s">
        <v>86</v>
      </c>
      <c r="AE302" s="458" t="s">
        <v>82</v>
      </c>
    </row>
    <row r="303" spans="1:33">
      <c r="A303" s="1261" t="s">
        <v>845</v>
      </c>
      <c r="B303" s="1262"/>
      <c r="C303" s="688"/>
      <c r="D303" s="688"/>
      <c r="E303" s="688"/>
      <c r="F303" s="688"/>
      <c r="G303" s="688"/>
      <c r="H303" s="688"/>
      <c r="I303" s="688"/>
      <c r="J303" s="688"/>
      <c r="K303" s="688"/>
      <c r="L303" s="354"/>
      <c r="M303" s="397"/>
      <c r="N303" s="397"/>
      <c r="O303" s="397"/>
      <c r="P303" s="397"/>
      <c r="Q303" s="397"/>
      <c r="R303" s="7" t="s">
        <v>654</v>
      </c>
      <c r="T303" s="305"/>
      <c r="V303" s="390"/>
    </row>
    <row r="304" spans="1:33">
      <c r="A304" s="679">
        <v>2023</v>
      </c>
      <c r="B304" s="470" t="s">
        <v>614</v>
      </c>
      <c r="C304" s="688"/>
      <c r="D304" s="1225"/>
      <c r="E304" s="1227"/>
      <c r="F304" s="688"/>
      <c r="G304" s="1225"/>
      <c r="H304" s="1227"/>
      <c r="I304" s="688"/>
      <c r="J304" s="1225"/>
      <c r="K304" s="1227"/>
      <c r="L304" s="354"/>
      <c r="M304" s="397"/>
      <c r="N304" s="397"/>
      <c r="O304" s="397"/>
      <c r="P304" s="604"/>
      <c r="Q304" s="7"/>
      <c r="R304" s="7" t="s">
        <v>654</v>
      </c>
      <c r="T304" s="372" t="str">
        <f ca="1">CELL("address",D304)</f>
        <v>$D$304</v>
      </c>
      <c r="U304" s="458" t="str">
        <f t="shared" si="51"/>
        <v>3d</v>
      </c>
      <c r="V304" s="390" t="str">
        <f t="shared" ca="1" si="52"/>
        <v>3d. DR_DER_System</v>
      </c>
      <c r="W304" s="458" t="s">
        <v>968</v>
      </c>
      <c r="X304" s="458" t="s">
        <v>1609</v>
      </c>
      <c r="Y304" s="458" t="s">
        <v>978</v>
      </c>
      <c r="Z304" s="385" t="str">
        <f t="shared" ref="Z304:Z333" ca="1" si="61">U304&amp;"_"&amp;T304&amp;"_"&amp;X304&amp;"_"&amp;Y304</f>
        <v>3d_$D$304_normalized_incentive_2023_1</v>
      </c>
      <c r="AA304" s="458" t="s">
        <v>426</v>
      </c>
      <c r="AC304" s="383" t="str">
        <f t="shared" ref="AC304:AC333" si="62">"0.00"</f>
        <v>0.00</v>
      </c>
      <c r="AD304" s="458" t="s">
        <v>86</v>
      </c>
      <c r="AE304" s="458" t="s">
        <v>82</v>
      </c>
      <c r="AG304" s="715" t="str">
        <f ca="1">"Requirement for "&amp;T304&amp; " based on "&amp;$T$7&amp;" answer of ""Yes"""</f>
        <v>Requirement for $D$304 based on $D$7 answer of "Yes"</v>
      </c>
    </row>
    <row r="305" spans="1:33" ht="5.25" customHeight="1">
      <c r="A305" s="679"/>
      <c r="B305" s="470"/>
      <c r="C305" s="688"/>
      <c r="D305" s="688"/>
      <c r="E305" s="688"/>
      <c r="F305" s="688"/>
      <c r="G305" s="688"/>
      <c r="H305" s="688"/>
      <c r="I305" s="688"/>
      <c r="J305" s="688"/>
      <c r="K305" s="688"/>
      <c r="L305" s="354"/>
      <c r="M305" s="397"/>
      <c r="N305" s="397"/>
      <c r="O305" s="397"/>
      <c r="P305" s="397"/>
      <c r="Q305" s="397" t="s">
        <v>653</v>
      </c>
      <c r="R305" s="7"/>
      <c r="T305" s="372" t="str">
        <f ca="1">CELL("address",G304)</f>
        <v>$G$304</v>
      </c>
      <c r="U305" s="458" t="str">
        <f t="shared" si="51"/>
        <v>3d</v>
      </c>
      <c r="V305" s="390" t="str">
        <f t="shared" ca="1" si="52"/>
        <v>3d. DR_DER_System</v>
      </c>
      <c r="W305" s="458" t="s">
        <v>968</v>
      </c>
      <c r="X305" s="458" t="s">
        <v>1609</v>
      </c>
      <c r="Y305" s="458" t="s">
        <v>979</v>
      </c>
      <c r="Z305" s="385" t="str">
        <f t="shared" ca="1" si="61"/>
        <v>3d_$G$304_normalized_incentive_2023_2</v>
      </c>
      <c r="AA305" s="458" t="s">
        <v>426</v>
      </c>
      <c r="AC305" s="383" t="str">
        <f t="shared" si="62"/>
        <v>0.00</v>
      </c>
      <c r="AD305" s="458" t="s">
        <v>86</v>
      </c>
      <c r="AE305" s="458" t="s">
        <v>82</v>
      </c>
      <c r="AG305" s="715" t="str">
        <f ca="1">"Requirement for "&amp;T305&amp; " based on "&amp;$T$8&amp;" answer of ""Yes"""</f>
        <v>Requirement for $G$304 based on $G$7 answer of "Yes"</v>
      </c>
    </row>
    <row r="306" spans="1:33" ht="5.25" customHeight="1">
      <c r="A306" s="679"/>
      <c r="B306" s="470"/>
      <c r="C306" s="688"/>
      <c r="D306" s="688"/>
      <c r="E306" s="688"/>
      <c r="F306" s="688"/>
      <c r="G306" s="688"/>
      <c r="H306" s="688"/>
      <c r="I306" s="688"/>
      <c r="J306" s="688"/>
      <c r="K306" s="688"/>
      <c r="L306" s="354"/>
      <c r="M306" s="397"/>
      <c r="N306" s="397"/>
      <c r="O306" s="397"/>
      <c r="P306" s="397"/>
      <c r="Q306" s="397" t="s">
        <v>653</v>
      </c>
      <c r="R306" s="7"/>
      <c r="T306" s="372" t="str">
        <f ca="1">CELL("address",J304)</f>
        <v>$J$304</v>
      </c>
      <c r="U306" s="458" t="str">
        <f t="shared" si="51"/>
        <v>3d</v>
      </c>
      <c r="V306" s="390" t="str">
        <f t="shared" ca="1" si="52"/>
        <v>3d. DR_DER_System</v>
      </c>
      <c r="W306" s="458" t="s">
        <v>968</v>
      </c>
      <c r="X306" s="458" t="s">
        <v>1609</v>
      </c>
      <c r="Y306" s="458" t="s">
        <v>980</v>
      </c>
      <c r="Z306" s="385" t="str">
        <f t="shared" ca="1" si="61"/>
        <v>3d_$J$304_normalized_incentive_2023_3</v>
      </c>
      <c r="AA306" s="458" t="s">
        <v>426</v>
      </c>
      <c r="AC306" s="383" t="str">
        <f t="shared" si="62"/>
        <v>0.00</v>
      </c>
      <c r="AD306" s="458" t="s">
        <v>86</v>
      </c>
      <c r="AE306" s="458" t="s">
        <v>82</v>
      </c>
      <c r="AG306" s="715" t="str">
        <f ca="1">"Requirement for "&amp;T306&amp; " based on "&amp;$T$9&amp;" answer of ""Yes"""</f>
        <v>Requirement for $J$304 based on $J$7 answer of "Yes"</v>
      </c>
    </row>
    <row r="307" spans="1:33">
      <c r="A307" s="679">
        <v>2024</v>
      </c>
      <c r="B307" s="470" t="s">
        <v>614</v>
      </c>
      <c r="C307" s="688"/>
      <c r="D307" s="1225"/>
      <c r="E307" s="1227"/>
      <c r="F307" s="688"/>
      <c r="G307" s="1225"/>
      <c r="H307" s="1227"/>
      <c r="I307" s="688"/>
      <c r="J307" s="1225"/>
      <c r="K307" s="1227"/>
      <c r="L307" s="354"/>
      <c r="M307" s="397"/>
      <c r="N307" s="397"/>
      <c r="O307" s="397"/>
      <c r="P307" s="397"/>
      <c r="Q307" s="7"/>
      <c r="R307" s="7" t="s">
        <v>654</v>
      </c>
      <c r="T307" s="372" t="str">
        <f ca="1">CELL("address",D307)</f>
        <v>$D$307</v>
      </c>
      <c r="U307" s="458" t="str">
        <f t="shared" si="51"/>
        <v>3d</v>
      </c>
      <c r="V307" s="390" t="str">
        <f t="shared" ca="1" si="52"/>
        <v>3d. DR_DER_System</v>
      </c>
      <c r="W307" s="458" t="s">
        <v>968</v>
      </c>
      <c r="X307" s="458" t="s">
        <v>1609</v>
      </c>
      <c r="Y307" s="458" t="s">
        <v>981</v>
      </c>
      <c r="Z307" s="385" t="str">
        <f t="shared" ca="1" si="61"/>
        <v>3d_$D$307_normalized_incentive_2024_1</v>
      </c>
      <c r="AA307" s="458" t="s">
        <v>426</v>
      </c>
      <c r="AC307" s="383" t="str">
        <f t="shared" si="62"/>
        <v>0.00</v>
      </c>
      <c r="AD307" s="458" t="s">
        <v>86</v>
      </c>
      <c r="AE307" s="458" t="s">
        <v>82</v>
      </c>
      <c r="AG307" s="715" t="str">
        <f ca="1">"Requirement for "&amp;T307&amp; " based on "&amp;$T$7&amp;" answer of ""Yes"""</f>
        <v>Requirement for $D$307 based on $D$7 answer of "Yes"</v>
      </c>
    </row>
    <row r="308" spans="1:33" ht="5.25" customHeight="1">
      <c r="A308" s="679"/>
      <c r="B308" s="470"/>
      <c r="C308" s="688"/>
      <c r="D308" s="688"/>
      <c r="E308" s="688"/>
      <c r="F308" s="688"/>
      <c r="G308" s="688"/>
      <c r="H308" s="688"/>
      <c r="I308" s="688"/>
      <c r="J308" s="688"/>
      <c r="K308" s="688"/>
      <c r="L308" s="354"/>
      <c r="M308" s="397"/>
      <c r="N308" s="397"/>
      <c r="O308" s="397"/>
      <c r="P308" s="397"/>
      <c r="Q308" s="397" t="s">
        <v>653</v>
      </c>
      <c r="R308" s="7"/>
      <c r="T308" s="372" t="str">
        <f ca="1">CELL("address",G307)</f>
        <v>$G$307</v>
      </c>
      <c r="U308" s="458" t="str">
        <f t="shared" si="51"/>
        <v>3d</v>
      </c>
      <c r="V308" s="390" t="str">
        <f t="shared" ca="1" si="52"/>
        <v>3d. DR_DER_System</v>
      </c>
      <c r="W308" s="458" t="s">
        <v>968</v>
      </c>
      <c r="X308" s="458" t="s">
        <v>1609</v>
      </c>
      <c r="Y308" s="458" t="s">
        <v>982</v>
      </c>
      <c r="Z308" s="385" t="str">
        <f t="shared" ca="1" si="61"/>
        <v>3d_$G$307_normalized_incentive_2024_2</v>
      </c>
      <c r="AA308" s="458" t="s">
        <v>426</v>
      </c>
      <c r="AC308" s="383" t="str">
        <f t="shared" si="62"/>
        <v>0.00</v>
      </c>
      <c r="AD308" s="458" t="s">
        <v>86</v>
      </c>
      <c r="AE308" s="458" t="s">
        <v>82</v>
      </c>
      <c r="AG308" s="715" t="str">
        <f ca="1">"Requirement for "&amp;T308&amp; " based on "&amp;$T$8&amp;" answer of ""Yes"""</f>
        <v>Requirement for $G$307 based on $G$7 answer of "Yes"</v>
      </c>
    </row>
    <row r="309" spans="1:33" ht="5.25" customHeight="1">
      <c r="A309" s="679"/>
      <c r="B309" s="470"/>
      <c r="C309" s="688"/>
      <c r="D309" s="688"/>
      <c r="E309" s="688"/>
      <c r="F309" s="688"/>
      <c r="G309" s="688"/>
      <c r="H309" s="688"/>
      <c r="I309" s="688"/>
      <c r="J309" s="688"/>
      <c r="K309" s="688"/>
      <c r="L309" s="354"/>
      <c r="M309" s="397"/>
      <c r="N309" s="397"/>
      <c r="O309" s="397"/>
      <c r="P309" s="397"/>
      <c r="Q309" s="397" t="s">
        <v>653</v>
      </c>
      <c r="R309" s="7"/>
      <c r="T309" s="372" t="str">
        <f ca="1">CELL("address",J307)</f>
        <v>$J$307</v>
      </c>
      <c r="U309" s="458" t="str">
        <f t="shared" si="51"/>
        <v>3d</v>
      </c>
      <c r="V309" s="390" t="str">
        <f t="shared" ca="1" si="52"/>
        <v>3d. DR_DER_System</v>
      </c>
      <c r="W309" s="458" t="s">
        <v>968</v>
      </c>
      <c r="X309" s="458" t="s">
        <v>1609</v>
      </c>
      <c r="Y309" s="458" t="s">
        <v>983</v>
      </c>
      <c r="Z309" s="385" t="str">
        <f t="shared" ca="1" si="61"/>
        <v>3d_$J$307_normalized_incentive_2024_3</v>
      </c>
      <c r="AA309" s="458" t="s">
        <v>426</v>
      </c>
      <c r="AC309" s="383" t="str">
        <f t="shared" si="62"/>
        <v>0.00</v>
      </c>
      <c r="AD309" s="458" t="s">
        <v>86</v>
      </c>
      <c r="AE309" s="458" t="s">
        <v>82</v>
      </c>
      <c r="AG309" s="715" t="str">
        <f ca="1">"Requirement for "&amp;T309&amp; " based on "&amp;$T$9&amp;" answer of ""Yes"""</f>
        <v>Requirement for $J$307 based on $J$7 answer of "Yes"</v>
      </c>
    </row>
    <row r="310" spans="1:33">
      <c r="A310" s="679">
        <v>2025</v>
      </c>
      <c r="B310" s="470" t="s">
        <v>614</v>
      </c>
      <c r="C310" s="688"/>
      <c r="D310" s="1225"/>
      <c r="E310" s="1227"/>
      <c r="F310" s="688"/>
      <c r="G310" s="1225"/>
      <c r="H310" s="1227"/>
      <c r="I310" s="688"/>
      <c r="J310" s="1225"/>
      <c r="K310" s="1227"/>
      <c r="L310" s="354"/>
      <c r="M310" s="397"/>
      <c r="N310" s="397"/>
      <c r="O310" s="397"/>
      <c r="P310" s="397"/>
      <c r="Q310" s="7"/>
      <c r="R310" s="7" t="s">
        <v>654</v>
      </c>
      <c r="T310" s="372" t="str">
        <f ca="1">CELL("address",D310)</f>
        <v>$D$310</v>
      </c>
      <c r="U310" s="458" t="str">
        <f t="shared" si="51"/>
        <v>3d</v>
      </c>
      <c r="V310" s="390" t="str">
        <f t="shared" ca="1" si="52"/>
        <v>3d. DR_DER_System</v>
      </c>
      <c r="W310" s="458" t="s">
        <v>968</v>
      </c>
      <c r="X310" s="458" t="s">
        <v>1609</v>
      </c>
      <c r="Y310" s="458" t="s">
        <v>984</v>
      </c>
      <c r="Z310" s="385" t="str">
        <f t="shared" ca="1" si="61"/>
        <v>3d_$D$310_normalized_incentive_2025_1</v>
      </c>
      <c r="AA310" s="458" t="s">
        <v>426</v>
      </c>
      <c r="AC310" s="383" t="str">
        <f t="shared" si="62"/>
        <v>0.00</v>
      </c>
      <c r="AD310" s="458" t="s">
        <v>86</v>
      </c>
      <c r="AE310" s="458" t="s">
        <v>82</v>
      </c>
      <c r="AG310" s="715" t="str">
        <f ca="1">"Requirement for "&amp;T310&amp; " based on "&amp;$T$7&amp;" answer of ""Yes"""</f>
        <v>Requirement for $D$310 based on $D$7 answer of "Yes"</v>
      </c>
    </row>
    <row r="311" spans="1:33" ht="5.25" customHeight="1">
      <c r="A311" s="679"/>
      <c r="B311" s="470"/>
      <c r="C311" s="688"/>
      <c r="D311" s="688"/>
      <c r="E311" s="688"/>
      <c r="F311" s="688"/>
      <c r="G311" s="688"/>
      <c r="H311" s="688"/>
      <c r="I311" s="688"/>
      <c r="J311" s="688"/>
      <c r="K311" s="688"/>
      <c r="L311" s="354"/>
      <c r="M311" s="397"/>
      <c r="N311" s="397"/>
      <c r="O311" s="397"/>
      <c r="P311" s="397"/>
      <c r="Q311" s="397" t="s">
        <v>653</v>
      </c>
      <c r="R311" s="7"/>
      <c r="T311" s="372" t="str">
        <f ca="1">CELL("address",G310)</f>
        <v>$G$310</v>
      </c>
      <c r="U311" s="458" t="str">
        <f t="shared" si="51"/>
        <v>3d</v>
      </c>
      <c r="V311" s="390" t="str">
        <f t="shared" ca="1" si="52"/>
        <v>3d. DR_DER_System</v>
      </c>
      <c r="W311" s="458" t="s">
        <v>968</v>
      </c>
      <c r="X311" s="458" t="s">
        <v>1609</v>
      </c>
      <c r="Y311" s="458" t="s">
        <v>991</v>
      </c>
      <c r="Z311" s="385" t="str">
        <f t="shared" ca="1" si="61"/>
        <v>3d_$G$310_normalized_incentive_2025_2</v>
      </c>
      <c r="AA311" s="458" t="s">
        <v>426</v>
      </c>
      <c r="AC311" s="383" t="str">
        <f t="shared" si="62"/>
        <v>0.00</v>
      </c>
      <c r="AD311" s="458" t="s">
        <v>86</v>
      </c>
      <c r="AE311" s="458" t="s">
        <v>82</v>
      </c>
      <c r="AG311" s="715" t="str">
        <f ca="1">"Requirement for "&amp;T311&amp; " based on "&amp;$T$8&amp;" answer of ""Yes"""</f>
        <v>Requirement for $G$310 based on $G$7 answer of "Yes"</v>
      </c>
    </row>
    <row r="312" spans="1:33" ht="5.25" customHeight="1">
      <c r="A312" s="679"/>
      <c r="B312" s="470"/>
      <c r="C312" s="688"/>
      <c r="D312" s="688"/>
      <c r="E312" s="688"/>
      <c r="F312" s="688"/>
      <c r="G312" s="688"/>
      <c r="H312" s="688"/>
      <c r="I312" s="688"/>
      <c r="J312" s="688"/>
      <c r="K312" s="688"/>
      <c r="L312" s="354"/>
      <c r="M312" s="397"/>
      <c r="N312" s="397"/>
      <c r="O312" s="397"/>
      <c r="P312" s="397"/>
      <c r="Q312" s="397" t="s">
        <v>653</v>
      </c>
      <c r="R312" s="7"/>
      <c r="T312" s="372" t="str">
        <f ca="1">CELL("address",J310)</f>
        <v>$J$310</v>
      </c>
      <c r="U312" s="458" t="str">
        <f t="shared" si="51"/>
        <v>3d</v>
      </c>
      <c r="V312" s="390" t="str">
        <f t="shared" ca="1" si="52"/>
        <v>3d. DR_DER_System</v>
      </c>
      <c r="W312" s="458" t="s">
        <v>968</v>
      </c>
      <c r="X312" s="458" t="s">
        <v>1609</v>
      </c>
      <c r="Y312" s="458" t="s">
        <v>992</v>
      </c>
      <c r="Z312" s="385" t="str">
        <f t="shared" ca="1" si="61"/>
        <v>3d_$J$310_normalized_incentive_2025_3</v>
      </c>
      <c r="AA312" s="458" t="s">
        <v>426</v>
      </c>
      <c r="AC312" s="383" t="str">
        <f t="shared" si="62"/>
        <v>0.00</v>
      </c>
      <c r="AD312" s="458" t="s">
        <v>86</v>
      </c>
      <c r="AE312" s="458" t="s">
        <v>82</v>
      </c>
      <c r="AG312" s="715" t="str">
        <f ca="1">"Requirement for "&amp;T312&amp; " based on "&amp;$T$9&amp;" answer of ""Yes"""</f>
        <v>Requirement for $J$310 based on $J$7 answer of "Yes"</v>
      </c>
    </row>
    <row r="313" spans="1:33">
      <c r="A313" s="679">
        <v>2026</v>
      </c>
      <c r="B313" s="470" t="s">
        <v>614</v>
      </c>
      <c r="C313" s="688"/>
      <c r="D313" s="1225"/>
      <c r="E313" s="1227"/>
      <c r="F313" s="688"/>
      <c r="G313" s="1225"/>
      <c r="H313" s="1227"/>
      <c r="I313" s="688"/>
      <c r="J313" s="1225"/>
      <c r="K313" s="1227"/>
      <c r="L313" s="354"/>
      <c r="M313" s="397"/>
      <c r="N313" s="397"/>
      <c r="O313" s="397"/>
      <c r="P313" s="397"/>
      <c r="Q313" s="7"/>
      <c r="R313" s="7" t="s">
        <v>654</v>
      </c>
      <c r="T313" s="372" t="str">
        <f ca="1">CELL("address",D313)</f>
        <v>$D$313</v>
      </c>
      <c r="U313" s="458" t="str">
        <f t="shared" si="51"/>
        <v>3d</v>
      </c>
      <c r="V313" s="390" t="str">
        <f t="shared" ca="1" si="52"/>
        <v>3d. DR_DER_System</v>
      </c>
      <c r="W313" s="458" t="s">
        <v>968</v>
      </c>
      <c r="X313" s="458" t="s">
        <v>1609</v>
      </c>
      <c r="Y313" s="458" t="s">
        <v>985</v>
      </c>
      <c r="Z313" s="385" t="str">
        <f t="shared" ca="1" si="61"/>
        <v>3d_$D$313_normalized_incentive_2026_1</v>
      </c>
      <c r="AA313" s="458" t="s">
        <v>426</v>
      </c>
      <c r="AC313" s="383" t="str">
        <f t="shared" si="62"/>
        <v>0.00</v>
      </c>
      <c r="AD313" s="458" t="s">
        <v>86</v>
      </c>
      <c r="AE313" s="458" t="s">
        <v>82</v>
      </c>
      <c r="AG313" s="715" t="str">
        <f ca="1">"Requirement for "&amp;T313&amp; " based on "&amp;$T$7&amp;" answer of ""Yes"""</f>
        <v>Requirement for $D$313 based on $D$7 answer of "Yes"</v>
      </c>
    </row>
    <row r="314" spans="1:33" ht="5.25" customHeight="1">
      <c r="A314" s="679"/>
      <c r="B314" s="470"/>
      <c r="C314" s="688"/>
      <c r="D314" s="688"/>
      <c r="E314" s="688"/>
      <c r="F314" s="688"/>
      <c r="G314" s="688"/>
      <c r="H314" s="688"/>
      <c r="I314" s="688"/>
      <c r="J314" s="908"/>
      <c r="K314" s="688"/>
      <c r="L314" s="354"/>
      <c r="M314" s="397"/>
      <c r="N314" s="397"/>
      <c r="O314" s="397"/>
      <c r="P314" s="397"/>
      <c r="Q314" s="397" t="s">
        <v>653</v>
      </c>
      <c r="R314" s="7"/>
      <c r="T314" s="372" t="str">
        <f ca="1">CELL("address",G313)</f>
        <v>$G$313</v>
      </c>
      <c r="U314" s="458" t="str">
        <f t="shared" si="51"/>
        <v>3d</v>
      </c>
      <c r="V314" s="390" t="str">
        <f t="shared" ca="1" si="52"/>
        <v>3d. DR_DER_System</v>
      </c>
      <c r="W314" s="458" t="s">
        <v>968</v>
      </c>
      <c r="X314" s="458" t="s">
        <v>1609</v>
      </c>
      <c r="Y314" s="458" t="s">
        <v>989</v>
      </c>
      <c r="Z314" s="385" t="str">
        <f t="shared" ca="1" si="61"/>
        <v>3d_$G$313_normalized_incentive_2026_2</v>
      </c>
      <c r="AA314" s="458" t="s">
        <v>426</v>
      </c>
      <c r="AC314" s="383" t="str">
        <f t="shared" si="62"/>
        <v>0.00</v>
      </c>
      <c r="AD314" s="458" t="s">
        <v>86</v>
      </c>
      <c r="AE314" s="458" t="s">
        <v>82</v>
      </c>
      <c r="AG314" s="715" t="str">
        <f ca="1">"Requirement for "&amp;T314&amp; " based on "&amp;$T$8&amp;" answer of ""Yes"""</f>
        <v>Requirement for $G$313 based on $G$7 answer of "Yes"</v>
      </c>
    </row>
    <row r="315" spans="1:33" ht="5.25" customHeight="1">
      <c r="A315" s="679"/>
      <c r="B315" s="470"/>
      <c r="C315" s="688"/>
      <c r="D315" s="688"/>
      <c r="E315" s="688"/>
      <c r="F315" s="688"/>
      <c r="G315" s="688"/>
      <c r="H315" s="688"/>
      <c r="I315" s="688"/>
      <c r="J315" s="688"/>
      <c r="K315" s="688"/>
      <c r="L315" s="354"/>
      <c r="M315" s="397"/>
      <c r="N315" s="397"/>
      <c r="O315" s="397"/>
      <c r="P315" s="397"/>
      <c r="Q315" s="397" t="s">
        <v>653</v>
      </c>
      <c r="R315" s="7"/>
      <c r="T315" s="372" t="str">
        <f ca="1">CELL("address",J313)</f>
        <v>$J$313</v>
      </c>
      <c r="U315" s="458" t="str">
        <f t="shared" si="51"/>
        <v>3d</v>
      </c>
      <c r="V315" s="390" t="str">
        <f t="shared" ca="1" si="52"/>
        <v>3d. DR_DER_System</v>
      </c>
      <c r="W315" s="458" t="s">
        <v>968</v>
      </c>
      <c r="X315" s="458" t="s">
        <v>1609</v>
      </c>
      <c r="Y315" s="458" t="s">
        <v>990</v>
      </c>
      <c r="Z315" s="385" t="str">
        <f t="shared" ca="1" si="61"/>
        <v>3d_$J$313_normalized_incentive_2026_3</v>
      </c>
      <c r="AA315" s="458" t="s">
        <v>426</v>
      </c>
      <c r="AC315" s="383" t="str">
        <f t="shared" si="62"/>
        <v>0.00</v>
      </c>
      <c r="AD315" s="458" t="s">
        <v>86</v>
      </c>
      <c r="AE315" s="458" t="s">
        <v>82</v>
      </c>
      <c r="AG315" s="715" t="str">
        <f ca="1">"Requirement for "&amp;T315&amp; " based on "&amp;$T$9&amp;" answer of ""Yes"""</f>
        <v>Requirement for $J$313 based on $J$7 answer of "Yes"</v>
      </c>
    </row>
    <row r="316" spans="1:33">
      <c r="A316" s="679">
        <v>2027</v>
      </c>
      <c r="B316" s="470" t="s">
        <v>614</v>
      </c>
      <c r="C316" s="688"/>
      <c r="D316" s="1225"/>
      <c r="E316" s="1227"/>
      <c r="F316" s="688"/>
      <c r="G316" s="1225"/>
      <c r="H316" s="1227"/>
      <c r="I316" s="688"/>
      <c r="J316" s="1225"/>
      <c r="K316" s="1227"/>
      <c r="L316" s="354"/>
      <c r="M316" s="397"/>
      <c r="N316" s="397"/>
      <c r="O316" s="397"/>
      <c r="P316" s="397"/>
      <c r="Q316" s="7"/>
      <c r="R316" s="7" t="s">
        <v>654</v>
      </c>
      <c r="T316" s="372" t="str">
        <f ca="1">CELL("address",D316)</f>
        <v>$D$316</v>
      </c>
      <c r="U316" s="458" t="str">
        <f t="shared" si="51"/>
        <v>3d</v>
      </c>
      <c r="V316" s="390" t="str">
        <f t="shared" ca="1" si="52"/>
        <v>3d. DR_DER_System</v>
      </c>
      <c r="W316" s="458" t="s">
        <v>968</v>
      </c>
      <c r="X316" s="458" t="s">
        <v>1609</v>
      </c>
      <c r="Y316" s="458" t="s">
        <v>986</v>
      </c>
      <c r="Z316" s="385" t="str">
        <f t="shared" ca="1" si="61"/>
        <v>3d_$D$316_normalized_incentive_2027_1</v>
      </c>
      <c r="AA316" s="458" t="s">
        <v>426</v>
      </c>
      <c r="AC316" s="383" t="str">
        <f t="shared" si="62"/>
        <v>0.00</v>
      </c>
      <c r="AD316" s="458" t="s">
        <v>86</v>
      </c>
      <c r="AE316" s="458" t="s">
        <v>82</v>
      </c>
      <c r="AG316" s="715" t="str">
        <f ca="1">"Requirement for "&amp;T316&amp; " based on "&amp;$T$7&amp;" answer of ""Yes"""</f>
        <v>Requirement for $D$316 based on $D$7 answer of "Yes"</v>
      </c>
    </row>
    <row r="317" spans="1:33" ht="5.25" customHeight="1">
      <c r="A317" s="679"/>
      <c r="B317" s="470"/>
      <c r="C317" s="688"/>
      <c r="D317" s="688"/>
      <c r="E317" s="688"/>
      <c r="F317" s="688"/>
      <c r="G317" s="688"/>
      <c r="H317" s="688"/>
      <c r="I317" s="688"/>
      <c r="J317" s="688"/>
      <c r="K317" s="688"/>
      <c r="L317" s="354"/>
      <c r="M317" s="397"/>
      <c r="N317" s="397"/>
      <c r="O317" s="397"/>
      <c r="P317" s="397"/>
      <c r="Q317" s="397" t="s">
        <v>653</v>
      </c>
      <c r="R317" s="7"/>
      <c r="T317" s="372" t="str">
        <f ca="1">CELL("address",G316)</f>
        <v>$G$316</v>
      </c>
      <c r="U317" s="458" t="str">
        <f t="shared" si="51"/>
        <v>3d</v>
      </c>
      <c r="V317" s="390" t="str">
        <f t="shared" ca="1" si="52"/>
        <v>3d. DR_DER_System</v>
      </c>
      <c r="W317" s="458" t="s">
        <v>968</v>
      </c>
      <c r="X317" s="458" t="s">
        <v>1609</v>
      </c>
      <c r="Y317" s="458" t="s">
        <v>987</v>
      </c>
      <c r="Z317" s="385" t="str">
        <f t="shared" ca="1" si="61"/>
        <v>3d_$G$316_normalized_incentive_2027_2</v>
      </c>
      <c r="AA317" s="458" t="s">
        <v>426</v>
      </c>
      <c r="AC317" s="383" t="str">
        <f t="shared" si="62"/>
        <v>0.00</v>
      </c>
      <c r="AD317" s="458" t="s">
        <v>86</v>
      </c>
      <c r="AE317" s="458" t="s">
        <v>82</v>
      </c>
      <c r="AG317" s="715" t="str">
        <f ca="1">"Requirement for "&amp;T317&amp; " based on "&amp;$T$8&amp;" answer of ""Yes"""</f>
        <v>Requirement for $G$316 based on $G$7 answer of "Yes"</v>
      </c>
    </row>
    <row r="318" spans="1:33" ht="5.25" customHeight="1">
      <c r="A318" s="679"/>
      <c r="B318" s="470"/>
      <c r="C318" s="688"/>
      <c r="D318" s="688"/>
      <c r="E318" s="688"/>
      <c r="F318" s="688"/>
      <c r="G318" s="688"/>
      <c r="H318" s="688"/>
      <c r="I318" s="688"/>
      <c r="J318" s="688"/>
      <c r="K318" s="688"/>
      <c r="L318" s="354"/>
      <c r="M318" s="397"/>
      <c r="N318" s="397"/>
      <c r="O318" s="397"/>
      <c r="P318" s="397"/>
      <c r="Q318" s="397" t="s">
        <v>653</v>
      </c>
      <c r="R318" s="7"/>
      <c r="T318" s="372" t="str">
        <f ca="1">CELL("address",J316)</f>
        <v>$J$316</v>
      </c>
      <c r="U318" s="458" t="str">
        <f t="shared" si="51"/>
        <v>3d</v>
      </c>
      <c r="V318" s="390" t="str">
        <f t="shared" ca="1" si="52"/>
        <v>3d. DR_DER_System</v>
      </c>
      <c r="W318" s="458" t="s">
        <v>968</v>
      </c>
      <c r="X318" s="458" t="s">
        <v>1609</v>
      </c>
      <c r="Y318" s="458" t="s">
        <v>988</v>
      </c>
      <c r="Z318" s="385" t="str">
        <f t="shared" ca="1" si="61"/>
        <v>3d_$J$316_normalized_incentive_2027_3</v>
      </c>
      <c r="AA318" s="458" t="s">
        <v>426</v>
      </c>
      <c r="AC318" s="383" t="str">
        <f t="shared" si="62"/>
        <v>0.00</v>
      </c>
      <c r="AD318" s="458" t="s">
        <v>86</v>
      </c>
      <c r="AE318" s="458" t="s">
        <v>82</v>
      </c>
      <c r="AG318" s="715" t="str">
        <f ca="1">"Requirement for "&amp;T318&amp; " based on "&amp;$T$9&amp;" answer of ""Yes"""</f>
        <v>Requirement for $J$316 based on $J$7 answer of "Yes"</v>
      </c>
    </row>
    <row r="319" spans="1:33">
      <c r="A319" s="679">
        <v>2028</v>
      </c>
      <c r="B319" s="470" t="s">
        <v>614</v>
      </c>
      <c r="C319" s="688"/>
      <c r="D319" s="1249"/>
      <c r="E319" s="1250"/>
      <c r="F319" s="688"/>
      <c r="G319" s="1225"/>
      <c r="H319" s="1227"/>
      <c r="I319" s="688"/>
      <c r="J319" s="1225"/>
      <c r="K319" s="1227"/>
      <c r="L319" s="354"/>
      <c r="M319" s="397"/>
      <c r="N319" s="397"/>
      <c r="O319" s="397"/>
      <c r="P319" s="604"/>
      <c r="Q319" s="7"/>
      <c r="R319" s="7" t="s">
        <v>654</v>
      </c>
      <c r="T319" s="372" t="str">
        <f ca="1">CELL("address",D319)</f>
        <v>$D$319</v>
      </c>
      <c r="U319" s="458" t="str">
        <f t="shared" si="51"/>
        <v>3d</v>
      </c>
      <c r="V319" s="390" t="str">
        <f t="shared" ref="V319:V333" ca="1" si="63">MID(CELL("filename",U319),FIND("]",CELL("filename",U319))+1,256)</f>
        <v>3d. DR_DER_System</v>
      </c>
      <c r="W319" s="458" t="s">
        <v>968</v>
      </c>
      <c r="X319" s="458" t="s">
        <v>1609</v>
      </c>
      <c r="Y319" s="531" t="s">
        <v>1449</v>
      </c>
      <c r="Z319" s="385" t="str">
        <f t="shared" ca="1" si="61"/>
        <v>3d_$D$319_normalized_incentive_2028_1</v>
      </c>
      <c r="AA319" s="458" t="s">
        <v>426</v>
      </c>
      <c r="AC319" s="383" t="str">
        <f t="shared" si="62"/>
        <v>0.00</v>
      </c>
      <c r="AD319" s="458" t="s">
        <v>86</v>
      </c>
      <c r="AE319" s="458" t="s">
        <v>82</v>
      </c>
    </row>
    <row r="320" spans="1:33" ht="5.25" customHeight="1">
      <c r="A320" s="679"/>
      <c r="B320" s="470"/>
      <c r="C320" s="688"/>
      <c r="D320" s="688"/>
      <c r="E320" s="688"/>
      <c r="F320" s="688"/>
      <c r="G320" s="688"/>
      <c r="H320" s="688"/>
      <c r="I320" s="688"/>
      <c r="J320" s="688"/>
      <c r="K320" s="688"/>
      <c r="L320" s="354"/>
      <c r="M320" s="397"/>
      <c r="N320" s="397"/>
      <c r="O320" s="397"/>
      <c r="P320" s="397"/>
      <c r="Q320" s="397" t="s">
        <v>653</v>
      </c>
      <c r="R320" s="7"/>
      <c r="T320" s="372" t="str">
        <f ca="1">CELL("address",G319)</f>
        <v>$G$319</v>
      </c>
      <c r="U320" s="458" t="str">
        <f t="shared" ref="U320:U333" si="64">$U$7</f>
        <v>3d</v>
      </c>
      <c r="V320" s="390" t="str">
        <f t="shared" ca="1" si="63"/>
        <v>3d. DR_DER_System</v>
      </c>
      <c r="W320" s="458" t="s">
        <v>968</v>
      </c>
      <c r="X320" s="458" t="s">
        <v>1609</v>
      </c>
      <c r="Y320" s="531" t="s">
        <v>1450</v>
      </c>
      <c r="Z320" s="385" t="str">
        <f t="shared" ca="1" si="61"/>
        <v>3d_$G$319_normalized_incentive_2028_2</v>
      </c>
      <c r="AA320" s="458" t="s">
        <v>426</v>
      </c>
      <c r="AC320" s="383" t="str">
        <f t="shared" si="62"/>
        <v>0.00</v>
      </c>
      <c r="AD320" s="458" t="s">
        <v>86</v>
      </c>
      <c r="AE320" s="458" t="s">
        <v>82</v>
      </c>
    </row>
    <row r="321" spans="1:31" ht="5.25" customHeight="1">
      <c r="A321" s="679"/>
      <c r="B321" s="470"/>
      <c r="C321" s="688"/>
      <c r="D321" s="688"/>
      <c r="E321" s="688"/>
      <c r="F321" s="688"/>
      <c r="G321" s="688"/>
      <c r="H321" s="688"/>
      <c r="I321" s="688"/>
      <c r="J321" s="688"/>
      <c r="K321" s="688"/>
      <c r="L321" s="354"/>
      <c r="M321" s="397"/>
      <c r="N321" s="397"/>
      <c r="O321" s="397"/>
      <c r="P321" s="397"/>
      <c r="Q321" s="397" t="s">
        <v>653</v>
      </c>
      <c r="R321" s="7"/>
      <c r="T321" s="372" t="str">
        <f ca="1">CELL("address",J319)</f>
        <v>$J$319</v>
      </c>
      <c r="U321" s="458" t="str">
        <f t="shared" si="64"/>
        <v>3d</v>
      </c>
      <c r="V321" s="390" t="str">
        <f t="shared" ca="1" si="63"/>
        <v>3d. DR_DER_System</v>
      </c>
      <c r="W321" s="458" t="s">
        <v>968</v>
      </c>
      <c r="X321" s="458" t="s">
        <v>1609</v>
      </c>
      <c r="Y321" s="531" t="s">
        <v>1451</v>
      </c>
      <c r="Z321" s="385" t="str">
        <f t="shared" ca="1" si="61"/>
        <v>3d_$J$319_normalized_incentive_2028_3</v>
      </c>
      <c r="AA321" s="458" t="s">
        <v>426</v>
      </c>
      <c r="AC321" s="383" t="str">
        <f t="shared" si="62"/>
        <v>0.00</v>
      </c>
      <c r="AD321" s="458" t="s">
        <v>86</v>
      </c>
      <c r="AE321" s="458" t="s">
        <v>82</v>
      </c>
    </row>
    <row r="322" spans="1:31">
      <c r="A322" s="679">
        <v>2029</v>
      </c>
      <c r="B322" s="470" t="s">
        <v>614</v>
      </c>
      <c r="C322" s="688"/>
      <c r="D322" s="1249"/>
      <c r="E322" s="1250"/>
      <c r="F322" s="688"/>
      <c r="G322" s="1225"/>
      <c r="H322" s="1227"/>
      <c r="I322" s="688"/>
      <c r="J322" s="1225"/>
      <c r="K322" s="1227"/>
      <c r="L322" s="354"/>
      <c r="M322" s="397"/>
      <c r="N322" s="397"/>
      <c r="O322" s="397"/>
      <c r="P322" s="397"/>
      <c r="Q322" s="7"/>
      <c r="R322" s="7" t="s">
        <v>654</v>
      </c>
      <c r="T322" s="372" t="str">
        <f ca="1">CELL("address",D322)</f>
        <v>$D$322</v>
      </c>
      <c r="U322" s="458" t="str">
        <f t="shared" si="64"/>
        <v>3d</v>
      </c>
      <c r="V322" s="390" t="str">
        <f t="shared" ca="1" si="63"/>
        <v>3d. DR_DER_System</v>
      </c>
      <c r="W322" s="458" t="s">
        <v>968</v>
      </c>
      <c r="X322" s="458" t="s">
        <v>1609</v>
      </c>
      <c r="Y322" s="531" t="s">
        <v>1452</v>
      </c>
      <c r="Z322" s="385" t="str">
        <f t="shared" ca="1" si="61"/>
        <v>3d_$D$322_normalized_incentive_2029_1</v>
      </c>
      <c r="AA322" s="458" t="s">
        <v>426</v>
      </c>
      <c r="AC322" s="383" t="str">
        <f t="shared" si="62"/>
        <v>0.00</v>
      </c>
      <c r="AD322" s="458" t="s">
        <v>86</v>
      </c>
      <c r="AE322" s="458" t="s">
        <v>82</v>
      </c>
    </row>
    <row r="323" spans="1:31" ht="5.25" customHeight="1">
      <c r="A323" s="679"/>
      <c r="B323" s="470"/>
      <c r="C323" s="688"/>
      <c r="D323" s="688"/>
      <c r="E323" s="688"/>
      <c r="F323" s="688"/>
      <c r="G323" s="688"/>
      <c r="H323" s="688"/>
      <c r="I323" s="688"/>
      <c r="J323" s="688"/>
      <c r="K323" s="688"/>
      <c r="L323" s="354"/>
      <c r="M323" s="397"/>
      <c r="N323" s="397"/>
      <c r="O323" s="397"/>
      <c r="P323" s="397"/>
      <c r="Q323" s="397" t="s">
        <v>653</v>
      </c>
      <c r="R323" s="7"/>
      <c r="T323" s="372" t="str">
        <f ca="1">CELL("address",G322)</f>
        <v>$G$322</v>
      </c>
      <c r="U323" s="458" t="str">
        <f t="shared" si="64"/>
        <v>3d</v>
      </c>
      <c r="V323" s="390" t="str">
        <f t="shared" ca="1" si="63"/>
        <v>3d. DR_DER_System</v>
      </c>
      <c r="W323" s="458" t="s">
        <v>968</v>
      </c>
      <c r="X323" s="458" t="s">
        <v>1609</v>
      </c>
      <c r="Y323" s="531" t="s">
        <v>1453</v>
      </c>
      <c r="Z323" s="385" t="str">
        <f t="shared" ca="1" si="61"/>
        <v>3d_$G$322_normalized_incentive_2029_2</v>
      </c>
      <c r="AA323" s="458" t="s">
        <v>426</v>
      </c>
      <c r="AC323" s="383" t="str">
        <f t="shared" si="62"/>
        <v>0.00</v>
      </c>
      <c r="AD323" s="458" t="s">
        <v>86</v>
      </c>
      <c r="AE323" s="458" t="s">
        <v>82</v>
      </c>
    </row>
    <row r="324" spans="1:31" ht="5.25" customHeight="1">
      <c r="A324" s="679"/>
      <c r="B324" s="470"/>
      <c r="C324" s="688"/>
      <c r="D324" s="688"/>
      <c r="E324" s="688"/>
      <c r="F324" s="688"/>
      <c r="G324" s="688"/>
      <c r="H324" s="688"/>
      <c r="I324" s="688"/>
      <c r="J324" s="688"/>
      <c r="K324" s="688"/>
      <c r="L324" s="354"/>
      <c r="M324" s="397"/>
      <c r="N324" s="397"/>
      <c r="O324" s="397"/>
      <c r="P324" s="397"/>
      <c r="Q324" s="397" t="s">
        <v>653</v>
      </c>
      <c r="R324" s="7"/>
      <c r="T324" s="372" t="str">
        <f ca="1">CELL("address",J322)</f>
        <v>$J$322</v>
      </c>
      <c r="U324" s="458" t="str">
        <f t="shared" si="64"/>
        <v>3d</v>
      </c>
      <c r="V324" s="390" t="str">
        <f t="shared" ca="1" si="63"/>
        <v>3d. DR_DER_System</v>
      </c>
      <c r="W324" s="458" t="s">
        <v>968</v>
      </c>
      <c r="X324" s="458" t="s">
        <v>1609</v>
      </c>
      <c r="Y324" s="531" t="s">
        <v>1454</v>
      </c>
      <c r="Z324" s="385" t="str">
        <f t="shared" ca="1" si="61"/>
        <v>3d_$J$322_normalized_incentive_2029_3</v>
      </c>
      <c r="AA324" s="458" t="s">
        <v>426</v>
      </c>
      <c r="AC324" s="383" t="str">
        <f t="shared" si="62"/>
        <v>0.00</v>
      </c>
      <c r="AD324" s="458" t="s">
        <v>86</v>
      </c>
      <c r="AE324" s="458" t="s">
        <v>82</v>
      </c>
    </row>
    <row r="325" spans="1:31">
      <c r="A325" s="679">
        <v>2030</v>
      </c>
      <c r="B325" s="470" t="s">
        <v>614</v>
      </c>
      <c r="C325" s="688"/>
      <c r="D325" s="1249"/>
      <c r="E325" s="1250"/>
      <c r="F325" s="688"/>
      <c r="G325" s="1225"/>
      <c r="H325" s="1227"/>
      <c r="I325" s="688"/>
      <c r="J325" s="1225"/>
      <c r="K325" s="1227"/>
      <c r="L325" s="354"/>
      <c r="M325" s="397"/>
      <c r="N325" s="397"/>
      <c r="O325" s="397"/>
      <c r="P325" s="397"/>
      <c r="Q325" s="7"/>
      <c r="R325" s="7" t="s">
        <v>654</v>
      </c>
      <c r="T325" s="372" t="str">
        <f ca="1">CELL("address",D325)</f>
        <v>$D$325</v>
      </c>
      <c r="U325" s="458" t="str">
        <f t="shared" si="64"/>
        <v>3d</v>
      </c>
      <c r="V325" s="390" t="str">
        <f t="shared" ca="1" si="63"/>
        <v>3d. DR_DER_System</v>
      </c>
      <c r="W325" s="458" t="s">
        <v>968</v>
      </c>
      <c r="X325" s="458" t="s">
        <v>1609</v>
      </c>
      <c r="Y325" s="531" t="s">
        <v>1455</v>
      </c>
      <c r="Z325" s="385" t="str">
        <f t="shared" ca="1" si="61"/>
        <v>3d_$D$325_normalized_incentive_2030_1</v>
      </c>
      <c r="AA325" s="458" t="s">
        <v>426</v>
      </c>
      <c r="AC325" s="383" t="str">
        <f t="shared" si="62"/>
        <v>0.00</v>
      </c>
      <c r="AD325" s="458" t="s">
        <v>86</v>
      </c>
      <c r="AE325" s="458" t="s">
        <v>82</v>
      </c>
    </row>
    <row r="326" spans="1:31" ht="5.25" customHeight="1">
      <c r="A326" s="679"/>
      <c r="B326" s="470"/>
      <c r="C326" s="688"/>
      <c r="D326" s="688"/>
      <c r="E326" s="688"/>
      <c r="F326" s="688"/>
      <c r="G326" s="688"/>
      <c r="H326" s="688"/>
      <c r="I326" s="688"/>
      <c r="J326" s="688"/>
      <c r="K326" s="688"/>
      <c r="L326" s="354"/>
      <c r="M326" s="397"/>
      <c r="N326" s="397"/>
      <c r="O326" s="397"/>
      <c r="P326" s="397"/>
      <c r="Q326" s="397" t="s">
        <v>653</v>
      </c>
      <c r="R326" s="7"/>
      <c r="T326" s="372" t="str">
        <f ca="1">CELL("address",G325)</f>
        <v>$G$325</v>
      </c>
      <c r="U326" s="458" t="str">
        <f t="shared" si="64"/>
        <v>3d</v>
      </c>
      <c r="V326" s="390" t="str">
        <f t="shared" ca="1" si="63"/>
        <v>3d. DR_DER_System</v>
      </c>
      <c r="W326" s="458" t="s">
        <v>968</v>
      </c>
      <c r="X326" s="458" t="s">
        <v>1609</v>
      </c>
      <c r="Y326" s="531" t="s">
        <v>1456</v>
      </c>
      <c r="Z326" s="385" t="str">
        <f t="shared" ca="1" si="61"/>
        <v>3d_$G$325_normalized_incentive_2030_2</v>
      </c>
      <c r="AA326" s="458" t="s">
        <v>426</v>
      </c>
      <c r="AC326" s="383" t="str">
        <f t="shared" si="62"/>
        <v>0.00</v>
      </c>
      <c r="AD326" s="458" t="s">
        <v>86</v>
      </c>
      <c r="AE326" s="458" t="s">
        <v>82</v>
      </c>
    </row>
    <row r="327" spans="1:31" ht="5.25" customHeight="1">
      <c r="A327" s="679"/>
      <c r="B327" s="470"/>
      <c r="C327" s="688"/>
      <c r="D327" s="688"/>
      <c r="E327" s="688"/>
      <c r="F327" s="688"/>
      <c r="G327" s="688"/>
      <c r="H327" s="688"/>
      <c r="I327" s="688"/>
      <c r="J327" s="688"/>
      <c r="K327" s="688"/>
      <c r="L327" s="354"/>
      <c r="M327" s="397"/>
      <c r="N327" s="397"/>
      <c r="O327" s="397"/>
      <c r="P327" s="397"/>
      <c r="Q327" s="397" t="s">
        <v>653</v>
      </c>
      <c r="R327" s="7"/>
      <c r="T327" s="372" t="str">
        <f ca="1">CELL("address",J325)</f>
        <v>$J$325</v>
      </c>
      <c r="U327" s="458" t="str">
        <f t="shared" si="64"/>
        <v>3d</v>
      </c>
      <c r="V327" s="390" t="str">
        <f t="shared" ca="1" si="63"/>
        <v>3d. DR_DER_System</v>
      </c>
      <c r="W327" s="458" t="s">
        <v>968</v>
      </c>
      <c r="X327" s="458" t="s">
        <v>1609</v>
      </c>
      <c r="Y327" s="531" t="s">
        <v>1457</v>
      </c>
      <c r="Z327" s="385" t="str">
        <f t="shared" ca="1" si="61"/>
        <v>3d_$J$325_normalized_incentive_2030_3</v>
      </c>
      <c r="AA327" s="458" t="s">
        <v>426</v>
      </c>
      <c r="AC327" s="383" t="str">
        <f t="shared" si="62"/>
        <v>0.00</v>
      </c>
      <c r="AD327" s="458" t="s">
        <v>86</v>
      </c>
      <c r="AE327" s="458" t="s">
        <v>82</v>
      </c>
    </row>
    <row r="328" spans="1:31">
      <c r="A328" s="679">
        <v>2031</v>
      </c>
      <c r="B328" s="470" t="s">
        <v>614</v>
      </c>
      <c r="C328" s="688"/>
      <c r="D328" s="1249"/>
      <c r="E328" s="1250"/>
      <c r="F328" s="688"/>
      <c r="G328" s="1225"/>
      <c r="H328" s="1227"/>
      <c r="I328" s="688"/>
      <c r="J328" s="1225"/>
      <c r="K328" s="1227"/>
      <c r="L328" s="354"/>
      <c r="M328" s="397"/>
      <c r="N328" s="397"/>
      <c r="O328" s="397"/>
      <c r="P328" s="397"/>
      <c r="Q328" s="7"/>
      <c r="R328" s="7" t="s">
        <v>654</v>
      </c>
      <c r="T328" s="372" t="str">
        <f ca="1">CELL("address",D328)</f>
        <v>$D$328</v>
      </c>
      <c r="U328" s="458" t="str">
        <f t="shared" si="64"/>
        <v>3d</v>
      </c>
      <c r="V328" s="390" t="str">
        <f t="shared" ca="1" si="63"/>
        <v>3d. DR_DER_System</v>
      </c>
      <c r="W328" s="458" t="s">
        <v>968</v>
      </c>
      <c r="X328" s="458" t="s">
        <v>1609</v>
      </c>
      <c r="Y328" s="531" t="s">
        <v>1458</v>
      </c>
      <c r="Z328" s="385" t="str">
        <f t="shared" ca="1" si="61"/>
        <v>3d_$D$328_normalized_incentive_2031_1</v>
      </c>
      <c r="AA328" s="458" t="s">
        <v>426</v>
      </c>
      <c r="AC328" s="383" t="str">
        <f t="shared" si="62"/>
        <v>0.00</v>
      </c>
      <c r="AD328" s="458" t="s">
        <v>86</v>
      </c>
      <c r="AE328" s="458" t="s">
        <v>82</v>
      </c>
    </row>
    <row r="329" spans="1:31" ht="5.25" customHeight="1">
      <c r="A329" s="679"/>
      <c r="B329" s="470"/>
      <c r="C329" s="688"/>
      <c r="D329" s="688"/>
      <c r="E329" s="688"/>
      <c r="F329" s="688"/>
      <c r="G329" s="688"/>
      <c r="H329" s="688"/>
      <c r="I329" s="688"/>
      <c r="J329" s="688"/>
      <c r="K329" s="688"/>
      <c r="L329" s="354"/>
      <c r="M329" s="397"/>
      <c r="N329" s="397"/>
      <c r="O329" s="397"/>
      <c r="P329" s="397"/>
      <c r="Q329" s="397" t="s">
        <v>653</v>
      </c>
      <c r="R329" s="7"/>
      <c r="T329" s="372" t="str">
        <f ca="1">CELL("address",G328)</f>
        <v>$G$328</v>
      </c>
      <c r="U329" s="458" t="str">
        <f t="shared" si="64"/>
        <v>3d</v>
      </c>
      <c r="V329" s="390" t="str">
        <f t="shared" ca="1" si="63"/>
        <v>3d. DR_DER_System</v>
      </c>
      <c r="W329" s="458" t="s">
        <v>968</v>
      </c>
      <c r="X329" s="458" t="s">
        <v>1609</v>
      </c>
      <c r="Y329" s="531" t="s">
        <v>1459</v>
      </c>
      <c r="Z329" s="385" t="str">
        <f t="shared" ca="1" si="61"/>
        <v>3d_$G$328_normalized_incentive_2031_2</v>
      </c>
      <c r="AA329" s="458" t="s">
        <v>426</v>
      </c>
      <c r="AC329" s="383" t="str">
        <f t="shared" si="62"/>
        <v>0.00</v>
      </c>
      <c r="AD329" s="458" t="s">
        <v>86</v>
      </c>
      <c r="AE329" s="458" t="s">
        <v>82</v>
      </c>
    </row>
    <row r="330" spans="1:31" ht="5.25" customHeight="1">
      <c r="A330" s="679"/>
      <c r="B330" s="470"/>
      <c r="C330" s="688"/>
      <c r="D330" s="688"/>
      <c r="E330" s="688"/>
      <c r="F330" s="688"/>
      <c r="G330" s="688"/>
      <c r="H330" s="688"/>
      <c r="I330" s="688"/>
      <c r="J330" s="688"/>
      <c r="K330" s="688"/>
      <c r="L330" s="354"/>
      <c r="M330" s="397"/>
      <c r="N330" s="397"/>
      <c r="O330" s="397"/>
      <c r="P330" s="397"/>
      <c r="Q330" s="397" t="s">
        <v>653</v>
      </c>
      <c r="R330" s="7"/>
      <c r="T330" s="372" t="str">
        <f ca="1">CELL("address",J328)</f>
        <v>$J$328</v>
      </c>
      <c r="U330" s="458" t="str">
        <f t="shared" si="64"/>
        <v>3d</v>
      </c>
      <c r="V330" s="390" t="str">
        <f t="shared" ca="1" si="63"/>
        <v>3d. DR_DER_System</v>
      </c>
      <c r="W330" s="458" t="s">
        <v>968</v>
      </c>
      <c r="X330" s="458" t="s">
        <v>1609</v>
      </c>
      <c r="Y330" s="531" t="s">
        <v>1460</v>
      </c>
      <c r="Z330" s="385" t="str">
        <f t="shared" ca="1" si="61"/>
        <v>3d_$J$328_normalized_incentive_2031_3</v>
      </c>
      <c r="AA330" s="458" t="s">
        <v>426</v>
      </c>
      <c r="AC330" s="383" t="str">
        <f t="shared" si="62"/>
        <v>0.00</v>
      </c>
      <c r="AD330" s="458" t="s">
        <v>86</v>
      </c>
      <c r="AE330" s="458" t="s">
        <v>82</v>
      </c>
    </row>
    <row r="331" spans="1:31">
      <c r="A331" s="679">
        <v>2032</v>
      </c>
      <c r="B331" s="470" t="s">
        <v>614</v>
      </c>
      <c r="C331" s="688"/>
      <c r="D331" s="1249"/>
      <c r="E331" s="1250"/>
      <c r="F331" s="688"/>
      <c r="G331" s="1225"/>
      <c r="H331" s="1227"/>
      <c r="I331" s="688"/>
      <c r="J331" s="1225"/>
      <c r="K331" s="1227"/>
      <c r="L331" s="354"/>
      <c r="M331" s="397"/>
      <c r="N331" s="397"/>
      <c r="O331" s="397"/>
      <c r="P331" s="397"/>
      <c r="Q331" s="7"/>
      <c r="R331" s="7" t="s">
        <v>654</v>
      </c>
      <c r="T331" s="372" t="str">
        <f ca="1">CELL("address",D331)</f>
        <v>$D$331</v>
      </c>
      <c r="U331" s="458" t="str">
        <f t="shared" si="64"/>
        <v>3d</v>
      </c>
      <c r="V331" s="390" t="str">
        <f t="shared" ca="1" si="63"/>
        <v>3d. DR_DER_System</v>
      </c>
      <c r="W331" s="458" t="s">
        <v>968</v>
      </c>
      <c r="X331" s="458" t="s">
        <v>1609</v>
      </c>
      <c r="Y331" s="531" t="s">
        <v>1461</v>
      </c>
      <c r="Z331" s="385" t="str">
        <f t="shared" ca="1" si="61"/>
        <v>3d_$D$331_normalized_incentive_2032_1</v>
      </c>
      <c r="AA331" s="458" t="s">
        <v>426</v>
      </c>
      <c r="AC331" s="383" t="str">
        <f t="shared" si="62"/>
        <v>0.00</v>
      </c>
      <c r="AD331" s="458" t="s">
        <v>86</v>
      </c>
      <c r="AE331" s="458" t="s">
        <v>82</v>
      </c>
    </row>
    <row r="332" spans="1:31" ht="5.25" customHeight="1">
      <c r="A332" s="679"/>
      <c r="B332" s="470"/>
      <c r="C332" s="688"/>
      <c r="D332" s="688"/>
      <c r="E332" s="688"/>
      <c r="F332" s="688"/>
      <c r="G332" s="688"/>
      <c r="H332" s="688"/>
      <c r="I332" s="688"/>
      <c r="J332" s="688"/>
      <c r="K332" s="688"/>
      <c r="L332" s="354"/>
      <c r="M332" s="397"/>
      <c r="N332" s="397"/>
      <c r="O332" s="397"/>
      <c r="P332" s="397"/>
      <c r="Q332" s="397" t="s">
        <v>653</v>
      </c>
      <c r="R332" s="7"/>
      <c r="T332" s="372" t="str">
        <f ca="1">CELL("address",G331)</f>
        <v>$G$331</v>
      </c>
      <c r="U332" s="458" t="str">
        <f t="shared" si="64"/>
        <v>3d</v>
      </c>
      <c r="V332" s="390" t="str">
        <f t="shared" ca="1" si="63"/>
        <v>3d. DR_DER_System</v>
      </c>
      <c r="W332" s="458" t="s">
        <v>968</v>
      </c>
      <c r="X332" s="458" t="s">
        <v>1609</v>
      </c>
      <c r="Y332" s="531" t="s">
        <v>1462</v>
      </c>
      <c r="Z332" s="385" t="str">
        <f t="shared" ca="1" si="61"/>
        <v>3d_$G$331_normalized_incentive_2032_2</v>
      </c>
      <c r="AA332" s="458" t="s">
        <v>426</v>
      </c>
      <c r="AC332" s="383" t="str">
        <f t="shared" si="62"/>
        <v>0.00</v>
      </c>
      <c r="AD332" s="458" t="s">
        <v>86</v>
      </c>
      <c r="AE332" s="458" t="s">
        <v>82</v>
      </c>
    </row>
    <row r="333" spans="1:31" ht="5.25" customHeight="1">
      <c r="A333" s="679"/>
      <c r="B333" s="470"/>
      <c r="C333" s="688"/>
      <c r="D333" s="688"/>
      <c r="E333" s="688"/>
      <c r="F333" s="688"/>
      <c r="G333" s="688"/>
      <c r="H333" s="688"/>
      <c r="I333" s="688"/>
      <c r="J333" s="688"/>
      <c r="K333" s="688"/>
      <c r="L333" s="354"/>
      <c r="M333" s="397"/>
      <c r="N333" s="397"/>
      <c r="O333" s="397"/>
      <c r="P333" s="397"/>
      <c r="Q333" s="397" t="s">
        <v>653</v>
      </c>
      <c r="R333" s="7"/>
      <c r="T333" s="372" t="str">
        <f ca="1">CELL("address",J331)</f>
        <v>$J$331</v>
      </c>
      <c r="U333" s="458" t="str">
        <f t="shared" si="64"/>
        <v>3d</v>
      </c>
      <c r="V333" s="390" t="str">
        <f t="shared" ca="1" si="63"/>
        <v>3d. DR_DER_System</v>
      </c>
      <c r="W333" s="458" t="s">
        <v>968</v>
      </c>
      <c r="X333" s="458" t="s">
        <v>1609</v>
      </c>
      <c r="Y333" s="531" t="s">
        <v>1463</v>
      </c>
      <c r="Z333" s="385" t="str">
        <f t="shared" ca="1" si="61"/>
        <v>3d_$J$331_normalized_incentive_2032_3</v>
      </c>
      <c r="AA333" s="458" t="s">
        <v>426</v>
      </c>
      <c r="AC333" s="383" t="str">
        <f t="shared" si="62"/>
        <v>0.00</v>
      </c>
      <c r="AD333" s="458" t="s">
        <v>86</v>
      </c>
      <c r="AE333" s="458" t="s">
        <v>82</v>
      </c>
    </row>
    <row r="334" spans="1:31">
      <c r="A334" s="1261" t="s">
        <v>846</v>
      </c>
      <c r="B334" s="1262"/>
      <c r="C334" s="688"/>
      <c r="D334" s="688"/>
      <c r="E334" s="688"/>
      <c r="F334" s="688"/>
      <c r="G334" s="688"/>
      <c r="H334" s="688"/>
      <c r="I334" s="688"/>
      <c r="J334" s="688"/>
      <c r="K334" s="688"/>
      <c r="L334" s="354"/>
      <c r="M334" s="397"/>
      <c r="N334" s="397"/>
      <c r="O334" s="397"/>
      <c r="P334" s="397"/>
      <c r="Q334" s="397"/>
      <c r="R334" s="7" t="s">
        <v>654</v>
      </c>
      <c r="T334" s="305"/>
      <c r="AA334" s="458"/>
    </row>
    <row r="335" spans="1:31">
      <c r="A335" s="1270" t="s">
        <v>1403</v>
      </c>
      <c r="B335" s="1271"/>
      <c r="C335" s="688"/>
      <c r="D335" s="688"/>
      <c r="E335" s="688"/>
      <c r="F335" s="688"/>
      <c r="G335" s="688"/>
      <c r="H335" s="688"/>
      <c r="I335" s="688"/>
      <c r="J335" s="688"/>
      <c r="K335" s="688"/>
      <c r="L335" s="354"/>
      <c r="M335" s="397"/>
      <c r="N335" s="397"/>
      <c r="O335" s="397"/>
      <c r="P335" s="397"/>
      <c r="Q335" s="397"/>
      <c r="R335" s="7" t="s">
        <v>654</v>
      </c>
      <c r="T335" s="305"/>
    </row>
    <row r="336" spans="1:31">
      <c r="A336" s="1272"/>
      <c r="B336" s="1271"/>
      <c r="C336" s="688"/>
      <c r="D336" s="688"/>
      <c r="E336" s="688"/>
      <c r="F336" s="688"/>
      <c r="G336" s="688"/>
      <c r="H336" s="688"/>
      <c r="I336" s="688"/>
      <c r="J336" s="688"/>
      <c r="K336" s="688"/>
      <c r="L336" s="354"/>
      <c r="M336" s="397"/>
      <c r="N336" s="397"/>
      <c r="O336" s="397"/>
      <c r="P336" s="397"/>
      <c r="Q336" s="397"/>
      <c r="R336" s="7" t="s">
        <v>654</v>
      </c>
      <c r="T336" s="305"/>
    </row>
    <row r="337" spans="1:33">
      <c r="A337" s="679">
        <v>2023</v>
      </c>
      <c r="B337" s="683" t="s">
        <v>1750</v>
      </c>
      <c r="C337" s="688"/>
      <c r="D337" s="1251"/>
      <c r="E337" s="1252"/>
      <c r="F337" s="909"/>
      <c r="G337" s="1251"/>
      <c r="H337" s="1252"/>
      <c r="I337" s="909"/>
      <c r="J337" s="1251"/>
      <c r="K337" s="1252"/>
      <c r="L337" s="354"/>
      <c r="M337" s="397"/>
      <c r="N337" s="397"/>
      <c r="O337" s="397"/>
      <c r="P337" s="604"/>
      <c r="Q337" s="7"/>
      <c r="R337" s="7" t="s">
        <v>654</v>
      </c>
      <c r="T337" s="372" t="str">
        <f ca="1">CELL("address",D337)</f>
        <v>$D$337</v>
      </c>
      <c r="U337" s="458" t="str">
        <f t="shared" ref="U337:U366" si="65">$U$7</f>
        <v>3d</v>
      </c>
      <c r="V337" s="390" t="str">
        <f t="shared" ref="V337:V351" ca="1" si="66">MID(CELL("filename",U337),FIND("]",CELL("filename",U337))+1,256)</f>
        <v>3d. DR_DER_System</v>
      </c>
      <c r="W337" s="458" t="s">
        <v>968</v>
      </c>
      <c r="X337" s="458" t="s">
        <v>1006</v>
      </c>
      <c r="Y337" s="458" t="s">
        <v>978</v>
      </c>
      <c r="Z337" s="385" t="str">
        <f t="shared" ref="Z337:Z366" ca="1" si="67">U337&amp;"_"&amp;T337&amp;"_"&amp;X337&amp;"_"&amp;Y337</f>
        <v>3d_$D$337_total_costs_2023_1</v>
      </c>
      <c r="AA337" s="458" t="s">
        <v>426</v>
      </c>
      <c r="AC337" s="383" t="str">
        <f t="shared" ref="AC337:AC366" si="68">"0.00"</f>
        <v>0.00</v>
      </c>
      <c r="AD337" s="458" t="s">
        <v>86</v>
      </c>
      <c r="AE337" s="458" t="s">
        <v>82</v>
      </c>
      <c r="AG337" s="715" t="str">
        <f ca="1">"Requirement for "&amp;T337&amp; " based on "&amp;$T$7&amp;" answer of ""Yes"""</f>
        <v>Requirement for $D$337 based on $D$7 answer of "Yes"</v>
      </c>
    </row>
    <row r="338" spans="1:33" ht="5.25" customHeight="1">
      <c r="A338" s="679"/>
      <c r="B338" s="683"/>
      <c r="C338" s="688"/>
      <c r="D338" s="909"/>
      <c r="E338" s="909"/>
      <c r="F338" s="909"/>
      <c r="G338" s="909"/>
      <c r="H338" s="909"/>
      <c r="I338" s="909"/>
      <c r="J338" s="909"/>
      <c r="K338" s="909"/>
      <c r="L338" s="354"/>
      <c r="M338" s="397"/>
      <c r="N338" s="397"/>
      <c r="O338" s="397"/>
      <c r="P338" s="397"/>
      <c r="Q338" s="397" t="s">
        <v>653</v>
      </c>
      <c r="R338" s="7"/>
      <c r="T338" s="372" t="str">
        <f ca="1">CELL("address",G337)</f>
        <v>$G$337</v>
      </c>
      <c r="U338" s="458" t="str">
        <f t="shared" si="65"/>
        <v>3d</v>
      </c>
      <c r="V338" s="390" t="str">
        <f t="shared" ca="1" si="66"/>
        <v>3d. DR_DER_System</v>
      </c>
      <c r="W338" s="458" t="s">
        <v>968</v>
      </c>
      <c r="X338" s="458" t="s">
        <v>1006</v>
      </c>
      <c r="Y338" s="458" t="s">
        <v>979</v>
      </c>
      <c r="Z338" s="385" t="str">
        <f t="shared" ca="1" si="67"/>
        <v>3d_$G$337_total_costs_2023_2</v>
      </c>
      <c r="AA338" s="458" t="s">
        <v>426</v>
      </c>
      <c r="AC338" s="383" t="str">
        <f t="shared" si="68"/>
        <v>0.00</v>
      </c>
      <c r="AD338" s="458" t="s">
        <v>86</v>
      </c>
      <c r="AE338" s="458" t="s">
        <v>82</v>
      </c>
      <c r="AG338" s="715" t="str">
        <f ca="1">"Requirement for "&amp;T338&amp; " based on "&amp;$T$8&amp;" answer of ""Yes"""</f>
        <v>Requirement for $G$337 based on $G$7 answer of "Yes"</v>
      </c>
    </row>
    <row r="339" spans="1:33" ht="5.25" customHeight="1">
      <c r="A339" s="679"/>
      <c r="B339" s="683"/>
      <c r="C339" s="688"/>
      <c r="D339" s="909"/>
      <c r="E339" s="909"/>
      <c r="F339" s="909"/>
      <c r="G339" s="909"/>
      <c r="H339" s="909"/>
      <c r="I339" s="909"/>
      <c r="J339" s="909"/>
      <c r="K339" s="909"/>
      <c r="L339" s="354"/>
      <c r="M339" s="397"/>
      <c r="N339" s="397"/>
      <c r="O339" s="397"/>
      <c r="P339" s="397"/>
      <c r="Q339" s="397" t="s">
        <v>653</v>
      </c>
      <c r="R339" s="7"/>
      <c r="T339" s="372" t="str">
        <f ca="1">CELL("address",J337)</f>
        <v>$J$337</v>
      </c>
      <c r="U339" s="458" t="str">
        <f t="shared" si="65"/>
        <v>3d</v>
      </c>
      <c r="V339" s="390" t="str">
        <f t="shared" ca="1" si="66"/>
        <v>3d. DR_DER_System</v>
      </c>
      <c r="W339" s="458" t="s">
        <v>968</v>
      </c>
      <c r="X339" s="458" t="s">
        <v>1006</v>
      </c>
      <c r="Y339" s="458" t="s">
        <v>980</v>
      </c>
      <c r="Z339" s="385" t="str">
        <f t="shared" ca="1" si="67"/>
        <v>3d_$J$337_total_costs_2023_3</v>
      </c>
      <c r="AA339" s="458" t="s">
        <v>426</v>
      </c>
      <c r="AC339" s="383" t="str">
        <f t="shared" si="68"/>
        <v>0.00</v>
      </c>
      <c r="AD339" s="458" t="s">
        <v>86</v>
      </c>
      <c r="AE339" s="458" t="s">
        <v>82</v>
      </c>
      <c r="AG339" s="715" t="str">
        <f ca="1">"Requirement for "&amp;T339&amp; " based on "&amp;$T$9&amp;" answer of ""Yes"""</f>
        <v>Requirement for $J$337 based on $J$7 answer of "Yes"</v>
      </c>
    </row>
    <row r="340" spans="1:33">
      <c r="A340" s="679">
        <v>2024</v>
      </c>
      <c r="B340" s="860" t="s">
        <v>1750</v>
      </c>
      <c r="C340" s="688"/>
      <c r="D340" s="1251"/>
      <c r="E340" s="1252"/>
      <c r="F340" s="909"/>
      <c r="G340" s="1251"/>
      <c r="H340" s="1252"/>
      <c r="I340" s="909"/>
      <c r="J340" s="1251"/>
      <c r="K340" s="1252"/>
      <c r="L340" s="354"/>
      <c r="M340" s="397"/>
      <c r="N340" s="397"/>
      <c r="O340" s="397"/>
      <c r="P340" s="397"/>
      <c r="Q340" s="7"/>
      <c r="R340" s="7" t="s">
        <v>654</v>
      </c>
      <c r="T340" s="372" t="str">
        <f ca="1">CELL("address",D340)</f>
        <v>$D$340</v>
      </c>
      <c r="U340" s="458" t="str">
        <f t="shared" si="65"/>
        <v>3d</v>
      </c>
      <c r="V340" s="390" t="str">
        <f t="shared" ca="1" si="66"/>
        <v>3d. DR_DER_System</v>
      </c>
      <c r="W340" s="458" t="s">
        <v>968</v>
      </c>
      <c r="X340" s="458" t="s">
        <v>1006</v>
      </c>
      <c r="Y340" s="458" t="s">
        <v>981</v>
      </c>
      <c r="Z340" s="385" t="str">
        <f t="shared" ca="1" si="67"/>
        <v>3d_$D$340_total_costs_2024_1</v>
      </c>
      <c r="AA340" s="458" t="s">
        <v>426</v>
      </c>
      <c r="AC340" s="383" t="str">
        <f t="shared" si="68"/>
        <v>0.00</v>
      </c>
      <c r="AD340" s="458" t="s">
        <v>86</v>
      </c>
      <c r="AE340" s="458" t="s">
        <v>82</v>
      </c>
      <c r="AG340" s="715" t="str">
        <f ca="1">"Requirement for "&amp;T340&amp; " based on "&amp;$T$7&amp;" answer of ""Yes"""</f>
        <v>Requirement for $D$340 based on $D$7 answer of "Yes"</v>
      </c>
    </row>
    <row r="341" spans="1:33" ht="5.25" customHeight="1">
      <c r="A341" s="679"/>
      <c r="B341" s="683"/>
      <c r="C341" s="688"/>
      <c r="D341" s="909"/>
      <c r="E341" s="909"/>
      <c r="F341" s="909"/>
      <c r="G341" s="909"/>
      <c r="H341" s="909"/>
      <c r="I341" s="909"/>
      <c r="J341" s="909"/>
      <c r="K341" s="909"/>
      <c r="L341" s="354"/>
      <c r="M341" s="397"/>
      <c r="N341" s="397"/>
      <c r="O341" s="397"/>
      <c r="P341" s="397"/>
      <c r="Q341" s="397" t="s">
        <v>653</v>
      </c>
      <c r="R341" s="7"/>
      <c r="T341" s="372" t="str">
        <f ca="1">CELL("address",G340)</f>
        <v>$G$340</v>
      </c>
      <c r="U341" s="458" t="str">
        <f t="shared" si="65"/>
        <v>3d</v>
      </c>
      <c r="V341" s="390" t="str">
        <f t="shared" ca="1" si="66"/>
        <v>3d. DR_DER_System</v>
      </c>
      <c r="W341" s="458" t="s">
        <v>968</v>
      </c>
      <c r="X341" s="458" t="s">
        <v>1006</v>
      </c>
      <c r="Y341" s="458" t="s">
        <v>982</v>
      </c>
      <c r="Z341" s="385" t="str">
        <f t="shared" ca="1" si="67"/>
        <v>3d_$G$340_total_costs_2024_2</v>
      </c>
      <c r="AA341" s="458" t="s">
        <v>426</v>
      </c>
      <c r="AC341" s="383" t="str">
        <f t="shared" si="68"/>
        <v>0.00</v>
      </c>
      <c r="AD341" s="458" t="s">
        <v>86</v>
      </c>
      <c r="AE341" s="458" t="s">
        <v>82</v>
      </c>
      <c r="AG341" s="715" t="str">
        <f ca="1">"Requirement for "&amp;T341&amp; " based on "&amp;$T$8&amp;" answer of ""Yes"""</f>
        <v>Requirement for $G$340 based on $G$7 answer of "Yes"</v>
      </c>
    </row>
    <row r="342" spans="1:33" ht="5.25" customHeight="1">
      <c r="A342" s="679"/>
      <c r="B342" s="683"/>
      <c r="C342" s="688"/>
      <c r="D342" s="909"/>
      <c r="E342" s="909"/>
      <c r="F342" s="909"/>
      <c r="G342" s="909"/>
      <c r="H342" s="909"/>
      <c r="I342" s="909"/>
      <c r="J342" s="909"/>
      <c r="K342" s="909"/>
      <c r="L342" s="354"/>
      <c r="M342" s="397"/>
      <c r="N342" s="397"/>
      <c r="O342" s="397"/>
      <c r="P342" s="397"/>
      <c r="Q342" s="397" t="s">
        <v>653</v>
      </c>
      <c r="R342" s="7"/>
      <c r="T342" s="372" t="str">
        <f ca="1">CELL("address",J340)</f>
        <v>$J$340</v>
      </c>
      <c r="U342" s="458" t="str">
        <f t="shared" si="65"/>
        <v>3d</v>
      </c>
      <c r="V342" s="390" t="str">
        <f t="shared" ca="1" si="66"/>
        <v>3d. DR_DER_System</v>
      </c>
      <c r="W342" s="458" t="s">
        <v>968</v>
      </c>
      <c r="X342" s="458" t="s">
        <v>1006</v>
      </c>
      <c r="Y342" s="458" t="s">
        <v>983</v>
      </c>
      <c r="Z342" s="385" t="str">
        <f t="shared" ca="1" si="67"/>
        <v>3d_$J$340_total_costs_2024_3</v>
      </c>
      <c r="AA342" s="458" t="s">
        <v>426</v>
      </c>
      <c r="AC342" s="383" t="str">
        <f t="shared" si="68"/>
        <v>0.00</v>
      </c>
      <c r="AD342" s="458" t="s">
        <v>86</v>
      </c>
      <c r="AE342" s="458" t="s">
        <v>82</v>
      </c>
      <c r="AG342" s="715" t="str">
        <f ca="1">"Requirement for "&amp;T342&amp; " based on "&amp;$T$9&amp;" answer of ""Yes"""</f>
        <v>Requirement for $J$340 based on $J$7 answer of "Yes"</v>
      </c>
    </row>
    <row r="343" spans="1:33">
      <c r="A343" s="679">
        <v>2025</v>
      </c>
      <c r="B343" s="860" t="s">
        <v>1750</v>
      </c>
      <c r="C343" s="688"/>
      <c r="D343" s="1251"/>
      <c r="E343" s="1252"/>
      <c r="F343" s="909"/>
      <c r="G343" s="1251"/>
      <c r="H343" s="1252"/>
      <c r="I343" s="909"/>
      <c r="J343" s="1251"/>
      <c r="K343" s="1252"/>
      <c r="L343" s="354"/>
      <c r="M343" s="397"/>
      <c r="N343" s="397"/>
      <c r="O343" s="397"/>
      <c r="P343" s="397"/>
      <c r="Q343" s="7"/>
      <c r="R343" s="7" t="s">
        <v>654</v>
      </c>
      <c r="T343" s="372" t="str">
        <f ca="1">CELL("address",D343)</f>
        <v>$D$343</v>
      </c>
      <c r="U343" s="458" t="str">
        <f t="shared" si="65"/>
        <v>3d</v>
      </c>
      <c r="V343" s="390" t="str">
        <f t="shared" ca="1" si="66"/>
        <v>3d. DR_DER_System</v>
      </c>
      <c r="W343" s="458" t="s">
        <v>968</v>
      </c>
      <c r="X343" s="458" t="s">
        <v>1006</v>
      </c>
      <c r="Y343" s="458" t="s">
        <v>984</v>
      </c>
      <c r="Z343" s="385" t="str">
        <f t="shared" ca="1" si="67"/>
        <v>3d_$D$343_total_costs_2025_1</v>
      </c>
      <c r="AA343" s="458" t="s">
        <v>426</v>
      </c>
      <c r="AC343" s="383" t="str">
        <f t="shared" si="68"/>
        <v>0.00</v>
      </c>
      <c r="AD343" s="458" t="s">
        <v>86</v>
      </c>
      <c r="AE343" s="458" t="s">
        <v>82</v>
      </c>
      <c r="AG343" s="715" t="str">
        <f ca="1">"Requirement for "&amp;T343&amp; " based on "&amp;$T$7&amp;" answer of ""Yes"""</f>
        <v>Requirement for $D$343 based on $D$7 answer of "Yes"</v>
      </c>
    </row>
    <row r="344" spans="1:33" ht="5.25" customHeight="1">
      <c r="A344" s="679"/>
      <c r="B344" s="683"/>
      <c r="C344" s="688"/>
      <c r="D344" s="909"/>
      <c r="E344" s="909"/>
      <c r="F344" s="909"/>
      <c r="G344" s="909"/>
      <c r="H344" s="909"/>
      <c r="I344" s="909"/>
      <c r="J344" s="909"/>
      <c r="K344" s="909"/>
      <c r="L344" s="354"/>
      <c r="M344" s="397"/>
      <c r="N344" s="397"/>
      <c r="O344" s="397"/>
      <c r="P344" s="397"/>
      <c r="Q344" s="397" t="s">
        <v>653</v>
      </c>
      <c r="R344" s="7"/>
      <c r="T344" s="372" t="str">
        <f ca="1">CELL("address",G343)</f>
        <v>$G$343</v>
      </c>
      <c r="U344" s="458" t="str">
        <f t="shared" si="65"/>
        <v>3d</v>
      </c>
      <c r="V344" s="390" t="str">
        <f t="shared" ca="1" si="66"/>
        <v>3d. DR_DER_System</v>
      </c>
      <c r="W344" s="458" t="s">
        <v>968</v>
      </c>
      <c r="X344" s="458" t="s">
        <v>1006</v>
      </c>
      <c r="Y344" s="458" t="s">
        <v>991</v>
      </c>
      <c r="Z344" s="385" t="str">
        <f t="shared" ca="1" si="67"/>
        <v>3d_$G$343_total_costs_2025_2</v>
      </c>
      <c r="AA344" s="458" t="s">
        <v>426</v>
      </c>
      <c r="AC344" s="383" t="str">
        <f t="shared" si="68"/>
        <v>0.00</v>
      </c>
      <c r="AD344" s="458" t="s">
        <v>86</v>
      </c>
      <c r="AE344" s="458" t="s">
        <v>82</v>
      </c>
      <c r="AG344" s="715" t="str">
        <f ca="1">"Requirement for "&amp;T344&amp; " based on "&amp;$T$8&amp;" answer of ""Yes"""</f>
        <v>Requirement for $G$343 based on $G$7 answer of "Yes"</v>
      </c>
    </row>
    <row r="345" spans="1:33" ht="5.25" customHeight="1">
      <c r="A345" s="679"/>
      <c r="B345" s="683"/>
      <c r="C345" s="688"/>
      <c r="D345" s="909"/>
      <c r="E345" s="909"/>
      <c r="F345" s="909"/>
      <c r="G345" s="909"/>
      <c r="H345" s="909"/>
      <c r="I345" s="909"/>
      <c r="J345" s="909"/>
      <c r="K345" s="909"/>
      <c r="L345" s="354"/>
      <c r="M345" s="397"/>
      <c r="N345" s="397"/>
      <c r="O345" s="397"/>
      <c r="P345" s="397"/>
      <c r="Q345" s="397" t="s">
        <v>653</v>
      </c>
      <c r="R345" s="7"/>
      <c r="T345" s="372" t="str">
        <f ca="1">CELL("address",J343)</f>
        <v>$J$343</v>
      </c>
      <c r="U345" s="458" t="str">
        <f t="shared" si="65"/>
        <v>3d</v>
      </c>
      <c r="V345" s="390" t="str">
        <f t="shared" ca="1" si="66"/>
        <v>3d. DR_DER_System</v>
      </c>
      <c r="W345" s="458" t="s">
        <v>968</v>
      </c>
      <c r="X345" s="458" t="s">
        <v>1006</v>
      </c>
      <c r="Y345" s="458" t="s">
        <v>992</v>
      </c>
      <c r="Z345" s="385" t="str">
        <f t="shared" ca="1" si="67"/>
        <v>3d_$J$343_total_costs_2025_3</v>
      </c>
      <c r="AA345" s="458" t="s">
        <v>426</v>
      </c>
      <c r="AC345" s="383" t="str">
        <f t="shared" si="68"/>
        <v>0.00</v>
      </c>
      <c r="AD345" s="458" t="s">
        <v>86</v>
      </c>
      <c r="AE345" s="458" t="s">
        <v>82</v>
      </c>
      <c r="AG345" s="715" t="str">
        <f ca="1">"Requirement for "&amp;T345&amp; " based on "&amp;$T$9&amp;" answer of ""Yes"""</f>
        <v>Requirement for $J$343 based on $J$7 answer of "Yes"</v>
      </c>
    </row>
    <row r="346" spans="1:33">
      <c r="A346" s="679">
        <v>2026</v>
      </c>
      <c r="B346" s="860" t="s">
        <v>1750</v>
      </c>
      <c r="C346" s="688"/>
      <c r="D346" s="1251"/>
      <c r="E346" s="1252"/>
      <c r="F346" s="909"/>
      <c r="G346" s="1251"/>
      <c r="H346" s="1252"/>
      <c r="I346" s="909"/>
      <c r="J346" s="1251"/>
      <c r="K346" s="1252"/>
      <c r="L346" s="354"/>
      <c r="M346" s="397"/>
      <c r="N346" s="397"/>
      <c r="O346" s="397"/>
      <c r="P346" s="397"/>
      <c r="Q346" s="7"/>
      <c r="R346" s="7" t="s">
        <v>654</v>
      </c>
      <c r="T346" s="372" t="str">
        <f ca="1">CELL("address",D346)</f>
        <v>$D$346</v>
      </c>
      <c r="U346" s="458" t="str">
        <f t="shared" si="65"/>
        <v>3d</v>
      </c>
      <c r="V346" s="390" t="str">
        <f t="shared" ca="1" si="66"/>
        <v>3d. DR_DER_System</v>
      </c>
      <c r="W346" s="458" t="s">
        <v>968</v>
      </c>
      <c r="X346" s="458" t="s">
        <v>1006</v>
      </c>
      <c r="Y346" s="458" t="s">
        <v>985</v>
      </c>
      <c r="Z346" s="385" t="str">
        <f t="shared" ca="1" si="67"/>
        <v>3d_$D$346_total_costs_2026_1</v>
      </c>
      <c r="AA346" s="458" t="s">
        <v>426</v>
      </c>
      <c r="AC346" s="383" t="str">
        <f t="shared" si="68"/>
        <v>0.00</v>
      </c>
      <c r="AD346" s="458" t="s">
        <v>86</v>
      </c>
      <c r="AE346" s="458" t="s">
        <v>82</v>
      </c>
      <c r="AG346" s="715" t="str">
        <f ca="1">"Requirement for "&amp;T346&amp; " based on "&amp;$T$7&amp;" answer of ""Yes"""</f>
        <v>Requirement for $D$346 based on $D$7 answer of "Yes"</v>
      </c>
    </row>
    <row r="347" spans="1:33" ht="5.25" customHeight="1">
      <c r="A347" s="679"/>
      <c r="B347" s="683"/>
      <c r="C347" s="688"/>
      <c r="D347" s="909"/>
      <c r="E347" s="909"/>
      <c r="F347" s="909"/>
      <c r="G347" s="909"/>
      <c r="H347" s="909"/>
      <c r="I347" s="909"/>
      <c r="J347" s="909"/>
      <c r="K347" s="909"/>
      <c r="L347" s="354"/>
      <c r="M347" s="397"/>
      <c r="N347" s="397"/>
      <c r="O347" s="397"/>
      <c r="P347" s="397"/>
      <c r="Q347" s="397" t="s">
        <v>653</v>
      </c>
      <c r="R347" s="7"/>
      <c r="T347" s="372" t="str">
        <f ca="1">CELL("address",G346)</f>
        <v>$G$346</v>
      </c>
      <c r="U347" s="458" t="str">
        <f t="shared" si="65"/>
        <v>3d</v>
      </c>
      <c r="V347" s="390" t="str">
        <f t="shared" ca="1" si="66"/>
        <v>3d. DR_DER_System</v>
      </c>
      <c r="W347" s="458" t="s">
        <v>968</v>
      </c>
      <c r="X347" s="458" t="s">
        <v>1006</v>
      </c>
      <c r="Y347" s="458" t="s">
        <v>989</v>
      </c>
      <c r="Z347" s="385" t="str">
        <f t="shared" ca="1" si="67"/>
        <v>3d_$G$346_total_costs_2026_2</v>
      </c>
      <c r="AA347" s="458" t="s">
        <v>426</v>
      </c>
      <c r="AC347" s="383" t="str">
        <f t="shared" si="68"/>
        <v>0.00</v>
      </c>
      <c r="AD347" s="458" t="s">
        <v>86</v>
      </c>
      <c r="AE347" s="458" t="s">
        <v>82</v>
      </c>
      <c r="AG347" s="715" t="str">
        <f ca="1">"Requirement for "&amp;T347&amp; " based on "&amp;$T$8&amp;" answer of ""Yes"""</f>
        <v>Requirement for $G$346 based on $G$7 answer of "Yes"</v>
      </c>
    </row>
    <row r="348" spans="1:33" ht="5.25" customHeight="1">
      <c r="A348" s="679"/>
      <c r="B348" s="683"/>
      <c r="C348" s="688"/>
      <c r="D348" s="909"/>
      <c r="E348" s="909"/>
      <c r="F348" s="909"/>
      <c r="G348" s="909"/>
      <c r="H348" s="909"/>
      <c r="I348" s="909"/>
      <c r="J348" s="909"/>
      <c r="K348" s="909"/>
      <c r="L348" s="354"/>
      <c r="M348" s="397"/>
      <c r="N348" s="397"/>
      <c r="O348" s="397"/>
      <c r="P348" s="397"/>
      <c r="Q348" s="397" t="s">
        <v>653</v>
      </c>
      <c r="R348" s="7"/>
      <c r="T348" s="372" t="str">
        <f ca="1">CELL("address",J346)</f>
        <v>$J$346</v>
      </c>
      <c r="U348" s="458" t="str">
        <f t="shared" si="65"/>
        <v>3d</v>
      </c>
      <c r="V348" s="390" t="str">
        <f t="shared" ca="1" si="66"/>
        <v>3d. DR_DER_System</v>
      </c>
      <c r="W348" s="458" t="s">
        <v>968</v>
      </c>
      <c r="X348" s="458" t="s">
        <v>1006</v>
      </c>
      <c r="Y348" s="458" t="s">
        <v>990</v>
      </c>
      <c r="Z348" s="385" t="str">
        <f t="shared" ca="1" si="67"/>
        <v>3d_$J$346_total_costs_2026_3</v>
      </c>
      <c r="AA348" s="458" t="s">
        <v>426</v>
      </c>
      <c r="AC348" s="383" t="str">
        <f t="shared" si="68"/>
        <v>0.00</v>
      </c>
      <c r="AD348" s="458" t="s">
        <v>86</v>
      </c>
      <c r="AE348" s="458" t="s">
        <v>82</v>
      </c>
      <c r="AG348" s="715" t="str">
        <f ca="1">"Requirement for "&amp;T348&amp; " based on "&amp;$T$9&amp;" answer of ""Yes"""</f>
        <v>Requirement for $J$346 based on $J$7 answer of "Yes"</v>
      </c>
    </row>
    <row r="349" spans="1:33">
      <c r="A349" s="679">
        <v>2027</v>
      </c>
      <c r="B349" s="860" t="s">
        <v>1750</v>
      </c>
      <c r="C349" s="688"/>
      <c r="D349" s="1251"/>
      <c r="E349" s="1252"/>
      <c r="F349" s="909"/>
      <c r="G349" s="1251"/>
      <c r="H349" s="1252"/>
      <c r="I349" s="909"/>
      <c r="J349" s="1251"/>
      <c r="K349" s="1252"/>
      <c r="L349" s="354"/>
      <c r="M349" s="397"/>
      <c r="N349" s="397"/>
      <c r="O349" s="397"/>
      <c r="P349" s="397"/>
      <c r="Q349" s="7"/>
      <c r="R349" s="7" t="s">
        <v>654</v>
      </c>
      <c r="T349" s="372" t="str">
        <f ca="1">CELL("address",D349)</f>
        <v>$D$349</v>
      </c>
      <c r="U349" s="458" t="str">
        <f t="shared" si="65"/>
        <v>3d</v>
      </c>
      <c r="V349" s="390" t="str">
        <f t="shared" ca="1" si="66"/>
        <v>3d. DR_DER_System</v>
      </c>
      <c r="W349" s="458" t="s">
        <v>968</v>
      </c>
      <c r="X349" s="458" t="s">
        <v>1006</v>
      </c>
      <c r="Y349" s="458" t="s">
        <v>986</v>
      </c>
      <c r="Z349" s="385" t="str">
        <f t="shared" ca="1" si="67"/>
        <v>3d_$D$349_total_costs_2027_1</v>
      </c>
      <c r="AA349" s="458" t="s">
        <v>426</v>
      </c>
      <c r="AC349" s="383" t="str">
        <f t="shared" si="68"/>
        <v>0.00</v>
      </c>
      <c r="AD349" s="458" t="s">
        <v>86</v>
      </c>
      <c r="AE349" s="458" t="s">
        <v>82</v>
      </c>
      <c r="AG349" s="715" t="str">
        <f ca="1">"Requirement for "&amp;T349&amp; " based on "&amp;$T$7&amp;" answer of ""Yes"""</f>
        <v>Requirement for $D$349 based on $D$7 answer of "Yes"</v>
      </c>
    </row>
    <row r="350" spans="1:33" ht="5.25" customHeight="1">
      <c r="A350" s="679"/>
      <c r="B350" s="683"/>
      <c r="C350" s="688"/>
      <c r="D350" s="688"/>
      <c r="E350" s="688"/>
      <c r="F350" s="688"/>
      <c r="G350" s="688"/>
      <c r="H350" s="688"/>
      <c r="I350" s="688"/>
      <c r="J350" s="688"/>
      <c r="K350" s="688"/>
      <c r="L350" s="354"/>
      <c r="M350" s="397"/>
      <c r="N350" s="397"/>
      <c r="O350" s="397"/>
      <c r="P350" s="397"/>
      <c r="Q350" s="397" t="s">
        <v>653</v>
      </c>
      <c r="R350" s="7"/>
      <c r="T350" s="372" t="str">
        <f ca="1">CELL("address",G349)</f>
        <v>$G$349</v>
      </c>
      <c r="U350" s="458" t="str">
        <f t="shared" si="65"/>
        <v>3d</v>
      </c>
      <c r="V350" s="390" t="str">
        <f t="shared" ca="1" si="66"/>
        <v>3d. DR_DER_System</v>
      </c>
      <c r="W350" s="458" t="s">
        <v>968</v>
      </c>
      <c r="X350" s="458" t="s">
        <v>1006</v>
      </c>
      <c r="Y350" s="458" t="s">
        <v>987</v>
      </c>
      <c r="Z350" s="385" t="str">
        <f t="shared" ca="1" si="67"/>
        <v>3d_$G$349_total_costs_2027_2</v>
      </c>
      <c r="AA350" s="458" t="s">
        <v>426</v>
      </c>
      <c r="AC350" s="383" t="str">
        <f t="shared" si="68"/>
        <v>0.00</v>
      </c>
      <c r="AD350" s="458" t="s">
        <v>86</v>
      </c>
      <c r="AE350" s="458" t="s">
        <v>82</v>
      </c>
      <c r="AG350" s="715" t="str">
        <f ca="1">"Requirement for "&amp;T350&amp; " based on "&amp;$T$8&amp;" answer of ""Yes"""</f>
        <v>Requirement for $G$349 based on $G$7 answer of "Yes"</v>
      </c>
    </row>
    <row r="351" spans="1:33" ht="5.25" customHeight="1">
      <c r="A351" s="679"/>
      <c r="B351" s="470"/>
      <c r="C351" s="688"/>
      <c r="D351" s="688"/>
      <c r="E351" s="688"/>
      <c r="F351" s="688"/>
      <c r="G351" s="688"/>
      <c r="H351" s="688"/>
      <c r="I351" s="688"/>
      <c r="J351" s="688"/>
      <c r="K351" s="688"/>
      <c r="L351" s="354"/>
      <c r="M351" s="397"/>
      <c r="N351" s="397"/>
      <c r="O351" s="397"/>
      <c r="P351" s="397"/>
      <c r="Q351" s="397" t="s">
        <v>653</v>
      </c>
      <c r="R351" s="7"/>
      <c r="T351" s="372" t="str">
        <f ca="1">CELL("address",J349)</f>
        <v>$J$349</v>
      </c>
      <c r="U351" s="458" t="str">
        <f t="shared" si="65"/>
        <v>3d</v>
      </c>
      <c r="V351" s="390" t="str">
        <f t="shared" ca="1" si="66"/>
        <v>3d. DR_DER_System</v>
      </c>
      <c r="W351" s="458" t="s">
        <v>968</v>
      </c>
      <c r="X351" s="458" t="s">
        <v>1006</v>
      </c>
      <c r="Y351" s="458" t="s">
        <v>988</v>
      </c>
      <c r="Z351" s="385" t="str">
        <f t="shared" ca="1" si="67"/>
        <v>3d_$J$349_total_costs_2027_3</v>
      </c>
      <c r="AA351" s="458" t="s">
        <v>426</v>
      </c>
      <c r="AC351" s="383" t="str">
        <f t="shared" si="68"/>
        <v>0.00</v>
      </c>
      <c r="AD351" s="458" t="s">
        <v>86</v>
      </c>
      <c r="AE351" s="458" t="s">
        <v>82</v>
      </c>
      <c r="AG351" s="715" t="str">
        <f ca="1">"Requirement for "&amp;T351&amp; " based on "&amp;$T$9&amp;" answer of ""Yes"""</f>
        <v>Requirement for $J$349 based on $J$7 answer of "Yes"</v>
      </c>
    </row>
    <row r="352" spans="1:33">
      <c r="A352" s="679">
        <v>2028</v>
      </c>
      <c r="B352" s="860" t="s">
        <v>1750</v>
      </c>
      <c r="C352" s="688"/>
      <c r="D352" s="1249"/>
      <c r="E352" s="1250"/>
      <c r="F352" s="688"/>
      <c r="G352" s="1251"/>
      <c r="H352" s="1252"/>
      <c r="I352" s="909"/>
      <c r="J352" s="1251"/>
      <c r="K352" s="1252"/>
      <c r="L352" s="354"/>
      <c r="M352" s="397"/>
      <c r="N352" s="397"/>
      <c r="O352" s="397"/>
      <c r="P352" s="604"/>
      <c r="Q352" s="7"/>
      <c r="R352" s="7" t="s">
        <v>654</v>
      </c>
      <c r="T352" s="372" t="str">
        <f ca="1">CELL("address",D352)</f>
        <v>$D$352</v>
      </c>
      <c r="U352" s="458" t="str">
        <f t="shared" si="65"/>
        <v>3d</v>
      </c>
      <c r="V352" s="390" t="str">
        <f t="shared" ref="V352:V366" ca="1" si="69">MID(CELL("filename",U352),FIND("]",CELL("filename",U352))+1,256)</f>
        <v>3d. DR_DER_System</v>
      </c>
      <c r="W352" s="458" t="s">
        <v>968</v>
      </c>
      <c r="X352" s="458" t="s">
        <v>1006</v>
      </c>
      <c r="Y352" s="531" t="s">
        <v>1449</v>
      </c>
      <c r="Z352" s="385" t="str">
        <f t="shared" ca="1" si="67"/>
        <v>3d_$D$352_total_costs_2028_1</v>
      </c>
      <c r="AA352" s="458" t="s">
        <v>426</v>
      </c>
      <c r="AC352" s="383" t="str">
        <f t="shared" si="68"/>
        <v>0.00</v>
      </c>
      <c r="AD352" s="458" t="s">
        <v>86</v>
      </c>
      <c r="AE352" s="458" t="s">
        <v>82</v>
      </c>
    </row>
    <row r="353" spans="1:33" ht="5.25" customHeight="1">
      <c r="A353" s="679"/>
      <c r="B353" s="683"/>
      <c r="C353" s="688"/>
      <c r="D353" s="688"/>
      <c r="E353" s="688"/>
      <c r="F353" s="688"/>
      <c r="G353" s="909"/>
      <c r="H353" s="909"/>
      <c r="I353" s="909"/>
      <c r="J353" s="909"/>
      <c r="K353" s="909"/>
      <c r="L353" s="354"/>
      <c r="M353" s="397"/>
      <c r="N353" s="397"/>
      <c r="O353" s="397"/>
      <c r="P353" s="397"/>
      <c r="Q353" s="397" t="s">
        <v>653</v>
      </c>
      <c r="R353" s="7"/>
      <c r="T353" s="372" t="str">
        <f ca="1">CELL("address",G352)</f>
        <v>$G$352</v>
      </c>
      <c r="U353" s="458" t="str">
        <f t="shared" si="65"/>
        <v>3d</v>
      </c>
      <c r="V353" s="390" t="str">
        <f t="shared" ca="1" si="69"/>
        <v>3d. DR_DER_System</v>
      </c>
      <c r="W353" s="458" t="s">
        <v>968</v>
      </c>
      <c r="X353" s="458" t="s">
        <v>1006</v>
      </c>
      <c r="Y353" s="531" t="s">
        <v>1450</v>
      </c>
      <c r="Z353" s="385" t="str">
        <f t="shared" ca="1" si="67"/>
        <v>3d_$G$352_total_costs_2028_2</v>
      </c>
      <c r="AA353" s="458" t="s">
        <v>426</v>
      </c>
      <c r="AC353" s="383" t="str">
        <f t="shared" si="68"/>
        <v>0.00</v>
      </c>
      <c r="AD353" s="458" t="s">
        <v>86</v>
      </c>
      <c r="AE353" s="458" t="s">
        <v>82</v>
      </c>
    </row>
    <row r="354" spans="1:33" ht="5.25" customHeight="1">
      <c r="A354" s="679"/>
      <c r="B354" s="683"/>
      <c r="C354" s="688"/>
      <c r="D354" s="688"/>
      <c r="E354" s="688"/>
      <c r="F354" s="688"/>
      <c r="G354" s="909"/>
      <c r="H354" s="909"/>
      <c r="I354" s="909"/>
      <c r="J354" s="909"/>
      <c r="K354" s="909"/>
      <c r="L354" s="354"/>
      <c r="M354" s="397"/>
      <c r="N354" s="397"/>
      <c r="O354" s="397"/>
      <c r="P354" s="397"/>
      <c r="Q354" s="397" t="s">
        <v>653</v>
      </c>
      <c r="R354" s="7"/>
      <c r="T354" s="372" t="str">
        <f ca="1">CELL("address",J352)</f>
        <v>$J$352</v>
      </c>
      <c r="U354" s="458" t="str">
        <f t="shared" si="65"/>
        <v>3d</v>
      </c>
      <c r="V354" s="390" t="str">
        <f t="shared" ca="1" si="69"/>
        <v>3d. DR_DER_System</v>
      </c>
      <c r="W354" s="458" t="s">
        <v>968</v>
      </c>
      <c r="X354" s="458" t="s">
        <v>1006</v>
      </c>
      <c r="Y354" s="531" t="s">
        <v>1451</v>
      </c>
      <c r="Z354" s="385" t="str">
        <f t="shared" ca="1" si="67"/>
        <v>3d_$J$352_total_costs_2028_3</v>
      </c>
      <c r="AA354" s="458" t="s">
        <v>426</v>
      </c>
      <c r="AC354" s="383" t="str">
        <f t="shared" si="68"/>
        <v>0.00</v>
      </c>
      <c r="AD354" s="458" t="s">
        <v>86</v>
      </c>
      <c r="AE354" s="458" t="s">
        <v>82</v>
      </c>
    </row>
    <row r="355" spans="1:33">
      <c r="A355" s="679">
        <v>2029</v>
      </c>
      <c r="B355" s="860" t="s">
        <v>1750</v>
      </c>
      <c r="C355" s="688"/>
      <c r="D355" s="1249"/>
      <c r="E355" s="1250"/>
      <c r="F355" s="688"/>
      <c r="G355" s="1251"/>
      <c r="H355" s="1252"/>
      <c r="I355" s="909"/>
      <c r="J355" s="1251"/>
      <c r="K355" s="1252"/>
      <c r="L355" s="354"/>
      <c r="M355" s="397"/>
      <c r="N355" s="397"/>
      <c r="O355" s="397"/>
      <c r="P355" s="397"/>
      <c r="Q355" s="7"/>
      <c r="R355" s="7" t="s">
        <v>654</v>
      </c>
      <c r="T355" s="372" t="str">
        <f ca="1">CELL("address",D355)</f>
        <v>$D$355</v>
      </c>
      <c r="U355" s="458" t="str">
        <f t="shared" si="65"/>
        <v>3d</v>
      </c>
      <c r="V355" s="390" t="str">
        <f t="shared" ca="1" si="69"/>
        <v>3d. DR_DER_System</v>
      </c>
      <c r="W355" s="458" t="s">
        <v>968</v>
      </c>
      <c r="X355" s="458" t="s">
        <v>1006</v>
      </c>
      <c r="Y355" s="531" t="s">
        <v>1452</v>
      </c>
      <c r="Z355" s="385" t="str">
        <f t="shared" ca="1" si="67"/>
        <v>3d_$D$355_total_costs_2029_1</v>
      </c>
      <c r="AA355" s="458" t="s">
        <v>426</v>
      </c>
      <c r="AC355" s="383" t="str">
        <f t="shared" si="68"/>
        <v>0.00</v>
      </c>
      <c r="AD355" s="458" t="s">
        <v>86</v>
      </c>
      <c r="AE355" s="458" t="s">
        <v>82</v>
      </c>
    </row>
    <row r="356" spans="1:33" ht="5.25" customHeight="1">
      <c r="A356" s="679"/>
      <c r="B356" s="683"/>
      <c r="C356" s="688"/>
      <c r="D356" s="688"/>
      <c r="E356" s="688"/>
      <c r="F356" s="688"/>
      <c r="G356" s="909"/>
      <c r="H356" s="909"/>
      <c r="I356" s="909"/>
      <c r="J356" s="909"/>
      <c r="K356" s="909"/>
      <c r="L356" s="354"/>
      <c r="M356" s="397"/>
      <c r="N356" s="397"/>
      <c r="O356" s="397"/>
      <c r="P356" s="397"/>
      <c r="Q356" s="397" t="s">
        <v>653</v>
      </c>
      <c r="R356" s="7"/>
      <c r="T356" s="372" t="str">
        <f ca="1">CELL("address",G355)</f>
        <v>$G$355</v>
      </c>
      <c r="U356" s="458" t="str">
        <f t="shared" si="65"/>
        <v>3d</v>
      </c>
      <c r="V356" s="390" t="str">
        <f t="shared" ca="1" si="69"/>
        <v>3d. DR_DER_System</v>
      </c>
      <c r="W356" s="458" t="s">
        <v>968</v>
      </c>
      <c r="X356" s="458" t="s">
        <v>1006</v>
      </c>
      <c r="Y356" s="531" t="s">
        <v>1453</v>
      </c>
      <c r="Z356" s="385" t="str">
        <f t="shared" ca="1" si="67"/>
        <v>3d_$G$355_total_costs_2029_2</v>
      </c>
      <c r="AA356" s="458" t="s">
        <v>426</v>
      </c>
      <c r="AC356" s="383" t="str">
        <f t="shared" si="68"/>
        <v>0.00</v>
      </c>
      <c r="AD356" s="458" t="s">
        <v>86</v>
      </c>
      <c r="AE356" s="458" t="s">
        <v>82</v>
      </c>
    </row>
    <row r="357" spans="1:33" ht="5.25" customHeight="1">
      <c r="A357" s="679"/>
      <c r="B357" s="683"/>
      <c r="C357" s="688"/>
      <c r="D357" s="688"/>
      <c r="E357" s="688"/>
      <c r="F357" s="688"/>
      <c r="G357" s="909"/>
      <c r="H357" s="909"/>
      <c r="I357" s="909"/>
      <c r="J357" s="909"/>
      <c r="K357" s="909"/>
      <c r="L357" s="354"/>
      <c r="M357" s="397"/>
      <c r="N357" s="397"/>
      <c r="O357" s="397"/>
      <c r="P357" s="397"/>
      <c r="Q357" s="397" t="s">
        <v>653</v>
      </c>
      <c r="R357" s="7"/>
      <c r="T357" s="372" t="str">
        <f ca="1">CELL("address",J355)</f>
        <v>$J$355</v>
      </c>
      <c r="U357" s="458" t="str">
        <f t="shared" si="65"/>
        <v>3d</v>
      </c>
      <c r="V357" s="390" t="str">
        <f t="shared" ca="1" si="69"/>
        <v>3d. DR_DER_System</v>
      </c>
      <c r="W357" s="458" t="s">
        <v>968</v>
      </c>
      <c r="X357" s="458" t="s">
        <v>1006</v>
      </c>
      <c r="Y357" s="531" t="s">
        <v>1454</v>
      </c>
      <c r="Z357" s="385" t="str">
        <f t="shared" ca="1" si="67"/>
        <v>3d_$J$355_total_costs_2029_3</v>
      </c>
      <c r="AA357" s="458" t="s">
        <v>426</v>
      </c>
      <c r="AC357" s="383" t="str">
        <f t="shared" si="68"/>
        <v>0.00</v>
      </c>
      <c r="AD357" s="458" t="s">
        <v>86</v>
      </c>
      <c r="AE357" s="458" t="s">
        <v>82</v>
      </c>
    </row>
    <row r="358" spans="1:33">
      <c r="A358" s="679">
        <v>2030</v>
      </c>
      <c r="B358" s="860" t="s">
        <v>1750</v>
      </c>
      <c r="C358" s="688"/>
      <c r="D358" s="1249"/>
      <c r="E358" s="1250"/>
      <c r="F358" s="688"/>
      <c r="G358" s="1251"/>
      <c r="H358" s="1252"/>
      <c r="I358" s="909"/>
      <c r="J358" s="1251"/>
      <c r="K358" s="1252"/>
      <c r="L358" s="354"/>
      <c r="M358" s="397"/>
      <c r="N358" s="397"/>
      <c r="O358" s="397"/>
      <c r="P358" s="397"/>
      <c r="Q358" s="7"/>
      <c r="R358" s="7" t="s">
        <v>654</v>
      </c>
      <c r="T358" s="372" t="str">
        <f ca="1">CELL("address",D358)</f>
        <v>$D$358</v>
      </c>
      <c r="U358" s="458" t="str">
        <f t="shared" si="65"/>
        <v>3d</v>
      </c>
      <c r="V358" s="390" t="str">
        <f t="shared" ca="1" si="69"/>
        <v>3d. DR_DER_System</v>
      </c>
      <c r="W358" s="458" t="s">
        <v>968</v>
      </c>
      <c r="X358" s="458" t="s">
        <v>1006</v>
      </c>
      <c r="Y358" s="531" t="s">
        <v>1455</v>
      </c>
      <c r="Z358" s="385" t="str">
        <f t="shared" ca="1" si="67"/>
        <v>3d_$D$358_total_costs_2030_1</v>
      </c>
      <c r="AA358" s="458" t="s">
        <v>426</v>
      </c>
      <c r="AC358" s="383" t="str">
        <f t="shared" si="68"/>
        <v>0.00</v>
      </c>
      <c r="AD358" s="458" t="s">
        <v>86</v>
      </c>
      <c r="AE358" s="458" t="s">
        <v>82</v>
      </c>
    </row>
    <row r="359" spans="1:33" ht="5.25" customHeight="1">
      <c r="A359" s="679"/>
      <c r="B359" s="683"/>
      <c r="C359" s="688"/>
      <c r="D359" s="688"/>
      <c r="E359" s="688"/>
      <c r="F359" s="688"/>
      <c r="G359" s="909"/>
      <c r="H359" s="909"/>
      <c r="I359" s="909"/>
      <c r="J359" s="909"/>
      <c r="K359" s="909"/>
      <c r="L359" s="354"/>
      <c r="M359" s="397"/>
      <c r="N359" s="397"/>
      <c r="O359" s="397"/>
      <c r="P359" s="397"/>
      <c r="Q359" s="397" t="s">
        <v>653</v>
      </c>
      <c r="R359" s="7"/>
      <c r="T359" s="372" t="str">
        <f ca="1">CELL("address",G358)</f>
        <v>$G$358</v>
      </c>
      <c r="U359" s="458" t="str">
        <f t="shared" si="65"/>
        <v>3d</v>
      </c>
      <c r="V359" s="390" t="str">
        <f t="shared" ca="1" si="69"/>
        <v>3d. DR_DER_System</v>
      </c>
      <c r="W359" s="458" t="s">
        <v>968</v>
      </c>
      <c r="X359" s="458" t="s">
        <v>1006</v>
      </c>
      <c r="Y359" s="531" t="s">
        <v>1456</v>
      </c>
      <c r="Z359" s="385" t="str">
        <f t="shared" ca="1" si="67"/>
        <v>3d_$G$358_total_costs_2030_2</v>
      </c>
      <c r="AA359" s="458" t="s">
        <v>426</v>
      </c>
      <c r="AC359" s="383" t="str">
        <f t="shared" si="68"/>
        <v>0.00</v>
      </c>
      <c r="AD359" s="458" t="s">
        <v>86</v>
      </c>
      <c r="AE359" s="458" t="s">
        <v>82</v>
      </c>
    </row>
    <row r="360" spans="1:33" ht="5.25" customHeight="1">
      <c r="A360" s="679"/>
      <c r="B360" s="683"/>
      <c r="C360" s="688"/>
      <c r="D360" s="688"/>
      <c r="E360" s="688"/>
      <c r="F360" s="688"/>
      <c r="G360" s="909"/>
      <c r="H360" s="909"/>
      <c r="I360" s="909"/>
      <c r="J360" s="909"/>
      <c r="K360" s="909"/>
      <c r="L360" s="354"/>
      <c r="M360" s="397"/>
      <c r="N360" s="397"/>
      <c r="O360" s="397"/>
      <c r="P360" s="397"/>
      <c r="Q360" s="397" t="s">
        <v>653</v>
      </c>
      <c r="R360" s="7"/>
      <c r="T360" s="372" t="str">
        <f ca="1">CELL("address",J358)</f>
        <v>$J$358</v>
      </c>
      <c r="U360" s="458" t="str">
        <f t="shared" si="65"/>
        <v>3d</v>
      </c>
      <c r="V360" s="390" t="str">
        <f t="shared" ca="1" si="69"/>
        <v>3d. DR_DER_System</v>
      </c>
      <c r="W360" s="458" t="s">
        <v>968</v>
      </c>
      <c r="X360" s="458" t="s">
        <v>1006</v>
      </c>
      <c r="Y360" s="531" t="s">
        <v>1457</v>
      </c>
      <c r="Z360" s="385" t="str">
        <f t="shared" ca="1" si="67"/>
        <v>3d_$J$358_total_costs_2030_3</v>
      </c>
      <c r="AA360" s="458" t="s">
        <v>426</v>
      </c>
      <c r="AC360" s="383" t="str">
        <f t="shared" si="68"/>
        <v>0.00</v>
      </c>
      <c r="AD360" s="458" t="s">
        <v>86</v>
      </c>
      <c r="AE360" s="458" t="s">
        <v>82</v>
      </c>
    </row>
    <row r="361" spans="1:33">
      <c r="A361" s="679">
        <v>2031</v>
      </c>
      <c r="B361" s="860" t="s">
        <v>1750</v>
      </c>
      <c r="C361" s="688"/>
      <c r="D361" s="1249"/>
      <c r="E361" s="1250"/>
      <c r="F361" s="688"/>
      <c r="G361" s="1251"/>
      <c r="H361" s="1252"/>
      <c r="I361" s="909"/>
      <c r="J361" s="1251"/>
      <c r="K361" s="1252"/>
      <c r="L361" s="354"/>
      <c r="M361" s="397"/>
      <c r="N361" s="397"/>
      <c r="O361" s="397"/>
      <c r="P361" s="397"/>
      <c r="Q361" s="7"/>
      <c r="R361" s="7" t="s">
        <v>654</v>
      </c>
      <c r="T361" s="372" t="str">
        <f ca="1">CELL("address",D361)</f>
        <v>$D$361</v>
      </c>
      <c r="U361" s="458" t="str">
        <f t="shared" si="65"/>
        <v>3d</v>
      </c>
      <c r="V361" s="390" t="str">
        <f t="shared" ca="1" si="69"/>
        <v>3d. DR_DER_System</v>
      </c>
      <c r="W361" s="458" t="s">
        <v>968</v>
      </c>
      <c r="X361" s="458" t="s">
        <v>1006</v>
      </c>
      <c r="Y361" s="531" t="s">
        <v>1458</v>
      </c>
      <c r="Z361" s="385" t="str">
        <f t="shared" ca="1" si="67"/>
        <v>3d_$D$361_total_costs_2031_1</v>
      </c>
      <c r="AA361" s="458" t="s">
        <v>426</v>
      </c>
      <c r="AC361" s="383" t="str">
        <f t="shared" si="68"/>
        <v>0.00</v>
      </c>
      <c r="AD361" s="458" t="s">
        <v>86</v>
      </c>
      <c r="AE361" s="458" t="s">
        <v>82</v>
      </c>
    </row>
    <row r="362" spans="1:33" ht="5.25" customHeight="1">
      <c r="A362" s="679"/>
      <c r="B362" s="683"/>
      <c r="C362" s="688"/>
      <c r="D362" s="688"/>
      <c r="E362" s="688"/>
      <c r="F362" s="688"/>
      <c r="G362" s="909"/>
      <c r="H362" s="909"/>
      <c r="I362" s="909"/>
      <c r="J362" s="909"/>
      <c r="K362" s="909"/>
      <c r="L362" s="354"/>
      <c r="M362" s="397"/>
      <c r="N362" s="397"/>
      <c r="O362" s="397"/>
      <c r="P362" s="397"/>
      <c r="Q362" s="397" t="s">
        <v>653</v>
      </c>
      <c r="R362" s="7"/>
      <c r="T362" s="372" t="str">
        <f ca="1">CELL("address",G361)</f>
        <v>$G$361</v>
      </c>
      <c r="U362" s="458" t="str">
        <f t="shared" si="65"/>
        <v>3d</v>
      </c>
      <c r="V362" s="390" t="str">
        <f t="shared" ca="1" si="69"/>
        <v>3d. DR_DER_System</v>
      </c>
      <c r="W362" s="458" t="s">
        <v>968</v>
      </c>
      <c r="X362" s="458" t="s">
        <v>1006</v>
      </c>
      <c r="Y362" s="531" t="s">
        <v>1459</v>
      </c>
      <c r="Z362" s="385" t="str">
        <f t="shared" ca="1" si="67"/>
        <v>3d_$G$361_total_costs_2031_2</v>
      </c>
      <c r="AA362" s="458" t="s">
        <v>426</v>
      </c>
      <c r="AC362" s="383" t="str">
        <f t="shared" si="68"/>
        <v>0.00</v>
      </c>
      <c r="AD362" s="458" t="s">
        <v>86</v>
      </c>
      <c r="AE362" s="458" t="s">
        <v>82</v>
      </c>
    </row>
    <row r="363" spans="1:33" ht="5.25" customHeight="1">
      <c r="A363" s="679"/>
      <c r="B363" s="683"/>
      <c r="C363" s="688"/>
      <c r="D363" s="688"/>
      <c r="E363" s="688"/>
      <c r="F363" s="688"/>
      <c r="G363" s="909"/>
      <c r="H363" s="909"/>
      <c r="I363" s="909"/>
      <c r="J363" s="909"/>
      <c r="K363" s="909"/>
      <c r="L363" s="354"/>
      <c r="M363" s="397"/>
      <c r="N363" s="397"/>
      <c r="O363" s="397"/>
      <c r="P363" s="397"/>
      <c r="Q363" s="397" t="s">
        <v>653</v>
      </c>
      <c r="R363" s="7"/>
      <c r="T363" s="372" t="str">
        <f ca="1">CELL("address",J361)</f>
        <v>$J$361</v>
      </c>
      <c r="U363" s="458" t="str">
        <f t="shared" si="65"/>
        <v>3d</v>
      </c>
      <c r="V363" s="390" t="str">
        <f t="shared" ca="1" si="69"/>
        <v>3d. DR_DER_System</v>
      </c>
      <c r="W363" s="458" t="s">
        <v>968</v>
      </c>
      <c r="X363" s="458" t="s">
        <v>1006</v>
      </c>
      <c r="Y363" s="531" t="s">
        <v>1460</v>
      </c>
      <c r="Z363" s="385" t="str">
        <f t="shared" ca="1" si="67"/>
        <v>3d_$J$361_total_costs_2031_3</v>
      </c>
      <c r="AA363" s="458" t="s">
        <v>426</v>
      </c>
      <c r="AC363" s="383" t="str">
        <f t="shared" si="68"/>
        <v>0.00</v>
      </c>
      <c r="AD363" s="458" t="s">
        <v>86</v>
      </c>
      <c r="AE363" s="458" t="s">
        <v>82</v>
      </c>
    </row>
    <row r="364" spans="1:33">
      <c r="A364" s="679">
        <v>2032</v>
      </c>
      <c r="B364" s="860" t="s">
        <v>1750</v>
      </c>
      <c r="C364" s="688"/>
      <c r="D364" s="1249"/>
      <c r="E364" s="1250"/>
      <c r="F364" s="688"/>
      <c r="G364" s="1251"/>
      <c r="H364" s="1252"/>
      <c r="I364" s="909"/>
      <c r="J364" s="1251"/>
      <c r="K364" s="1252"/>
      <c r="L364" s="354"/>
      <c r="M364" s="397"/>
      <c r="N364" s="397"/>
      <c r="O364" s="397"/>
      <c r="P364" s="397"/>
      <c r="Q364" s="7"/>
      <c r="R364" s="7" t="s">
        <v>654</v>
      </c>
      <c r="T364" s="372" t="str">
        <f ca="1">CELL("address",D364)</f>
        <v>$D$364</v>
      </c>
      <c r="U364" s="458" t="str">
        <f t="shared" si="65"/>
        <v>3d</v>
      </c>
      <c r="V364" s="390" t="str">
        <f t="shared" ca="1" si="69"/>
        <v>3d. DR_DER_System</v>
      </c>
      <c r="W364" s="458" t="s">
        <v>968</v>
      </c>
      <c r="X364" s="458" t="s">
        <v>1006</v>
      </c>
      <c r="Y364" s="531" t="s">
        <v>1461</v>
      </c>
      <c r="Z364" s="385" t="str">
        <f t="shared" ca="1" si="67"/>
        <v>3d_$D$364_total_costs_2032_1</v>
      </c>
      <c r="AA364" s="458" t="s">
        <v>426</v>
      </c>
      <c r="AC364" s="383" t="str">
        <f t="shared" si="68"/>
        <v>0.00</v>
      </c>
      <c r="AD364" s="458" t="s">
        <v>86</v>
      </c>
      <c r="AE364" s="458" t="s">
        <v>82</v>
      </c>
    </row>
    <row r="365" spans="1:33" ht="5.25" customHeight="1">
      <c r="A365" s="679"/>
      <c r="B365" s="683"/>
      <c r="C365" s="688"/>
      <c r="D365" s="688"/>
      <c r="E365" s="688"/>
      <c r="F365" s="688"/>
      <c r="G365" s="688"/>
      <c r="H365" s="688"/>
      <c r="I365" s="688"/>
      <c r="J365" s="688"/>
      <c r="K365" s="688"/>
      <c r="L365" s="354"/>
      <c r="M365" s="397"/>
      <c r="N365" s="397"/>
      <c r="O365" s="397"/>
      <c r="P365" s="397"/>
      <c r="Q365" s="397" t="s">
        <v>653</v>
      </c>
      <c r="R365" s="7"/>
      <c r="T365" s="372" t="str">
        <f ca="1">CELL("address",G364)</f>
        <v>$G$364</v>
      </c>
      <c r="U365" s="458" t="str">
        <f t="shared" si="65"/>
        <v>3d</v>
      </c>
      <c r="V365" s="390" t="str">
        <f t="shared" ca="1" si="69"/>
        <v>3d. DR_DER_System</v>
      </c>
      <c r="W365" s="458" t="s">
        <v>968</v>
      </c>
      <c r="X365" s="458" t="s">
        <v>1006</v>
      </c>
      <c r="Y365" s="531" t="s">
        <v>1462</v>
      </c>
      <c r="Z365" s="385" t="str">
        <f t="shared" ca="1" si="67"/>
        <v>3d_$G$364_total_costs_2032_2</v>
      </c>
      <c r="AA365" s="458" t="s">
        <v>426</v>
      </c>
      <c r="AC365" s="383" t="str">
        <f t="shared" si="68"/>
        <v>0.00</v>
      </c>
      <c r="AD365" s="458" t="s">
        <v>86</v>
      </c>
      <c r="AE365" s="458" t="s">
        <v>82</v>
      </c>
    </row>
    <row r="366" spans="1:33" ht="5.25" customHeight="1">
      <c r="A366" s="679"/>
      <c r="B366" s="470"/>
      <c r="C366" s="688"/>
      <c r="D366" s="688"/>
      <c r="E366" s="688"/>
      <c r="F366" s="688"/>
      <c r="G366" s="688"/>
      <c r="H366" s="688"/>
      <c r="I366" s="688"/>
      <c r="J366" s="688"/>
      <c r="K366" s="688"/>
      <c r="L366" s="354"/>
      <c r="M366" s="397"/>
      <c r="N366" s="397"/>
      <c r="O366" s="397"/>
      <c r="P366" s="397"/>
      <c r="Q366" s="397" t="s">
        <v>653</v>
      </c>
      <c r="R366" s="7"/>
      <c r="T366" s="372" t="str">
        <f ca="1">CELL("address",J364)</f>
        <v>$J$364</v>
      </c>
      <c r="U366" s="458" t="str">
        <f t="shared" si="65"/>
        <v>3d</v>
      </c>
      <c r="V366" s="390" t="str">
        <f t="shared" ca="1" si="69"/>
        <v>3d. DR_DER_System</v>
      </c>
      <c r="W366" s="458" t="s">
        <v>968</v>
      </c>
      <c r="X366" s="458" t="s">
        <v>1006</v>
      </c>
      <c r="Y366" s="531" t="s">
        <v>1463</v>
      </c>
      <c r="Z366" s="385" t="str">
        <f t="shared" ca="1" si="67"/>
        <v>3d_$J$364_total_costs_2032_3</v>
      </c>
      <c r="AA366" s="458" t="s">
        <v>426</v>
      </c>
      <c r="AC366" s="383" t="str">
        <f t="shared" si="68"/>
        <v>0.00</v>
      </c>
      <c r="AD366" s="458" t="s">
        <v>86</v>
      </c>
      <c r="AE366" s="458" t="s">
        <v>82</v>
      </c>
    </row>
    <row r="367" spans="1:33">
      <c r="A367" s="562" t="s">
        <v>848</v>
      </c>
      <c r="B367" s="470"/>
      <c r="C367" s="688"/>
      <c r="D367" s="688"/>
      <c r="E367" s="688"/>
      <c r="F367" s="688"/>
      <c r="G367" s="688"/>
      <c r="H367" s="688"/>
      <c r="I367" s="688"/>
      <c r="J367" s="688"/>
      <c r="K367" s="688"/>
      <c r="L367" s="354"/>
      <c r="M367" s="397"/>
      <c r="N367" s="397"/>
      <c r="O367" s="397"/>
      <c r="P367" s="397"/>
      <c r="Q367" s="397"/>
      <c r="R367" s="7" t="s">
        <v>654</v>
      </c>
      <c r="T367" s="305"/>
    </row>
    <row r="368" spans="1:33" ht="15" customHeight="1">
      <c r="A368" s="679" t="s">
        <v>849</v>
      </c>
      <c r="B368" s="470" t="s">
        <v>615</v>
      </c>
      <c r="C368" s="688"/>
      <c r="D368" s="1228"/>
      <c r="E368" s="1230"/>
      <c r="F368" s="688"/>
      <c r="G368" s="1228"/>
      <c r="H368" s="1230"/>
      <c r="I368" s="688"/>
      <c r="J368" s="1228"/>
      <c r="K368" s="1230"/>
      <c r="L368" s="354"/>
      <c r="M368" s="397"/>
      <c r="N368" s="397"/>
      <c r="O368" s="871"/>
      <c r="P368" s="397"/>
      <c r="Q368" s="7"/>
      <c r="R368" s="7" t="s">
        <v>654</v>
      </c>
      <c r="T368" s="372" t="str">
        <f ca="1">CELL("address",D368)</f>
        <v>$D$368</v>
      </c>
      <c r="U368" s="458" t="str">
        <f t="shared" ref="U368:U400" si="70">$U$7</f>
        <v>3d</v>
      </c>
      <c r="V368" s="390" t="str">
        <f t="shared" ref="V368:V400" ca="1" si="71">MID(CELL("filename",U368),FIND("]",CELL("filename",U368))+1,256)</f>
        <v>3d. DR_DER_System</v>
      </c>
      <c r="W368" s="458" t="s">
        <v>968</v>
      </c>
      <c r="X368" s="458" t="s">
        <v>997</v>
      </c>
      <c r="Y368" s="458">
        <v>1</v>
      </c>
      <c r="Z368" s="385" t="str">
        <f t="shared" ref="Z368:Z400" ca="1" si="72">U368&amp;"_"&amp;T368&amp;"_"&amp;X368&amp;"_"&amp;Y368</f>
        <v>3d_$D$368_startup_costs_1</v>
      </c>
      <c r="AA368" s="375" t="s">
        <v>1678</v>
      </c>
      <c r="AC368" s="384" t="s">
        <v>1741</v>
      </c>
      <c r="AD368" s="458" t="s">
        <v>86</v>
      </c>
      <c r="AE368" s="458" t="s">
        <v>82</v>
      </c>
      <c r="AG368" s="715" t="str">
        <f ca="1">"Requirement for "&amp;T368&amp; " based on "&amp;$T$7&amp;" answer of ""Yes"""</f>
        <v>Requirement for $D$368 based on $D$7 answer of "Yes"</v>
      </c>
    </row>
    <row r="369" spans="1:33" ht="5.25" customHeight="1">
      <c r="A369" s="679"/>
      <c r="B369" s="470"/>
      <c r="C369" s="688"/>
      <c r="D369" s="688"/>
      <c r="E369" s="688"/>
      <c r="F369" s="688"/>
      <c r="G369" s="688"/>
      <c r="H369" s="688"/>
      <c r="I369" s="688"/>
      <c r="J369" s="688"/>
      <c r="K369" s="688"/>
      <c r="L369" s="354"/>
      <c r="M369" s="397"/>
      <c r="N369" s="397"/>
      <c r="O369" s="397"/>
      <c r="P369" s="397"/>
      <c r="Q369" s="397" t="s">
        <v>653</v>
      </c>
      <c r="R369" s="7"/>
      <c r="T369" s="372" t="str">
        <f ca="1">CELL("address",G368)</f>
        <v>$G$368</v>
      </c>
      <c r="U369" s="458" t="str">
        <f t="shared" si="70"/>
        <v>3d</v>
      </c>
      <c r="V369" s="390" t="str">
        <f t="shared" ca="1" si="71"/>
        <v>3d. DR_DER_System</v>
      </c>
      <c r="W369" s="458" t="s">
        <v>968</v>
      </c>
      <c r="X369" s="458" t="s">
        <v>997</v>
      </c>
      <c r="Y369" s="458">
        <v>2</v>
      </c>
      <c r="Z369" s="385" t="str">
        <f t="shared" ca="1" si="72"/>
        <v>3d_$G$368_startup_costs_2</v>
      </c>
      <c r="AA369" s="375" t="s">
        <v>1678</v>
      </c>
      <c r="AC369" s="384" t="s">
        <v>1741</v>
      </c>
      <c r="AD369" s="458" t="s">
        <v>86</v>
      </c>
      <c r="AE369" s="458" t="s">
        <v>82</v>
      </c>
      <c r="AG369" s="715" t="str">
        <f ca="1">"Requirement for "&amp;T369&amp; " based on "&amp;$T$8&amp;" answer of ""Yes"""</f>
        <v>Requirement for $G$368 based on $G$7 answer of "Yes"</v>
      </c>
    </row>
    <row r="370" spans="1:33" ht="5.25" customHeight="1">
      <c r="A370" s="679"/>
      <c r="B370" s="470"/>
      <c r="C370" s="688"/>
      <c r="D370" s="688"/>
      <c r="E370" s="688"/>
      <c r="F370" s="688"/>
      <c r="G370" s="688"/>
      <c r="H370" s="688"/>
      <c r="I370" s="688"/>
      <c r="J370" s="688"/>
      <c r="K370" s="688"/>
      <c r="L370" s="354"/>
      <c r="M370" s="397"/>
      <c r="N370" s="397"/>
      <c r="O370" s="397"/>
      <c r="P370" s="397"/>
      <c r="Q370" s="397" t="s">
        <v>653</v>
      </c>
      <c r="R370" s="7"/>
      <c r="T370" s="372" t="str">
        <f ca="1">CELL("address",J368)</f>
        <v>$J$368</v>
      </c>
      <c r="U370" s="458" t="str">
        <f t="shared" si="70"/>
        <v>3d</v>
      </c>
      <c r="V370" s="390" t="str">
        <f t="shared" ca="1" si="71"/>
        <v>3d. DR_DER_System</v>
      </c>
      <c r="W370" s="458" t="s">
        <v>968</v>
      </c>
      <c r="X370" s="458" t="s">
        <v>997</v>
      </c>
      <c r="Y370" s="458">
        <v>3</v>
      </c>
      <c r="Z370" s="385" t="str">
        <f t="shared" ca="1" si="72"/>
        <v>3d_$J$368_startup_costs_3</v>
      </c>
      <c r="AA370" s="375" t="s">
        <v>1678</v>
      </c>
      <c r="AC370" s="384" t="s">
        <v>1741</v>
      </c>
      <c r="AD370" s="458" t="s">
        <v>86</v>
      </c>
      <c r="AE370" s="458" t="s">
        <v>82</v>
      </c>
      <c r="AG370" s="715" t="str">
        <f ca="1">"Requirement for "&amp;T370&amp; " based on "&amp;$T$9&amp;" answer of ""Yes"""</f>
        <v>Requirement for $J$368 based on $J$7 answer of "Yes"</v>
      </c>
    </row>
    <row r="371" spans="1:33" ht="15" customHeight="1">
      <c r="A371" s="679" t="s">
        <v>850</v>
      </c>
      <c r="B371" s="470" t="s">
        <v>615</v>
      </c>
      <c r="C371" s="688"/>
      <c r="D371" s="1228"/>
      <c r="E371" s="1230"/>
      <c r="F371" s="688"/>
      <c r="G371" s="1228"/>
      <c r="H371" s="1230"/>
      <c r="I371" s="688"/>
      <c r="J371" s="1228"/>
      <c r="K371" s="1230"/>
      <c r="L371" s="354"/>
      <c r="M371" s="397"/>
      <c r="N371" s="397"/>
      <c r="O371" s="871"/>
      <c r="P371" s="397"/>
      <c r="Q371" s="7"/>
      <c r="R371" s="7" t="s">
        <v>654</v>
      </c>
      <c r="T371" s="372" t="str">
        <f ca="1">CELL("address",D371)</f>
        <v>$D$371</v>
      </c>
      <c r="U371" s="458" t="str">
        <f t="shared" si="70"/>
        <v>3d</v>
      </c>
      <c r="V371" s="390" t="str">
        <f t="shared" ca="1" si="71"/>
        <v>3d. DR_DER_System</v>
      </c>
      <c r="W371" s="458" t="s">
        <v>968</v>
      </c>
      <c r="X371" s="458" t="s">
        <v>998</v>
      </c>
      <c r="Y371" s="458">
        <v>1</v>
      </c>
      <c r="Z371" s="385" t="str">
        <f t="shared" ca="1" si="72"/>
        <v>3d_$D$371_software_1</v>
      </c>
      <c r="AA371" s="375" t="s">
        <v>1678</v>
      </c>
      <c r="AC371" s="384" t="s">
        <v>1741</v>
      </c>
      <c r="AD371" s="458" t="s">
        <v>86</v>
      </c>
      <c r="AE371" s="458" t="s">
        <v>82</v>
      </c>
      <c r="AG371" s="715" t="str">
        <f ca="1">"Requirement for "&amp;T371&amp; " based on "&amp;$T$7&amp;" answer of ""Yes"""</f>
        <v>Requirement for $D$371 based on $D$7 answer of "Yes"</v>
      </c>
    </row>
    <row r="372" spans="1:33" ht="5.25" customHeight="1">
      <c r="A372" s="679"/>
      <c r="B372" s="470"/>
      <c r="C372" s="688"/>
      <c r="D372" s="688"/>
      <c r="E372" s="688"/>
      <c r="F372" s="688"/>
      <c r="G372" s="688"/>
      <c r="H372" s="688"/>
      <c r="I372" s="688"/>
      <c r="J372" s="688"/>
      <c r="K372" s="688"/>
      <c r="L372" s="354"/>
      <c r="M372" s="397"/>
      <c r="N372" s="397"/>
      <c r="O372" s="397"/>
      <c r="P372" s="397"/>
      <c r="Q372" s="397" t="s">
        <v>653</v>
      </c>
      <c r="R372" s="7"/>
      <c r="T372" s="372" t="str">
        <f ca="1">CELL("address",G371)</f>
        <v>$G$371</v>
      </c>
      <c r="U372" s="458" t="str">
        <f t="shared" si="70"/>
        <v>3d</v>
      </c>
      <c r="V372" s="390" t="str">
        <f t="shared" ca="1" si="71"/>
        <v>3d. DR_DER_System</v>
      </c>
      <c r="W372" s="458" t="s">
        <v>968</v>
      </c>
      <c r="X372" s="458" t="s">
        <v>998</v>
      </c>
      <c r="Y372" s="458">
        <v>2</v>
      </c>
      <c r="Z372" s="385" t="str">
        <f t="shared" ca="1" si="72"/>
        <v>3d_$G$371_software_2</v>
      </c>
      <c r="AA372" s="375" t="s">
        <v>1678</v>
      </c>
      <c r="AC372" s="384" t="s">
        <v>1741</v>
      </c>
      <c r="AD372" s="458" t="s">
        <v>86</v>
      </c>
      <c r="AE372" s="458" t="s">
        <v>82</v>
      </c>
      <c r="AG372" s="715" t="str">
        <f ca="1">"Requirement for "&amp;T372&amp; " based on "&amp;$T$8&amp;" answer of ""Yes"""</f>
        <v>Requirement for $G$371 based on $G$7 answer of "Yes"</v>
      </c>
    </row>
    <row r="373" spans="1:33" ht="5.25" customHeight="1">
      <c r="A373" s="679"/>
      <c r="B373" s="470"/>
      <c r="C373" s="688"/>
      <c r="D373" s="688"/>
      <c r="E373" s="688"/>
      <c r="F373" s="688"/>
      <c r="G373" s="688"/>
      <c r="H373" s="688"/>
      <c r="I373" s="688"/>
      <c r="J373" s="688"/>
      <c r="K373" s="688"/>
      <c r="L373" s="354"/>
      <c r="M373" s="397"/>
      <c r="N373" s="397"/>
      <c r="O373" s="397"/>
      <c r="P373" s="397"/>
      <c r="Q373" s="397" t="s">
        <v>653</v>
      </c>
      <c r="R373" s="7"/>
      <c r="T373" s="372" t="str">
        <f ca="1">CELL("address",J371)</f>
        <v>$J$371</v>
      </c>
      <c r="U373" s="458" t="str">
        <f t="shared" si="70"/>
        <v>3d</v>
      </c>
      <c r="V373" s="390" t="str">
        <f t="shared" ca="1" si="71"/>
        <v>3d. DR_DER_System</v>
      </c>
      <c r="W373" s="458" t="s">
        <v>968</v>
      </c>
      <c r="X373" s="458" t="s">
        <v>998</v>
      </c>
      <c r="Y373" s="458">
        <v>3</v>
      </c>
      <c r="Z373" s="385" t="str">
        <f t="shared" ca="1" si="72"/>
        <v>3d_$J$371_software_3</v>
      </c>
      <c r="AA373" s="375" t="s">
        <v>1678</v>
      </c>
      <c r="AC373" s="384" t="s">
        <v>1741</v>
      </c>
      <c r="AD373" s="458" t="s">
        <v>86</v>
      </c>
      <c r="AE373" s="458" t="s">
        <v>82</v>
      </c>
      <c r="AG373" s="715" t="str">
        <f ca="1">"Requirement for "&amp;T373&amp; " based on "&amp;$T$9&amp;" answer of ""Yes"""</f>
        <v>Requirement for $J$371 based on $J$7 answer of "Yes"</v>
      </c>
    </row>
    <row r="374" spans="1:33" ht="15" customHeight="1">
      <c r="A374" s="679" t="s">
        <v>616</v>
      </c>
      <c r="B374" s="470" t="s">
        <v>615</v>
      </c>
      <c r="C374" s="688"/>
      <c r="D374" s="1228"/>
      <c r="E374" s="1230"/>
      <c r="F374" s="688"/>
      <c r="G374" s="1228"/>
      <c r="H374" s="1230"/>
      <c r="I374" s="688"/>
      <c r="J374" s="1228"/>
      <c r="K374" s="1230"/>
      <c r="L374" s="354"/>
      <c r="M374" s="397"/>
      <c r="N374" s="397"/>
      <c r="O374" s="871"/>
      <c r="P374" s="397"/>
      <c r="Q374" s="7"/>
      <c r="R374" s="7" t="s">
        <v>654</v>
      </c>
      <c r="T374" s="372" t="str">
        <f ca="1">CELL("address",D374)</f>
        <v>$D$374</v>
      </c>
      <c r="U374" s="458" t="str">
        <f t="shared" si="70"/>
        <v>3d</v>
      </c>
      <c r="V374" s="390" t="str">
        <f t="shared" ca="1" si="71"/>
        <v>3d. DR_DER_System</v>
      </c>
      <c r="W374" s="458" t="s">
        <v>968</v>
      </c>
      <c r="X374" s="458" t="s">
        <v>999</v>
      </c>
      <c r="Y374" s="458">
        <v>1</v>
      </c>
      <c r="Z374" s="385" t="str">
        <f t="shared" ca="1" si="72"/>
        <v>3d_$D$374_marketing_1</v>
      </c>
      <c r="AA374" s="375" t="s">
        <v>1678</v>
      </c>
      <c r="AC374" s="384" t="s">
        <v>1741</v>
      </c>
      <c r="AD374" s="458" t="s">
        <v>86</v>
      </c>
      <c r="AE374" s="458" t="s">
        <v>82</v>
      </c>
      <c r="AG374" s="715" t="str">
        <f ca="1">"Requirement for "&amp;T374&amp; " based on "&amp;$T$7&amp;" answer of ""Yes"""</f>
        <v>Requirement for $D$374 based on $D$7 answer of "Yes"</v>
      </c>
    </row>
    <row r="375" spans="1:33" ht="5.25" customHeight="1">
      <c r="A375" s="679"/>
      <c r="B375" s="470"/>
      <c r="C375" s="688"/>
      <c r="D375" s="688"/>
      <c r="E375" s="688"/>
      <c r="F375" s="688"/>
      <c r="G375" s="688"/>
      <c r="H375" s="688"/>
      <c r="I375" s="688"/>
      <c r="J375" s="688"/>
      <c r="K375" s="688"/>
      <c r="L375" s="354"/>
      <c r="M375" s="397"/>
      <c r="N375" s="397"/>
      <c r="O375" s="397"/>
      <c r="P375" s="397"/>
      <c r="Q375" s="397" t="s">
        <v>653</v>
      </c>
      <c r="R375" s="7"/>
      <c r="T375" s="372" t="str">
        <f ca="1">CELL("address",G374)</f>
        <v>$G$374</v>
      </c>
      <c r="U375" s="458" t="str">
        <f t="shared" si="70"/>
        <v>3d</v>
      </c>
      <c r="V375" s="390" t="str">
        <f t="shared" ca="1" si="71"/>
        <v>3d. DR_DER_System</v>
      </c>
      <c r="W375" s="458" t="s">
        <v>968</v>
      </c>
      <c r="X375" s="458" t="s">
        <v>999</v>
      </c>
      <c r="Y375" s="458">
        <v>2</v>
      </c>
      <c r="Z375" s="385" t="str">
        <f t="shared" ca="1" si="72"/>
        <v>3d_$G$374_marketing_2</v>
      </c>
      <c r="AA375" s="375" t="s">
        <v>1678</v>
      </c>
      <c r="AC375" s="384" t="s">
        <v>1741</v>
      </c>
      <c r="AD375" s="458" t="s">
        <v>86</v>
      </c>
      <c r="AE375" s="458" t="s">
        <v>82</v>
      </c>
      <c r="AG375" s="715" t="str">
        <f ca="1">"Requirement for "&amp;T375&amp; " based on "&amp;$T$8&amp;" answer of ""Yes"""</f>
        <v>Requirement for $G$374 based on $G$7 answer of "Yes"</v>
      </c>
    </row>
    <row r="376" spans="1:33" ht="5.25" customHeight="1">
      <c r="A376" s="679"/>
      <c r="B376" s="470"/>
      <c r="C376" s="688"/>
      <c r="D376" s="688"/>
      <c r="E376" s="688"/>
      <c r="F376" s="688"/>
      <c r="G376" s="688"/>
      <c r="H376" s="688"/>
      <c r="I376" s="688"/>
      <c r="J376" s="688"/>
      <c r="K376" s="688"/>
      <c r="L376" s="354"/>
      <c r="M376" s="397"/>
      <c r="N376" s="397"/>
      <c r="O376" s="397"/>
      <c r="P376" s="397"/>
      <c r="Q376" s="397" t="s">
        <v>653</v>
      </c>
      <c r="R376" s="7"/>
      <c r="T376" s="372" t="str">
        <f ca="1">CELL("address",J374)</f>
        <v>$J$374</v>
      </c>
      <c r="U376" s="458" t="str">
        <f t="shared" si="70"/>
        <v>3d</v>
      </c>
      <c r="V376" s="390" t="str">
        <f t="shared" ca="1" si="71"/>
        <v>3d. DR_DER_System</v>
      </c>
      <c r="W376" s="458" t="s">
        <v>968</v>
      </c>
      <c r="X376" s="458" t="s">
        <v>999</v>
      </c>
      <c r="Y376" s="458">
        <v>3</v>
      </c>
      <c r="Z376" s="385" t="str">
        <f t="shared" ca="1" si="72"/>
        <v>3d_$J$374_marketing_3</v>
      </c>
      <c r="AA376" s="375" t="s">
        <v>1678</v>
      </c>
      <c r="AC376" s="384" t="s">
        <v>1741</v>
      </c>
      <c r="AD376" s="458" t="s">
        <v>86</v>
      </c>
      <c r="AE376" s="458" t="s">
        <v>82</v>
      </c>
      <c r="AG376" s="715" t="str">
        <f ca="1">"Requirement for "&amp;T376&amp; " based on "&amp;$T$9&amp;" answer of ""Yes"""</f>
        <v>Requirement for $J$374 based on $J$7 answer of "Yes"</v>
      </c>
    </row>
    <row r="377" spans="1:33" ht="15" customHeight="1">
      <c r="A377" s="679" t="s">
        <v>851</v>
      </c>
      <c r="B377" s="470" t="s">
        <v>615</v>
      </c>
      <c r="C377" s="688"/>
      <c r="D377" s="1228"/>
      <c r="E377" s="1230"/>
      <c r="F377" s="910"/>
      <c r="G377" s="1228"/>
      <c r="H377" s="1230"/>
      <c r="I377" s="688"/>
      <c r="J377" s="1228"/>
      <c r="K377" s="1230"/>
      <c r="L377" s="354"/>
      <c r="M377" s="397"/>
      <c r="N377" s="397"/>
      <c r="O377" s="871"/>
      <c r="P377" s="397"/>
      <c r="Q377" s="7"/>
      <c r="R377" s="7" t="s">
        <v>654</v>
      </c>
      <c r="T377" s="372" t="str">
        <f ca="1">CELL("address",D377)</f>
        <v>$D$377</v>
      </c>
      <c r="U377" s="458" t="str">
        <f t="shared" si="70"/>
        <v>3d</v>
      </c>
      <c r="V377" s="390" t="str">
        <f t="shared" ca="1" si="71"/>
        <v>3d. DR_DER_System</v>
      </c>
      <c r="W377" s="458" t="s">
        <v>968</v>
      </c>
      <c r="X377" s="458" t="s">
        <v>1000</v>
      </c>
      <c r="Y377" s="458">
        <v>1</v>
      </c>
      <c r="Z377" s="385" t="str">
        <f t="shared" ca="1" si="72"/>
        <v>3d_$D$377_capital_1</v>
      </c>
      <c r="AA377" s="375" t="s">
        <v>1678</v>
      </c>
      <c r="AC377" s="384" t="s">
        <v>1741</v>
      </c>
      <c r="AD377" s="458" t="s">
        <v>86</v>
      </c>
      <c r="AE377" s="458" t="s">
        <v>82</v>
      </c>
      <c r="AG377" s="715" t="str">
        <f ca="1">"Requirement for "&amp;T377&amp; " based on "&amp;$T$7&amp;" answer of ""Yes"""</f>
        <v>Requirement for $D$377 based on $D$7 answer of "Yes"</v>
      </c>
    </row>
    <row r="378" spans="1:33" ht="5.25" customHeight="1">
      <c r="A378" s="679"/>
      <c r="B378" s="470"/>
      <c r="C378" s="688"/>
      <c r="D378" s="688"/>
      <c r="E378" s="688"/>
      <c r="F378" s="688"/>
      <c r="G378" s="688"/>
      <c r="H378" s="688"/>
      <c r="I378" s="688"/>
      <c r="J378" s="688"/>
      <c r="K378" s="688"/>
      <c r="L378" s="354"/>
      <c r="M378" s="397"/>
      <c r="N378" s="397"/>
      <c r="O378" s="397"/>
      <c r="P378" s="397"/>
      <c r="Q378" s="397" t="s">
        <v>653</v>
      </c>
      <c r="R378" s="7"/>
      <c r="T378" s="372" t="str">
        <f ca="1">CELL("address",G377)</f>
        <v>$G$377</v>
      </c>
      <c r="U378" s="458" t="str">
        <f t="shared" si="70"/>
        <v>3d</v>
      </c>
      <c r="V378" s="390" t="str">
        <f t="shared" ca="1" si="71"/>
        <v>3d. DR_DER_System</v>
      </c>
      <c r="W378" s="458" t="s">
        <v>968</v>
      </c>
      <c r="X378" s="458" t="s">
        <v>1000</v>
      </c>
      <c r="Y378" s="458">
        <v>2</v>
      </c>
      <c r="Z378" s="385" t="str">
        <f t="shared" ca="1" si="72"/>
        <v>3d_$G$377_capital_2</v>
      </c>
      <c r="AA378" s="375" t="s">
        <v>1678</v>
      </c>
      <c r="AC378" s="384" t="s">
        <v>1741</v>
      </c>
      <c r="AD378" s="458" t="s">
        <v>86</v>
      </c>
      <c r="AE378" s="458" t="s">
        <v>82</v>
      </c>
      <c r="AG378" s="715" t="str">
        <f ca="1">"Requirement for "&amp;T378&amp; " based on "&amp;$T$8&amp;" answer of ""Yes"""</f>
        <v>Requirement for $G$377 based on $G$7 answer of "Yes"</v>
      </c>
    </row>
    <row r="379" spans="1:33" ht="5.25" customHeight="1">
      <c r="A379" s="679"/>
      <c r="B379" s="470"/>
      <c r="C379" s="688"/>
      <c r="D379" s="688"/>
      <c r="E379" s="688"/>
      <c r="F379" s="688"/>
      <c r="G379" s="688"/>
      <c r="H379" s="688"/>
      <c r="I379" s="688"/>
      <c r="J379" s="688"/>
      <c r="K379" s="688"/>
      <c r="L379" s="354"/>
      <c r="M379" s="397"/>
      <c r="N379" s="397"/>
      <c r="O379" s="397"/>
      <c r="P379" s="397"/>
      <c r="Q379" s="397" t="s">
        <v>653</v>
      </c>
      <c r="R379" s="7"/>
      <c r="T379" s="372" t="str">
        <f ca="1">CELL("address",J377)</f>
        <v>$J$377</v>
      </c>
      <c r="U379" s="458" t="str">
        <f t="shared" si="70"/>
        <v>3d</v>
      </c>
      <c r="V379" s="390" t="str">
        <f t="shared" ca="1" si="71"/>
        <v>3d. DR_DER_System</v>
      </c>
      <c r="W379" s="458" t="s">
        <v>968</v>
      </c>
      <c r="X379" s="458" t="s">
        <v>1000</v>
      </c>
      <c r="Y379" s="458">
        <v>3</v>
      </c>
      <c r="Z379" s="385" t="str">
        <f t="shared" ca="1" si="72"/>
        <v>3d_$J$377_capital_3</v>
      </c>
      <c r="AA379" s="375" t="s">
        <v>1678</v>
      </c>
      <c r="AC379" s="384" t="s">
        <v>1741</v>
      </c>
      <c r="AD379" s="458" t="s">
        <v>86</v>
      </c>
      <c r="AE379" s="458" t="s">
        <v>82</v>
      </c>
      <c r="AG379" s="715" t="str">
        <f ca="1">"Requirement for "&amp;T379&amp; " based on "&amp;$T$9&amp;" answer of ""Yes"""</f>
        <v>Requirement for $J$377 based on $J$7 answer of "Yes"</v>
      </c>
    </row>
    <row r="380" spans="1:33" ht="15" customHeight="1">
      <c r="A380" s="679" t="s">
        <v>852</v>
      </c>
      <c r="B380" s="470" t="s">
        <v>615</v>
      </c>
      <c r="C380" s="688"/>
      <c r="D380" s="1228"/>
      <c r="E380" s="1230"/>
      <c r="F380" s="688"/>
      <c r="G380" s="1228"/>
      <c r="H380" s="1230"/>
      <c r="I380" s="688"/>
      <c r="J380" s="1228"/>
      <c r="K380" s="1230"/>
      <c r="L380" s="354"/>
      <c r="M380" s="397"/>
      <c r="N380" s="397"/>
      <c r="O380" s="871"/>
      <c r="P380" s="397"/>
      <c r="Q380" s="7"/>
      <c r="R380" s="7" t="s">
        <v>654</v>
      </c>
      <c r="T380" s="372" t="str">
        <f ca="1">CELL("address",D380)</f>
        <v>$D$380</v>
      </c>
      <c r="U380" s="458" t="str">
        <f t="shared" si="70"/>
        <v>3d</v>
      </c>
      <c r="V380" s="390" t="str">
        <f t="shared" ca="1" si="71"/>
        <v>3d. DR_DER_System</v>
      </c>
      <c r="W380" s="458" t="s">
        <v>968</v>
      </c>
      <c r="X380" s="458" t="s">
        <v>1001</v>
      </c>
      <c r="Y380" s="458">
        <v>1</v>
      </c>
      <c r="Z380" s="385" t="str">
        <f t="shared" ca="1" si="72"/>
        <v>3d_$D$380_equip_install_1</v>
      </c>
      <c r="AA380" s="375" t="s">
        <v>1678</v>
      </c>
      <c r="AC380" s="384" t="s">
        <v>1741</v>
      </c>
      <c r="AD380" s="458" t="s">
        <v>86</v>
      </c>
      <c r="AE380" s="458" t="s">
        <v>82</v>
      </c>
      <c r="AG380" s="715" t="str">
        <f ca="1">"Requirement for "&amp;T380&amp; " based on "&amp;$T$7&amp;" answer of ""Yes"""</f>
        <v>Requirement for $D$380 based on $D$7 answer of "Yes"</v>
      </c>
    </row>
    <row r="381" spans="1:33" ht="5.25" customHeight="1">
      <c r="A381" s="679"/>
      <c r="B381" s="470"/>
      <c r="C381" s="688"/>
      <c r="D381" s="688"/>
      <c r="E381" s="688"/>
      <c r="F381" s="688"/>
      <c r="G381" s="688"/>
      <c r="H381" s="688"/>
      <c r="I381" s="688"/>
      <c r="J381" s="688"/>
      <c r="K381" s="688"/>
      <c r="L381" s="354"/>
      <c r="M381" s="397"/>
      <c r="N381" s="397"/>
      <c r="O381" s="397"/>
      <c r="P381" s="397"/>
      <c r="Q381" s="397" t="s">
        <v>653</v>
      </c>
      <c r="R381" s="7"/>
      <c r="T381" s="372" t="str">
        <f ca="1">CELL("address",G380)</f>
        <v>$G$380</v>
      </c>
      <c r="U381" s="458" t="str">
        <f t="shared" si="70"/>
        <v>3d</v>
      </c>
      <c r="V381" s="390" t="str">
        <f t="shared" ca="1" si="71"/>
        <v>3d. DR_DER_System</v>
      </c>
      <c r="W381" s="458" t="s">
        <v>968</v>
      </c>
      <c r="X381" s="458" t="s">
        <v>1001</v>
      </c>
      <c r="Y381" s="458">
        <v>2</v>
      </c>
      <c r="Z381" s="385" t="str">
        <f t="shared" ca="1" si="72"/>
        <v>3d_$G$380_equip_install_2</v>
      </c>
      <c r="AA381" s="375" t="s">
        <v>1678</v>
      </c>
      <c r="AC381" s="384" t="s">
        <v>1741</v>
      </c>
      <c r="AD381" s="458" t="s">
        <v>86</v>
      </c>
      <c r="AE381" s="458" t="s">
        <v>82</v>
      </c>
      <c r="AG381" s="715" t="str">
        <f ca="1">"Requirement for "&amp;T381&amp; " based on "&amp;$T$8&amp;" answer of ""Yes"""</f>
        <v>Requirement for $G$380 based on $G$7 answer of "Yes"</v>
      </c>
    </row>
    <row r="382" spans="1:33" ht="5.25" customHeight="1">
      <c r="A382" s="679"/>
      <c r="B382" s="470"/>
      <c r="C382" s="688"/>
      <c r="D382" s="688"/>
      <c r="E382" s="688"/>
      <c r="F382" s="688"/>
      <c r="G382" s="688"/>
      <c r="H382" s="688"/>
      <c r="I382" s="688"/>
      <c r="J382" s="688"/>
      <c r="K382" s="688"/>
      <c r="L382" s="354"/>
      <c r="M382" s="397"/>
      <c r="N382" s="397"/>
      <c r="O382" s="397"/>
      <c r="P382" s="397"/>
      <c r="Q382" s="397" t="s">
        <v>653</v>
      </c>
      <c r="R382" s="7"/>
      <c r="T382" s="372" t="str">
        <f ca="1">CELL("address",J380)</f>
        <v>$J$380</v>
      </c>
      <c r="U382" s="458" t="str">
        <f t="shared" si="70"/>
        <v>3d</v>
      </c>
      <c r="V382" s="390" t="str">
        <f t="shared" ca="1" si="71"/>
        <v>3d. DR_DER_System</v>
      </c>
      <c r="W382" s="458" t="s">
        <v>968</v>
      </c>
      <c r="X382" s="458" t="s">
        <v>1001</v>
      </c>
      <c r="Y382" s="458">
        <v>3</v>
      </c>
      <c r="Z382" s="385" t="str">
        <f t="shared" ca="1" si="72"/>
        <v>3d_$J$380_equip_install_3</v>
      </c>
      <c r="AA382" s="375" t="s">
        <v>1678</v>
      </c>
      <c r="AC382" s="384" t="s">
        <v>1741</v>
      </c>
      <c r="AD382" s="458" t="s">
        <v>86</v>
      </c>
      <c r="AE382" s="458" t="s">
        <v>82</v>
      </c>
      <c r="AG382" s="715" t="str">
        <f ca="1">"Requirement for "&amp;T382&amp; " based on "&amp;$T$9&amp;" answer of ""Yes"""</f>
        <v>Requirement for $J$380 based on $J$7 answer of "Yes"</v>
      </c>
    </row>
    <row r="383" spans="1:33" ht="15" customHeight="1">
      <c r="A383" s="679" t="s">
        <v>853</v>
      </c>
      <c r="B383" s="470" t="s">
        <v>615</v>
      </c>
      <c r="C383" s="688"/>
      <c r="D383" s="1228"/>
      <c r="E383" s="1230"/>
      <c r="F383" s="688"/>
      <c r="G383" s="1228"/>
      <c r="H383" s="1230"/>
      <c r="I383" s="688"/>
      <c r="J383" s="1228"/>
      <c r="K383" s="1230"/>
      <c r="L383" s="354"/>
      <c r="M383" s="397"/>
      <c r="N383" s="397"/>
      <c r="O383" s="871"/>
      <c r="P383" s="397"/>
      <c r="Q383" s="7"/>
      <c r="R383" s="7" t="s">
        <v>654</v>
      </c>
      <c r="T383" s="372" t="str">
        <f ca="1">CELL("address",D383)</f>
        <v>$D$383</v>
      </c>
      <c r="U383" s="458" t="str">
        <f t="shared" si="70"/>
        <v>3d</v>
      </c>
      <c r="V383" s="390" t="str">
        <f t="shared" ca="1" si="71"/>
        <v>3d. DR_DER_System</v>
      </c>
      <c r="W383" s="458" t="s">
        <v>968</v>
      </c>
      <c r="X383" s="458" t="s">
        <v>1002</v>
      </c>
      <c r="Y383" s="458">
        <v>1</v>
      </c>
      <c r="Z383" s="385" t="str">
        <f t="shared" ca="1" si="72"/>
        <v>3d_$D$383_equip_maint_1</v>
      </c>
      <c r="AA383" s="375" t="s">
        <v>1678</v>
      </c>
      <c r="AC383" s="384" t="s">
        <v>1741</v>
      </c>
      <c r="AD383" s="458" t="s">
        <v>86</v>
      </c>
      <c r="AE383" s="458" t="s">
        <v>82</v>
      </c>
      <c r="AG383" s="715" t="str">
        <f ca="1">"Requirement for "&amp;T383&amp; " based on "&amp;$T$7&amp;" answer of ""Yes"""</f>
        <v>Requirement for $D$383 based on $D$7 answer of "Yes"</v>
      </c>
    </row>
    <row r="384" spans="1:33" ht="5.25" customHeight="1">
      <c r="A384" s="679"/>
      <c r="B384" s="470"/>
      <c r="C384" s="688"/>
      <c r="D384" s="688"/>
      <c r="E384" s="688"/>
      <c r="F384" s="688"/>
      <c r="G384" s="688"/>
      <c r="H384" s="688"/>
      <c r="I384" s="688"/>
      <c r="J384" s="688"/>
      <c r="K384" s="688"/>
      <c r="L384" s="354"/>
      <c r="M384" s="397"/>
      <c r="N384" s="397"/>
      <c r="O384" s="397"/>
      <c r="P384" s="397"/>
      <c r="Q384" s="397" t="s">
        <v>653</v>
      </c>
      <c r="R384" s="7"/>
      <c r="T384" s="372" t="str">
        <f ca="1">CELL("address",G383)</f>
        <v>$G$383</v>
      </c>
      <c r="U384" s="458" t="str">
        <f t="shared" si="70"/>
        <v>3d</v>
      </c>
      <c r="V384" s="390" t="str">
        <f t="shared" ca="1" si="71"/>
        <v>3d. DR_DER_System</v>
      </c>
      <c r="W384" s="458" t="s">
        <v>968</v>
      </c>
      <c r="X384" s="458" t="s">
        <v>1002</v>
      </c>
      <c r="Y384" s="458">
        <v>2</v>
      </c>
      <c r="Z384" s="385" t="str">
        <f t="shared" ca="1" si="72"/>
        <v>3d_$G$383_equip_maint_2</v>
      </c>
      <c r="AA384" s="375" t="s">
        <v>1678</v>
      </c>
      <c r="AC384" s="384" t="s">
        <v>1741</v>
      </c>
      <c r="AD384" s="458" t="s">
        <v>86</v>
      </c>
      <c r="AE384" s="458" t="s">
        <v>82</v>
      </c>
      <c r="AG384" s="715" t="str">
        <f ca="1">"Requirement for "&amp;T384&amp; " based on "&amp;$T$8&amp;" answer of ""Yes"""</f>
        <v>Requirement for $G$383 based on $G$7 answer of "Yes"</v>
      </c>
    </row>
    <row r="385" spans="1:33" ht="5.25" customHeight="1">
      <c r="A385" s="679"/>
      <c r="B385" s="470"/>
      <c r="C385" s="688"/>
      <c r="D385" s="688"/>
      <c r="E385" s="688"/>
      <c r="F385" s="688"/>
      <c r="G385" s="688"/>
      <c r="H385" s="688"/>
      <c r="I385" s="688"/>
      <c r="J385" s="688"/>
      <c r="K385" s="688"/>
      <c r="L385" s="354"/>
      <c r="M385" s="397"/>
      <c r="N385" s="397"/>
      <c r="O385" s="397"/>
      <c r="P385" s="397"/>
      <c r="Q385" s="397" t="s">
        <v>653</v>
      </c>
      <c r="R385" s="7"/>
      <c r="T385" s="372" t="str">
        <f ca="1">CELL("address",J383)</f>
        <v>$J$383</v>
      </c>
      <c r="U385" s="458" t="str">
        <f t="shared" si="70"/>
        <v>3d</v>
      </c>
      <c r="V385" s="390" t="str">
        <f t="shared" ca="1" si="71"/>
        <v>3d. DR_DER_System</v>
      </c>
      <c r="W385" s="458" t="s">
        <v>968</v>
      </c>
      <c r="X385" s="458" t="s">
        <v>1002</v>
      </c>
      <c r="Y385" s="458">
        <v>3</v>
      </c>
      <c r="Z385" s="385" t="str">
        <f t="shared" ca="1" si="72"/>
        <v>3d_$J$383_equip_maint_3</v>
      </c>
      <c r="AA385" s="375" t="s">
        <v>1678</v>
      </c>
      <c r="AC385" s="384" t="s">
        <v>1741</v>
      </c>
      <c r="AD385" s="458" t="s">
        <v>86</v>
      </c>
      <c r="AE385" s="458" t="s">
        <v>82</v>
      </c>
      <c r="AG385" s="715" t="str">
        <f ca="1">"Requirement for "&amp;T385&amp; " based on "&amp;$T$9&amp;" answer of ""Yes"""</f>
        <v>Requirement for $J$383 based on $J$7 answer of "Yes"</v>
      </c>
    </row>
    <row r="386" spans="1:33" ht="15" customHeight="1">
      <c r="A386" s="679" t="s">
        <v>854</v>
      </c>
      <c r="B386" s="470" t="s">
        <v>615</v>
      </c>
      <c r="C386" s="688"/>
      <c r="D386" s="1228"/>
      <c r="E386" s="1230"/>
      <c r="F386" s="688"/>
      <c r="G386" s="1228"/>
      <c r="H386" s="1230"/>
      <c r="I386" s="688"/>
      <c r="J386" s="1228"/>
      <c r="K386" s="1230"/>
      <c r="L386" s="354"/>
      <c r="M386" s="397"/>
      <c r="N386" s="397"/>
      <c r="O386" s="871"/>
      <c r="P386" s="397"/>
      <c r="Q386" s="7"/>
      <c r="R386" s="7" t="s">
        <v>654</v>
      </c>
      <c r="T386" s="372" t="str">
        <f ca="1">CELL("address",D386)</f>
        <v>$D$386</v>
      </c>
      <c r="U386" s="458" t="str">
        <f t="shared" si="70"/>
        <v>3d</v>
      </c>
      <c r="V386" s="390" t="str">
        <f t="shared" ca="1" si="71"/>
        <v>3d. DR_DER_System</v>
      </c>
      <c r="W386" s="458" t="s">
        <v>968</v>
      </c>
      <c r="X386" s="458" t="s">
        <v>1003</v>
      </c>
      <c r="Y386" s="458">
        <v>1</v>
      </c>
      <c r="Z386" s="385" t="str">
        <f t="shared" ca="1" si="72"/>
        <v>3d_$D$386_participant_incentive_1</v>
      </c>
      <c r="AA386" s="375" t="s">
        <v>1678</v>
      </c>
      <c r="AC386" s="384" t="s">
        <v>1741</v>
      </c>
      <c r="AD386" s="458" t="s">
        <v>86</v>
      </c>
      <c r="AE386" s="458" t="s">
        <v>82</v>
      </c>
      <c r="AG386" s="715" t="str">
        <f ca="1">"Requirement for "&amp;T386&amp; " based on "&amp;$T$7&amp;" answer of ""Yes"""</f>
        <v>Requirement for $D$386 based on $D$7 answer of "Yes"</v>
      </c>
    </row>
    <row r="387" spans="1:33" ht="5.25" customHeight="1">
      <c r="A387" s="679"/>
      <c r="B387" s="470"/>
      <c r="C387" s="688"/>
      <c r="D387" s="688"/>
      <c r="E387" s="688"/>
      <c r="F387" s="688"/>
      <c r="G387" s="688"/>
      <c r="H387" s="688"/>
      <c r="I387" s="688"/>
      <c r="J387" s="688"/>
      <c r="K387" s="688"/>
      <c r="L387" s="354"/>
      <c r="M387" s="397"/>
      <c r="N387" s="397"/>
      <c r="O387" s="397"/>
      <c r="P387" s="397"/>
      <c r="Q387" s="397" t="s">
        <v>653</v>
      </c>
      <c r="R387" s="7"/>
      <c r="T387" s="372" t="str">
        <f ca="1">CELL("address",G386)</f>
        <v>$G$386</v>
      </c>
      <c r="U387" s="458" t="str">
        <f t="shared" si="70"/>
        <v>3d</v>
      </c>
      <c r="V387" s="390" t="str">
        <f t="shared" ca="1" si="71"/>
        <v>3d. DR_DER_System</v>
      </c>
      <c r="W387" s="458" t="s">
        <v>968</v>
      </c>
      <c r="X387" s="458" t="s">
        <v>1003</v>
      </c>
      <c r="Y387" s="458">
        <v>2</v>
      </c>
      <c r="Z387" s="385" t="str">
        <f t="shared" ca="1" si="72"/>
        <v>3d_$G$386_participant_incentive_2</v>
      </c>
      <c r="AA387" s="375" t="s">
        <v>1678</v>
      </c>
      <c r="AC387" s="384" t="s">
        <v>1741</v>
      </c>
      <c r="AD387" s="458" t="s">
        <v>86</v>
      </c>
      <c r="AE387" s="458" t="s">
        <v>82</v>
      </c>
      <c r="AG387" s="715" t="str">
        <f ca="1">"Requirement for "&amp;T387&amp; " based on "&amp;$T$8&amp;" answer of ""Yes"""</f>
        <v>Requirement for $G$386 based on $G$7 answer of "Yes"</v>
      </c>
    </row>
    <row r="388" spans="1:33" ht="5.25" customHeight="1">
      <c r="A388" s="679"/>
      <c r="B388" s="470"/>
      <c r="C388" s="688"/>
      <c r="D388" s="688"/>
      <c r="E388" s="688"/>
      <c r="F388" s="688"/>
      <c r="G388" s="688"/>
      <c r="H388" s="688"/>
      <c r="I388" s="688"/>
      <c r="J388" s="688"/>
      <c r="K388" s="688"/>
      <c r="L388" s="354"/>
      <c r="M388" s="397"/>
      <c r="N388" s="397"/>
      <c r="O388" s="397"/>
      <c r="P388" s="397"/>
      <c r="Q388" s="397" t="s">
        <v>653</v>
      </c>
      <c r="R388" s="7"/>
      <c r="T388" s="372" t="str">
        <f ca="1">CELL("address",J386)</f>
        <v>$J$386</v>
      </c>
      <c r="U388" s="458" t="str">
        <f t="shared" si="70"/>
        <v>3d</v>
      </c>
      <c r="V388" s="390" t="str">
        <f t="shared" ca="1" si="71"/>
        <v>3d. DR_DER_System</v>
      </c>
      <c r="W388" s="458" t="s">
        <v>968</v>
      </c>
      <c r="X388" s="458" t="s">
        <v>1003</v>
      </c>
      <c r="Y388" s="458">
        <v>3</v>
      </c>
      <c r="Z388" s="385" t="str">
        <f t="shared" ca="1" si="72"/>
        <v>3d_$J$386_participant_incentive_3</v>
      </c>
      <c r="AA388" s="375" t="s">
        <v>1678</v>
      </c>
      <c r="AC388" s="384" t="s">
        <v>1741</v>
      </c>
      <c r="AD388" s="458" t="s">
        <v>86</v>
      </c>
      <c r="AE388" s="458" t="s">
        <v>82</v>
      </c>
      <c r="AG388" s="715" t="str">
        <f ca="1">"Requirement for "&amp;T388&amp; " based on "&amp;$T$9&amp;" answer of ""Yes"""</f>
        <v>Requirement for $J$386 based on $J$7 answer of "Yes"</v>
      </c>
    </row>
    <row r="389" spans="1:33" ht="15" customHeight="1">
      <c r="A389" s="679" t="s">
        <v>855</v>
      </c>
      <c r="B389" s="470" t="s">
        <v>615</v>
      </c>
      <c r="C389" s="688"/>
      <c r="D389" s="1228"/>
      <c r="E389" s="1230"/>
      <c r="F389" s="688"/>
      <c r="G389" s="1228"/>
      <c r="H389" s="1230"/>
      <c r="I389" s="688"/>
      <c r="J389" s="1228"/>
      <c r="K389" s="1230"/>
      <c r="L389" s="354"/>
      <c r="M389" s="397"/>
      <c r="N389" s="397"/>
      <c r="O389" s="871"/>
      <c r="P389" s="397"/>
      <c r="Q389" s="7"/>
      <c r="R389" s="7" t="s">
        <v>654</v>
      </c>
      <c r="T389" s="372" t="str">
        <f ca="1">CELL("address",D389)</f>
        <v>$D$389</v>
      </c>
      <c r="U389" s="458" t="str">
        <f t="shared" si="70"/>
        <v>3d</v>
      </c>
      <c r="V389" s="390" t="str">
        <f t="shared" ca="1" si="71"/>
        <v>3d. DR_DER_System</v>
      </c>
      <c r="W389" s="458" t="s">
        <v>968</v>
      </c>
      <c r="X389" s="458" t="s">
        <v>1004</v>
      </c>
      <c r="Y389" s="458">
        <v>1</v>
      </c>
      <c r="Z389" s="385" t="str">
        <f t="shared" ca="1" si="72"/>
        <v>3d_$D$389_cust_service_1</v>
      </c>
      <c r="AA389" s="375" t="s">
        <v>1678</v>
      </c>
      <c r="AC389" s="384" t="s">
        <v>1741</v>
      </c>
      <c r="AD389" s="458" t="s">
        <v>86</v>
      </c>
      <c r="AE389" s="458" t="s">
        <v>82</v>
      </c>
      <c r="AG389" s="715" t="str">
        <f ca="1">"Requirement for "&amp;T389&amp; " based on "&amp;$T$7&amp;" answer of ""Yes"""</f>
        <v>Requirement for $D$389 based on $D$7 answer of "Yes"</v>
      </c>
    </row>
    <row r="390" spans="1:33" ht="5.25" customHeight="1">
      <c r="A390" s="679"/>
      <c r="B390" s="470"/>
      <c r="C390" s="688"/>
      <c r="D390" s="688"/>
      <c r="E390" s="688"/>
      <c r="F390" s="688"/>
      <c r="G390" s="688"/>
      <c r="H390" s="688"/>
      <c r="I390" s="688"/>
      <c r="J390" s="688"/>
      <c r="K390" s="688"/>
      <c r="L390" s="354"/>
      <c r="M390" s="397"/>
      <c r="N390" s="397"/>
      <c r="O390" s="397"/>
      <c r="P390" s="397"/>
      <c r="Q390" s="397" t="s">
        <v>653</v>
      </c>
      <c r="R390" s="7"/>
      <c r="T390" s="372" t="str">
        <f ca="1">CELL("address",G389)</f>
        <v>$G$389</v>
      </c>
      <c r="U390" s="458" t="str">
        <f t="shared" si="70"/>
        <v>3d</v>
      </c>
      <c r="V390" s="390" t="str">
        <f t="shared" ca="1" si="71"/>
        <v>3d. DR_DER_System</v>
      </c>
      <c r="W390" s="458" t="s">
        <v>968</v>
      </c>
      <c r="X390" s="458" t="s">
        <v>1004</v>
      </c>
      <c r="Y390" s="458">
        <v>2</v>
      </c>
      <c r="Z390" s="385" t="str">
        <f t="shared" ca="1" si="72"/>
        <v>3d_$G$389_cust_service_2</v>
      </c>
      <c r="AA390" s="375" t="s">
        <v>1678</v>
      </c>
      <c r="AC390" s="384" t="s">
        <v>1741</v>
      </c>
      <c r="AD390" s="458" t="s">
        <v>86</v>
      </c>
      <c r="AE390" s="458" t="s">
        <v>82</v>
      </c>
      <c r="AG390" s="715" t="str">
        <f ca="1">"Requirement for "&amp;T390&amp; " based on "&amp;$T$8&amp;" answer of ""Yes"""</f>
        <v>Requirement for $G$389 based on $G$7 answer of "Yes"</v>
      </c>
    </row>
    <row r="391" spans="1:33" ht="5.25" customHeight="1">
      <c r="A391" s="679"/>
      <c r="B391" s="470"/>
      <c r="C391" s="688"/>
      <c r="D391" s="688"/>
      <c r="E391" s="688"/>
      <c r="F391" s="688"/>
      <c r="G391" s="688"/>
      <c r="H391" s="688"/>
      <c r="I391" s="688"/>
      <c r="J391" s="688"/>
      <c r="K391" s="688"/>
      <c r="L391" s="354"/>
      <c r="M391" s="397"/>
      <c r="N391" s="397"/>
      <c r="O391" s="397"/>
      <c r="P391" s="397"/>
      <c r="Q391" s="397" t="s">
        <v>653</v>
      </c>
      <c r="R391" s="7"/>
      <c r="T391" s="372" t="str">
        <f ca="1">CELL("address",J389)</f>
        <v>$J$389</v>
      </c>
      <c r="U391" s="458" t="str">
        <f t="shared" si="70"/>
        <v>3d</v>
      </c>
      <c r="V391" s="390" t="str">
        <f t="shared" ca="1" si="71"/>
        <v>3d. DR_DER_System</v>
      </c>
      <c r="W391" s="458" t="s">
        <v>968</v>
      </c>
      <c r="X391" s="458" t="s">
        <v>1004</v>
      </c>
      <c r="Y391" s="458">
        <v>3</v>
      </c>
      <c r="Z391" s="385" t="str">
        <f t="shared" ca="1" si="72"/>
        <v>3d_$J$389_cust_service_3</v>
      </c>
      <c r="AA391" s="375" t="s">
        <v>1678</v>
      </c>
      <c r="AC391" s="384" t="s">
        <v>1741</v>
      </c>
      <c r="AD391" s="458" t="s">
        <v>86</v>
      </c>
      <c r="AE391" s="458" t="s">
        <v>82</v>
      </c>
      <c r="AG391" s="715" t="str">
        <f ca="1">"Requirement for "&amp;T391&amp; " based on "&amp;$T$9&amp;" answer of ""Yes"""</f>
        <v>Requirement for $J$389 based on $J$7 answer of "Yes"</v>
      </c>
    </row>
    <row r="392" spans="1:33" ht="15" customHeight="1">
      <c r="A392" s="679" t="s">
        <v>856</v>
      </c>
      <c r="B392" s="470" t="s">
        <v>615</v>
      </c>
      <c r="C392" s="688"/>
      <c r="D392" s="1228"/>
      <c r="E392" s="1230"/>
      <c r="F392" s="688"/>
      <c r="G392" s="1228"/>
      <c r="H392" s="1230"/>
      <c r="I392" s="688"/>
      <c r="J392" s="1228"/>
      <c r="K392" s="1230"/>
      <c r="L392" s="354"/>
      <c r="M392" s="397"/>
      <c r="N392" s="397"/>
      <c r="O392" s="871"/>
      <c r="P392" s="397"/>
      <c r="Q392" s="7"/>
      <c r="R392" s="7" t="s">
        <v>654</v>
      </c>
      <c r="T392" s="372" t="str">
        <f ca="1">CELL("address",D392)</f>
        <v>$D$392</v>
      </c>
      <c r="U392" s="458" t="str">
        <f t="shared" si="70"/>
        <v>3d</v>
      </c>
      <c r="V392" s="390" t="str">
        <f t="shared" ca="1" si="71"/>
        <v>3d. DR_DER_System</v>
      </c>
      <c r="W392" s="458" t="s">
        <v>968</v>
      </c>
      <c r="X392" s="458" t="s">
        <v>1005</v>
      </c>
      <c r="Y392" s="458">
        <v>1</v>
      </c>
      <c r="Z392" s="385" t="str">
        <f t="shared" ca="1" si="72"/>
        <v>3d_$D$392_tracking_reporting_1</v>
      </c>
      <c r="AA392" s="375" t="s">
        <v>1678</v>
      </c>
      <c r="AC392" s="384" t="s">
        <v>1741</v>
      </c>
      <c r="AD392" s="458" t="s">
        <v>86</v>
      </c>
      <c r="AE392" s="458" t="s">
        <v>82</v>
      </c>
      <c r="AG392" s="715" t="str">
        <f ca="1">"Requirement for "&amp;T392&amp; " based on "&amp;$T$7&amp;" answer of ""Yes"""</f>
        <v>Requirement for $D$392 based on $D$7 answer of "Yes"</v>
      </c>
    </row>
    <row r="393" spans="1:33" ht="5.25" customHeight="1">
      <c r="A393" s="679"/>
      <c r="B393" s="470"/>
      <c r="C393" s="688"/>
      <c r="D393" s="688"/>
      <c r="E393" s="688"/>
      <c r="F393" s="688"/>
      <c r="G393" s="688"/>
      <c r="H393" s="688"/>
      <c r="I393" s="688"/>
      <c r="J393" s="910"/>
      <c r="K393" s="688"/>
      <c r="L393" s="354"/>
      <c r="M393" s="397"/>
      <c r="N393" s="397"/>
      <c r="O393" s="397"/>
      <c r="P393" s="397"/>
      <c r="Q393" s="397" t="s">
        <v>653</v>
      </c>
      <c r="R393" s="7"/>
      <c r="T393" s="372" t="str">
        <f ca="1">CELL("address",G392)</f>
        <v>$G$392</v>
      </c>
      <c r="U393" s="458" t="str">
        <f t="shared" si="70"/>
        <v>3d</v>
      </c>
      <c r="V393" s="390" t="str">
        <f t="shared" ca="1" si="71"/>
        <v>3d. DR_DER_System</v>
      </c>
      <c r="W393" s="458" t="s">
        <v>968</v>
      </c>
      <c r="X393" s="458" t="s">
        <v>1005</v>
      </c>
      <c r="Y393" s="458">
        <v>2</v>
      </c>
      <c r="Z393" s="385" t="str">
        <f t="shared" ca="1" si="72"/>
        <v>3d_$G$392_tracking_reporting_2</v>
      </c>
      <c r="AA393" s="375" t="s">
        <v>1678</v>
      </c>
      <c r="AC393" s="384" t="s">
        <v>1741</v>
      </c>
      <c r="AD393" s="458" t="s">
        <v>86</v>
      </c>
      <c r="AE393" s="458" t="s">
        <v>82</v>
      </c>
      <c r="AG393" s="715" t="str">
        <f ca="1">"Requirement for "&amp;T393&amp; " based on "&amp;$T$8&amp;" answer of ""Yes"""</f>
        <v>Requirement for $G$392 based on $G$7 answer of "Yes"</v>
      </c>
    </row>
    <row r="394" spans="1:33" ht="5.25" customHeight="1">
      <c r="A394" s="679"/>
      <c r="B394" s="470"/>
      <c r="C394" s="688"/>
      <c r="D394" s="688"/>
      <c r="E394" s="688"/>
      <c r="F394" s="688"/>
      <c r="G394" s="688"/>
      <c r="H394" s="688"/>
      <c r="I394" s="688"/>
      <c r="J394" s="688"/>
      <c r="K394" s="688"/>
      <c r="L394" s="354"/>
      <c r="M394" s="397"/>
      <c r="N394" s="397"/>
      <c r="O394" s="397"/>
      <c r="P394" s="397"/>
      <c r="Q394" s="397" t="s">
        <v>653</v>
      </c>
      <c r="R394" s="7"/>
      <c r="T394" s="372" t="str">
        <f ca="1">CELL("address",J392)</f>
        <v>$J$392</v>
      </c>
      <c r="U394" s="458" t="str">
        <f t="shared" si="70"/>
        <v>3d</v>
      </c>
      <c r="V394" s="390" t="str">
        <f t="shared" ca="1" si="71"/>
        <v>3d. DR_DER_System</v>
      </c>
      <c r="W394" s="458" t="s">
        <v>968</v>
      </c>
      <c r="X394" s="458" t="s">
        <v>1005</v>
      </c>
      <c r="Y394" s="458">
        <v>3</v>
      </c>
      <c r="Z394" s="385" t="str">
        <f t="shared" ca="1" si="72"/>
        <v>3d_$J$392_tracking_reporting_3</v>
      </c>
      <c r="AA394" s="375" t="s">
        <v>1678</v>
      </c>
      <c r="AC394" s="384" t="s">
        <v>1741</v>
      </c>
      <c r="AD394" s="458" t="s">
        <v>86</v>
      </c>
      <c r="AE394" s="458" t="s">
        <v>82</v>
      </c>
      <c r="AG394" s="715" t="str">
        <f ca="1">"Requirement for "&amp;T394&amp; " based on "&amp;$T$9&amp;" answer of ""Yes"""</f>
        <v>Requirement for $J$392 based on $J$7 answer of "Yes"</v>
      </c>
    </row>
    <row r="395" spans="1:33" ht="15" customHeight="1">
      <c r="A395" s="679" t="s">
        <v>617</v>
      </c>
      <c r="B395" s="470" t="s">
        <v>615</v>
      </c>
      <c r="C395" s="688"/>
      <c r="D395" s="1228"/>
      <c r="E395" s="1230"/>
      <c r="F395" s="688"/>
      <c r="G395" s="1228"/>
      <c r="H395" s="1230"/>
      <c r="I395" s="688"/>
      <c r="J395" s="1228"/>
      <c r="K395" s="1230"/>
      <c r="L395" s="354"/>
      <c r="M395" s="397"/>
      <c r="N395" s="397"/>
      <c r="O395" s="871"/>
      <c r="P395" s="397"/>
      <c r="Q395" s="7"/>
      <c r="R395" s="7" t="s">
        <v>654</v>
      </c>
      <c r="T395" s="372" t="str">
        <f ca="1">CELL("address",D395)</f>
        <v>$D$395</v>
      </c>
      <c r="U395" s="458" t="str">
        <f t="shared" si="70"/>
        <v>3d</v>
      </c>
      <c r="V395" s="390" t="str">
        <f t="shared" ca="1" si="71"/>
        <v>3d. DR_DER_System</v>
      </c>
      <c r="W395" s="458" t="s">
        <v>968</v>
      </c>
      <c r="X395" s="458" t="s">
        <v>1533</v>
      </c>
      <c r="Y395" s="458">
        <v>1</v>
      </c>
      <c r="Z395" s="385" t="str">
        <f t="shared" ca="1" si="72"/>
        <v>3d_$D$395_other_costs_1</v>
      </c>
      <c r="AA395" s="375" t="s">
        <v>1678</v>
      </c>
      <c r="AC395" s="384" t="s">
        <v>1741</v>
      </c>
      <c r="AD395" s="458" t="s">
        <v>86</v>
      </c>
      <c r="AE395" s="458" t="s">
        <v>82</v>
      </c>
      <c r="AG395" s="715" t="str">
        <f ca="1">"Requirement for "&amp;T395&amp; " based on "&amp;$T$7&amp;" answer of ""Yes"""</f>
        <v>Requirement for $D$395 based on $D$7 answer of "Yes"</v>
      </c>
    </row>
    <row r="396" spans="1:33" ht="5.25" customHeight="1">
      <c r="A396" s="679"/>
      <c r="B396" s="470"/>
      <c r="C396" s="688"/>
      <c r="D396" s="688"/>
      <c r="E396" s="688"/>
      <c r="F396" s="688"/>
      <c r="G396" s="688"/>
      <c r="H396" s="688"/>
      <c r="I396" s="688"/>
      <c r="J396" s="688"/>
      <c r="K396" s="688"/>
      <c r="L396" s="354"/>
      <c r="M396" s="397"/>
      <c r="N396" s="397"/>
      <c r="O396" s="397"/>
      <c r="P396" s="397"/>
      <c r="Q396" s="397" t="s">
        <v>653</v>
      </c>
      <c r="R396" s="7"/>
      <c r="T396" s="372" t="str">
        <f ca="1">CELL("address",G395)</f>
        <v>$G$395</v>
      </c>
      <c r="U396" s="458" t="str">
        <f t="shared" si="70"/>
        <v>3d</v>
      </c>
      <c r="V396" s="390" t="str">
        <f t="shared" ca="1" si="71"/>
        <v>3d. DR_DER_System</v>
      </c>
      <c r="W396" s="458" t="s">
        <v>968</v>
      </c>
      <c r="X396" s="458" t="s">
        <v>1533</v>
      </c>
      <c r="Y396" s="458">
        <v>2</v>
      </c>
      <c r="Z396" s="385" t="str">
        <f t="shared" ca="1" si="72"/>
        <v>3d_$G$395_other_costs_2</v>
      </c>
      <c r="AA396" s="375" t="s">
        <v>1678</v>
      </c>
      <c r="AC396" s="384" t="s">
        <v>1741</v>
      </c>
      <c r="AD396" s="458" t="s">
        <v>86</v>
      </c>
      <c r="AE396" s="458" t="s">
        <v>82</v>
      </c>
      <c r="AG396" s="715" t="str">
        <f ca="1">"Requirement for "&amp;T396&amp; " based on "&amp;$T$8&amp;" answer of ""Yes"""</f>
        <v>Requirement for $G$395 based on $G$7 answer of "Yes"</v>
      </c>
    </row>
    <row r="397" spans="1:33" ht="5.25" customHeight="1">
      <c r="A397" s="679"/>
      <c r="B397" s="470"/>
      <c r="C397" s="688"/>
      <c r="D397" s="688"/>
      <c r="E397" s="688"/>
      <c r="F397" s="688"/>
      <c r="G397" s="688"/>
      <c r="H397" s="688"/>
      <c r="I397" s="688"/>
      <c r="J397" s="688"/>
      <c r="K397" s="688"/>
      <c r="L397" s="354"/>
      <c r="M397" s="397"/>
      <c r="N397" s="397"/>
      <c r="O397" s="397"/>
      <c r="P397" s="397"/>
      <c r="Q397" s="397" t="s">
        <v>653</v>
      </c>
      <c r="R397" s="7"/>
      <c r="T397" s="372" t="str">
        <f ca="1">CELL("address",J395)</f>
        <v>$J$395</v>
      </c>
      <c r="U397" s="458" t="str">
        <f t="shared" si="70"/>
        <v>3d</v>
      </c>
      <c r="V397" s="390" t="str">
        <f t="shared" ca="1" si="71"/>
        <v>3d. DR_DER_System</v>
      </c>
      <c r="W397" s="458" t="s">
        <v>968</v>
      </c>
      <c r="X397" s="458" t="s">
        <v>1533</v>
      </c>
      <c r="Y397" s="458">
        <v>3</v>
      </c>
      <c r="Z397" s="385" t="str">
        <f t="shared" ca="1" si="72"/>
        <v>3d_$J$395_other_costs_3</v>
      </c>
      <c r="AA397" s="375" t="s">
        <v>1678</v>
      </c>
      <c r="AC397" s="384" t="s">
        <v>1741</v>
      </c>
      <c r="AD397" s="458" t="s">
        <v>86</v>
      </c>
      <c r="AE397" s="458" t="s">
        <v>82</v>
      </c>
      <c r="AG397" s="715" t="str">
        <f ca="1">"Requirement for "&amp;T397&amp; " based on "&amp;$T$9&amp;" answer of ""Yes"""</f>
        <v>Requirement for $J$395 based on $J$7 answer of "Yes"</v>
      </c>
    </row>
    <row r="398" spans="1:33">
      <c r="A398" s="679" t="s">
        <v>1754</v>
      </c>
      <c r="B398" s="470" t="s">
        <v>615</v>
      </c>
      <c r="C398" s="688"/>
      <c r="D398" s="1268">
        <f>D368+D371+D374+D377+D380+D383+D386+D389+D392+D395</f>
        <v>0</v>
      </c>
      <c r="E398" s="1269"/>
      <c r="F398" s="688"/>
      <c r="G398" s="1268">
        <f>G368+G371+G374+G377+G380+G383+G386+G389+G392+G395</f>
        <v>0</v>
      </c>
      <c r="H398" s="1269"/>
      <c r="I398" s="688"/>
      <c r="J398" s="1268">
        <f>J368+J371+J374+J377+J380+J383+J386+J389+J392+J395</f>
        <v>0</v>
      </c>
      <c r="K398" s="1269"/>
      <c r="L398" s="354"/>
      <c r="M398" s="397"/>
      <c r="N398" s="397"/>
      <c r="O398" s="912" t="s">
        <v>1751</v>
      </c>
      <c r="P398" s="397"/>
      <c r="Q398" s="7"/>
      <c r="R398" s="7" t="s">
        <v>654</v>
      </c>
      <c r="T398" s="372" t="str">
        <f ca="1">CELL("address",D398)</f>
        <v>$D$398</v>
      </c>
      <c r="U398" s="458" t="str">
        <f t="shared" si="70"/>
        <v>3d</v>
      </c>
      <c r="V398" s="390" t="str">
        <f t="shared" ca="1" si="71"/>
        <v>3d. DR_DER_System</v>
      </c>
      <c r="W398" s="458" t="s">
        <v>968</v>
      </c>
      <c r="X398" s="458" t="s">
        <v>1006</v>
      </c>
      <c r="Y398" s="458">
        <v>1</v>
      </c>
      <c r="Z398" s="385" t="str">
        <f t="shared" ca="1" si="72"/>
        <v>3d_$D$398_total_costs_1</v>
      </c>
      <c r="AA398" s="458" t="s">
        <v>426</v>
      </c>
      <c r="AC398" s="383" t="str">
        <f t="shared" ref="AC398:AC400" si="73">"0.00"</f>
        <v>0.00</v>
      </c>
      <c r="AD398" s="458" t="s">
        <v>86</v>
      </c>
      <c r="AE398" s="458" t="s">
        <v>82</v>
      </c>
      <c r="AG398" s="715" t="str">
        <f ca="1">"Requirement for "&amp;T398&amp; " based on "&amp;$T$7&amp;" answer of ""Yes"""</f>
        <v>Requirement for $D$398 based on $D$7 answer of "Yes"</v>
      </c>
    </row>
    <row r="399" spans="1:33" ht="5.25" customHeight="1">
      <c r="A399" s="679"/>
      <c r="B399" s="470"/>
      <c r="C399" s="688"/>
      <c r="D399" s="688"/>
      <c r="E399" s="688"/>
      <c r="F399" s="688"/>
      <c r="G399" s="688"/>
      <c r="H399" s="688"/>
      <c r="I399" s="688"/>
      <c r="J399" s="688"/>
      <c r="K399" s="688"/>
      <c r="L399" s="354"/>
      <c r="M399" s="397"/>
      <c r="N399" s="397"/>
      <c r="O399" s="397"/>
      <c r="P399" s="397"/>
      <c r="Q399" s="397" t="s">
        <v>653</v>
      </c>
      <c r="R399" s="7"/>
      <c r="T399" s="372" t="str">
        <f ca="1">CELL("address",G398)</f>
        <v>$G$398</v>
      </c>
      <c r="U399" s="458" t="str">
        <f t="shared" si="70"/>
        <v>3d</v>
      </c>
      <c r="V399" s="390" t="str">
        <f t="shared" ca="1" si="71"/>
        <v>3d. DR_DER_System</v>
      </c>
      <c r="W399" s="458" t="s">
        <v>968</v>
      </c>
      <c r="X399" s="458" t="s">
        <v>1006</v>
      </c>
      <c r="Y399" s="458">
        <v>2</v>
      </c>
      <c r="Z399" s="385" t="str">
        <f t="shared" ca="1" si="72"/>
        <v>3d_$G$398_total_costs_2</v>
      </c>
      <c r="AA399" s="458" t="s">
        <v>426</v>
      </c>
      <c r="AC399" s="383" t="str">
        <f t="shared" si="73"/>
        <v>0.00</v>
      </c>
      <c r="AD399" s="458" t="s">
        <v>86</v>
      </c>
      <c r="AE399" s="458" t="s">
        <v>82</v>
      </c>
      <c r="AG399" s="715" t="str">
        <f ca="1">"Requirement for "&amp;T399&amp; " based on "&amp;$T$8&amp;" answer of ""Yes"""</f>
        <v>Requirement for $G$398 based on $G$7 answer of "Yes"</v>
      </c>
    </row>
    <row r="400" spans="1:33" ht="5.25" customHeight="1">
      <c r="A400" s="682"/>
      <c r="B400" s="688"/>
      <c r="C400" s="688"/>
      <c r="D400" s="688"/>
      <c r="E400" s="688"/>
      <c r="F400" s="688"/>
      <c r="G400" s="688"/>
      <c r="H400" s="688"/>
      <c r="I400" s="688"/>
      <c r="J400" s="688"/>
      <c r="K400" s="688"/>
      <c r="L400" s="354"/>
      <c r="M400" s="7"/>
      <c r="N400" s="7"/>
      <c r="O400" s="7"/>
      <c r="P400" s="7"/>
      <c r="Q400" s="397" t="s">
        <v>653</v>
      </c>
      <c r="R400" s="7"/>
      <c r="T400" s="372" t="str">
        <f ca="1">CELL("address",J398)</f>
        <v>$J$398</v>
      </c>
      <c r="U400" s="458" t="str">
        <f t="shared" si="70"/>
        <v>3d</v>
      </c>
      <c r="V400" s="390" t="str">
        <f t="shared" ca="1" si="71"/>
        <v>3d. DR_DER_System</v>
      </c>
      <c r="W400" s="458" t="s">
        <v>968</v>
      </c>
      <c r="X400" s="458" t="s">
        <v>1006</v>
      </c>
      <c r="Y400" s="458">
        <v>3</v>
      </c>
      <c r="Z400" s="385" t="str">
        <f t="shared" ca="1" si="72"/>
        <v>3d_$J$398_total_costs_3</v>
      </c>
      <c r="AA400" s="458" t="s">
        <v>426</v>
      </c>
      <c r="AC400" s="383" t="str">
        <f t="shared" si="73"/>
        <v>0.00</v>
      </c>
      <c r="AD400" s="458" t="s">
        <v>86</v>
      </c>
      <c r="AE400" s="458" t="s">
        <v>82</v>
      </c>
      <c r="AG400" s="715" t="str">
        <f ca="1">"Requirement for "&amp;T400&amp; " based on "&amp;$T$9&amp;" answer of ""Yes"""</f>
        <v>Requirement for $J$398 based on $J$7 answer of "Yes"</v>
      </c>
    </row>
    <row r="401" spans="1:68" ht="3" customHeight="1" thickBot="1">
      <c r="A401" s="682"/>
      <c r="B401" s="688"/>
      <c r="C401" s="688"/>
      <c r="D401" s="688"/>
      <c r="E401" s="688"/>
      <c r="F401" s="688"/>
      <c r="G401" s="688"/>
      <c r="H401" s="688"/>
      <c r="I401" s="688"/>
      <c r="J401" s="688"/>
      <c r="K401" s="688"/>
      <c r="L401" s="354"/>
      <c r="M401" s="397"/>
      <c r="N401" s="397"/>
      <c r="O401" s="397"/>
      <c r="P401" s="397"/>
      <c r="Q401" s="397"/>
      <c r="R401" s="7"/>
      <c r="T401" s="372"/>
      <c r="V401" s="390"/>
      <c r="Z401" s="385"/>
    </row>
    <row r="402" spans="1:68" ht="13.5" thickBot="1">
      <c r="A402" s="1154" t="s">
        <v>857</v>
      </c>
      <c r="B402" s="1155"/>
      <c r="C402" s="1155"/>
      <c r="D402" s="1155"/>
      <c r="E402" s="1155"/>
      <c r="F402" s="1155"/>
      <c r="G402" s="1155"/>
      <c r="H402" s="1155"/>
      <c r="I402" s="1155"/>
      <c r="J402" s="1155"/>
      <c r="K402" s="1155"/>
      <c r="L402" s="1156"/>
      <c r="Q402" s="7"/>
      <c r="R402" t="s">
        <v>654</v>
      </c>
    </row>
    <row r="403" spans="1:68" ht="5.25" customHeight="1">
      <c r="A403" s="467"/>
      <c r="B403" s="688"/>
      <c r="C403" s="688"/>
      <c r="D403" s="688"/>
      <c r="E403" s="688"/>
      <c r="F403" s="688"/>
      <c r="G403" s="688"/>
      <c r="H403" s="688"/>
      <c r="I403" s="688"/>
      <c r="J403" s="688"/>
      <c r="K403" s="688"/>
      <c r="L403" s="354"/>
      <c r="M403" s="7"/>
      <c r="N403" s="7"/>
      <c r="O403" s="7"/>
      <c r="P403" s="7"/>
      <c r="Q403" s="397" t="s">
        <v>653</v>
      </c>
      <c r="R403" s="7"/>
    </row>
    <row r="404" spans="1:68" ht="12.75" customHeight="1">
      <c r="A404" s="1281" t="s">
        <v>1406</v>
      </c>
      <c r="B404" s="1282"/>
      <c r="C404" s="1282"/>
      <c r="D404" s="1282"/>
      <c r="E404" s="1282"/>
      <c r="F404" s="1282"/>
      <c r="G404" s="1282"/>
      <c r="H404" s="1282"/>
      <c r="I404" s="1282"/>
      <c r="J404" s="1282"/>
      <c r="K404" s="1282"/>
      <c r="L404" s="1283"/>
      <c r="M404" s="475"/>
      <c r="N404" s="475"/>
      <c r="O404" s="475"/>
      <c r="P404" s="475"/>
      <c r="Q404" s="475"/>
      <c r="R404" s="7" t="s">
        <v>654</v>
      </c>
    </row>
    <row r="405" spans="1:68" ht="5.25" customHeight="1">
      <c r="A405" s="736"/>
      <c r="B405" s="737"/>
      <c r="C405" s="737"/>
      <c r="D405" s="737"/>
      <c r="E405" s="737"/>
      <c r="F405" s="737"/>
      <c r="G405" s="737"/>
      <c r="H405" s="737"/>
      <c r="I405" s="737"/>
      <c r="J405" s="737"/>
      <c r="K405" s="737"/>
      <c r="L405" s="738"/>
      <c r="M405" s="475"/>
      <c r="N405" s="475"/>
      <c r="O405" s="475"/>
      <c r="P405" s="475"/>
      <c r="Q405" s="475" t="s">
        <v>653</v>
      </c>
      <c r="R405" s="7"/>
    </row>
    <row r="406" spans="1:68">
      <c r="A406" s="689" t="s">
        <v>835</v>
      </c>
      <c r="B406" s="688"/>
      <c r="C406" s="688"/>
      <c r="D406" s="688"/>
      <c r="E406" s="688"/>
      <c r="F406" s="688"/>
      <c r="G406" s="688"/>
      <c r="H406" s="688"/>
      <c r="I406" s="688"/>
      <c r="J406" s="688"/>
      <c r="K406" s="688"/>
      <c r="L406" s="354"/>
      <c r="M406" s="397"/>
      <c r="N406" s="397"/>
      <c r="O406" s="397"/>
      <c r="P406" s="397"/>
      <c r="Q406" s="397"/>
      <c r="R406" s="7" t="s">
        <v>654</v>
      </c>
    </row>
    <row r="407" spans="1:68" s="447" customFormat="1" ht="28.5" customHeight="1">
      <c r="A407" s="677" t="s">
        <v>578</v>
      </c>
      <c r="B407" s="678"/>
      <c r="C407" s="678"/>
      <c r="D407" s="1045"/>
      <c r="E407" s="1047"/>
      <c r="F407" s="688"/>
      <c r="G407" s="1045"/>
      <c r="H407" s="1047"/>
      <c r="I407" s="688"/>
      <c r="J407" s="1045"/>
      <c r="K407" s="1047"/>
      <c r="L407" s="502"/>
      <c r="M407" s="501"/>
      <c r="N407" s="501"/>
      <c r="O407" s="501"/>
      <c r="P407" s="501"/>
      <c r="Q407" s="7"/>
      <c r="R407" s="7" t="s">
        <v>654</v>
      </c>
      <c r="S407" s="501"/>
      <c r="T407" s="372" t="str">
        <f ca="1">CELL("address",D407)</f>
        <v>$D$407</v>
      </c>
      <c r="U407" s="458" t="str">
        <f t="shared" ref="U407:U430" si="74">$U$7</f>
        <v>3d</v>
      </c>
      <c r="V407" s="390" t="str">
        <f t="shared" ref="V407:V430" ca="1" si="75">MID(CELL("filename",U407),FIND("]",CELL("filename",U407))+1,256)</f>
        <v>3d. DR_DER_System</v>
      </c>
      <c r="W407" s="458" t="s">
        <v>977</v>
      </c>
      <c r="X407" s="458" t="s">
        <v>973</v>
      </c>
      <c r="Y407" s="458">
        <v>1</v>
      </c>
      <c r="Z407" s="385" t="str">
        <f t="shared" ref="Z407:Z412" ca="1" si="76">U407&amp;"_"&amp;T407&amp;"_"&amp;X407&amp;"_"&amp;Y407</f>
        <v>3d_$D$407_program_design_1</v>
      </c>
      <c r="AA407" t="s">
        <v>1011</v>
      </c>
      <c r="AB407">
        <v>2000</v>
      </c>
      <c r="AC407" s="577"/>
      <c r="AD407" s="458" t="s">
        <v>86</v>
      </c>
      <c r="AE407" s="458" t="s">
        <v>86</v>
      </c>
      <c r="AG407" s="715" t="str">
        <f ca="1">"Requirement for "&amp;T407&amp; " based on "&amp;$T$10&amp;" answer of ""Yes"""</f>
        <v>Requirement for $D$407 based on $D$10 answer of "Yes"</v>
      </c>
      <c r="AH407" s="599"/>
      <c r="BI407" s="833"/>
      <c r="BP407" s="747"/>
    </row>
    <row r="408" spans="1:68" ht="5.25" customHeight="1">
      <c r="A408" s="677"/>
      <c r="B408" s="688"/>
      <c r="C408" s="688"/>
      <c r="D408" s="688"/>
      <c r="E408" s="688"/>
      <c r="F408" s="688"/>
      <c r="G408" s="688"/>
      <c r="H408" s="688"/>
      <c r="I408" s="688"/>
      <c r="J408" s="688"/>
      <c r="K408" s="688"/>
      <c r="L408" s="354"/>
      <c r="M408" s="397"/>
      <c r="N408" s="397"/>
      <c r="O408" s="397"/>
      <c r="P408" s="397"/>
      <c r="Q408" s="397" t="s">
        <v>653</v>
      </c>
      <c r="R408" s="7"/>
      <c r="S408" s="392"/>
      <c r="T408" s="372" t="str">
        <f ca="1">CELL("address",G407)</f>
        <v>$G$407</v>
      </c>
      <c r="U408" s="458" t="str">
        <f t="shared" si="74"/>
        <v>3d</v>
      </c>
      <c r="V408" s="390" t="str">
        <f t="shared" ca="1" si="75"/>
        <v>3d. DR_DER_System</v>
      </c>
      <c r="W408" s="458" t="s">
        <v>977</v>
      </c>
      <c r="X408" s="458" t="s">
        <v>973</v>
      </c>
      <c r="Y408" s="458">
        <v>2</v>
      </c>
      <c r="Z408" s="385" t="str">
        <f t="shared" ca="1" si="76"/>
        <v>3d_$G$407_program_design_2</v>
      </c>
      <c r="AA408" t="s">
        <v>1011</v>
      </c>
      <c r="AB408">
        <v>2000</v>
      </c>
      <c r="AD408" s="458" t="s">
        <v>86</v>
      </c>
      <c r="AE408" s="458" t="s">
        <v>86</v>
      </c>
      <c r="AG408" s="715" t="str">
        <f ca="1">"Requirement for "&amp;T408&amp; " based on "&amp;$T$11&amp;" answer of ""Yes"""</f>
        <v>Requirement for $G$407 based on $G$10 answer of "Yes"</v>
      </c>
    </row>
    <row r="409" spans="1:68" ht="5.25" customHeight="1">
      <c r="A409" s="677"/>
      <c r="B409" s="688"/>
      <c r="C409" s="688"/>
      <c r="D409" s="688"/>
      <c r="E409" s="688"/>
      <c r="F409" s="688"/>
      <c r="G409" s="688"/>
      <c r="H409" s="688"/>
      <c r="I409" s="688"/>
      <c r="J409" s="688"/>
      <c r="K409" s="688"/>
      <c r="L409" s="354"/>
      <c r="M409" s="397"/>
      <c r="N409" s="397"/>
      <c r="O409" s="397"/>
      <c r="P409" s="397"/>
      <c r="Q409" s="397" t="s">
        <v>653</v>
      </c>
      <c r="R409" s="7"/>
      <c r="S409" s="392"/>
      <c r="T409" s="372" t="str">
        <f ca="1">CELL("address",J407)</f>
        <v>$J$407</v>
      </c>
      <c r="U409" s="458" t="str">
        <f t="shared" si="74"/>
        <v>3d</v>
      </c>
      <c r="V409" s="390" t="str">
        <f t="shared" ca="1" si="75"/>
        <v>3d. DR_DER_System</v>
      </c>
      <c r="W409" s="458" t="s">
        <v>977</v>
      </c>
      <c r="X409" s="458" t="s">
        <v>973</v>
      </c>
      <c r="Y409" s="458">
        <v>3</v>
      </c>
      <c r="Z409" s="385" t="str">
        <f t="shared" ca="1" si="76"/>
        <v>3d_$J$407_program_design_3</v>
      </c>
      <c r="AA409" t="s">
        <v>1011</v>
      </c>
      <c r="AB409">
        <v>2000</v>
      </c>
      <c r="AD409" s="458" t="s">
        <v>86</v>
      </c>
      <c r="AE409" s="458" t="s">
        <v>86</v>
      </c>
      <c r="AG409" s="715" t="str">
        <f ca="1">"Requirement for "&amp;T409&amp; " based on "&amp;$T$12&amp;" answer of ""Yes"""</f>
        <v>Requirement for $J$407 based on $J$10 answer of "Yes"</v>
      </c>
    </row>
    <row r="410" spans="1:68" s="447" customFormat="1" ht="28.5" customHeight="1">
      <c r="A410" s="677" t="s">
        <v>859</v>
      </c>
      <c r="B410" s="678"/>
      <c r="C410" s="678"/>
      <c r="D410" s="1045"/>
      <c r="E410" s="1047"/>
      <c r="F410" s="688"/>
      <c r="G410" s="1045"/>
      <c r="H410" s="1047"/>
      <c r="I410" s="688"/>
      <c r="J410" s="1045"/>
      <c r="K410" s="1047"/>
      <c r="L410" s="502"/>
      <c r="M410" s="501"/>
      <c r="N410" s="501"/>
      <c r="O410" s="501"/>
      <c r="P410" s="501"/>
      <c r="Q410" s="7"/>
      <c r="R410" s="7" t="s">
        <v>654</v>
      </c>
      <c r="S410" s="501"/>
      <c r="T410" s="372" t="str">
        <f ca="1">CELL("address",D410)</f>
        <v>$D$410</v>
      </c>
      <c r="U410" s="458" t="str">
        <f t="shared" si="74"/>
        <v>3d</v>
      </c>
      <c r="V410" s="390" t="str">
        <f t="shared" ca="1" si="75"/>
        <v>3d. DR_DER_System</v>
      </c>
      <c r="W410" s="458" t="s">
        <v>977</v>
      </c>
      <c r="X410" s="458" t="s">
        <v>1007</v>
      </c>
      <c r="Y410" s="458">
        <v>1</v>
      </c>
      <c r="Z410" s="385" t="str">
        <f t="shared" ca="1" si="76"/>
        <v>3d_$D$410_types_customers_1</v>
      </c>
      <c r="AA410" s="447" t="s">
        <v>1011</v>
      </c>
      <c r="AB410" s="447">
        <v>100</v>
      </c>
      <c r="AC410" s="577"/>
      <c r="AD410" s="458" t="s">
        <v>86</v>
      </c>
      <c r="AE410" s="458" t="s">
        <v>86</v>
      </c>
      <c r="AG410" s="715" t="str">
        <f ca="1">"Requirement for "&amp;T410&amp; " based on "&amp;$T$10&amp;" answer of ""Yes"""</f>
        <v>Requirement for $D$410 based on $D$10 answer of "Yes"</v>
      </c>
      <c r="AH410" s="599"/>
      <c r="BI410" s="833"/>
      <c r="BP410" s="747"/>
    </row>
    <row r="411" spans="1:68" ht="5.25" customHeight="1">
      <c r="A411" s="682"/>
      <c r="B411" s="688"/>
      <c r="C411" s="688"/>
      <c r="D411" s="688"/>
      <c r="E411" s="688"/>
      <c r="F411" s="688"/>
      <c r="G411" s="688"/>
      <c r="H411" s="688"/>
      <c r="I411" s="688"/>
      <c r="J411" s="688"/>
      <c r="K411" s="688"/>
      <c r="L411" s="354"/>
      <c r="M411" s="397"/>
      <c r="N411" s="397"/>
      <c r="O411" s="397"/>
      <c r="P411" s="397"/>
      <c r="Q411" s="397" t="s">
        <v>653</v>
      </c>
      <c r="R411" s="7"/>
      <c r="S411" s="392"/>
      <c r="T411" s="372" t="str">
        <f ca="1">CELL("address",G410)</f>
        <v>$G$410</v>
      </c>
      <c r="U411" s="458" t="str">
        <f t="shared" si="74"/>
        <v>3d</v>
      </c>
      <c r="V411" s="390" t="str">
        <f t="shared" ca="1" si="75"/>
        <v>3d. DR_DER_System</v>
      </c>
      <c r="W411" s="458" t="s">
        <v>977</v>
      </c>
      <c r="X411" s="458" t="s">
        <v>1007</v>
      </c>
      <c r="Y411" s="458">
        <v>2</v>
      </c>
      <c r="Z411" s="385" t="str">
        <f t="shared" ca="1" si="76"/>
        <v>3d_$G$410_types_customers_2</v>
      </c>
      <c r="AA411" s="559" t="s">
        <v>1011</v>
      </c>
      <c r="AB411" s="559">
        <v>100</v>
      </c>
      <c r="AD411" s="458" t="s">
        <v>86</v>
      </c>
      <c r="AE411" s="458" t="s">
        <v>86</v>
      </c>
      <c r="AG411" s="715" t="str">
        <f ca="1">"Requirement for "&amp;T411&amp; " based on "&amp;$T$11&amp;" answer of ""Yes"""</f>
        <v>Requirement for $G$410 based on $G$10 answer of "Yes"</v>
      </c>
    </row>
    <row r="412" spans="1:68" ht="5.25" customHeight="1">
      <c r="A412" s="682"/>
      <c r="B412" s="688"/>
      <c r="C412" s="688"/>
      <c r="D412" s="688"/>
      <c r="E412" s="688"/>
      <c r="F412" s="688"/>
      <c r="G412" s="688"/>
      <c r="H412" s="688"/>
      <c r="I412" s="688"/>
      <c r="J412" s="688"/>
      <c r="K412" s="688"/>
      <c r="L412" s="354"/>
      <c r="M412" s="397"/>
      <c r="N412" s="397"/>
      <c r="O412" s="397"/>
      <c r="P412" s="397"/>
      <c r="Q412" s="397" t="s">
        <v>653</v>
      </c>
      <c r="R412" s="7"/>
      <c r="S412" s="392"/>
      <c r="T412" s="372" t="str">
        <f ca="1">CELL("address",J410)</f>
        <v>$J$410</v>
      </c>
      <c r="U412" s="458" t="str">
        <f t="shared" si="74"/>
        <v>3d</v>
      </c>
      <c r="V412" s="390" t="str">
        <f t="shared" ca="1" si="75"/>
        <v>3d. DR_DER_System</v>
      </c>
      <c r="W412" s="458" t="s">
        <v>977</v>
      </c>
      <c r="X412" s="458" t="s">
        <v>1007</v>
      </c>
      <c r="Y412" s="458">
        <v>3</v>
      </c>
      <c r="Z412" s="385" t="str">
        <f t="shared" ca="1" si="76"/>
        <v>3d_$J$410_types_customers_3</v>
      </c>
      <c r="AA412" s="559" t="s">
        <v>1011</v>
      </c>
      <c r="AB412" s="559">
        <v>100</v>
      </c>
      <c r="AD412" s="458" t="s">
        <v>86</v>
      </c>
      <c r="AE412" s="458" t="s">
        <v>86</v>
      </c>
      <c r="AG412" s="715" t="str">
        <f ca="1">"Requirement for "&amp;T412&amp; " based on "&amp;$T$12&amp;" answer of ""Yes"""</f>
        <v>Requirement for $J$410 based on $J$10 answer of "Yes"</v>
      </c>
    </row>
    <row r="413" spans="1:68" ht="15" customHeight="1">
      <c r="A413" s="609" t="s">
        <v>860</v>
      </c>
      <c r="B413" s="688"/>
      <c r="C413" s="688"/>
      <c r="D413" s="688"/>
      <c r="E413" s="688"/>
      <c r="F413" s="688"/>
      <c r="G413" s="688"/>
      <c r="H413" s="688"/>
      <c r="I413" s="688"/>
      <c r="J413" s="688"/>
      <c r="K413" s="688"/>
      <c r="L413" s="354"/>
      <c r="M413" s="397"/>
      <c r="N413" s="397"/>
      <c r="O413" s="397"/>
      <c r="P413" s="397"/>
      <c r="Q413" s="397"/>
      <c r="R413" s="7"/>
      <c r="S413" s="392"/>
      <c r="T413" s="372"/>
      <c r="V413" s="390"/>
      <c r="Z413" s="385"/>
      <c r="AA413" s="608"/>
      <c r="AB413" s="608"/>
    </row>
    <row r="414" spans="1:68" ht="7.5" customHeight="1">
      <c r="A414" s="689"/>
      <c r="B414" s="688"/>
      <c r="C414" s="688"/>
      <c r="D414" s="688"/>
      <c r="E414" s="688"/>
      <c r="F414" s="688"/>
      <c r="G414" s="688"/>
      <c r="H414" s="688"/>
      <c r="I414" s="688"/>
      <c r="J414" s="688"/>
      <c r="K414" s="688"/>
      <c r="L414" s="354"/>
      <c r="M414" s="7"/>
      <c r="N414" s="7"/>
      <c r="O414" s="7"/>
      <c r="P414" s="7"/>
      <c r="Q414" s="397"/>
      <c r="R414" s="7"/>
      <c r="S414" s="461"/>
      <c r="T414" s="372"/>
      <c r="V414" s="390"/>
      <c r="Z414" s="385"/>
    </row>
    <row r="415" spans="1:68" ht="15" customHeight="1">
      <c r="A415" s="1164" t="s">
        <v>1404</v>
      </c>
      <c r="B415" s="1253"/>
      <c r="C415" s="688"/>
      <c r="D415" s="1203"/>
      <c r="E415" s="1205"/>
      <c r="F415" s="688"/>
      <c r="G415" s="1203"/>
      <c r="H415" s="1205"/>
      <c r="I415" s="688"/>
      <c r="J415" s="1203"/>
      <c r="K415" s="1205"/>
      <c r="L415" s="354"/>
      <c r="M415" s="7"/>
      <c r="N415" s="7"/>
      <c r="O415" s="7"/>
      <c r="P415" s="604"/>
      <c r="Q415" s="7"/>
      <c r="R415" s="7" t="s">
        <v>654</v>
      </c>
      <c r="S415" s="461"/>
      <c r="T415" s="372" t="str">
        <f ca="1">CELL("address",D415)</f>
        <v>$D$415</v>
      </c>
      <c r="U415" s="458" t="str">
        <f t="shared" ref="U415:U417" si="77">$U$7</f>
        <v>3d</v>
      </c>
      <c r="V415" s="390" t="str">
        <f ca="1">MID(CELL("filename",U415),FIND("]",CELL("filename",U415))+1,256)</f>
        <v>3d. DR_DER_System</v>
      </c>
      <c r="W415" s="458" t="s">
        <v>977</v>
      </c>
      <c r="X415" s="458" t="s">
        <v>1335</v>
      </c>
      <c r="Y415" s="458">
        <v>1</v>
      </c>
      <c r="Z415" s="385" t="str">
        <f t="shared" ref="Z415:Z420" ca="1" si="78">U415&amp;"_"&amp;T415&amp;"_"&amp;X415&amp;"_"&amp;Y415</f>
        <v>3d_$D$415_submit_marketing_plan_1</v>
      </c>
      <c r="AA415" t="s">
        <v>589</v>
      </c>
      <c r="AC415" s="381" t="str">
        <f>CONCATENATE(AM415,",",AN415)</f>
        <v>Submitted,Not Submitted</v>
      </c>
      <c r="AD415" s="458" t="s">
        <v>86</v>
      </c>
      <c r="AE415" s="458" t="s">
        <v>86</v>
      </c>
      <c r="AM415" t="s">
        <v>684</v>
      </c>
      <c r="AN415" t="s">
        <v>892</v>
      </c>
    </row>
    <row r="416" spans="1:68" ht="10.5" customHeight="1">
      <c r="A416" s="817" t="s">
        <v>1340</v>
      </c>
      <c r="B416" s="688"/>
      <c r="C416" s="688"/>
      <c r="D416" s="688"/>
      <c r="E416" s="688"/>
      <c r="F416" s="688"/>
      <c r="G416" s="688"/>
      <c r="H416" s="688"/>
      <c r="I416" s="688"/>
      <c r="J416" s="688"/>
      <c r="K416" s="688"/>
      <c r="L416" s="354"/>
      <c r="M416" s="7"/>
      <c r="N416" s="7"/>
      <c r="O416" s="7"/>
      <c r="P416" s="7"/>
      <c r="Q416" s="397"/>
      <c r="R416" s="7" t="s">
        <v>654</v>
      </c>
      <c r="S416" s="461"/>
      <c r="T416" s="372" t="str">
        <f ca="1">CELL("address",G415)</f>
        <v>$G$415</v>
      </c>
      <c r="U416" s="458" t="str">
        <f t="shared" si="77"/>
        <v>3d</v>
      </c>
      <c r="V416" s="390" t="str">
        <f ca="1">MID(CELL("filename",U416),FIND("]",CELL("filename",U416))+1,256)</f>
        <v>3d. DR_DER_System</v>
      </c>
      <c r="W416" s="458" t="s">
        <v>977</v>
      </c>
      <c r="X416" s="458" t="s">
        <v>1335</v>
      </c>
      <c r="Y416" s="458">
        <v>2</v>
      </c>
      <c r="Z416" s="385" t="str">
        <f t="shared" ca="1" si="78"/>
        <v>3d_$G$415_submit_marketing_plan_2</v>
      </c>
      <c r="AA416" t="s">
        <v>589</v>
      </c>
      <c r="AC416" s="381" t="str">
        <f>CONCATENATE(AM416,",",AN416)</f>
        <v>Submitted,Not Submitted</v>
      </c>
      <c r="AD416" s="458" t="s">
        <v>86</v>
      </c>
      <c r="AE416" s="458" t="s">
        <v>86</v>
      </c>
      <c r="AM416" t="s">
        <v>684</v>
      </c>
      <c r="AN416" t="s">
        <v>892</v>
      </c>
    </row>
    <row r="417" spans="1:68" ht="10.5" customHeight="1">
      <c r="A417" s="682"/>
      <c r="B417" s="688"/>
      <c r="C417" s="688"/>
      <c r="D417" s="688"/>
      <c r="E417" s="688"/>
      <c r="F417" s="688"/>
      <c r="G417" s="688"/>
      <c r="H417" s="688"/>
      <c r="I417" s="688"/>
      <c r="J417" s="688"/>
      <c r="K417" s="688"/>
      <c r="L417" s="354"/>
      <c r="M417" s="7"/>
      <c r="N417" s="7"/>
      <c r="O417" s="7"/>
      <c r="P417" s="7"/>
      <c r="Q417" s="397"/>
      <c r="R417" s="7" t="s">
        <v>654</v>
      </c>
      <c r="S417" s="461"/>
      <c r="T417" s="372" t="str">
        <f ca="1">CELL("address",J415)</f>
        <v>$J$415</v>
      </c>
      <c r="U417" s="458" t="str">
        <f t="shared" si="77"/>
        <v>3d</v>
      </c>
      <c r="V417" s="390" t="str">
        <f ca="1">MID(CELL("filename",U417),FIND("]",CELL("filename",U417))+1,256)</f>
        <v>3d. DR_DER_System</v>
      </c>
      <c r="W417" s="458" t="s">
        <v>977</v>
      </c>
      <c r="X417" s="458" t="s">
        <v>1335</v>
      </c>
      <c r="Y417" s="458">
        <v>3</v>
      </c>
      <c r="Z417" s="385" t="str">
        <f t="shared" ca="1" si="78"/>
        <v>3d_$J$415_submit_marketing_plan_3</v>
      </c>
      <c r="AA417" t="s">
        <v>589</v>
      </c>
      <c r="AC417" s="381" t="str">
        <f>CONCATENATE(AM417,",",AN417)</f>
        <v>Submitted,Not Submitted</v>
      </c>
      <c r="AD417" s="458" t="s">
        <v>86</v>
      </c>
      <c r="AE417" s="458" t="s">
        <v>86</v>
      </c>
      <c r="AM417" t="s">
        <v>684</v>
      </c>
      <c r="AN417" t="s">
        <v>892</v>
      </c>
    </row>
    <row r="418" spans="1:68" s="447" customFormat="1" ht="28.5" customHeight="1">
      <c r="A418" s="1170" t="s">
        <v>1405</v>
      </c>
      <c r="B418" s="1171"/>
      <c r="C418" s="678"/>
      <c r="D418" s="1045"/>
      <c r="E418" s="1047"/>
      <c r="F418" s="688"/>
      <c r="G418" s="1045"/>
      <c r="H418" s="1047"/>
      <c r="I418" s="688"/>
      <c r="J418" s="1045"/>
      <c r="K418" s="1047"/>
      <c r="L418" s="502"/>
      <c r="M418" s="501"/>
      <c r="N418" s="501"/>
      <c r="O418" s="501"/>
      <c r="P418" s="501"/>
      <c r="Q418" s="7"/>
      <c r="R418" s="7" t="s">
        <v>654</v>
      </c>
      <c r="S418" s="501"/>
      <c r="T418" s="372" t="str">
        <f ca="1">CELL("address",D418)</f>
        <v>$D$418</v>
      </c>
      <c r="U418" s="458" t="str">
        <f t="shared" si="74"/>
        <v>3d</v>
      </c>
      <c r="V418" s="390" t="str">
        <f t="shared" ca="1" si="75"/>
        <v>3d. DR_DER_System</v>
      </c>
      <c r="W418" s="458" t="s">
        <v>977</v>
      </c>
      <c r="X418" s="458" t="s">
        <v>1008</v>
      </c>
      <c r="Y418" s="458">
        <v>1</v>
      </c>
      <c r="Z418" s="385" t="str">
        <f t="shared" ca="1" si="78"/>
        <v>3d_$D$418_assessment_plan_1</v>
      </c>
      <c r="AA418" s="559" t="s">
        <v>1011</v>
      </c>
      <c r="AB418" s="559">
        <v>100</v>
      </c>
      <c r="AC418" s="577"/>
      <c r="AD418" s="458" t="s">
        <v>86</v>
      </c>
      <c r="AE418" s="458" t="s">
        <v>86</v>
      </c>
      <c r="AG418" s="715" t="str">
        <f ca="1">"Requirement for "&amp;T418&amp; " based on "&amp;$T$10&amp;" answer of ""Yes"""</f>
        <v>Requirement for $D$418 based on $D$10 answer of "Yes"</v>
      </c>
      <c r="AH418" s="599"/>
      <c r="BI418" s="833"/>
      <c r="BP418" s="747"/>
    </row>
    <row r="419" spans="1:68" ht="5.25" customHeight="1">
      <c r="A419" s="682"/>
      <c r="B419" s="688"/>
      <c r="C419" s="688"/>
      <c r="D419" s="688"/>
      <c r="E419" s="688"/>
      <c r="F419" s="688"/>
      <c r="G419" s="688"/>
      <c r="H419" s="688"/>
      <c r="I419" s="688"/>
      <c r="J419" s="688"/>
      <c r="K419" s="688"/>
      <c r="L419" s="354"/>
      <c r="M419" s="397"/>
      <c r="N419" s="397"/>
      <c r="O419" s="397"/>
      <c r="P419" s="397"/>
      <c r="Q419" s="397" t="s">
        <v>653</v>
      </c>
      <c r="R419" s="7"/>
      <c r="T419" s="372" t="str">
        <f ca="1">CELL("address",G418)</f>
        <v>$G$418</v>
      </c>
      <c r="U419" s="458" t="str">
        <f t="shared" si="74"/>
        <v>3d</v>
      </c>
      <c r="V419" s="390" t="str">
        <f t="shared" ca="1" si="75"/>
        <v>3d. DR_DER_System</v>
      </c>
      <c r="W419" s="458" t="s">
        <v>977</v>
      </c>
      <c r="X419" s="458" t="s">
        <v>1008</v>
      </c>
      <c r="Y419" s="458">
        <v>2</v>
      </c>
      <c r="Z419" s="385" t="str">
        <f t="shared" ca="1" si="78"/>
        <v>3d_$G$418_assessment_plan_2</v>
      </c>
      <c r="AA419" s="559" t="s">
        <v>1011</v>
      </c>
      <c r="AB419" s="559">
        <v>100</v>
      </c>
      <c r="AD419" s="458" t="s">
        <v>86</v>
      </c>
      <c r="AE419" s="458" t="s">
        <v>86</v>
      </c>
      <c r="AG419" s="715" t="str">
        <f ca="1">"Requirement for "&amp;T419&amp; " based on "&amp;$T$11&amp;" answer of ""Yes"""</f>
        <v>Requirement for $G$418 based on $G$10 answer of "Yes"</v>
      </c>
    </row>
    <row r="420" spans="1:68" ht="5.25" customHeight="1">
      <c r="A420" s="682"/>
      <c r="B420" s="688"/>
      <c r="C420" s="688"/>
      <c r="D420" s="688"/>
      <c r="E420" s="688"/>
      <c r="F420" s="688"/>
      <c r="G420" s="688"/>
      <c r="H420" s="688"/>
      <c r="I420" s="688"/>
      <c r="J420" s="688"/>
      <c r="K420" s="688"/>
      <c r="L420" s="354"/>
      <c r="M420" s="397"/>
      <c r="N420" s="397"/>
      <c r="O420" s="397"/>
      <c r="P420" s="397"/>
      <c r="Q420" s="397" t="s">
        <v>653</v>
      </c>
      <c r="R420" s="7"/>
      <c r="T420" s="372" t="str">
        <f ca="1">CELL("address",J418)</f>
        <v>$J$418</v>
      </c>
      <c r="U420" s="458" t="str">
        <f t="shared" si="74"/>
        <v>3d</v>
      </c>
      <c r="V420" s="390" t="str">
        <f t="shared" ca="1" si="75"/>
        <v>3d. DR_DER_System</v>
      </c>
      <c r="W420" s="458" t="s">
        <v>977</v>
      </c>
      <c r="X420" s="458" t="s">
        <v>1008</v>
      </c>
      <c r="Y420" s="458">
        <v>3</v>
      </c>
      <c r="Z420" s="385" t="str">
        <f t="shared" ca="1" si="78"/>
        <v>3d_$J$418_assessment_plan_3</v>
      </c>
      <c r="AA420" s="559" t="s">
        <v>1011</v>
      </c>
      <c r="AB420" s="559">
        <v>100</v>
      </c>
      <c r="AD420" s="458" t="s">
        <v>86</v>
      </c>
      <c r="AE420" s="458" t="s">
        <v>86</v>
      </c>
      <c r="AG420" s="715" t="str">
        <f ca="1">"Requirement for "&amp;T420&amp; " based on "&amp;$T$12&amp;" answer of ""Yes"""</f>
        <v>Requirement for $J$418 based on $J$10 answer of "Yes"</v>
      </c>
    </row>
    <row r="421" spans="1:68">
      <c r="A421" s="689" t="s">
        <v>592</v>
      </c>
      <c r="B421" s="688"/>
      <c r="C421" s="688"/>
      <c r="D421" s="688"/>
      <c r="E421" s="688"/>
      <c r="F421" s="688"/>
      <c r="G421" s="688"/>
      <c r="H421" s="688"/>
      <c r="I421" s="688"/>
      <c r="J421" s="688"/>
      <c r="K421" s="688"/>
      <c r="L421" s="354"/>
      <c r="M421" s="397"/>
      <c r="N421" s="397"/>
      <c r="O421" s="397"/>
      <c r="P421" s="397"/>
      <c r="Q421" s="397"/>
      <c r="R421" s="7" t="s">
        <v>654</v>
      </c>
    </row>
    <row r="422" spans="1:68" s="447" customFormat="1" ht="28.5" customHeight="1">
      <c r="A422" s="677" t="s">
        <v>1381</v>
      </c>
      <c r="B422" s="678"/>
      <c r="C422" s="678"/>
      <c r="D422" s="1045"/>
      <c r="E422" s="1047"/>
      <c r="F422" s="688"/>
      <c r="G422" s="1045"/>
      <c r="H422" s="1047"/>
      <c r="I422" s="688"/>
      <c r="J422" s="1045"/>
      <c r="K422" s="1047"/>
      <c r="L422" s="502"/>
      <c r="M422" s="501"/>
      <c r="N422" s="501"/>
      <c r="O422" s="501"/>
      <c r="P422" s="501"/>
      <c r="Q422" s="7"/>
      <c r="R422" s="7" t="s">
        <v>654</v>
      </c>
      <c r="S422" s="501"/>
      <c r="T422" s="372" t="str">
        <f ca="1">CELL("address",D422)</f>
        <v>$D$422</v>
      </c>
      <c r="U422" s="458" t="str">
        <f t="shared" si="74"/>
        <v>3d</v>
      </c>
      <c r="V422" s="390" t="str">
        <f t="shared" ca="1" si="75"/>
        <v>3d. DR_DER_System</v>
      </c>
      <c r="W422" s="458" t="s">
        <v>977</v>
      </c>
      <c r="X422" s="458" t="s">
        <v>974</v>
      </c>
      <c r="Y422" s="458">
        <v>1</v>
      </c>
      <c r="Z422" s="385" t="str">
        <f t="shared" ref="Z422:Z430" ca="1" si="79">U422&amp;"_"&amp;T422&amp;"_"&amp;X422&amp;"_"&amp;Y422</f>
        <v>3d_$D$422_integration_design_1</v>
      </c>
      <c r="AA422" t="s">
        <v>1011</v>
      </c>
      <c r="AB422">
        <v>2000</v>
      </c>
      <c r="AC422" s="577"/>
      <c r="AD422" s="458" t="s">
        <v>86</v>
      </c>
      <c r="AE422" s="458" t="s">
        <v>86</v>
      </c>
      <c r="AG422" s="715" t="str">
        <f ca="1">"Requirement for "&amp;T422&amp; " based on "&amp;$T$10&amp;" answer of ""Yes"""</f>
        <v>Requirement for $D$422 based on $D$10 answer of "Yes"</v>
      </c>
      <c r="AH422" s="599"/>
      <c r="BI422" s="833"/>
      <c r="BP422" s="747"/>
    </row>
    <row r="423" spans="1:68" ht="5.25" customHeight="1">
      <c r="A423" s="682"/>
      <c r="B423" s="688"/>
      <c r="C423" s="688"/>
      <c r="D423" s="688"/>
      <c r="E423" s="688"/>
      <c r="F423" s="688"/>
      <c r="G423" s="688"/>
      <c r="H423" s="688"/>
      <c r="I423" s="688"/>
      <c r="J423" s="688"/>
      <c r="K423" s="688"/>
      <c r="L423" s="354"/>
      <c r="M423" s="397"/>
      <c r="N423" s="397"/>
      <c r="O423" s="397"/>
      <c r="P423" s="397"/>
      <c r="Q423" s="397" t="s">
        <v>653</v>
      </c>
      <c r="R423" s="7"/>
      <c r="S423" s="392"/>
      <c r="T423" s="372" t="str">
        <f ca="1">CELL("address",G422)</f>
        <v>$G$422</v>
      </c>
      <c r="U423" s="458" t="str">
        <f t="shared" si="74"/>
        <v>3d</v>
      </c>
      <c r="V423" s="390" t="str">
        <f t="shared" ca="1" si="75"/>
        <v>3d. DR_DER_System</v>
      </c>
      <c r="W423" s="458" t="s">
        <v>977</v>
      </c>
      <c r="X423" s="458" t="s">
        <v>974</v>
      </c>
      <c r="Y423" s="458">
        <v>2</v>
      </c>
      <c r="Z423" s="385" t="str">
        <f t="shared" ca="1" si="79"/>
        <v>3d_$G$422_integration_design_2</v>
      </c>
      <c r="AA423" t="s">
        <v>1011</v>
      </c>
      <c r="AB423">
        <v>2000</v>
      </c>
      <c r="AD423" s="458" t="s">
        <v>86</v>
      </c>
      <c r="AE423" s="458" t="s">
        <v>86</v>
      </c>
      <c r="AG423" s="715" t="str">
        <f ca="1">"Requirement for "&amp;T423&amp; " based on "&amp;$T$11&amp;" answer of ""Yes"""</f>
        <v>Requirement for $G$422 based on $G$10 answer of "Yes"</v>
      </c>
    </row>
    <row r="424" spans="1:68" ht="5.25" customHeight="1">
      <c r="A424" s="682"/>
      <c r="B424" s="688"/>
      <c r="C424" s="688"/>
      <c r="D424" s="688"/>
      <c r="E424" s="688"/>
      <c r="F424" s="688"/>
      <c r="G424" s="688"/>
      <c r="H424" s="688"/>
      <c r="I424" s="688"/>
      <c r="J424" s="688"/>
      <c r="K424" s="688"/>
      <c r="L424" s="354"/>
      <c r="M424" s="397"/>
      <c r="N424" s="397"/>
      <c r="O424" s="397"/>
      <c r="P424" s="397"/>
      <c r="Q424" s="397" t="s">
        <v>653</v>
      </c>
      <c r="R424" s="7"/>
      <c r="S424" s="392"/>
      <c r="T424" s="372" t="str">
        <f ca="1">CELL("address",J422)</f>
        <v>$J$422</v>
      </c>
      <c r="U424" s="458" t="str">
        <f t="shared" si="74"/>
        <v>3d</v>
      </c>
      <c r="V424" s="390" t="str">
        <f t="shared" ca="1" si="75"/>
        <v>3d. DR_DER_System</v>
      </c>
      <c r="W424" s="458" t="s">
        <v>977</v>
      </c>
      <c r="X424" s="458" t="s">
        <v>974</v>
      </c>
      <c r="Y424" s="458">
        <v>3</v>
      </c>
      <c r="Z424" s="385" t="str">
        <f t="shared" ca="1" si="79"/>
        <v>3d_$J$422_integration_design_3</v>
      </c>
      <c r="AA424" t="s">
        <v>1011</v>
      </c>
      <c r="AB424">
        <v>2000</v>
      </c>
      <c r="AD424" s="458" t="s">
        <v>86</v>
      </c>
      <c r="AE424" s="458" t="s">
        <v>86</v>
      </c>
      <c r="AG424" s="715" t="str">
        <f ca="1">"Requirement for "&amp;T424&amp; " based on "&amp;$T$12&amp;" answer of ""Yes"""</f>
        <v>Requirement for $J$422 based on $J$10 answer of "Yes"</v>
      </c>
    </row>
    <row r="425" spans="1:68" s="447" customFormat="1" ht="28.5" customHeight="1">
      <c r="A425" s="677" t="s">
        <v>1401</v>
      </c>
      <c r="B425" s="678"/>
      <c r="C425" s="678"/>
      <c r="D425" s="1045"/>
      <c r="E425" s="1047"/>
      <c r="F425" s="688"/>
      <c r="G425" s="1045"/>
      <c r="H425" s="1047"/>
      <c r="I425" s="688"/>
      <c r="J425" s="1045"/>
      <c r="K425" s="1047"/>
      <c r="L425" s="502"/>
      <c r="M425" s="501"/>
      <c r="N425" s="501"/>
      <c r="O425" s="501"/>
      <c r="P425" s="501"/>
      <c r="Q425" s="7"/>
      <c r="R425" s="7" t="s">
        <v>654</v>
      </c>
      <c r="S425" s="501"/>
      <c r="T425" s="372" t="str">
        <f ca="1">CELL("address",D425)</f>
        <v>$D$425</v>
      </c>
      <c r="U425" s="458" t="str">
        <f t="shared" si="74"/>
        <v>3d</v>
      </c>
      <c r="V425" s="390" t="str">
        <f t="shared" ca="1" si="75"/>
        <v>3d. DR_DER_System</v>
      </c>
      <c r="W425" s="458" t="s">
        <v>977</v>
      </c>
      <c r="X425" s="458" t="s">
        <v>975</v>
      </c>
      <c r="Y425" s="458">
        <v>1</v>
      </c>
      <c r="Z425" s="385" t="str">
        <f t="shared" ca="1" si="79"/>
        <v>3d_$D$425_interface_1</v>
      </c>
      <c r="AA425" s="559" t="s">
        <v>1011</v>
      </c>
      <c r="AB425" s="559">
        <v>100</v>
      </c>
      <c r="AC425" s="577"/>
      <c r="AD425" s="458" t="s">
        <v>86</v>
      </c>
      <c r="AE425" s="458" t="s">
        <v>86</v>
      </c>
      <c r="AG425" s="715" t="str">
        <f ca="1">"Requirement for "&amp;T425&amp; " based on "&amp;$T$10&amp;" answer of ""Yes"""</f>
        <v>Requirement for $D$425 based on $D$10 answer of "Yes"</v>
      </c>
      <c r="AH425" s="599"/>
      <c r="BI425" s="833"/>
      <c r="BP425" s="747"/>
    </row>
    <row r="426" spans="1:68" ht="5.25" customHeight="1">
      <c r="A426" s="682"/>
      <c r="B426" s="688"/>
      <c r="C426" s="688"/>
      <c r="D426" s="688"/>
      <c r="E426" s="688"/>
      <c r="F426" s="688"/>
      <c r="G426" s="688"/>
      <c r="H426" s="688"/>
      <c r="I426" s="688"/>
      <c r="J426" s="688"/>
      <c r="K426" s="688"/>
      <c r="L426" s="354"/>
      <c r="M426" s="397"/>
      <c r="N426" s="397"/>
      <c r="O426" s="397"/>
      <c r="P426" s="397"/>
      <c r="Q426" s="397" t="s">
        <v>653</v>
      </c>
      <c r="R426" s="7"/>
      <c r="S426" s="392"/>
      <c r="T426" s="372" t="str">
        <f ca="1">CELL("address",G425)</f>
        <v>$G$425</v>
      </c>
      <c r="U426" s="458" t="str">
        <f t="shared" si="74"/>
        <v>3d</v>
      </c>
      <c r="V426" s="390" t="str">
        <f t="shared" ca="1" si="75"/>
        <v>3d. DR_DER_System</v>
      </c>
      <c r="W426" s="458" t="s">
        <v>977</v>
      </c>
      <c r="X426" s="458" t="s">
        <v>975</v>
      </c>
      <c r="Y426" s="458">
        <v>2</v>
      </c>
      <c r="Z426" s="385" t="str">
        <f t="shared" ca="1" si="79"/>
        <v>3d_$G$425_interface_2</v>
      </c>
      <c r="AA426" s="559" t="s">
        <v>1011</v>
      </c>
      <c r="AB426" s="559">
        <v>100</v>
      </c>
      <c r="AD426" s="458" t="s">
        <v>86</v>
      </c>
      <c r="AE426" s="458" t="s">
        <v>86</v>
      </c>
      <c r="AG426" s="715" t="str">
        <f ca="1">"Requirement for "&amp;T426&amp; " based on "&amp;$T$11&amp;" answer of ""Yes"""</f>
        <v>Requirement for $G$425 based on $G$10 answer of "Yes"</v>
      </c>
    </row>
    <row r="427" spans="1:68" ht="5.25" customHeight="1">
      <c r="A427" s="682"/>
      <c r="B427" s="688"/>
      <c r="C427" s="688"/>
      <c r="D427" s="688"/>
      <c r="E427" s="688"/>
      <c r="F427" s="688"/>
      <c r="G427" s="688"/>
      <c r="H427" s="688"/>
      <c r="I427" s="688"/>
      <c r="J427" s="688"/>
      <c r="K427" s="688"/>
      <c r="L427" s="354"/>
      <c r="M427" s="397"/>
      <c r="N427" s="397"/>
      <c r="O427" s="397"/>
      <c r="P427" s="397"/>
      <c r="Q427" s="397" t="s">
        <v>653</v>
      </c>
      <c r="R427" s="7"/>
      <c r="S427" s="392"/>
      <c r="T427" s="372" t="str">
        <f ca="1">CELL("address",J425)</f>
        <v>$J$425</v>
      </c>
      <c r="U427" s="458" t="str">
        <f t="shared" si="74"/>
        <v>3d</v>
      </c>
      <c r="V427" s="390" t="str">
        <f t="shared" ca="1" si="75"/>
        <v>3d. DR_DER_System</v>
      </c>
      <c r="W427" s="458" t="s">
        <v>977</v>
      </c>
      <c r="X427" s="458" t="s">
        <v>975</v>
      </c>
      <c r="Y427" s="458">
        <v>3</v>
      </c>
      <c r="Z427" s="385" t="str">
        <f t="shared" ca="1" si="79"/>
        <v>3d_$J$425_interface_3</v>
      </c>
      <c r="AA427" s="559" t="s">
        <v>1011</v>
      </c>
      <c r="AB427" s="559">
        <v>100</v>
      </c>
      <c r="AD427" s="458" t="s">
        <v>86</v>
      </c>
      <c r="AE427" s="458" t="s">
        <v>86</v>
      </c>
      <c r="AG427" s="715" t="str">
        <f ca="1">"Requirement for "&amp;T427&amp; " based on "&amp;$T$12&amp;" answer of ""Yes"""</f>
        <v>Requirement for $J$425 based on $J$10 answer of "Yes"</v>
      </c>
    </row>
    <row r="428" spans="1:68" s="447" customFormat="1" ht="28.5" customHeight="1">
      <c r="A428" s="677" t="s">
        <v>1400</v>
      </c>
      <c r="B428" s="678"/>
      <c r="C428" s="678"/>
      <c r="D428" s="1045"/>
      <c r="E428" s="1047"/>
      <c r="F428" s="688"/>
      <c r="G428" s="1045"/>
      <c r="H428" s="1047"/>
      <c r="I428" s="688"/>
      <c r="J428" s="1045"/>
      <c r="K428" s="1047"/>
      <c r="L428" s="502"/>
      <c r="M428" s="501"/>
      <c r="N428" s="501"/>
      <c r="O428" s="501"/>
      <c r="P428" s="501"/>
      <c r="Q428" s="7"/>
      <c r="R428" s="7" t="s">
        <v>654</v>
      </c>
      <c r="S428" s="501"/>
      <c r="T428" s="372" t="str">
        <f ca="1">CELL("address",D428)</f>
        <v>$D$428</v>
      </c>
      <c r="U428" s="458" t="str">
        <f t="shared" si="74"/>
        <v>3d</v>
      </c>
      <c r="V428" s="390" t="str">
        <f t="shared" ca="1" si="75"/>
        <v>3d. DR_DER_System</v>
      </c>
      <c r="W428" s="458" t="s">
        <v>977</v>
      </c>
      <c r="X428" s="458" t="s">
        <v>976</v>
      </c>
      <c r="Y428" s="458">
        <v>1</v>
      </c>
      <c r="Z428" s="385" t="str">
        <f t="shared" ca="1" si="79"/>
        <v>3d_$D$428_comms_1</v>
      </c>
      <c r="AA428" s="559" t="s">
        <v>1011</v>
      </c>
      <c r="AB428" s="559">
        <v>100</v>
      </c>
      <c r="AC428" s="577"/>
      <c r="AD428" s="458" t="s">
        <v>86</v>
      </c>
      <c r="AE428" s="458" t="s">
        <v>86</v>
      </c>
      <c r="AG428" s="715" t="str">
        <f ca="1">"Requirement for "&amp;T428&amp; " based on "&amp;$T$10&amp;" answer of ""Yes"""</f>
        <v>Requirement for $D$428 based on $D$10 answer of "Yes"</v>
      </c>
      <c r="AH428" s="599"/>
      <c r="BI428" s="833"/>
      <c r="BP428" s="747"/>
    </row>
    <row r="429" spans="1:68" ht="5.25" customHeight="1">
      <c r="A429" s="682"/>
      <c r="B429" s="688"/>
      <c r="C429" s="688"/>
      <c r="D429" s="688"/>
      <c r="E429" s="688"/>
      <c r="F429" s="688"/>
      <c r="G429" s="688"/>
      <c r="H429" s="688"/>
      <c r="I429" s="688"/>
      <c r="J429" s="688"/>
      <c r="K429" s="688"/>
      <c r="L429" s="354"/>
      <c r="M429" s="397"/>
      <c r="N429" s="397"/>
      <c r="O429" s="397"/>
      <c r="P429" s="397"/>
      <c r="Q429" s="397" t="s">
        <v>653</v>
      </c>
      <c r="R429" s="7"/>
      <c r="T429" s="372" t="str">
        <f ca="1">CELL("address",G428)</f>
        <v>$G$428</v>
      </c>
      <c r="U429" s="458" t="str">
        <f t="shared" si="74"/>
        <v>3d</v>
      </c>
      <c r="V429" s="390" t="str">
        <f t="shared" ca="1" si="75"/>
        <v>3d. DR_DER_System</v>
      </c>
      <c r="W429" s="458" t="s">
        <v>977</v>
      </c>
      <c r="X429" s="458" t="s">
        <v>976</v>
      </c>
      <c r="Y429" s="458">
        <v>2</v>
      </c>
      <c r="Z429" s="385" t="str">
        <f t="shared" ca="1" si="79"/>
        <v>3d_$G$428_comms_2</v>
      </c>
      <c r="AA429" s="559" t="s">
        <v>1011</v>
      </c>
      <c r="AB429" s="559">
        <v>100</v>
      </c>
      <c r="AD429" s="458" t="s">
        <v>86</v>
      </c>
      <c r="AE429" s="458" t="s">
        <v>86</v>
      </c>
      <c r="AG429" s="715" t="str">
        <f ca="1">"Requirement for "&amp;T429&amp; " based on "&amp;$T$11&amp;" answer of ""Yes"""</f>
        <v>Requirement for $G$428 based on $G$10 answer of "Yes"</v>
      </c>
    </row>
    <row r="430" spans="1:68" ht="5.25" customHeight="1">
      <c r="A430" s="682"/>
      <c r="B430" s="688"/>
      <c r="C430" s="688"/>
      <c r="D430" s="688"/>
      <c r="E430" s="688"/>
      <c r="F430" s="688"/>
      <c r="G430" s="688"/>
      <c r="H430" s="688"/>
      <c r="I430" s="688"/>
      <c r="J430" s="688"/>
      <c r="K430" s="688"/>
      <c r="L430" s="354"/>
      <c r="M430" s="397"/>
      <c r="N430" s="397"/>
      <c r="O430" s="397"/>
      <c r="P430" s="397"/>
      <c r="Q430" s="397" t="s">
        <v>653</v>
      </c>
      <c r="R430" s="7"/>
      <c r="T430" s="372" t="str">
        <f ca="1">CELL("address",J428)</f>
        <v>$J$428</v>
      </c>
      <c r="U430" s="458" t="str">
        <f t="shared" si="74"/>
        <v>3d</v>
      </c>
      <c r="V430" s="390" t="str">
        <f t="shared" ca="1" si="75"/>
        <v>3d. DR_DER_System</v>
      </c>
      <c r="W430" s="458" t="s">
        <v>977</v>
      </c>
      <c r="X430" s="458" t="s">
        <v>976</v>
      </c>
      <c r="Y430" s="458">
        <v>3</v>
      </c>
      <c r="Z430" s="385" t="str">
        <f t="shared" ca="1" si="79"/>
        <v>3d_$J$428_comms_3</v>
      </c>
      <c r="AA430" s="559" t="s">
        <v>1011</v>
      </c>
      <c r="AB430" s="559">
        <v>100</v>
      </c>
      <c r="AD430" s="458" t="s">
        <v>86</v>
      </c>
      <c r="AE430" s="458" t="s">
        <v>86</v>
      </c>
      <c r="AG430" s="715" t="str">
        <f ca="1">"Requirement for "&amp;T430&amp; " based on "&amp;$T$12&amp;" answer of ""Yes"""</f>
        <v>Requirement for $J$428 based on $J$10 answer of "Yes"</v>
      </c>
    </row>
    <row r="431" spans="1:68">
      <c r="A431" s="806" t="s">
        <v>1576</v>
      </c>
      <c r="B431" s="805"/>
      <c r="C431" s="805"/>
      <c r="D431" s="735"/>
      <c r="E431" s="735"/>
      <c r="F431" s="735"/>
      <c r="G431" s="735"/>
      <c r="H431" s="735"/>
      <c r="I431" s="735"/>
      <c r="J431" s="735"/>
      <c r="K431" s="735"/>
      <c r="L431" s="354"/>
      <c r="M431" s="7"/>
      <c r="N431" s="7"/>
      <c r="O431" s="7"/>
      <c r="R431" s="7" t="s">
        <v>654</v>
      </c>
      <c r="T431" s="372"/>
      <c r="V431" s="390"/>
      <c r="X431" s="600"/>
      <c r="Z431" s="385"/>
    </row>
    <row r="432" spans="1:68" ht="5.25" customHeight="1" thickBot="1">
      <c r="A432" s="801"/>
      <c r="B432" s="805"/>
      <c r="C432" s="805"/>
      <c r="D432" s="735"/>
      <c r="E432" s="735"/>
      <c r="F432" s="735"/>
      <c r="G432" s="735"/>
      <c r="H432" s="735"/>
      <c r="I432" s="735"/>
      <c r="J432" s="735"/>
      <c r="K432" s="735"/>
      <c r="L432" s="354"/>
      <c r="M432" s="7"/>
      <c r="N432" s="7"/>
      <c r="O432" s="7"/>
      <c r="Q432" t="s">
        <v>653</v>
      </c>
      <c r="R432" s="7"/>
      <c r="T432" s="372"/>
      <c r="V432" s="390"/>
      <c r="X432" s="600"/>
      <c r="Z432" s="385"/>
    </row>
    <row r="433" spans="1:68" ht="38.25" customHeight="1" thickTop="1" thickBot="1">
      <c r="A433" s="1243" t="s">
        <v>1657</v>
      </c>
      <c r="B433" s="1244"/>
      <c r="C433" s="1245"/>
      <c r="D433" s="1200"/>
      <c r="E433" s="1202"/>
      <c r="F433" s="735"/>
      <c r="G433" s="1200"/>
      <c r="H433" s="1202"/>
      <c r="I433" s="735"/>
      <c r="J433" s="1200"/>
      <c r="K433" s="1202"/>
      <c r="L433" s="354"/>
      <c r="M433" s="397"/>
      <c r="N433" s="940" t="s">
        <v>1771</v>
      </c>
      <c r="O433" s="397"/>
      <c r="Q433" s="7"/>
      <c r="R433" s="7" t="s">
        <v>654</v>
      </c>
      <c r="S433" s="305"/>
      <c r="T433" s="372" t="str">
        <f ca="1">CELL("address",D433)</f>
        <v>$D$433</v>
      </c>
      <c r="U433" s="458" t="str">
        <f t="shared" ref="U433:U477" si="80">$U$7</f>
        <v>3d</v>
      </c>
      <c r="V433" s="390" t="str">
        <f t="shared" ref="V433:V477" ca="1" si="81">MID(CELL("filename",U433),FIND("]",CELL("filename",U433))+1,256)</f>
        <v>3d. DR_DER_System</v>
      </c>
      <c r="W433" s="458" t="s">
        <v>977</v>
      </c>
      <c r="X433" s="458" t="s">
        <v>1582</v>
      </c>
      <c r="Y433" s="458">
        <v>1</v>
      </c>
      <c r="Z433" s="385" t="str">
        <f t="shared" ref="Z433:Z477" ca="1" si="82">U433&amp;"_"&amp;T433&amp;"_"&amp;X433&amp;"_"&amp;Y433</f>
        <v>3d_$D$433_DER_SOC2_audit_report_1</v>
      </c>
      <c r="AA433" t="s">
        <v>589</v>
      </c>
      <c r="AC433" s="381" t="str">
        <f>CONCATENATE(AM433,",",AN433,",",AO433)</f>
        <v>Yes,No,Not Applicable</v>
      </c>
      <c r="AD433" s="458" t="s">
        <v>86</v>
      </c>
      <c r="AE433" s="458" t="s">
        <v>86</v>
      </c>
      <c r="AG433" s="715" t="str">
        <f ca="1">"Requirement for "&amp;T433&amp; " based on "&amp;$T$10&amp;" answer of ""Yes"""</f>
        <v>Requirement for $D$433 based on $D$10 answer of "Yes"</v>
      </c>
      <c r="AM433" t="s">
        <v>82</v>
      </c>
      <c r="AN433" t="s">
        <v>86</v>
      </c>
      <c r="AO433" t="s">
        <v>88</v>
      </c>
    </row>
    <row r="434" spans="1:68" ht="5.25" customHeight="1" thickTop="1">
      <c r="A434" s="803"/>
      <c r="B434" s="804"/>
      <c r="C434" s="804"/>
      <c r="D434" s="735"/>
      <c r="E434" s="735"/>
      <c r="F434" s="735"/>
      <c r="G434" s="735"/>
      <c r="H434" s="735"/>
      <c r="I434" s="735"/>
      <c r="J434" s="735"/>
      <c r="K434" s="735"/>
      <c r="L434" s="354"/>
      <c r="M434" s="397"/>
      <c r="N434" s="397"/>
      <c r="O434" s="397"/>
      <c r="Q434" s="397" t="s">
        <v>653</v>
      </c>
      <c r="R434" s="7"/>
      <c r="S434" s="305"/>
      <c r="T434" s="372" t="str">
        <f ca="1">CELL("address",G433)</f>
        <v>$G$433</v>
      </c>
      <c r="U434" s="458" t="str">
        <f t="shared" si="80"/>
        <v>3d</v>
      </c>
      <c r="V434" s="390" t="str">
        <f t="shared" ca="1" si="81"/>
        <v>3d. DR_DER_System</v>
      </c>
      <c r="W434" s="458" t="s">
        <v>977</v>
      </c>
      <c r="X434" s="458" t="s">
        <v>1582</v>
      </c>
      <c r="Y434" s="458">
        <v>2</v>
      </c>
      <c r="Z434" s="385" t="str">
        <f t="shared" ca="1" si="82"/>
        <v>3d_$G$433_DER_SOC2_audit_report_2</v>
      </c>
      <c r="AA434" t="s">
        <v>589</v>
      </c>
      <c r="AC434" s="381" t="str">
        <f t="shared" ref="AC434:AC435" si="83">CONCATENATE(AM434,",",AN434,",",AO434)</f>
        <v>Yes,No,Not Applicable</v>
      </c>
      <c r="AD434" s="458" t="s">
        <v>86</v>
      </c>
      <c r="AE434" s="458" t="s">
        <v>86</v>
      </c>
      <c r="AG434" s="715" t="str">
        <f ca="1">"Requirement for "&amp;T434&amp; " based on "&amp;$T$11&amp;" answer of ""Yes"""</f>
        <v>Requirement for $G$433 based on $G$10 answer of "Yes"</v>
      </c>
      <c r="AM434" t="s">
        <v>82</v>
      </c>
      <c r="AN434" t="s">
        <v>86</v>
      </c>
      <c r="AO434" t="s">
        <v>88</v>
      </c>
    </row>
    <row r="435" spans="1:68" ht="5.25" customHeight="1" thickBot="1">
      <c r="A435" s="803"/>
      <c r="B435" s="804"/>
      <c r="C435" s="804"/>
      <c r="D435" s="735"/>
      <c r="E435" s="735"/>
      <c r="F435" s="735"/>
      <c r="G435" s="735"/>
      <c r="H435" s="735"/>
      <c r="I435" s="735"/>
      <c r="J435" s="735"/>
      <c r="K435" s="735"/>
      <c r="L435" s="354"/>
      <c r="M435" s="397"/>
      <c r="N435" s="397"/>
      <c r="O435" s="397"/>
      <c r="Q435" s="397" t="s">
        <v>653</v>
      </c>
      <c r="R435" s="7"/>
      <c r="S435" s="305"/>
      <c r="T435" s="372" t="str">
        <f ca="1">CELL("address",J433)</f>
        <v>$J$433</v>
      </c>
      <c r="U435" s="458" t="str">
        <f t="shared" si="80"/>
        <v>3d</v>
      </c>
      <c r="V435" s="390" t="str">
        <f t="shared" ca="1" si="81"/>
        <v>3d. DR_DER_System</v>
      </c>
      <c r="W435" s="458" t="s">
        <v>977</v>
      </c>
      <c r="X435" s="458" t="s">
        <v>1582</v>
      </c>
      <c r="Y435" s="458">
        <v>3</v>
      </c>
      <c r="Z435" s="385" t="str">
        <f t="shared" ca="1" si="82"/>
        <v>3d_$J$433_DER_SOC2_audit_report_3</v>
      </c>
      <c r="AA435" t="s">
        <v>589</v>
      </c>
      <c r="AC435" s="381" t="str">
        <f t="shared" si="83"/>
        <v>Yes,No,Not Applicable</v>
      </c>
      <c r="AD435" s="458" t="s">
        <v>86</v>
      </c>
      <c r="AE435" s="458" t="s">
        <v>86</v>
      </c>
      <c r="AG435" s="715" t="str">
        <f ca="1">"Requirement for "&amp;T435&amp; " based on "&amp;$T$12&amp;" answer of ""Yes"""</f>
        <v>Requirement for $J$433 based on $J$10 answer of "Yes"</v>
      </c>
      <c r="AM435" t="s">
        <v>82</v>
      </c>
      <c r="AN435" t="s">
        <v>86</v>
      </c>
      <c r="AO435" t="s">
        <v>88</v>
      </c>
    </row>
    <row r="436" spans="1:68" s="608" customFormat="1" ht="54" customHeight="1" thickTop="1" thickBot="1">
      <c r="A436" s="982" t="s">
        <v>1658</v>
      </c>
      <c r="B436" s="1236"/>
      <c r="C436" s="1237"/>
      <c r="D436" s="1045"/>
      <c r="E436" s="1047"/>
      <c r="F436" s="826"/>
      <c r="G436" s="1045"/>
      <c r="H436" s="1047"/>
      <c r="I436" s="826"/>
      <c r="J436" s="1045"/>
      <c r="K436" s="1047"/>
      <c r="L436" s="502"/>
      <c r="M436" s="501"/>
      <c r="N436" s="940" t="s">
        <v>1771</v>
      </c>
      <c r="O436" s="501"/>
      <c r="P436"/>
      <c r="Q436" s="7"/>
      <c r="R436" s="7" t="s">
        <v>654</v>
      </c>
      <c r="S436" s="501"/>
      <c r="T436" s="372" t="str">
        <f ca="1">CELL("address",D436)</f>
        <v>$D$436</v>
      </c>
      <c r="U436" s="458" t="str">
        <f t="shared" si="80"/>
        <v>3d</v>
      </c>
      <c r="V436" s="390" t="str">
        <f t="shared" ref="V436:V438" ca="1" si="84">MID(CELL("filename",U436),FIND("]",CELL("filename",U436))+1,256)</f>
        <v>3d. DR_DER_System</v>
      </c>
      <c r="W436" s="458" t="s">
        <v>977</v>
      </c>
      <c r="X436" s="458" t="s">
        <v>1610</v>
      </c>
      <c r="Y436" s="458">
        <v>1</v>
      </c>
      <c r="Z436" s="385" t="str">
        <f t="shared" ref="Z436:Z438" ca="1" si="85">U436&amp;"_"&amp;T436&amp;"_"&amp;X436&amp;"_"&amp;Y436</f>
        <v>3d_$D$436_DER_SOC2_audit_report_no_descript_1</v>
      </c>
      <c r="AA436" s="608" t="s">
        <v>1011</v>
      </c>
      <c r="AB436">
        <v>2000</v>
      </c>
      <c r="AC436" s="577"/>
      <c r="AD436" s="458" t="s">
        <v>86</v>
      </c>
      <c r="AE436" s="458" t="s">
        <v>86</v>
      </c>
      <c r="AG436" s="715" t="str">
        <f ca="1">"Requirement for "&amp;T436&amp; " based on "&amp;T433&amp;" answer of ""No"""</f>
        <v>Requirement for $D$436 based on $D$433 answer of "No"</v>
      </c>
      <c r="BI436" s="833"/>
      <c r="BP436" s="747"/>
    </row>
    <row r="437" spans="1:68" ht="5.25" customHeight="1" thickTop="1">
      <c r="A437" s="821"/>
      <c r="B437" s="825"/>
      <c r="C437" s="825"/>
      <c r="D437" s="826"/>
      <c r="E437" s="826"/>
      <c r="F437" s="826"/>
      <c r="G437" s="826"/>
      <c r="H437" s="826"/>
      <c r="I437" s="826"/>
      <c r="J437" s="826"/>
      <c r="K437" s="826"/>
      <c r="L437" s="354"/>
      <c r="M437" s="397"/>
      <c r="N437" s="397"/>
      <c r="O437" s="397"/>
      <c r="Q437" s="397" t="s">
        <v>653</v>
      </c>
      <c r="R437" s="7"/>
      <c r="T437" s="372" t="str">
        <f ca="1">CELL("address",G436)</f>
        <v>$G$436</v>
      </c>
      <c r="U437" s="458" t="str">
        <f t="shared" si="80"/>
        <v>3d</v>
      </c>
      <c r="V437" s="390" t="str">
        <f t="shared" ca="1" si="84"/>
        <v>3d. DR_DER_System</v>
      </c>
      <c r="W437" s="458" t="s">
        <v>977</v>
      </c>
      <c r="X437" s="458" t="s">
        <v>1610</v>
      </c>
      <c r="Y437" s="458">
        <v>2</v>
      </c>
      <c r="Z437" s="385" t="str">
        <f t="shared" ca="1" si="85"/>
        <v>3d_$G$436_DER_SOC2_audit_report_no_descript_2</v>
      </c>
      <c r="AA437" s="608" t="s">
        <v>1011</v>
      </c>
      <c r="AB437">
        <v>2000</v>
      </c>
      <c r="AD437" s="458" t="s">
        <v>86</v>
      </c>
      <c r="AE437" s="458" t="s">
        <v>86</v>
      </c>
      <c r="AG437" s="715" t="str">
        <f ca="1">"Requirement for "&amp;T437&amp; " based on "&amp;T434&amp;" answer of ""No"""</f>
        <v>Requirement for $G$436 based on $G$433 answer of "No"</v>
      </c>
    </row>
    <row r="438" spans="1:68" ht="5.25" customHeight="1" thickBot="1">
      <c r="A438" s="821"/>
      <c r="B438" s="825"/>
      <c r="C438" s="825"/>
      <c r="D438" s="826"/>
      <c r="E438" s="826"/>
      <c r="F438" s="826"/>
      <c r="G438" s="826"/>
      <c r="H438" s="826"/>
      <c r="I438" s="826"/>
      <c r="J438" s="826"/>
      <c r="K438" s="826"/>
      <c r="L438" s="354"/>
      <c r="M438" s="397"/>
      <c r="N438" s="397"/>
      <c r="O438" s="397"/>
      <c r="Q438" s="397" t="s">
        <v>653</v>
      </c>
      <c r="R438" s="7"/>
      <c r="T438" s="372" t="str">
        <f ca="1">CELL("address",J436)</f>
        <v>$J$436</v>
      </c>
      <c r="U438" s="458" t="str">
        <f t="shared" si="80"/>
        <v>3d</v>
      </c>
      <c r="V438" s="390" t="str">
        <f t="shared" ca="1" si="84"/>
        <v>3d. DR_DER_System</v>
      </c>
      <c r="W438" s="458" t="s">
        <v>977</v>
      </c>
      <c r="X438" s="458" t="s">
        <v>1610</v>
      </c>
      <c r="Y438" s="458">
        <v>3</v>
      </c>
      <c r="Z438" s="385" t="str">
        <f t="shared" ca="1" si="85"/>
        <v>3d_$J$436_DER_SOC2_audit_report_no_descript_3</v>
      </c>
      <c r="AA438" s="608" t="s">
        <v>1011</v>
      </c>
      <c r="AB438">
        <v>2000</v>
      </c>
      <c r="AD438" s="458" t="s">
        <v>86</v>
      </c>
      <c r="AE438" s="458" t="s">
        <v>86</v>
      </c>
      <c r="AG438" s="715" t="str">
        <f ca="1">"Requirement for "&amp;T438&amp; " based on "&amp;T435&amp;" answer of ""No"""</f>
        <v>Requirement for $J$436 based on $J$433 answer of "No"</v>
      </c>
    </row>
    <row r="439" spans="1:68" s="608" customFormat="1" ht="54" customHeight="1" thickTop="1" thickBot="1">
      <c r="A439" s="1238" t="s">
        <v>1659</v>
      </c>
      <c r="B439" s="1239"/>
      <c r="C439" s="1240"/>
      <c r="D439" s="1045"/>
      <c r="E439" s="1047"/>
      <c r="F439" s="807"/>
      <c r="G439" s="1045"/>
      <c r="H439" s="1047"/>
      <c r="I439" s="911"/>
      <c r="J439" s="1045"/>
      <c r="K439" s="1047"/>
      <c r="L439" s="502"/>
      <c r="M439" s="501"/>
      <c r="N439" s="940" t="s">
        <v>1771</v>
      </c>
      <c r="O439" s="501"/>
      <c r="P439"/>
      <c r="Q439" s="7"/>
      <c r="R439" s="7" t="s">
        <v>654</v>
      </c>
      <c r="S439" s="501"/>
      <c r="T439" s="372" t="str">
        <f ca="1">CELL("address",D439)</f>
        <v>$D$439</v>
      </c>
      <c r="U439" s="458" t="str">
        <f t="shared" si="80"/>
        <v>3d</v>
      </c>
      <c r="V439" s="390" t="str">
        <f t="shared" ca="1" si="81"/>
        <v>3d. DR_DER_System</v>
      </c>
      <c r="W439" s="458" t="s">
        <v>977</v>
      </c>
      <c r="X439" s="458" t="s">
        <v>1673</v>
      </c>
      <c r="Y439" s="458">
        <v>1</v>
      </c>
      <c r="Z439" s="385" t="str">
        <f t="shared" ca="1" si="82"/>
        <v>3d_$D$439_DER_SOC2_audit_report_NA_descript_1</v>
      </c>
      <c r="AA439" s="608" t="s">
        <v>1011</v>
      </c>
      <c r="AB439">
        <v>2000</v>
      </c>
      <c r="AC439" s="577"/>
      <c r="AD439" s="458" t="s">
        <v>86</v>
      </c>
      <c r="AE439" s="458" t="s">
        <v>86</v>
      </c>
      <c r="AG439" s="715" t="str">
        <f ca="1">"Requirement for "&amp;T439&amp; " based on "&amp;T433&amp;" answer of ""Not Applicable"""</f>
        <v>Requirement for $D$439 based on $D$433 answer of "Not Applicable"</v>
      </c>
      <c r="BI439" s="833"/>
      <c r="BP439" s="747"/>
    </row>
    <row r="440" spans="1:68" ht="5.25" customHeight="1" thickTop="1">
      <c r="A440" s="801"/>
      <c r="B440" s="805"/>
      <c r="C440" s="805"/>
      <c r="D440" s="807"/>
      <c r="E440" s="807"/>
      <c r="F440" s="807"/>
      <c r="G440" s="807"/>
      <c r="H440" s="807"/>
      <c r="I440" s="807"/>
      <c r="J440" s="807"/>
      <c r="K440" s="807"/>
      <c r="L440" s="354"/>
      <c r="M440" s="397"/>
      <c r="N440" s="397"/>
      <c r="O440" s="397"/>
      <c r="Q440" s="397" t="s">
        <v>653</v>
      </c>
      <c r="R440" s="7"/>
      <c r="T440" s="372" t="str">
        <f ca="1">CELL("address",G439)</f>
        <v>$G$439</v>
      </c>
      <c r="U440" s="458" t="str">
        <f t="shared" si="80"/>
        <v>3d</v>
      </c>
      <c r="V440" s="390" t="str">
        <f t="shared" ca="1" si="81"/>
        <v>3d. DR_DER_System</v>
      </c>
      <c r="W440" s="458" t="s">
        <v>977</v>
      </c>
      <c r="X440" s="458" t="s">
        <v>1673</v>
      </c>
      <c r="Y440" s="458">
        <v>2</v>
      </c>
      <c r="Z440" s="385" t="str">
        <f t="shared" ca="1" si="82"/>
        <v>3d_$G$439_DER_SOC2_audit_report_NA_descript_2</v>
      </c>
      <c r="AA440" s="608" t="s">
        <v>1011</v>
      </c>
      <c r="AB440">
        <v>2000</v>
      </c>
      <c r="AD440" s="458" t="s">
        <v>86</v>
      </c>
      <c r="AE440" s="458" t="s">
        <v>86</v>
      </c>
      <c r="AG440" s="715" t="str">
        <f ca="1">"Requirement for "&amp;T440&amp; " based on "&amp;T434&amp;" answer of ""Not Applicable"""</f>
        <v>Requirement for $G$439 based on $G$433 answer of "Not Applicable"</v>
      </c>
    </row>
    <row r="441" spans="1:68" ht="5.25" customHeight="1" thickBot="1">
      <c r="A441" s="801"/>
      <c r="B441" s="805"/>
      <c r="C441" s="805"/>
      <c r="D441" s="807"/>
      <c r="E441" s="807"/>
      <c r="F441" s="807"/>
      <c r="G441" s="807"/>
      <c r="H441" s="807"/>
      <c r="I441" s="807"/>
      <c r="J441" s="807"/>
      <c r="K441" s="807"/>
      <c r="L441" s="354"/>
      <c r="M441" s="397"/>
      <c r="O441" s="397"/>
      <c r="Q441" s="397" t="s">
        <v>653</v>
      </c>
      <c r="R441" s="7"/>
      <c r="T441" s="372" t="str">
        <f ca="1">CELL("address",J439)</f>
        <v>$J$439</v>
      </c>
      <c r="U441" s="458" t="str">
        <f t="shared" si="80"/>
        <v>3d</v>
      </c>
      <c r="V441" s="390" t="str">
        <f t="shared" ca="1" si="81"/>
        <v>3d. DR_DER_System</v>
      </c>
      <c r="W441" s="458" t="s">
        <v>977</v>
      </c>
      <c r="X441" s="458" t="s">
        <v>1673</v>
      </c>
      <c r="Y441" s="458">
        <v>3</v>
      </c>
      <c r="Z441" s="385" t="str">
        <f t="shared" ca="1" si="82"/>
        <v>3d_$J$439_DER_SOC2_audit_report_NA_descript_3</v>
      </c>
      <c r="AA441" s="608" t="s">
        <v>1011</v>
      </c>
      <c r="AB441">
        <v>2000</v>
      </c>
      <c r="AD441" s="458" t="s">
        <v>86</v>
      </c>
      <c r="AE441" s="458" t="s">
        <v>86</v>
      </c>
      <c r="AG441" s="715" t="str">
        <f ca="1">"Requirement for "&amp;T441&amp; " based on "&amp;T435&amp;" answer of ""Not Applicable"""</f>
        <v>Requirement for $J$439 based on $J$433 answer of "Not Applicable"</v>
      </c>
    </row>
    <row r="442" spans="1:68" ht="27" customHeight="1" thickTop="1" thickBot="1">
      <c r="A442" s="1246" t="s">
        <v>1656</v>
      </c>
      <c r="B442" s="1247"/>
      <c r="C442" s="1248"/>
      <c r="D442" s="1200"/>
      <c r="E442" s="1202"/>
      <c r="F442" s="735"/>
      <c r="G442" s="1200"/>
      <c r="H442" s="1202"/>
      <c r="I442" s="735"/>
      <c r="J442" s="1200"/>
      <c r="K442" s="1202"/>
      <c r="L442" s="354"/>
      <c r="M442" s="397"/>
      <c r="N442" s="940" t="s">
        <v>1771</v>
      </c>
      <c r="O442" s="397"/>
      <c r="Q442" s="7"/>
      <c r="R442" s="7" t="s">
        <v>654</v>
      </c>
      <c r="S442" s="305"/>
      <c r="T442" s="372" t="str">
        <f ca="1">CELL("address",D442)</f>
        <v>$D$442</v>
      </c>
      <c r="U442" s="458" t="str">
        <f t="shared" si="80"/>
        <v>3d</v>
      </c>
      <c r="V442" s="390" t="str">
        <f t="shared" ca="1" si="81"/>
        <v>3d. DR_DER_System</v>
      </c>
      <c r="W442" s="458" t="s">
        <v>977</v>
      </c>
      <c r="X442" s="458" t="s">
        <v>1583</v>
      </c>
      <c r="Y442" s="458">
        <v>1</v>
      </c>
      <c r="Z442" s="385" t="str">
        <f t="shared" ca="1" si="82"/>
        <v>3d_$D$442_DER_US_hosting_1</v>
      </c>
      <c r="AA442" t="s">
        <v>589</v>
      </c>
      <c r="AC442" s="381" t="str">
        <f t="shared" ref="AC442:AC444" si="86">CONCATENATE(AM442,",",AN442,",",AO442)</f>
        <v>Yes,No,Not Applicable</v>
      </c>
      <c r="AD442" s="458" t="s">
        <v>86</v>
      </c>
      <c r="AE442" s="458" t="s">
        <v>86</v>
      </c>
      <c r="AG442" s="715" t="str">
        <f ca="1">"Requirement for "&amp;T442&amp; " based on "&amp;$T$10&amp;" answer of ""Yes"""</f>
        <v>Requirement for $D$442 based on $D$10 answer of "Yes"</v>
      </c>
      <c r="AM442" t="s">
        <v>82</v>
      </c>
      <c r="AN442" t="s">
        <v>86</v>
      </c>
      <c r="AO442" t="s">
        <v>88</v>
      </c>
    </row>
    <row r="443" spans="1:68" ht="5.25" customHeight="1" thickTop="1">
      <c r="A443" s="803"/>
      <c r="B443" s="804"/>
      <c r="C443" s="804"/>
      <c r="D443" s="735"/>
      <c r="E443" s="735"/>
      <c r="F443" s="735"/>
      <c r="G443" s="735"/>
      <c r="H443" s="735"/>
      <c r="I443" s="735"/>
      <c r="J443" s="735"/>
      <c r="K443" s="735"/>
      <c r="L443" s="354"/>
      <c r="M443" s="397"/>
      <c r="N443" s="397"/>
      <c r="O443" s="397"/>
      <c r="Q443" s="397" t="s">
        <v>653</v>
      </c>
      <c r="R443" s="7"/>
      <c r="S443" s="305"/>
      <c r="T443" s="372" t="str">
        <f ca="1">CELL("address",G442)</f>
        <v>$G$442</v>
      </c>
      <c r="U443" s="458" t="str">
        <f t="shared" si="80"/>
        <v>3d</v>
      </c>
      <c r="V443" s="390" t="str">
        <f t="shared" ca="1" si="81"/>
        <v>3d. DR_DER_System</v>
      </c>
      <c r="W443" s="458" t="s">
        <v>977</v>
      </c>
      <c r="X443" s="458" t="s">
        <v>1583</v>
      </c>
      <c r="Y443" s="458">
        <v>2</v>
      </c>
      <c r="Z443" s="385" t="str">
        <f t="shared" ca="1" si="82"/>
        <v>3d_$G$442_DER_US_hosting_2</v>
      </c>
      <c r="AA443" t="s">
        <v>589</v>
      </c>
      <c r="AC443" s="381" t="str">
        <f t="shared" si="86"/>
        <v>Yes,No,Not Applicable</v>
      </c>
      <c r="AD443" s="458" t="s">
        <v>86</v>
      </c>
      <c r="AE443" s="458" t="s">
        <v>86</v>
      </c>
      <c r="AG443" s="715" t="str">
        <f ca="1">"Requirement for "&amp;T443&amp; " based on "&amp;$T$11&amp;" answer of ""Yes"""</f>
        <v>Requirement for $G$442 based on $G$10 answer of "Yes"</v>
      </c>
      <c r="AM443" t="s">
        <v>82</v>
      </c>
      <c r="AN443" t="s">
        <v>86</v>
      </c>
      <c r="AO443" t="s">
        <v>88</v>
      </c>
    </row>
    <row r="444" spans="1:68" ht="5.25" customHeight="1" thickBot="1">
      <c r="A444" s="803"/>
      <c r="B444" s="804"/>
      <c r="C444" s="804"/>
      <c r="D444" s="735"/>
      <c r="E444" s="735"/>
      <c r="F444" s="735"/>
      <c r="G444" s="735"/>
      <c r="H444" s="735"/>
      <c r="I444" s="735"/>
      <c r="J444" s="735"/>
      <c r="K444" s="735"/>
      <c r="L444" s="354"/>
      <c r="M444" s="397"/>
      <c r="N444" s="397"/>
      <c r="O444" s="397"/>
      <c r="Q444" s="397" t="s">
        <v>653</v>
      </c>
      <c r="R444" s="7"/>
      <c r="S444" s="305"/>
      <c r="T444" s="372" t="str">
        <f ca="1">CELL("address",J442)</f>
        <v>$J$442</v>
      </c>
      <c r="U444" s="458" t="str">
        <f t="shared" si="80"/>
        <v>3d</v>
      </c>
      <c r="V444" s="390" t="str">
        <f t="shared" ca="1" si="81"/>
        <v>3d. DR_DER_System</v>
      </c>
      <c r="W444" s="458" t="s">
        <v>977</v>
      </c>
      <c r="X444" s="458" t="s">
        <v>1583</v>
      </c>
      <c r="Y444" s="458">
        <v>3</v>
      </c>
      <c r="Z444" s="385" t="str">
        <f t="shared" ca="1" si="82"/>
        <v>3d_$J$442_DER_US_hosting_3</v>
      </c>
      <c r="AA444" t="s">
        <v>589</v>
      </c>
      <c r="AC444" s="381" t="str">
        <f t="shared" si="86"/>
        <v>Yes,No,Not Applicable</v>
      </c>
      <c r="AD444" s="458" t="s">
        <v>86</v>
      </c>
      <c r="AE444" s="458" t="s">
        <v>86</v>
      </c>
      <c r="AG444" s="715" t="str">
        <f ca="1">"Requirement for "&amp;T444&amp; " based on "&amp;$T$12&amp;" answer of ""Yes"""</f>
        <v>Requirement for $J$442 based on $J$10 answer of "Yes"</v>
      </c>
      <c r="AM444" t="s">
        <v>82</v>
      </c>
      <c r="AN444" t="s">
        <v>86</v>
      </c>
      <c r="AO444" t="s">
        <v>88</v>
      </c>
    </row>
    <row r="445" spans="1:68" s="608" customFormat="1" ht="54" customHeight="1" thickTop="1" thickBot="1">
      <c r="A445" s="982" t="s">
        <v>1660</v>
      </c>
      <c r="B445" s="1236"/>
      <c r="C445" s="1237"/>
      <c r="D445" s="1045"/>
      <c r="E445" s="1047"/>
      <c r="F445" s="826"/>
      <c r="G445" s="1045"/>
      <c r="H445" s="1047"/>
      <c r="I445" s="826"/>
      <c r="J445" s="1045"/>
      <c r="K445" s="1047"/>
      <c r="L445" s="502"/>
      <c r="M445" s="501"/>
      <c r="N445" s="940" t="s">
        <v>1771</v>
      </c>
      <c r="O445" s="501"/>
      <c r="P445"/>
      <c r="Q445" s="7"/>
      <c r="R445" s="7" t="s">
        <v>654</v>
      </c>
      <c r="S445" s="501"/>
      <c r="T445" s="372" t="str">
        <f ca="1">CELL("address",D445)</f>
        <v>$D$445</v>
      </c>
      <c r="U445" s="458" t="str">
        <f t="shared" si="80"/>
        <v>3d</v>
      </c>
      <c r="V445" s="390" t="str">
        <f t="shared" ca="1" si="81"/>
        <v>3d. DR_DER_System</v>
      </c>
      <c r="W445" s="458" t="s">
        <v>977</v>
      </c>
      <c r="X445" s="458" t="s">
        <v>1611</v>
      </c>
      <c r="Y445" s="458">
        <v>1</v>
      </c>
      <c r="Z445" s="385" t="str">
        <f t="shared" ca="1" si="82"/>
        <v>3d_$D$445_DER_US_hosting_no_descript_1</v>
      </c>
      <c r="AA445" s="608" t="s">
        <v>1011</v>
      </c>
      <c r="AB445">
        <v>2000</v>
      </c>
      <c r="AC445" s="577"/>
      <c r="AD445" s="458" t="s">
        <v>86</v>
      </c>
      <c r="AE445" s="458" t="s">
        <v>86</v>
      </c>
      <c r="AG445" s="715" t="str">
        <f ca="1">"Requirement for "&amp;T445&amp; " based on "&amp;T442&amp;" answer of ""No"""</f>
        <v>Requirement for $D$445 based on $D$442 answer of "No"</v>
      </c>
      <c r="BI445" s="833"/>
      <c r="BP445" s="747"/>
    </row>
    <row r="446" spans="1:68" ht="5.25" customHeight="1" thickTop="1">
      <c r="A446" s="821"/>
      <c r="B446" s="825"/>
      <c r="C446" s="825"/>
      <c r="D446" s="826"/>
      <c r="E446" s="826"/>
      <c r="F446" s="826"/>
      <c r="G446" s="826"/>
      <c r="H446" s="826"/>
      <c r="I446" s="826"/>
      <c r="J446" s="826"/>
      <c r="K446" s="826"/>
      <c r="L446" s="354"/>
      <c r="M446" s="397"/>
      <c r="N446" s="397"/>
      <c r="O446" s="397"/>
      <c r="Q446" s="397" t="s">
        <v>653</v>
      </c>
      <c r="R446" s="7"/>
      <c r="T446" s="372" t="str">
        <f ca="1">CELL("address",G445)</f>
        <v>$G$445</v>
      </c>
      <c r="U446" s="458" t="str">
        <f t="shared" si="80"/>
        <v>3d</v>
      </c>
      <c r="V446" s="390" t="str">
        <f t="shared" ca="1" si="81"/>
        <v>3d. DR_DER_System</v>
      </c>
      <c r="W446" s="458" t="s">
        <v>977</v>
      </c>
      <c r="X446" s="458" t="s">
        <v>1611</v>
      </c>
      <c r="Y446" s="458">
        <v>2</v>
      </c>
      <c r="Z446" s="385" t="str">
        <f t="shared" ca="1" si="82"/>
        <v>3d_$G$445_DER_US_hosting_no_descript_2</v>
      </c>
      <c r="AA446" s="608" t="s">
        <v>1011</v>
      </c>
      <c r="AB446">
        <v>2000</v>
      </c>
      <c r="AD446" s="458" t="s">
        <v>86</v>
      </c>
      <c r="AE446" s="458" t="s">
        <v>86</v>
      </c>
      <c r="AG446" s="715" t="str">
        <f ca="1">"Requirement for "&amp;T446&amp; " based on "&amp;T443&amp;" answer of ""No"""</f>
        <v>Requirement for $G$445 based on $G$442 answer of "No"</v>
      </c>
    </row>
    <row r="447" spans="1:68" ht="5.25" customHeight="1" thickBot="1">
      <c r="A447" s="821"/>
      <c r="B447" s="825"/>
      <c r="C447" s="825"/>
      <c r="D447" s="826"/>
      <c r="E447" s="826"/>
      <c r="F447" s="826"/>
      <c r="G447" s="826"/>
      <c r="H447" s="826"/>
      <c r="I447" s="826"/>
      <c r="J447" s="826"/>
      <c r="K447" s="826"/>
      <c r="L447" s="354"/>
      <c r="M447" s="397"/>
      <c r="N447" s="397"/>
      <c r="O447" s="397"/>
      <c r="Q447" s="397" t="s">
        <v>653</v>
      </c>
      <c r="R447" s="7"/>
      <c r="T447" s="372" t="str">
        <f ca="1">CELL("address",J445)</f>
        <v>$J$445</v>
      </c>
      <c r="U447" s="458" t="str">
        <f t="shared" si="80"/>
        <v>3d</v>
      </c>
      <c r="V447" s="390" t="str">
        <f t="shared" ca="1" si="81"/>
        <v>3d. DR_DER_System</v>
      </c>
      <c r="W447" s="458" t="s">
        <v>977</v>
      </c>
      <c r="X447" s="458" t="s">
        <v>1611</v>
      </c>
      <c r="Y447" s="458">
        <v>3</v>
      </c>
      <c r="Z447" s="385" t="str">
        <f t="shared" ca="1" si="82"/>
        <v>3d_$J$445_DER_US_hosting_no_descript_3</v>
      </c>
      <c r="AA447" s="608" t="s">
        <v>1011</v>
      </c>
      <c r="AB447">
        <v>2000</v>
      </c>
      <c r="AD447" s="458" t="s">
        <v>86</v>
      </c>
      <c r="AE447" s="458" t="s">
        <v>86</v>
      </c>
      <c r="AG447" s="715" t="str">
        <f ca="1">"Requirement for "&amp;T447&amp; " based on "&amp;T444&amp;" answer of ""No"""</f>
        <v>Requirement for $J$445 based on $J$442 answer of "No"</v>
      </c>
    </row>
    <row r="448" spans="1:68" s="608" customFormat="1" ht="54" customHeight="1" thickTop="1" thickBot="1">
      <c r="A448" s="1238" t="s">
        <v>1659</v>
      </c>
      <c r="B448" s="1239"/>
      <c r="C448" s="1240"/>
      <c r="D448" s="1045"/>
      <c r="E448" s="1047"/>
      <c r="F448" s="807"/>
      <c r="G448" s="1045"/>
      <c r="H448" s="1047"/>
      <c r="I448" s="807"/>
      <c r="J448" s="1045"/>
      <c r="K448" s="1047"/>
      <c r="L448" s="502"/>
      <c r="M448" s="501"/>
      <c r="N448" s="940" t="s">
        <v>1771</v>
      </c>
      <c r="O448" s="501"/>
      <c r="P448"/>
      <c r="Q448" s="7"/>
      <c r="R448" s="7" t="s">
        <v>654</v>
      </c>
      <c r="S448" s="501"/>
      <c r="T448" s="372" t="str">
        <f ca="1">CELL("address",D448)</f>
        <v>$D$448</v>
      </c>
      <c r="U448" s="458" t="str">
        <f t="shared" si="80"/>
        <v>3d</v>
      </c>
      <c r="V448" s="390" t="str">
        <f t="shared" ref="V448:V450" ca="1" si="87">MID(CELL("filename",U448),FIND("]",CELL("filename",U448))+1,256)</f>
        <v>3d. DR_DER_System</v>
      </c>
      <c r="W448" s="458" t="s">
        <v>977</v>
      </c>
      <c r="X448" s="458" t="s">
        <v>1674</v>
      </c>
      <c r="Y448" s="458">
        <v>1</v>
      </c>
      <c r="Z448" s="385" t="str">
        <f t="shared" ref="Z448:Z450" ca="1" si="88">U448&amp;"_"&amp;T448&amp;"_"&amp;X448&amp;"_"&amp;Y448</f>
        <v>3d_$D$448_DER_US_hosting_NA_descript_1</v>
      </c>
      <c r="AA448" s="608" t="s">
        <v>1011</v>
      </c>
      <c r="AB448">
        <v>2000</v>
      </c>
      <c r="AC448" s="577"/>
      <c r="AD448" s="458" t="s">
        <v>86</v>
      </c>
      <c r="AE448" s="458" t="s">
        <v>86</v>
      </c>
      <c r="AG448" s="715" t="str">
        <f ca="1">"Requirement for "&amp;T448&amp; " based on "&amp;T442&amp;" answer of ""Not Applicable"""</f>
        <v>Requirement for $D$448 based on $D$442 answer of "Not Applicable"</v>
      </c>
      <c r="BI448" s="833"/>
      <c r="BP448" s="747"/>
    </row>
    <row r="449" spans="1:68" ht="5.25" customHeight="1" thickTop="1">
      <c r="A449" s="801"/>
      <c r="B449" s="805"/>
      <c r="C449" s="805"/>
      <c r="D449" s="807"/>
      <c r="E449" s="807"/>
      <c r="F449" s="807"/>
      <c r="G449" s="807"/>
      <c r="H449" s="807"/>
      <c r="I449" s="807"/>
      <c r="J449" s="807"/>
      <c r="K449" s="807"/>
      <c r="L449" s="354"/>
      <c r="M449" s="397"/>
      <c r="N449" s="397"/>
      <c r="O449" s="397"/>
      <c r="Q449" s="397" t="s">
        <v>653</v>
      </c>
      <c r="R449" s="7"/>
      <c r="T449" s="372" t="str">
        <f ca="1">CELL("address",G448)</f>
        <v>$G$448</v>
      </c>
      <c r="U449" s="458" t="str">
        <f t="shared" si="80"/>
        <v>3d</v>
      </c>
      <c r="V449" s="390" t="str">
        <f t="shared" ca="1" si="87"/>
        <v>3d. DR_DER_System</v>
      </c>
      <c r="W449" s="458" t="s">
        <v>977</v>
      </c>
      <c r="X449" s="458" t="s">
        <v>1674</v>
      </c>
      <c r="Y449" s="458">
        <v>2</v>
      </c>
      <c r="Z449" s="385" t="str">
        <f t="shared" ca="1" si="88"/>
        <v>3d_$G$448_DER_US_hosting_NA_descript_2</v>
      </c>
      <c r="AA449" s="608" t="s">
        <v>1011</v>
      </c>
      <c r="AB449">
        <v>2000</v>
      </c>
      <c r="AD449" s="458" t="s">
        <v>86</v>
      </c>
      <c r="AE449" s="458" t="s">
        <v>86</v>
      </c>
      <c r="AG449" s="715" t="str">
        <f ca="1">"Requirement for "&amp;T449&amp; " based on "&amp;T443&amp;" answer of ""Not Applicable"""</f>
        <v>Requirement for $G$448 based on $G$442 answer of "Not Applicable"</v>
      </c>
    </row>
    <row r="450" spans="1:68" ht="5.25" customHeight="1" thickBot="1">
      <c r="A450" s="801"/>
      <c r="B450" s="805"/>
      <c r="C450" s="805"/>
      <c r="D450" s="807"/>
      <c r="E450" s="807"/>
      <c r="F450" s="807"/>
      <c r="G450" s="807"/>
      <c r="H450" s="807"/>
      <c r="I450" s="807"/>
      <c r="J450" s="807"/>
      <c r="K450" s="807"/>
      <c r="L450" s="354"/>
      <c r="M450" s="397"/>
      <c r="N450" s="397"/>
      <c r="O450" s="397"/>
      <c r="Q450" s="397" t="s">
        <v>653</v>
      </c>
      <c r="R450" s="7"/>
      <c r="T450" s="372" t="str">
        <f ca="1">CELL("address",J448)</f>
        <v>$J$448</v>
      </c>
      <c r="U450" s="458" t="str">
        <f t="shared" si="80"/>
        <v>3d</v>
      </c>
      <c r="V450" s="390" t="str">
        <f t="shared" ca="1" si="87"/>
        <v>3d. DR_DER_System</v>
      </c>
      <c r="W450" s="458" t="s">
        <v>977</v>
      </c>
      <c r="X450" s="458" t="s">
        <v>1674</v>
      </c>
      <c r="Y450" s="458">
        <v>3</v>
      </c>
      <c r="Z450" s="385" t="str">
        <f t="shared" ca="1" si="88"/>
        <v>3d_$J$448_DER_US_hosting_NA_descript_3</v>
      </c>
      <c r="AA450" s="608" t="s">
        <v>1011</v>
      </c>
      <c r="AB450">
        <v>2000</v>
      </c>
      <c r="AD450" s="458" t="s">
        <v>86</v>
      </c>
      <c r="AE450" s="458" t="s">
        <v>86</v>
      </c>
      <c r="AG450" s="715" t="str">
        <f ca="1">"Requirement for "&amp;T450&amp; " based on "&amp;T444&amp;" answer of ""Not Applicable"""</f>
        <v>Requirement for $J$448 based on $J$442 answer of "Not Applicable"</v>
      </c>
    </row>
    <row r="451" spans="1:68" ht="27" customHeight="1" thickTop="1" thickBot="1">
      <c r="A451" s="1243" t="s">
        <v>1655</v>
      </c>
      <c r="B451" s="1244"/>
      <c r="C451" s="1245"/>
      <c r="D451" s="1200"/>
      <c r="E451" s="1202"/>
      <c r="F451" s="735"/>
      <c r="G451" s="1200"/>
      <c r="H451" s="1202"/>
      <c r="I451" s="735"/>
      <c r="J451" s="1200"/>
      <c r="K451" s="1202"/>
      <c r="L451" s="354"/>
      <c r="M451" s="397"/>
      <c r="N451" s="940" t="s">
        <v>1771</v>
      </c>
      <c r="O451" s="397"/>
      <c r="Q451" s="7"/>
      <c r="R451" s="7" t="s">
        <v>654</v>
      </c>
      <c r="S451" s="305"/>
      <c r="T451" s="372" t="str">
        <f ca="1">CELL("address",D451)</f>
        <v>$D$451</v>
      </c>
      <c r="U451" s="458" t="str">
        <f t="shared" si="80"/>
        <v>3d</v>
      </c>
      <c r="V451" s="390" t="str">
        <f t="shared" ca="1" si="81"/>
        <v>3d. DR_DER_System</v>
      </c>
      <c r="W451" s="458" t="s">
        <v>977</v>
      </c>
      <c r="X451" s="458" t="s">
        <v>1584</v>
      </c>
      <c r="Y451" s="458">
        <v>1</v>
      </c>
      <c r="Z451" s="385" t="str">
        <f t="shared" ca="1" si="82"/>
        <v>3d_$D$451_DER_encrypt_transit_1</v>
      </c>
      <c r="AA451" t="s">
        <v>589</v>
      </c>
      <c r="AC451" s="381" t="str">
        <f t="shared" ref="AC451:AC453" si="89">CONCATENATE(AM451,",",AN451,",",AO451)</f>
        <v>Yes,No,Not Applicable</v>
      </c>
      <c r="AD451" s="458" t="s">
        <v>86</v>
      </c>
      <c r="AE451" s="458" t="s">
        <v>86</v>
      </c>
      <c r="AG451" s="715" t="str">
        <f ca="1">"Requirement for "&amp;T451&amp; " based on "&amp;$T$10&amp;" answer of ""Yes"""</f>
        <v>Requirement for $D$451 based on $D$10 answer of "Yes"</v>
      </c>
      <c r="AM451" t="s">
        <v>82</v>
      </c>
      <c r="AN451" t="s">
        <v>86</v>
      </c>
      <c r="AO451" t="s">
        <v>88</v>
      </c>
    </row>
    <row r="452" spans="1:68" ht="5.25" customHeight="1" thickTop="1">
      <c r="A452" s="803"/>
      <c r="B452" s="804"/>
      <c r="C452" s="804"/>
      <c r="D452" s="735"/>
      <c r="E452" s="735"/>
      <c r="F452" s="735"/>
      <c r="G452" s="735"/>
      <c r="H452" s="735"/>
      <c r="I452" s="735"/>
      <c r="J452" s="735"/>
      <c r="K452" s="735"/>
      <c r="L452" s="354"/>
      <c r="M452" s="397"/>
      <c r="N452" s="397"/>
      <c r="O452" s="397"/>
      <c r="Q452" s="397" t="s">
        <v>653</v>
      </c>
      <c r="R452" s="7"/>
      <c r="S452" s="305"/>
      <c r="T452" s="372" t="str">
        <f ca="1">CELL("address",G451)</f>
        <v>$G$451</v>
      </c>
      <c r="U452" s="458" t="str">
        <f t="shared" si="80"/>
        <v>3d</v>
      </c>
      <c r="V452" s="390" t="str">
        <f t="shared" ca="1" si="81"/>
        <v>3d. DR_DER_System</v>
      </c>
      <c r="W452" s="458" t="s">
        <v>977</v>
      </c>
      <c r="X452" s="458" t="s">
        <v>1584</v>
      </c>
      <c r="Y452" s="458">
        <v>2</v>
      </c>
      <c r="Z452" s="385" t="str">
        <f t="shared" ca="1" si="82"/>
        <v>3d_$G$451_DER_encrypt_transit_2</v>
      </c>
      <c r="AA452" t="s">
        <v>589</v>
      </c>
      <c r="AC452" s="381" t="str">
        <f t="shared" si="89"/>
        <v>Yes,No,Not Applicable</v>
      </c>
      <c r="AD452" s="458" t="s">
        <v>86</v>
      </c>
      <c r="AE452" s="458" t="s">
        <v>86</v>
      </c>
      <c r="AG452" s="715" t="str">
        <f ca="1">"Requirement for "&amp;T452&amp; " based on "&amp;$T$11&amp;" answer of ""Yes"""</f>
        <v>Requirement for $G$451 based on $G$10 answer of "Yes"</v>
      </c>
      <c r="AM452" t="s">
        <v>82</v>
      </c>
      <c r="AN452" t="s">
        <v>86</v>
      </c>
      <c r="AO452" t="s">
        <v>88</v>
      </c>
    </row>
    <row r="453" spans="1:68" ht="5.25" customHeight="1" thickBot="1">
      <c r="A453" s="803"/>
      <c r="B453" s="804"/>
      <c r="C453" s="804"/>
      <c r="D453" s="735"/>
      <c r="E453" s="735"/>
      <c r="F453" s="735"/>
      <c r="G453" s="735"/>
      <c r="H453" s="735"/>
      <c r="I453" s="735"/>
      <c r="J453" s="735"/>
      <c r="K453" s="735"/>
      <c r="L453" s="354"/>
      <c r="M453" s="397"/>
      <c r="N453" s="397"/>
      <c r="O453" s="397"/>
      <c r="Q453" s="397" t="s">
        <v>653</v>
      </c>
      <c r="R453" s="7"/>
      <c r="S453" s="305"/>
      <c r="T453" s="372" t="str">
        <f ca="1">CELL("address",J451)</f>
        <v>$J$451</v>
      </c>
      <c r="U453" s="458" t="str">
        <f t="shared" si="80"/>
        <v>3d</v>
      </c>
      <c r="V453" s="390" t="str">
        <f t="shared" ca="1" si="81"/>
        <v>3d. DR_DER_System</v>
      </c>
      <c r="W453" s="458" t="s">
        <v>977</v>
      </c>
      <c r="X453" s="458" t="s">
        <v>1584</v>
      </c>
      <c r="Y453" s="458">
        <v>3</v>
      </c>
      <c r="Z453" s="385" t="str">
        <f t="shared" ca="1" si="82"/>
        <v>3d_$J$451_DER_encrypt_transit_3</v>
      </c>
      <c r="AA453" t="s">
        <v>589</v>
      </c>
      <c r="AC453" s="381" t="str">
        <f t="shared" si="89"/>
        <v>Yes,No,Not Applicable</v>
      </c>
      <c r="AD453" s="458" t="s">
        <v>86</v>
      </c>
      <c r="AE453" s="458" t="s">
        <v>86</v>
      </c>
      <c r="AG453" s="715" t="str">
        <f ca="1">"Requirement for "&amp;T453&amp; " based on "&amp;$T$12&amp;" answer of ""Yes"""</f>
        <v>Requirement for $J$451 based on $J$10 answer of "Yes"</v>
      </c>
      <c r="AM453" t="s">
        <v>82</v>
      </c>
      <c r="AN453" t="s">
        <v>86</v>
      </c>
      <c r="AO453" t="s">
        <v>88</v>
      </c>
    </row>
    <row r="454" spans="1:68" s="608" customFormat="1" ht="54" customHeight="1" thickTop="1" thickBot="1">
      <c r="A454" s="982" t="s">
        <v>1661</v>
      </c>
      <c r="B454" s="1236"/>
      <c r="C454" s="1237"/>
      <c r="D454" s="1045"/>
      <c r="E454" s="1047"/>
      <c r="F454" s="826"/>
      <c r="G454" s="1045"/>
      <c r="H454" s="1047"/>
      <c r="I454" s="826"/>
      <c r="J454" s="1045"/>
      <c r="K454" s="1047"/>
      <c r="L454" s="502"/>
      <c r="M454" s="501"/>
      <c r="N454" s="940" t="s">
        <v>1771</v>
      </c>
      <c r="O454" s="501"/>
      <c r="P454"/>
      <c r="Q454" s="7"/>
      <c r="R454" s="7" t="s">
        <v>654</v>
      </c>
      <c r="S454" s="501"/>
      <c r="T454" s="372" t="str">
        <f ca="1">CELL("address",D454)</f>
        <v>$D$454</v>
      </c>
      <c r="U454" s="458" t="str">
        <f t="shared" si="80"/>
        <v>3d</v>
      </c>
      <c r="V454" s="390" t="str">
        <f t="shared" ref="V454:V456" ca="1" si="90">MID(CELL("filename",U454),FIND("]",CELL("filename",U454))+1,256)</f>
        <v>3d. DR_DER_System</v>
      </c>
      <c r="W454" s="458" t="s">
        <v>977</v>
      </c>
      <c r="X454" s="458" t="s">
        <v>1612</v>
      </c>
      <c r="Y454" s="458">
        <v>1</v>
      </c>
      <c r="Z454" s="385" t="str">
        <f t="shared" ref="Z454:Z456" ca="1" si="91">U454&amp;"_"&amp;T454&amp;"_"&amp;X454&amp;"_"&amp;Y454</f>
        <v>3d_$D$454_DER_encrypt_transit_no_descript_1</v>
      </c>
      <c r="AA454" s="608" t="s">
        <v>1011</v>
      </c>
      <c r="AB454">
        <v>2000</v>
      </c>
      <c r="AC454" s="577"/>
      <c r="AD454" s="458" t="s">
        <v>86</v>
      </c>
      <c r="AE454" s="458" t="s">
        <v>86</v>
      </c>
      <c r="AG454" s="715" t="str">
        <f ca="1">"Requirement for "&amp;T454&amp; " based on "&amp;T451&amp;" answer of ""No"""</f>
        <v>Requirement for $D$454 based on $D$451 answer of "No"</v>
      </c>
      <c r="BI454" s="833"/>
      <c r="BP454" s="747"/>
    </row>
    <row r="455" spans="1:68" ht="5.25" customHeight="1" thickTop="1">
      <c r="A455" s="821"/>
      <c r="B455" s="825"/>
      <c r="C455" s="825"/>
      <c r="D455" s="826"/>
      <c r="E455" s="826"/>
      <c r="F455" s="826"/>
      <c r="G455" s="826"/>
      <c r="H455" s="826"/>
      <c r="I455" s="826"/>
      <c r="J455" s="826"/>
      <c r="K455" s="826"/>
      <c r="L455" s="354"/>
      <c r="M455" s="397"/>
      <c r="N455" s="397"/>
      <c r="O455" s="397"/>
      <c r="Q455" s="397" t="s">
        <v>653</v>
      </c>
      <c r="R455" s="7"/>
      <c r="T455" s="372" t="str">
        <f ca="1">CELL("address",G454)</f>
        <v>$G$454</v>
      </c>
      <c r="U455" s="458" t="str">
        <f t="shared" si="80"/>
        <v>3d</v>
      </c>
      <c r="V455" s="390" t="str">
        <f t="shared" ca="1" si="90"/>
        <v>3d. DR_DER_System</v>
      </c>
      <c r="W455" s="458" t="s">
        <v>977</v>
      </c>
      <c r="X455" s="458" t="s">
        <v>1612</v>
      </c>
      <c r="Y455" s="458">
        <v>2</v>
      </c>
      <c r="Z455" s="385" t="str">
        <f t="shared" ca="1" si="91"/>
        <v>3d_$G$454_DER_encrypt_transit_no_descript_2</v>
      </c>
      <c r="AA455" s="608" t="s">
        <v>1011</v>
      </c>
      <c r="AB455">
        <v>2000</v>
      </c>
      <c r="AD455" s="458" t="s">
        <v>86</v>
      </c>
      <c r="AE455" s="458" t="s">
        <v>86</v>
      </c>
      <c r="AG455" s="715" t="str">
        <f ca="1">"Requirement for "&amp;T455&amp; " based on "&amp;T452&amp;" answer of ""No"""</f>
        <v>Requirement for $G$454 based on $G$451 answer of "No"</v>
      </c>
    </row>
    <row r="456" spans="1:68" ht="5.25" customHeight="1" thickBot="1">
      <c r="A456" s="821"/>
      <c r="B456" s="825"/>
      <c r="C456" s="825"/>
      <c r="D456" s="826"/>
      <c r="E456" s="826"/>
      <c r="F456" s="826"/>
      <c r="G456" s="826"/>
      <c r="H456" s="826"/>
      <c r="I456" s="826"/>
      <c r="J456" s="826"/>
      <c r="K456" s="826"/>
      <c r="L456" s="354"/>
      <c r="M456" s="397"/>
      <c r="N456" s="397"/>
      <c r="O456" s="397"/>
      <c r="Q456" s="397" t="s">
        <v>653</v>
      </c>
      <c r="R456" s="7"/>
      <c r="T456" s="372" t="str">
        <f ca="1">CELL("address",J454)</f>
        <v>$J$454</v>
      </c>
      <c r="U456" s="458" t="str">
        <f t="shared" si="80"/>
        <v>3d</v>
      </c>
      <c r="V456" s="390" t="str">
        <f t="shared" ca="1" si="90"/>
        <v>3d. DR_DER_System</v>
      </c>
      <c r="W456" s="458" t="s">
        <v>977</v>
      </c>
      <c r="X456" s="458" t="s">
        <v>1612</v>
      </c>
      <c r="Y456" s="458">
        <v>3</v>
      </c>
      <c r="Z456" s="385" t="str">
        <f t="shared" ca="1" si="91"/>
        <v>3d_$J$454_DER_encrypt_transit_no_descript_3</v>
      </c>
      <c r="AA456" s="608" t="s">
        <v>1011</v>
      </c>
      <c r="AB456">
        <v>2000</v>
      </c>
      <c r="AD456" s="458" t="s">
        <v>86</v>
      </c>
      <c r="AE456" s="458" t="s">
        <v>86</v>
      </c>
      <c r="AG456" s="715" t="str">
        <f ca="1">"Requirement for "&amp;T456&amp; " based on "&amp;T453&amp;" answer of ""No"""</f>
        <v>Requirement for $J$454 based on $J$451 answer of "No"</v>
      </c>
    </row>
    <row r="457" spans="1:68" s="608" customFormat="1" ht="54" customHeight="1" thickTop="1" thickBot="1">
      <c r="A457" s="1238" t="s">
        <v>1659</v>
      </c>
      <c r="B457" s="1239"/>
      <c r="C457" s="1240"/>
      <c r="D457" s="1045"/>
      <c r="E457" s="1047"/>
      <c r="F457" s="807"/>
      <c r="G457" s="1045"/>
      <c r="H457" s="1047"/>
      <c r="I457" s="807"/>
      <c r="J457" s="1045"/>
      <c r="K457" s="1047"/>
      <c r="L457" s="502"/>
      <c r="M457" s="501"/>
      <c r="N457" s="940" t="s">
        <v>1771</v>
      </c>
      <c r="O457" s="501"/>
      <c r="P457"/>
      <c r="Q457" s="7"/>
      <c r="R457" s="7" t="s">
        <v>654</v>
      </c>
      <c r="S457" s="501"/>
      <c r="T457" s="372" t="str">
        <f ca="1">CELL("address",D457)</f>
        <v>$D$457</v>
      </c>
      <c r="U457" s="458" t="str">
        <f t="shared" si="80"/>
        <v>3d</v>
      </c>
      <c r="V457" s="390" t="str">
        <f t="shared" ca="1" si="81"/>
        <v>3d. DR_DER_System</v>
      </c>
      <c r="W457" s="458" t="s">
        <v>977</v>
      </c>
      <c r="X457" s="458" t="s">
        <v>1675</v>
      </c>
      <c r="Y457" s="458">
        <v>1</v>
      </c>
      <c r="Z457" s="385" t="str">
        <f t="shared" ca="1" si="82"/>
        <v>3d_$D$457_DER_encrypt_transit_NA_descript_1</v>
      </c>
      <c r="AA457" s="608" t="s">
        <v>1011</v>
      </c>
      <c r="AB457">
        <v>2000</v>
      </c>
      <c r="AC457" s="577"/>
      <c r="AD457" s="458" t="s">
        <v>86</v>
      </c>
      <c r="AE457" s="458" t="s">
        <v>86</v>
      </c>
      <c r="AG457" s="715" t="str">
        <f ca="1">"Requirement for "&amp;T457&amp; " based on "&amp;T451&amp;" answer of ""Not Applicable"""</f>
        <v>Requirement for $D$457 based on $D$451 answer of "Not Applicable"</v>
      </c>
      <c r="BI457" s="833"/>
      <c r="BP457" s="747"/>
    </row>
    <row r="458" spans="1:68" ht="5.25" customHeight="1" thickTop="1">
      <c r="A458" s="801"/>
      <c r="B458" s="805"/>
      <c r="C458" s="805"/>
      <c r="D458" s="807"/>
      <c r="E458" s="807"/>
      <c r="F458" s="807"/>
      <c r="G458" s="807"/>
      <c r="H458" s="807"/>
      <c r="I458" s="807"/>
      <c r="J458" s="807"/>
      <c r="K458" s="807"/>
      <c r="L458" s="354"/>
      <c r="M458" s="397"/>
      <c r="N458" s="397"/>
      <c r="O458" s="397"/>
      <c r="Q458" s="397" t="s">
        <v>653</v>
      </c>
      <c r="R458" s="7"/>
      <c r="T458" s="372" t="str">
        <f ca="1">CELL("address",G457)</f>
        <v>$G$457</v>
      </c>
      <c r="U458" s="458" t="str">
        <f t="shared" si="80"/>
        <v>3d</v>
      </c>
      <c r="V458" s="390" t="str">
        <f t="shared" ca="1" si="81"/>
        <v>3d. DR_DER_System</v>
      </c>
      <c r="W458" s="458" t="s">
        <v>977</v>
      </c>
      <c r="X458" s="458" t="s">
        <v>1675</v>
      </c>
      <c r="Y458" s="458">
        <v>2</v>
      </c>
      <c r="Z458" s="385" t="str">
        <f t="shared" ca="1" si="82"/>
        <v>3d_$G$457_DER_encrypt_transit_NA_descript_2</v>
      </c>
      <c r="AA458" s="608" t="s">
        <v>1011</v>
      </c>
      <c r="AB458">
        <v>2000</v>
      </c>
      <c r="AD458" s="458" t="s">
        <v>86</v>
      </c>
      <c r="AE458" s="458" t="s">
        <v>86</v>
      </c>
      <c r="AG458" s="715" t="str">
        <f ca="1">"Requirement for "&amp;T458&amp; " based on "&amp;T452&amp;" answer of ""Not Applicable"""</f>
        <v>Requirement for $G$457 based on $G$451 answer of "Not Applicable"</v>
      </c>
    </row>
    <row r="459" spans="1:68" ht="5.25" customHeight="1" thickBot="1">
      <c r="A459" s="801"/>
      <c r="B459" s="805"/>
      <c r="C459" s="805"/>
      <c r="D459" s="807"/>
      <c r="E459" s="807"/>
      <c r="F459" s="807"/>
      <c r="G459" s="807"/>
      <c r="H459" s="807"/>
      <c r="I459" s="807"/>
      <c r="J459" s="807"/>
      <c r="K459" s="807"/>
      <c r="L459" s="354"/>
      <c r="M459" s="397"/>
      <c r="O459" s="397"/>
      <c r="Q459" s="397" t="s">
        <v>653</v>
      </c>
      <c r="R459" s="7"/>
      <c r="T459" s="372" t="str">
        <f ca="1">CELL("address",J457)</f>
        <v>$J$457</v>
      </c>
      <c r="U459" s="458" t="str">
        <f t="shared" si="80"/>
        <v>3d</v>
      </c>
      <c r="V459" s="390" t="str">
        <f t="shared" ca="1" si="81"/>
        <v>3d. DR_DER_System</v>
      </c>
      <c r="W459" s="458" t="s">
        <v>977</v>
      </c>
      <c r="X459" s="458" t="s">
        <v>1675</v>
      </c>
      <c r="Y459" s="458">
        <v>3</v>
      </c>
      <c r="Z459" s="385" t="str">
        <f t="shared" ca="1" si="82"/>
        <v>3d_$J$457_DER_encrypt_transit_NA_descript_3</v>
      </c>
      <c r="AA459" s="608" t="s">
        <v>1011</v>
      </c>
      <c r="AB459">
        <v>2000</v>
      </c>
      <c r="AD459" s="458" t="s">
        <v>86</v>
      </c>
      <c r="AE459" s="458" t="s">
        <v>86</v>
      </c>
      <c r="AG459" s="715" t="str">
        <f ca="1">"Requirement for "&amp;T459&amp; " based on "&amp;T453&amp;" answer of ""Not Applicable"""</f>
        <v>Requirement for $J$457 based on $J$451 answer of "Not Applicable"</v>
      </c>
    </row>
    <row r="460" spans="1:68" ht="27" customHeight="1" thickTop="1" thickBot="1">
      <c r="A460" s="1243" t="s">
        <v>1653</v>
      </c>
      <c r="B460" s="1244"/>
      <c r="C460" s="1245"/>
      <c r="D460" s="1200"/>
      <c r="E460" s="1202"/>
      <c r="F460" s="735"/>
      <c r="G460" s="1200"/>
      <c r="H460" s="1202"/>
      <c r="I460" s="735"/>
      <c r="J460" s="1200"/>
      <c r="K460" s="1202"/>
      <c r="L460" s="354"/>
      <c r="M460" s="397"/>
      <c r="N460" s="940" t="s">
        <v>1771</v>
      </c>
      <c r="O460" s="397"/>
      <c r="Q460" s="7"/>
      <c r="R460" s="7" t="s">
        <v>654</v>
      </c>
      <c r="S460" s="305"/>
      <c r="T460" s="372" t="str">
        <f ca="1">CELL("address",D460)</f>
        <v>$D$460</v>
      </c>
      <c r="U460" s="458" t="str">
        <f t="shared" si="80"/>
        <v>3d</v>
      </c>
      <c r="V460" s="390" t="str">
        <f t="shared" ca="1" si="81"/>
        <v>3d. DR_DER_System</v>
      </c>
      <c r="W460" s="458" t="s">
        <v>977</v>
      </c>
      <c r="X460" s="458" t="s">
        <v>1585</v>
      </c>
      <c r="Y460" s="458">
        <v>1</v>
      </c>
      <c r="Z460" s="385" t="str">
        <f t="shared" ca="1" si="82"/>
        <v>3d_$D$460_DER_encrypt_rest_1</v>
      </c>
      <c r="AA460" t="s">
        <v>589</v>
      </c>
      <c r="AC460" s="381" t="str">
        <f t="shared" ref="AC460:AC462" si="92">CONCATENATE(AM460,",",AN460,",",AO460)</f>
        <v>Yes,No,Not Applicable</v>
      </c>
      <c r="AD460" s="458" t="s">
        <v>86</v>
      </c>
      <c r="AE460" s="458" t="s">
        <v>86</v>
      </c>
      <c r="AG460" s="715" t="str">
        <f ca="1">"Requirement for "&amp;T460&amp; " based on "&amp;$T$10&amp;" answer of ""Yes"""</f>
        <v>Requirement for $D$460 based on $D$10 answer of "Yes"</v>
      </c>
      <c r="AM460" t="s">
        <v>82</v>
      </c>
      <c r="AN460" t="s">
        <v>86</v>
      </c>
      <c r="AO460" t="s">
        <v>88</v>
      </c>
    </row>
    <row r="461" spans="1:68" ht="5.25" customHeight="1" thickTop="1">
      <c r="A461" s="803"/>
      <c r="B461" s="804"/>
      <c r="C461" s="804"/>
      <c r="D461" s="735"/>
      <c r="E461" s="735"/>
      <c r="F461" s="735"/>
      <c r="G461" s="735"/>
      <c r="H461" s="735"/>
      <c r="I461" s="735"/>
      <c r="J461" s="735"/>
      <c r="K461" s="735"/>
      <c r="L461" s="354"/>
      <c r="M461" s="397"/>
      <c r="N461" s="397"/>
      <c r="O461" s="397"/>
      <c r="Q461" s="397" t="s">
        <v>653</v>
      </c>
      <c r="R461" s="7"/>
      <c r="S461" s="305"/>
      <c r="T461" s="372" t="str">
        <f ca="1">CELL("address",G460)</f>
        <v>$G$460</v>
      </c>
      <c r="U461" s="458" t="str">
        <f t="shared" si="80"/>
        <v>3d</v>
      </c>
      <c r="V461" s="390" t="str">
        <f t="shared" ca="1" si="81"/>
        <v>3d. DR_DER_System</v>
      </c>
      <c r="W461" s="458" t="s">
        <v>977</v>
      </c>
      <c r="X461" s="458" t="s">
        <v>1585</v>
      </c>
      <c r="Y461" s="458">
        <v>2</v>
      </c>
      <c r="Z461" s="385" t="str">
        <f t="shared" ca="1" si="82"/>
        <v>3d_$G$460_DER_encrypt_rest_2</v>
      </c>
      <c r="AA461" t="s">
        <v>589</v>
      </c>
      <c r="AC461" s="381" t="str">
        <f t="shared" si="92"/>
        <v>Yes,No,Not Applicable</v>
      </c>
      <c r="AD461" s="458" t="s">
        <v>86</v>
      </c>
      <c r="AE461" s="458" t="s">
        <v>86</v>
      </c>
      <c r="AG461" s="715" t="str">
        <f ca="1">"Requirement for "&amp;T461&amp; " based on "&amp;$T$11&amp;" answer of ""Yes"""</f>
        <v>Requirement for $G$460 based on $G$10 answer of "Yes"</v>
      </c>
      <c r="AM461" t="s">
        <v>82</v>
      </c>
      <c r="AN461" t="s">
        <v>86</v>
      </c>
      <c r="AO461" t="s">
        <v>88</v>
      </c>
    </row>
    <row r="462" spans="1:68" ht="5.25" customHeight="1" thickBot="1">
      <c r="A462" s="803"/>
      <c r="B462" s="804"/>
      <c r="C462" s="804"/>
      <c r="D462" s="735"/>
      <c r="E462" s="735"/>
      <c r="F462" s="735"/>
      <c r="G462" s="735"/>
      <c r="H462" s="735"/>
      <c r="I462" s="735"/>
      <c r="J462" s="735"/>
      <c r="K462" s="735"/>
      <c r="L462" s="354"/>
      <c r="M462" s="397"/>
      <c r="N462" s="397"/>
      <c r="O462" s="397"/>
      <c r="Q462" s="397" t="s">
        <v>653</v>
      </c>
      <c r="R462" s="7"/>
      <c r="S462" s="305"/>
      <c r="T462" s="372" t="str">
        <f ca="1">CELL("address",J460)</f>
        <v>$J$460</v>
      </c>
      <c r="U462" s="458" t="str">
        <f t="shared" si="80"/>
        <v>3d</v>
      </c>
      <c r="V462" s="390" t="str">
        <f t="shared" ca="1" si="81"/>
        <v>3d. DR_DER_System</v>
      </c>
      <c r="W462" s="458" t="s">
        <v>977</v>
      </c>
      <c r="X462" s="458" t="s">
        <v>1585</v>
      </c>
      <c r="Y462" s="458">
        <v>3</v>
      </c>
      <c r="Z462" s="385" t="str">
        <f t="shared" ca="1" si="82"/>
        <v>3d_$J$460_DER_encrypt_rest_3</v>
      </c>
      <c r="AA462" t="s">
        <v>589</v>
      </c>
      <c r="AC462" s="381" t="str">
        <f t="shared" si="92"/>
        <v>Yes,No,Not Applicable</v>
      </c>
      <c r="AD462" s="458" t="s">
        <v>86</v>
      </c>
      <c r="AE462" s="458" t="s">
        <v>86</v>
      </c>
      <c r="AG462" s="715" t="str">
        <f ca="1">"Requirement for "&amp;T462&amp; " based on "&amp;$T$12&amp;" answer of ""Yes"""</f>
        <v>Requirement for $J$460 based on $J$10 answer of "Yes"</v>
      </c>
      <c r="AM462" t="s">
        <v>82</v>
      </c>
      <c r="AN462" t="s">
        <v>86</v>
      </c>
      <c r="AO462" t="s">
        <v>88</v>
      </c>
    </row>
    <row r="463" spans="1:68" s="608" customFormat="1" ht="54" customHeight="1" thickTop="1" thickBot="1">
      <c r="A463" s="982" t="s">
        <v>1663</v>
      </c>
      <c r="B463" s="1236"/>
      <c r="C463" s="1237"/>
      <c r="D463" s="1045"/>
      <c r="E463" s="1047"/>
      <c r="F463" s="826"/>
      <c r="G463" s="1045"/>
      <c r="H463" s="1047"/>
      <c r="I463" s="826"/>
      <c r="J463" s="1045"/>
      <c r="K463" s="1047"/>
      <c r="L463" s="502"/>
      <c r="M463" s="501"/>
      <c r="N463" s="940" t="s">
        <v>1771</v>
      </c>
      <c r="O463" s="501"/>
      <c r="P463"/>
      <c r="Q463" s="7"/>
      <c r="R463" s="7" t="s">
        <v>654</v>
      </c>
      <c r="S463" s="501"/>
      <c r="T463" s="372" t="str">
        <f ca="1">CELL("address",D463)</f>
        <v>$D$463</v>
      </c>
      <c r="U463" s="458" t="str">
        <f t="shared" si="80"/>
        <v>3d</v>
      </c>
      <c r="V463" s="390" t="str">
        <f t="shared" ca="1" si="81"/>
        <v>3d. DR_DER_System</v>
      </c>
      <c r="W463" s="458" t="s">
        <v>977</v>
      </c>
      <c r="X463" s="458" t="s">
        <v>1613</v>
      </c>
      <c r="Y463" s="458">
        <v>1</v>
      </c>
      <c r="Z463" s="385" t="str">
        <f t="shared" ca="1" si="82"/>
        <v>3d_$D$463_DER_encrypt_rest_no_descript_1</v>
      </c>
      <c r="AA463" s="608" t="s">
        <v>1011</v>
      </c>
      <c r="AB463">
        <v>2000</v>
      </c>
      <c r="AC463" s="577"/>
      <c r="AD463" s="458" t="s">
        <v>86</v>
      </c>
      <c r="AE463" s="458" t="s">
        <v>86</v>
      </c>
      <c r="AG463" s="715" t="str">
        <f ca="1">"Requirement for "&amp;T463&amp; " based on "&amp;T460&amp;" answer of ""No"""</f>
        <v>Requirement for $D$463 based on $D$460 answer of "No"</v>
      </c>
      <c r="BI463" s="833"/>
      <c r="BP463" s="747"/>
    </row>
    <row r="464" spans="1:68" ht="5.25" customHeight="1" thickTop="1">
      <c r="A464" s="821"/>
      <c r="B464" s="825"/>
      <c r="C464" s="825"/>
      <c r="D464" s="826"/>
      <c r="E464" s="826"/>
      <c r="F464" s="826"/>
      <c r="G464" s="826"/>
      <c r="H464" s="826"/>
      <c r="I464" s="826"/>
      <c r="J464" s="826"/>
      <c r="K464" s="826"/>
      <c r="L464" s="354"/>
      <c r="M464" s="397"/>
      <c r="N464" s="397"/>
      <c r="O464" s="397"/>
      <c r="Q464" s="397" t="s">
        <v>653</v>
      </c>
      <c r="R464" s="7"/>
      <c r="T464" s="372" t="str">
        <f ca="1">CELL("address",G463)</f>
        <v>$G$463</v>
      </c>
      <c r="U464" s="458" t="str">
        <f t="shared" si="80"/>
        <v>3d</v>
      </c>
      <c r="V464" s="390" t="str">
        <f t="shared" ca="1" si="81"/>
        <v>3d. DR_DER_System</v>
      </c>
      <c r="W464" s="458" t="s">
        <v>977</v>
      </c>
      <c r="X464" s="458" t="s">
        <v>1613</v>
      </c>
      <c r="Y464" s="458">
        <v>2</v>
      </c>
      <c r="Z464" s="385" t="str">
        <f t="shared" ca="1" si="82"/>
        <v>3d_$G$463_DER_encrypt_rest_no_descript_2</v>
      </c>
      <c r="AA464" s="608" t="s">
        <v>1011</v>
      </c>
      <c r="AB464">
        <v>2000</v>
      </c>
      <c r="AD464" s="458" t="s">
        <v>86</v>
      </c>
      <c r="AE464" s="458" t="s">
        <v>86</v>
      </c>
      <c r="AG464" s="715" t="str">
        <f t="shared" ref="AG464:AG465" ca="1" si="93">"Requirement for "&amp;T464&amp; " based on "&amp;T461&amp;" answer of ""No"""</f>
        <v>Requirement for $G$463 based on $G$460 answer of "No"</v>
      </c>
    </row>
    <row r="465" spans="1:68" ht="5.25" customHeight="1" thickBot="1">
      <c r="A465" s="821"/>
      <c r="B465" s="825"/>
      <c r="C465" s="825"/>
      <c r="D465" s="826"/>
      <c r="E465" s="826"/>
      <c r="F465" s="826"/>
      <c r="G465" s="826"/>
      <c r="H465" s="826"/>
      <c r="I465" s="826"/>
      <c r="J465" s="826"/>
      <c r="K465" s="826"/>
      <c r="L465" s="354"/>
      <c r="M465" s="397"/>
      <c r="N465" s="397"/>
      <c r="O465" s="397"/>
      <c r="Q465" s="397" t="s">
        <v>653</v>
      </c>
      <c r="R465" s="7"/>
      <c r="T465" s="372" t="str">
        <f ca="1">CELL("address",J463)</f>
        <v>$J$463</v>
      </c>
      <c r="U465" s="458" t="str">
        <f t="shared" si="80"/>
        <v>3d</v>
      </c>
      <c r="V465" s="390" t="str">
        <f t="shared" ca="1" si="81"/>
        <v>3d. DR_DER_System</v>
      </c>
      <c r="W465" s="458" t="s">
        <v>977</v>
      </c>
      <c r="X465" s="458" t="s">
        <v>1613</v>
      </c>
      <c r="Y465" s="458">
        <v>3</v>
      </c>
      <c r="Z465" s="385" t="str">
        <f t="shared" ca="1" si="82"/>
        <v>3d_$J$463_DER_encrypt_rest_no_descript_3</v>
      </c>
      <c r="AA465" s="608" t="s">
        <v>1011</v>
      </c>
      <c r="AB465">
        <v>2000</v>
      </c>
      <c r="AD465" s="458" t="s">
        <v>86</v>
      </c>
      <c r="AE465" s="458" t="s">
        <v>86</v>
      </c>
      <c r="AG465" s="715" t="str">
        <f t="shared" ca="1" si="93"/>
        <v>Requirement for $J$463 based on $J$460 answer of "No"</v>
      </c>
    </row>
    <row r="466" spans="1:68" s="608" customFormat="1" ht="54" customHeight="1" thickTop="1" thickBot="1">
      <c r="A466" s="1238" t="s">
        <v>1659</v>
      </c>
      <c r="B466" s="1239"/>
      <c r="C466" s="1240"/>
      <c r="D466" s="1045"/>
      <c r="E466" s="1047"/>
      <c r="F466" s="807"/>
      <c r="G466" s="1045"/>
      <c r="H466" s="1047"/>
      <c r="I466" s="807"/>
      <c r="J466" s="1045"/>
      <c r="K466" s="1047"/>
      <c r="L466" s="502"/>
      <c r="M466" s="501"/>
      <c r="N466" s="940" t="s">
        <v>1771</v>
      </c>
      <c r="O466" s="501"/>
      <c r="P466"/>
      <c r="Q466" s="7"/>
      <c r="R466" s="7" t="s">
        <v>654</v>
      </c>
      <c r="S466" s="501"/>
      <c r="T466" s="372" t="str">
        <f ca="1">CELL("address",D466)</f>
        <v>$D$466</v>
      </c>
      <c r="U466" s="458" t="str">
        <f t="shared" si="80"/>
        <v>3d</v>
      </c>
      <c r="V466" s="390" t="str">
        <f t="shared" ref="V466:V468" ca="1" si="94">MID(CELL("filename",U466),FIND("]",CELL("filename",U466))+1,256)</f>
        <v>3d. DR_DER_System</v>
      </c>
      <c r="W466" s="458" t="s">
        <v>977</v>
      </c>
      <c r="X466" s="458" t="s">
        <v>1676</v>
      </c>
      <c r="Y466" s="458">
        <v>1</v>
      </c>
      <c r="Z466" s="385" t="str">
        <f t="shared" ref="Z466:Z468" ca="1" si="95">U466&amp;"_"&amp;T466&amp;"_"&amp;X466&amp;"_"&amp;Y466</f>
        <v>3d_$D$466_DER_encrypt_rest_NA_descript_1</v>
      </c>
      <c r="AA466" s="608" t="s">
        <v>1011</v>
      </c>
      <c r="AB466">
        <v>2000</v>
      </c>
      <c r="AC466" s="577"/>
      <c r="AD466" s="458" t="s">
        <v>86</v>
      </c>
      <c r="AE466" s="458" t="s">
        <v>86</v>
      </c>
      <c r="AG466" s="715" t="str">
        <f ca="1">"Requirement for "&amp;T466&amp; " based on "&amp;T460&amp;" answer of ""Not Applicable"""</f>
        <v>Requirement for $D$466 based on $D$460 answer of "Not Applicable"</v>
      </c>
      <c r="BI466" s="833"/>
      <c r="BP466" s="747"/>
    </row>
    <row r="467" spans="1:68" ht="5.25" customHeight="1" thickTop="1">
      <c r="A467" s="801"/>
      <c r="B467" s="805"/>
      <c r="C467" s="805"/>
      <c r="D467" s="807"/>
      <c r="E467" s="807"/>
      <c r="F467" s="807"/>
      <c r="G467" s="807"/>
      <c r="H467" s="807"/>
      <c r="I467" s="807"/>
      <c r="J467" s="807"/>
      <c r="K467" s="807"/>
      <c r="L467" s="354"/>
      <c r="M467" s="397"/>
      <c r="N467" s="397"/>
      <c r="O467" s="397"/>
      <c r="Q467" s="397" t="s">
        <v>653</v>
      </c>
      <c r="R467" s="7"/>
      <c r="T467" s="372" t="str">
        <f ca="1">CELL("address",G466)</f>
        <v>$G$466</v>
      </c>
      <c r="U467" s="458" t="str">
        <f t="shared" si="80"/>
        <v>3d</v>
      </c>
      <c r="V467" s="390" t="str">
        <f t="shared" ca="1" si="94"/>
        <v>3d. DR_DER_System</v>
      </c>
      <c r="W467" s="458" t="s">
        <v>977</v>
      </c>
      <c r="X467" s="458" t="s">
        <v>1676</v>
      </c>
      <c r="Y467" s="458">
        <v>2</v>
      </c>
      <c r="Z467" s="385" t="str">
        <f t="shared" ca="1" si="95"/>
        <v>3d_$G$466_DER_encrypt_rest_NA_descript_2</v>
      </c>
      <c r="AA467" s="608" t="s">
        <v>1011</v>
      </c>
      <c r="AB467">
        <v>2000</v>
      </c>
      <c r="AD467" s="458" t="s">
        <v>86</v>
      </c>
      <c r="AE467" s="458" t="s">
        <v>86</v>
      </c>
      <c r="AG467" s="715" t="str">
        <f ca="1">"Requirement for "&amp;T467&amp; " based on "&amp;T461&amp;" answer of ""Not Applicable"""</f>
        <v>Requirement for $G$466 based on $G$460 answer of "Not Applicable"</v>
      </c>
    </row>
    <row r="468" spans="1:68" ht="5.25" customHeight="1" thickBot="1">
      <c r="A468" s="801"/>
      <c r="B468" s="805"/>
      <c r="C468" s="805"/>
      <c r="D468" s="807"/>
      <c r="E468" s="807"/>
      <c r="F468" s="807"/>
      <c r="G468" s="807"/>
      <c r="H468" s="807"/>
      <c r="I468" s="807"/>
      <c r="J468" s="807"/>
      <c r="K468" s="807"/>
      <c r="L468" s="354"/>
      <c r="M468" s="397"/>
      <c r="N468" s="397"/>
      <c r="O468" s="397"/>
      <c r="Q468" s="397" t="s">
        <v>653</v>
      </c>
      <c r="R468" s="7"/>
      <c r="T468" s="372" t="str">
        <f ca="1">CELL("address",J466)</f>
        <v>$J$466</v>
      </c>
      <c r="U468" s="458" t="str">
        <f t="shared" si="80"/>
        <v>3d</v>
      </c>
      <c r="V468" s="390" t="str">
        <f t="shared" ca="1" si="94"/>
        <v>3d. DR_DER_System</v>
      </c>
      <c r="W468" s="458" t="s">
        <v>977</v>
      </c>
      <c r="X468" s="458" t="s">
        <v>1676</v>
      </c>
      <c r="Y468" s="458">
        <v>3</v>
      </c>
      <c r="Z468" s="385" t="str">
        <f t="shared" ca="1" si="95"/>
        <v>3d_$J$466_DER_encrypt_rest_NA_descript_3</v>
      </c>
      <c r="AA468" s="608" t="s">
        <v>1011</v>
      </c>
      <c r="AB468">
        <v>2000</v>
      </c>
      <c r="AD468" s="458" t="s">
        <v>86</v>
      </c>
      <c r="AE468" s="458" t="s">
        <v>86</v>
      </c>
      <c r="AG468" s="715" t="str">
        <f ca="1">"Requirement for "&amp;T468&amp; " based on "&amp;T462&amp;" answer of ""Not Applicable"""</f>
        <v>Requirement for $J$466 based on $J$460 answer of "Not Applicable"</v>
      </c>
    </row>
    <row r="469" spans="1:68" ht="27" customHeight="1" thickTop="1" thickBot="1">
      <c r="A469" s="1246" t="s">
        <v>1654</v>
      </c>
      <c r="B469" s="1247"/>
      <c r="C469" s="1248"/>
      <c r="D469" s="1200"/>
      <c r="E469" s="1202"/>
      <c r="F469" s="735"/>
      <c r="G469" s="1200"/>
      <c r="H469" s="1202"/>
      <c r="I469" s="735"/>
      <c r="J469" s="1200"/>
      <c r="K469" s="1202"/>
      <c r="L469" s="354"/>
      <c r="M469" s="397"/>
      <c r="N469" s="940" t="s">
        <v>1771</v>
      </c>
      <c r="O469" s="397"/>
      <c r="Q469" s="7"/>
      <c r="R469" s="7" t="s">
        <v>654</v>
      </c>
      <c r="S469" s="305"/>
      <c r="T469" s="372" t="str">
        <f ca="1">CELL("address",D469)</f>
        <v>$D$469</v>
      </c>
      <c r="U469" s="458" t="str">
        <f t="shared" si="80"/>
        <v>3d</v>
      </c>
      <c r="V469" s="390" t="str">
        <f t="shared" ca="1" si="81"/>
        <v>3d. DR_DER_System</v>
      </c>
      <c r="W469" s="458" t="s">
        <v>977</v>
      </c>
      <c r="X469" s="458" t="s">
        <v>1586</v>
      </c>
      <c r="Y469" s="458">
        <v>1</v>
      </c>
      <c r="Z469" s="385" t="str">
        <f t="shared" ca="1" si="82"/>
        <v>3d_$D$469_DER_SAML_SSO_1</v>
      </c>
      <c r="AA469" t="s">
        <v>589</v>
      </c>
      <c r="AC469" s="381" t="str">
        <f t="shared" ref="AC469:AC471" si="96">CONCATENATE(AM469,",",AN469,",",AO469)</f>
        <v>Yes,No,Not Applicable</v>
      </c>
      <c r="AD469" s="458" t="s">
        <v>86</v>
      </c>
      <c r="AE469" s="458" t="s">
        <v>86</v>
      </c>
      <c r="AG469" s="715" t="str">
        <f ca="1">"Requirement for "&amp;T469&amp; " based on "&amp;$T$10&amp;" answer of ""Yes"""</f>
        <v>Requirement for $D$469 based on $D$10 answer of "Yes"</v>
      </c>
      <c r="AM469" t="s">
        <v>82</v>
      </c>
      <c r="AN469" t="s">
        <v>86</v>
      </c>
      <c r="AO469" t="s">
        <v>88</v>
      </c>
    </row>
    <row r="470" spans="1:68" ht="5.25" customHeight="1" thickTop="1">
      <c r="A470" s="801"/>
      <c r="B470" s="805"/>
      <c r="C470" s="805"/>
      <c r="D470" s="735"/>
      <c r="E470" s="735"/>
      <c r="F470" s="735"/>
      <c r="G470" s="735"/>
      <c r="H470" s="735"/>
      <c r="I470" s="735"/>
      <c r="J470" s="735"/>
      <c r="K470" s="735"/>
      <c r="L470" s="354"/>
      <c r="M470" s="397"/>
      <c r="N470" s="397"/>
      <c r="O470" s="397"/>
      <c r="Q470" s="397" t="s">
        <v>653</v>
      </c>
      <c r="R470" s="7"/>
      <c r="S470" s="305"/>
      <c r="T470" s="372" t="str">
        <f ca="1">CELL("address",G469)</f>
        <v>$G$469</v>
      </c>
      <c r="U470" s="458" t="str">
        <f t="shared" si="80"/>
        <v>3d</v>
      </c>
      <c r="V470" s="390" t="str">
        <f t="shared" ca="1" si="81"/>
        <v>3d. DR_DER_System</v>
      </c>
      <c r="W470" s="458" t="s">
        <v>977</v>
      </c>
      <c r="X470" s="458" t="s">
        <v>1586</v>
      </c>
      <c r="Y470" s="458">
        <v>2</v>
      </c>
      <c r="Z470" s="385" t="str">
        <f t="shared" ca="1" si="82"/>
        <v>3d_$G$469_DER_SAML_SSO_2</v>
      </c>
      <c r="AA470" t="s">
        <v>589</v>
      </c>
      <c r="AC470" s="381" t="str">
        <f t="shared" si="96"/>
        <v>Yes,No,Not Applicable</v>
      </c>
      <c r="AD470" s="458" t="s">
        <v>86</v>
      </c>
      <c r="AE470" s="458" t="s">
        <v>86</v>
      </c>
      <c r="AG470" s="715" t="str">
        <f ca="1">"Requirement for "&amp;T470&amp; " based on "&amp;$T$11&amp;" answer of ""Yes"""</f>
        <v>Requirement for $G$469 based on $G$10 answer of "Yes"</v>
      </c>
      <c r="AM470" t="s">
        <v>82</v>
      </c>
      <c r="AN470" t="s">
        <v>86</v>
      </c>
      <c r="AO470" t="s">
        <v>88</v>
      </c>
    </row>
    <row r="471" spans="1:68" ht="5.25" customHeight="1" thickBot="1">
      <c r="A471" s="801"/>
      <c r="B471" s="805"/>
      <c r="C471" s="805"/>
      <c r="D471" s="735"/>
      <c r="E471" s="735"/>
      <c r="F471" s="735"/>
      <c r="G471" s="735"/>
      <c r="H471" s="735"/>
      <c r="I471" s="735"/>
      <c r="J471" s="735"/>
      <c r="K471" s="735"/>
      <c r="L471" s="354"/>
      <c r="M471" s="397"/>
      <c r="N471" s="397"/>
      <c r="O471" s="397"/>
      <c r="Q471" s="397" t="s">
        <v>653</v>
      </c>
      <c r="R471" s="7"/>
      <c r="S471" s="305"/>
      <c r="T471" s="372" t="str">
        <f ca="1">CELL("address",J469)</f>
        <v>$J$469</v>
      </c>
      <c r="U471" s="458" t="str">
        <f t="shared" si="80"/>
        <v>3d</v>
      </c>
      <c r="V471" s="390" t="str">
        <f t="shared" ca="1" si="81"/>
        <v>3d. DR_DER_System</v>
      </c>
      <c r="W471" s="458" t="s">
        <v>977</v>
      </c>
      <c r="X471" s="458" t="s">
        <v>1586</v>
      </c>
      <c r="Y471" s="458">
        <v>3</v>
      </c>
      <c r="Z471" s="385" t="str">
        <f t="shared" ca="1" si="82"/>
        <v>3d_$J$469_DER_SAML_SSO_3</v>
      </c>
      <c r="AA471" t="s">
        <v>589</v>
      </c>
      <c r="AC471" s="381" t="str">
        <f t="shared" si="96"/>
        <v>Yes,No,Not Applicable</v>
      </c>
      <c r="AD471" s="458" t="s">
        <v>86</v>
      </c>
      <c r="AE471" s="458" t="s">
        <v>86</v>
      </c>
      <c r="AG471" s="715" t="str">
        <f ca="1">"Requirement for "&amp;T471&amp; " based on "&amp;$T$12&amp;" answer of ""Yes"""</f>
        <v>Requirement for $J$469 based on $J$10 answer of "Yes"</v>
      </c>
      <c r="AM471" t="s">
        <v>82</v>
      </c>
      <c r="AN471" t="s">
        <v>86</v>
      </c>
      <c r="AO471" t="s">
        <v>88</v>
      </c>
    </row>
    <row r="472" spans="1:68" s="608" customFormat="1" ht="54" customHeight="1" thickTop="1" thickBot="1">
      <c r="A472" s="1238" t="s">
        <v>1662</v>
      </c>
      <c r="B472" s="1239"/>
      <c r="C472" s="1240"/>
      <c r="D472" s="1045"/>
      <c r="E472" s="1047"/>
      <c r="F472" s="826"/>
      <c r="G472" s="1045"/>
      <c r="H472" s="1047"/>
      <c r="I472" s="826"/>
      <c r="J472" s="1045"/>
      <c r="K472" s="1047"/>
      <c r="L472" s="502"/>
      <c r="M472" s="501"/>
      <c r="N472" s="940" t="s">
        <v>1771</v>
      </c>
      <c r="O472" s="501"/>
      <c r="P472"/>
      <c r="Q472" s="7"/>
      <c r="R472" s="7" t="s">
        <v>654</v>
      </c>
      <c r="S472" s="501"/>
      <c r="T472" s="372" t="str">
        <f ca="1">CELL("address",D472)</f>
        <v>$D$472</v>
      </c>
      <c r="U472" s="458" t="str">
        <f t="shared" si="80"/>
        <v>3d</v>
      </c>
      <c r="V472" s="390" t="str">
        <f t="shared" ref="V472:V474" ca="1" si="97">MID(CELL("filename",U472),FIND("]",CELL("filename",U472))+1,256)</f>
        <v>3d. DR_DER_System</v>
      </c>
      <c r="W472" s="458" t="s">
        <v>977</v>
      </c>
      <c r="X472" s="458" t="s">
        <v>1614</v>
      </c>
      <c r="Y472" s="458">
        <v>1</v>
      </c>
      <c r="Z472" s="385" t="str">
        <f t="shared" ref="Z472:Z474" ca="1" si="98">U472&amp;"_"&amp;T472&amp;"_"&amp;X472&amp;"_"&amp;Y472</f>
        <v>3d_$D$472_DER_SAML_SSO_no_descript_1</v>
      </c>
      <c r="AA472" s="608" t="s">
        <v>1011</v>
      </c>
      <c r="AB472">
        <v>2000</v>
      </c>
      <c r="AC472" s="577"/>
      <c r="AD472" s="458" t="s">
        <v>86</v>
      </c>
      <c r="AE472" s="458" t="s">
        <v>86</v>
      </c>
      <c r="AG472" s="715" t="str">
        <f ca="1">"Requirement for "&amp;T472&amp; " based on "&amp;T469&amp;" answer of ""No"""</f>
        <v>Requirement for $D$472 based on $D$469 answer of "No"</v>
      </c>
      <c r="BI472" s="833"/>
      <c r="BP472" s="747"/>
    </row>
    <row r="473" spans="1:68" ht="5.25" customHeight="1" thickTop="1">
      <c r="A473" s="822"/>
      <c r="B473" s="826"/>
      <c r="C473" s="826"/>
      <c r="D473" s="826"/>
      <c r="E473" s="826"/>
      <c r="F473" s="826"/>
      <c r="G473" s="826"/>
      <c r="H473" s="826"/>
      <c r="I473" s="826"/>
      <c r="J473" s="826"/>
      <c r="K473" s="826"/>
      <c r="L473" s="354"/>
      <c r="M473" s="397"/>
      <c r="N473" s="397"/>
      <c r="O473" s="397"/>
      <c r="Q473" s="397" t="s">
        <v>653</v>
      </c>
      <c r="R473" s="7"/>
      <c r="T473" s="372" t="str">
        <f ca="1">CELL("address",G472)</f>
        <v>$G$472</v>
      </c>
      <c r="U473" s="458" t="str">
        <f t="shared" si="80"/>
        <v>3d</v>
      </c>
      <c r="V473" s="390" t="str">
        <f t="shared" ca="1" si="97"/>
        <v>3d. DR_DER_System</v>
      </c>
      <c r="W473" s="458" t="s">
        <v>977</v>
      </c>
      <c r="X473" s="458" t="s">
        <v>1614</v>
      </c>
      <c r="Y473" s="458">
        <v>2</v>
      </c>
      <c r="Z473" s="385" t="str">
        <f t="shared" ca="1" si="98"/>
        <v>3d_$G$472_DER_SAML_SSO_no_descript_2</v>
      </c>
      <c r="AA473" s="608" t="s">
        <v>1011</v>
      </c>
      <c r="AB473">
        <v>2000</v>
      </c>
      <c r="AD473" s="458" t="s">
        <v>86</v>
      </c>
      <c r="AE473" s="458" t="s">
        <v>86</v>
      </c>
      <c r="AG473" s="715" t="str">
        <f ca="1">"Requirement for "&amp;T473&amp; " based on "&amp;T470&amp;" answer of ""No"""</f>
        <v>Requirement for $G$472 based on $G$469 answer of "No"</v>
      </c>
    </row>
    <row r="474" spans="1:68" ht="5.25" customHeight="1" thickBot="1">
      <c r="A474" s="822"/>
      <c r="B474" s="826"/>
      <c r="C474" s="826"/>
      <c r="D474" s="826"/>
      <c r="E474" s="826"/>
      <c r="F474" s="826"/>
      <c r="G474" s="826"/>
      <c r="H474" s="826"/>
      <c r="I474" s="826"/>
      <c r="J474" s="826"/>
      <c r="K474" s="826"/>
      <c r="L474" s="354"/>
      <c r="M474" s="397"/>
      <c r="N474" s="397"/>
      <c r="O474" s="397"/>
      <c r="Q474" s="397" t="s">
        <v>653</v>
      </c>
      <c r="R474" s="7"/>
      <c r="T474" s="372" t="str">
        <f ca="1">CELL("address",J472)</f>
        <v>$J$472</v>
      </c>
      <c r="U474" s="458" t="str">
        <f t="shared" si="80"/>
        <v>3d</v>
      </c>
      <c r="V474" s="390" t="str">
        <f t="shared" ca="1" si="97"/>
        <v>3d. DR_DER_System</v>
      </c>
      <c r="W474" s="458" t="s">
        <v>977</v>
      </c>
      <c r="X474" s="458" t="s">
        <v>1614</v>
      </c>
      <c r="Y474" s="458">
        <v>3</v>
      </c>
      <c r="Z474" s="385" t="str">
        <f t="shared" ca="1" si="98"/>
        <v>3d_$J$472_DER_SAML_SSO_no_descript_3</v>
      </c>
      <c r="AA474" s="608" t="s">
        <v>1011</v>
      </c>
      <c r="AB474">
        <v>2000</v>
      </c>
      <c r="AD474" s="458" t="s">
        <v>86</v>
      </c>
      <c r="AE474" s="458" t="s">
        <v>86</v>
      </c>
      <c r="AG474" s="715" t="str">
        <f ca="1">"Requirement for "&amp;T474&amp; " based on "&amp;T471&amp;" answer of ""No"""</f>
        <v>Requirement for $J$472 based on $J$469 answer of "No"</v>
      </c>
    </row>
    <row r="475" spans="1:68" s="608" customFormat="1" ht="54" customHeight="1" thickTop="1" thickBot="1">
      <c r="A475" s="1238" t="s">
        <v>1659</v>
      </c>
      <c r="B475" s="1239"/>
      <c r="C475" s="1240"/>
      <c r="D475" s="1045"/>
      <c r="E475" s="1047"/>
      <c r="F475" s="807"/>
      <c r="G475" s="1045"/>
      <c r="H475" s="1047"/>
      <c r="I475" s="807"/>
      <c r="J475" s="1045"/>
      <c r="K475" s="1047"/>
      <c r="L475" s="502"/>
      <c r="M475" s="501"/>
      <c r="N475" s="940" t="s">
        <v>1771</v>
      </c>
      <c r="O475" s="501"/>
      <c r="P475"/>
      <c r="Q475" s="7"/>
      <c r="R475" s="7" t="s">
        <v>654</v>
      </c>
      <c r="S475" s="501"/>
      <c r="T475" s="372" t="str">
        <f ca="1">CELL("address",D475)</f>
        <v>$D$475</v>
      </c>
      <c r="U475" s="458" t="str">
        <f t="shared" si="80"/>
        <v>3d</v>
      </c>
      <c r="V475" s="390" t="str">
        <f t="shared" ca="1" si="81"/>
        <v>3d. DR_DER_System</v>
      </c>
      <c r="W475" s="458" t="s">
        <v>977</v>
      </c>
      <c r="X475" s="458" t="s">
        <v>1677</v>
      </c>
      <c r="Y475" s="458">
        <v>1</v>
      </c>
      <c r="Z475" s="385" t="str">
        <f t="shared" ca="1" si="82"/>
        <v>3d_$D$475_DER_SAML_SSO_NA_descript_1</v>
      </c>
      <c r="AA475" s="608" t="s">
        <v>1011</v>
      </c>
      <c r="AB475">
        <v>2000</v>
      </c>
      <c r="AC475" s="577"/>
      <c r="AD475" s="458" t="s">
        <v>86</v>
      </c>
      <c r="AE475" s="458" t="s">
        <v>86</v>
      </c>
      <c r="AG475" s="715" t="str">
        <f ca="1">"Requirement for "&amp;T475&amp; " based on "&amp;T469&amp;" answer of ""Not Applicable"""</f>
        <v>Requirement for $D$475 based on $D$469 answer of "Not Applicable"</v>
      </c>
      <c r="BI475" s="833"/>
      <c r="BP475" s="747"/>
    </row>
    <row r="476" spans="1:68" ht="5.25" customHeight="1" thickTop="1">
      <c r="A476" s="802"/>
      <c r="B476" s="807"/>
      <c r="C476" s="807"/>
      <c r="D476" s="807"/>
      <c r="E476" s="807"/>
      <c r="F476" s="807"/>
      <c r="G476" s="807"/>
      <c r="H476" s="807"/>
      <c r="I476" s="807"/>
      <c r="J476" s="807"/>
      <c r="K476" s="807"/>
      <c r="L476" s="354"/>
      <c r="M476" s="397"/>
      <c r="N476" s="397"/>
      <c r="O476" s="397"/>
      <c r="Q476" s="397" t="s">
        <v>653</v>
      </c>
      <c r="R476" s="7"/>
      <c r="T476" s="372" t="str">
        <f ca="1">CELL("address",G475)</f>
        <v>$G$475</v>
      </c>
      <c r="U476" s="458" t="str">
        <f t="shared" si="80"/>
        <v>3d</v>
      </c>
      <c r="V476" s="390" t="str">
        <f t="shared" ca="1" si="81"/>
        <v>3d. DR_DER_System</v>
      </c>
      <c r="W476" s="458" t="s">
        <v>977</v>
      </c>
      <c r="X476" s="458" t="s">
        <v>1677</v>
      </c>
      <c r="Y476" s="458">
        <v>2</v>
      </c>
      <c r="Z476" s="385" t="str">
        <f t="shared" ca="1" si="82"/>
        <v>3d_$G$475_DER_SAML_SSO_NA_descript_2</v>
      </c>
      <c r="AA476" s="608" t="s">
        <v>1011</v>
      </c>
      <c r="AB476">
        <v>2000</v>
      </c>
      <c r="AD476" s="458" t="s">
        <v>86</v>
      </c>
      <c r="AE476" s="458" t="s">
        <v>86</v>
      </c>
      <c r="AG476" s="715" t="str">
        <f ca="1">"Requirement for "&amp;T476&amp; " based on "&amp;T470&amp;" answer of ""Not Applicable"""</f>
        <v>Requirement for $G$475 based on $G$469 answer of "Not Applicable"</v>
      </c>
    </row>
    <row r="477" spans="1:68" ht="5.25" customHeight="1">
      <c r="A477" s="802"/>
      <c r="B477" s="807"/>
      <c r="C477" s="807"/>
      <c r="D477" s="807"/>
      <c r="E477" s="807"/>
      <c r="F477" s="807"/>
      <c r="G477" s="807"/>
      <c r="H477" s="807"/>
      <c r="I477" s="807"/>
      <c r="J477" s="807"/>
      <c r="K477" s="807"/>
      <c r="L477" s="354"/>
      <c r="M477" s="397"/>
      <c r="N477" s="397"/>
      <c r="O477" s="397"/>
      <c r="Q477" s="397" t="s">
        <v>653</v>
      </c>
      <c r="R477" s="7"/>
      <c r="T477" s="372" t="str">
        <f ca="1">CELL("address",J475)</f>
        <v>$J$475</v>
      </c>
      <c r="U477" s="458" t="str">
        <f t="shared" si="80"/>
        <v>3d</v>
      </c>
      <c r="V477" s="390" t="str">
        <f t="shared" ca="1" si="81"/>
        <v>3d. DR_DER_System</v>
      </c>
      <c r="W477" s="458" t="s">
        <v>977</v>
      </c>
      <c r="X477" s="458" t="s">
        <v>1677</v>
      </c>
      <c r="Y477" s="458">
        <v>3</v>
      </c>
      <c r="Z477" s="385" t="str">
        <f t="shared" ca="1" si="82"/>
        <v>3d_$J$475_DER_SAML_SSO_NA_descript_3</v>
      </c>
      <c r="AA477" s="608" t="s">
        <v>1011</v>
      </c>
      <c r="AB477">
        <v>2000</v>
      </c>
      <c r="AD477" s="458" t="s">
        <v>86</v>
      </c>
      <c r="AE477" s="458" t="s">
        <v>86</v>
      </c>
      <c r="AG477" s="715" t="str">
        <f ca="1">"Requirement for "&amp;T477&amp; " based on "&amp;T471&amp;" answer of ""Not Applicable"""</f>
        <v>Requirement for $J$475 based on $J$469 answer of "Not Applicable"</v>
      </c>
    </row>
    <row r="478" spans="1:68">
      <c r="A478" s="689" t="s">
        <v>595</v>
      </c>
      <c r="B478" s="688"/>
      <c r="C478" s="688"/>
      <c r="D478" s="688"/>
      <c r="E478" s="688"/>
      <c r="F478" s="688"/>
      <c r="G478" s="688"/>
      <c r="H478" s="688"/>
      <c r="I478" s="688"/>
      <c r="J478" s="688"/>
      <c r="K478" s="688"/>
      <c r="L478" s="354"/>
      <c r="M478" s="7"/>
      <c r="N478" s="7"/>
      <c r="O478" s="7"/>
      <c r="P478" s="7"/>
      <c r="Q478" s="397"/>
      <c r="R478" s="7" t="s">
        <v>654</v>
      </c>
    </row>
    <row r="479" spans="1:68" ht="24.75" customHeight="1">
      <c r="A479" s="493" t="s">
        <v>1407</v>
      </c>
      <c r="B479" s="688"/>
      <c r="C479" s="688"/>
      <c r="D479" s="1203"/>
      <c r="E479" s="1205"/>
      <c r="F479" s="688"/>
      <c r="G479" s="1203"/>
      <c r="H479" s="1205"/>
      <c r="I479" s="688"/>
      <c r="J479" s="1203"/>
      <c r="K479" s="1205"/>
      <c r="L479" s="354"/>
      <c r="M479" s="7"/>
      <c r="N479" s="7"/>
      <c r="O479" s="7"/>
      <c r="P479" s="7"/>
      <c r="Q479" s="7"/>
      <c r="R479" s="7" t="s">
        <v>654</v>
      </c>
      <c r="S479" s="392"/>
      <c r="T479" s="372" t="str">
        <f ca="1">CELL("address",D479)</f>
        <v>$D$479</v>
      </c>
      <c r="U479" s="458" t="str">
        <f t="shared" ref="U479:U487" si="99">$U$7</f>
        <v>3d</v>
      </c>
      <c r="V479" s="390" t="str">
        <f t="shared" ref="V479:V487" ca="1" si="100">MID(CELL("filename",U479),FIND("]",CELL("filename",U479))+1,256)</f>
        <v>3d. DR_DER_System</v>
      </c>
      <c r="W479" s="458" t="s">
        <v>977</v>
      </c>
      <c r="X479" s="458" t="s">
        <v>1009</v>
      </c>
      <c r="Y479" s="458">
        <v>1</v>
      </c>
      <c r="Z479" s="385" t="str">
        <f t="shared" ref="Z479:Z487" ca="1" si="101">U479&amp;"_"&amp;T479&amp;"_"&amp;X479&amp;"_"&amp;Y479</f>
        <v>3d_$D$479_price_description_1</v>
      </c>
      <c r="AA479" t="s">
        <v>1011</v>
      </c>
      <c r="AB479">
        <v>2000</v>
      </c>
      <c r="AD479" s="458" t="s">
        <v>86</v>
      </c>
      <c r="AE479" s="458" t="s">
        <v>86</v>
      </c>
      <c r="AG479" s="715" t="str">
        <f ca="1">"Requirement for "&amp;T479&amp; " based on "&amp;$T$10&amp;" answer of ""Yes"""</f>
        <v>Requirement for $D$479 based on $D$10 answer of "Yes"</v>
      </c>
    </row>
    <row r="480" spans="1:68" ht="5.25" customHeight="1">
      <c r="A480" s="493"/>
      <c r="B480" s="688"/>
      <c r="C480" s="688"/>
      <c r="D480" s="688"/>
      <c r="E480" s="688"/>
      <c r="F480" s="688"/>
      <c r="G480" s="688"/>
      <c r="H480" s="688"/>
      <c r="I480" s="688"/>
      <c r="J480" s="688"/>
      <c r="K480" s="688"/>
      <c r="L480" s="354"/>
      <c r="M480" s="7"/>
      <c r="N480" s="7"/>
      <c r="O480" s="7"/>
      <c r="P480" s="7"/>
      <c r="Q480" s="397" t="s">
        <v>653</v>
      </c>
      <c r="R480" s="7"/>
      <c r="S480" s="392"/>
      <c r="T480" s="372" t="str">
        <f ca="1">CELL("address",G479)</f>
        <v>$G$479</v>
      </c>
      <c r="U480" s="458" t="str">
        <f t="shared" si="99"/>
        <v>3d</v>
      </c>
      <c r="V480" s="390" t="str">
        <f t="shared" ca="1" si="100"/>
        <v>3d. DR_DER_System</v>
      </c>
      <c r="W480" s="458" t="s">
        <v>977</v>
      </c>
      <c r="X480" s="458" t="s">
        <v>1009</v>
      </c>
      <c r="Y480" s="458">
        <v>2</v>
      </c>
      <c r="Z480" s="385" t="str">
        <f t="shared" ca="1" si="101"/>
        <v>3d_$G$479_price_description_2</v>
      </c>
      <c r="AA480" t="s">
        <v>1011</v>
      </c>
      <c r="AB480">
        <v>2000</v>
      </c>
      <c r="AD480" s="458" t="s">
        <v>86</v>
      </c>
      <c r="AE480" s="458" t="s">
        <v>86</v>
      </c>
      <c r="AG480" s="715" t="str">
        <f ca="1">"Requirement for "&amp;T480&amp; " based on "&amp;$T$11&amp;" answer of ""Yes"""</f>
        <v>Requirement for $G$479 based on $G$10 answer of "Yes"</v>
      </c>
    </row>
    <row r="481" spans="1:40" ht="5.25" customHeight="1">
      <c r="A481" s="493"/>
      <c r="B481" s="688"/>
      <c r="C481" s="688"/>
      <c r="D481" s="688"/>
      <c r="E481" s="688"/>
      <c r="F481" s="688"/>
      <c r="G481" s="688"/>
      <c r="H481" s="688"/>
      <c r="I481" s="688"/>
      <c r="J481" s="688"/>
      <c r="K481" s="688"/>
      <c r="L481" s="354"/>
      <c r="M481" s="7"/>
      <c r="N481" s="7"/>
      <c r="O481" s="7"/>
      <c r="P481" s="7"/>
      <c r="Q481" s="397" t="s">
        <v>653</v>
      </c>
      <c r="R481" s="7"/>
      <c r="S481" s="392"/>
      <c r="T481" s="372" t="str">
        <f ca="1">CELL("address",J479)</f>
        <v>$J$479</v>
      </c>
      <c r="U481" s="458" t="str">
        <f t="shared" si="99"/>
        <v>3d</v>
      </c>
      <c r="V481" s="390" t="str">
        <f t="shared" ca="1" si="100"/>
        <v>3d. DR_DER_System</v>
      </c>
      <c r="W481" s="458" t="s">
        <v>977</v>
      </c>
      <c r="X481" s="458" t="s">
        <v>1009</v>
      </c>
      <c r="Y481" s="458">
        <v>3</v>
      </c>
      <c r="Z481" s="385" t="str">
        <f t="shared" ca="1" si="101"/>
        <v>3d_$J$479_price_description_3</v>
      </c>
      <c r="AA481" t="s">
        <v>1011</v>
      </c>
      <c r="AB481">
        <v>2000</v>
      </c>
      <c r="AD481" s="458" t="s">
        <v>86</v>
      </c>
      <c r="AE481" s="458" t="s">
        <v>86</v>
      </c>
      <c r="AG481" s="715" t="str">
        <f ca="1">"Requirement for "&amp;T481&amp; " based on "&amp;$T$12&amp;" answer of ""Yes"""</f>
        <v>Requirement for $J$479 based on $J$10 answer of "Yes"</v>
      </c>
    </row>
    <row r="482" spans="1:40">
      <c r="A482" s="493" t="s">
        <v>1408</v>
      </c>
      <c r="B482" s="683" t="s">
        <v>861</v>
      </c>
      <c r="C482" s="688"/>
      <c r="D482" s="1277"/>
      <c r="E482" s="1278"/>
      <c r="F482" s="688"/>
      <c r="G482" s="1277"/>
      <c r="H482" s="1278"/>
      <c r="I482" s="688"/>
      <c r="J482" s="1277"/>
      <c r="K482" s="1278"/>
      <c r="L482" s="354"/>
      <c r="M482" s="7"/>
      <c r="N482" s="7"/>
      <c r="O482" s="7"/>
      <c r="P482" s="7"/>
      <c r="Q482" s="7"/>
      <c r="R482" s="7" t="s">
        <v>654</v>
      </c>
      <c r="T482" s="372" t="str">
        <f ca="1">CELL("address",D482)</f>
        <v>$D$482</v>
      </c>
      <c r="U482" s="458" t="str">
        <f t="shared" si="99"/>
        <v>3d</v>
      </c>
      <c r="V482" s="390" t="str">
        <f t="shared" ca="1" si="100"/>
        <v>3d. DR_DER_System</v>
      </c>
      <c r="W482" s="458" t="s">
        <v>977</v>
      </c>
      <c r="X482" s="458" t="s">
        <v>1036</v>
      </c>
      <c r="Y482" s="458">
        <v>1</v>
      </c>
      <c r="Z482" s="385" t="str">
        <f t="shared" ca="1" si="101"/>
        <v>3d_$D$482_energy_charge_1</v>
      </c>
      <c r="AA482" s="458" t="s">
        <v>426</v>
      </c>
      <c r="AC482" s="383" t="str">
        <f t="shared" ref="AC482:AC487" si="102">"0.00"</f>
        <v>0.00</v>
      </c>
      <c r="AD482" s="458" t="s">
        <v>86</v>
      </c>
      <c r="AE482" s="458" t="s">
        <v>86</v>
      </c>
      <c r="AG482" s="715" t="str">
        <f ca="1">"Requirement for "&amp;T482&amp; " based on "&amp;$T$10&amp;" answer of ""Yes"""</f>
        <v>Requirement for $D$482 based on $D$10 answer of "Yes"</v>
      </c>
    </row>
    <row r="483" spans="1:40" ht="5.25" customHeight="1">
      <c r="A483" s="493"/>
      <c r="B483" s="683"/>
      <c r="C483" s="688"/>
      <c r="D483" s="688"/>
      <c r="E483" s="688"/>
      <c r="F483" s="688"/>
      <c r="G483" s="688"/>
      <c r="H483" s="688"/>
      <c r="I483" s="688"/>
      <c r="J483" s="688"/>
      <c r="K483" s="688"/>
      <c r="L483" s="354"/>
      <c r="M483" s="7"/>
      <c r="N483" s="7"/>
      <c r="O483" s="7"/>
      <c r="P483" s="7"/>
      <c r="Q483" s="397" t="s">
        <v>653</v>
      </c>
      <c r="R483" s="7"/>
      <c r="T483" s="372" t="str">
        <f ca="1">CELL("address",G482)</f>
        <v>$G$482</v>
      </c>
      <c r="U483" s="458" t="str">
        <f t="shared" si="99"/>
        <v>3d</v>
      </c>
      <c r="V483" s="390" t="str">
        <f t="shared" ca="1" si="100"/>
        <v>3d. DR_DER_System</v>
      </c>
      <c r="W483" s="458" t="s">
        <v>977</v>
      </c>
      <c r="X483" s="458" t="s">
        <v>1036</v>
      </c>
      <c r="Y483" s="458">
        <v>2</v>
      </c>
      <c r="Z483" s="385" t="str">
        <f t="shared" ca="1" si="101"/>
        <v>3d_$G$482_energy_charge_2</v>
      </c>
      <c r="AA483" s="458" t="s">
        <v>426</v>
      </c>
      <c r="AC483" s="383" t="str">
        <f t="shared" si="102"/>
        <v>0.00</v>
      </c>
      <c r="AD483" s="458" t="s">
        <v>86</v>
      </c>
      <c r="AE483" s="458" t="s">
        <v>86</v>
      </c>
      <c r="AG483" s="715" t="str">
        <f ca="1">"Requirement for "&amp;T483&amp; " based on "&amp;$T$11&amp;" answer of ""Yes"""</f>
        <v>Requirement for $G$482 based on $G$10 answer of "Yes"</v>
      </c>
    </row>
    <row r="484" spans="1:40" ht="5.25" customHeight="1">
      <c r="A484" s="493"/>
      <c r="B484" s="683"/>
      <c r="C484" s="688"/>
      <c r="D484" s="688"/>
      <c r="E484" s="688"/>
      <c r="F484" s="688"/>
      <c r="G484" s="688"/>
      <c r="H484" s="688"/>
      <c r="I484" s="688"/>
      <c r="J484" s="688"/>
      <c r="K484" s="688"/>
      <c r="L484" s="354"/>
      <c r="M484" s="7"/>
      <c r="N484" s="7"/>
      <c r="O484" s="7"/>
      <c r="P484" s="7"/>
      <c r="Q484" s="397" t="s">
        <v>653</v>
      </c>
      <c r="R484" s="7"/>
      <c r="T484" s="372" t="str">
        <f ca="1">CELL("address",J482)</f>
        <v>$J$482</v>
      </c>
      <c r="U484" s="458" t="str">
        <f t="shared" si="99"/>
        <v>3d</v>
      </c>
      <c r="V484" s="390" t="str">
        <f t="shared" ca="1" si="100"/>
        <v>3d. DR_DER_System</v>
      </c>
      <c r="W484" s="458" t="s">
        <v>977</v>
      </c>
      <c r="X484" s="458" t="s">
        <v>1036</v>
      </c>
      <c r="Y484" s="458">
        <v>3</v>
      </c>
      <c r="Z484" s="385" t="str">
        <f t="shared" ca="1" si="101"/>
        <v>3d_$J$482_energy_charge_3</v>
      </c>
      <c r="AA484" s="458" t="s">
        <v>426</v>
      </c>
      <c r="AC484" s="383" t="str">
        <f t="shared" si="102"/>
        <v>0.00</v>
      </c>
      <c r="AD484" s="458" t="s">
        <v>86</v>
      </c>
      <c r="AE484" s="458" t="s">
        <v>86</v>
      </c>
      <c r="AG484" s="715" t="str">
        <f ca="1">"Requirement for "&amp;T484&amp; " based on "&amp;$T$12&amp;" answer of ""Yes"""</f>
        <v>Requirement for $J$482 based on $J$10 answer of "Yes"</v>
      </c>
    </row>
    <row r="485" spans="1:40">
      <c r="A485" s="493" t="s">
        <v>1409</v>
      </c>
      <c r="B485" s="683" t="s">
        <v>621</v>
      </c>
      <c r="C485" s="688"/>
      <c r="D485" s="1279"/>
      <c r="E485" s="1280"/>
      <c r="F485" s="688"/>
      <c r="G485" s="1279"/>
      <c r="H485" s="1280"/>
      <c r="I485" s="688"/>
      <c r="J485" s="1279"/>
      <c r="K485" s="1280"/>
      <c r="L485" s="354"/>
      <c r="M485" s="7"/>
      <c r="N485" s="7"/>
      <c r="O485" s="7"/>
      <c r="P485" s="7"/>
      <c r="Q485" s="7"/>
      <c r="R485" s="7" t="s">
        <v>654</v>
      </c>
      <c r="T485" s="372" t="str">
        <f ca="1">CELL("address",D485)</f>
        <v>$D$485</v>
      </c>
      <c r="U485" s="458" t="str">
        <f t="shared" si="99"/>
        <v>3d</v>
      </c>
      <c r="V485" s="390" t="str">
        <f t="shared" ca="1" si="100"/>
        <v>3d. DR_DER_System</v>
      </c>
      <c r="W485" s="458" t="s">
        <v>977</v>
      </c>
      <c r="X485" s="458" t="s">
        <v>1037</v>
      </c>
      <c r="Y485" s="458">
        <v>1</v>
      </c>
      <c r="Z485" s="385" t="str">
        <f t="shared" ca="1" si="101"/>
        <v>3d_$D$485_capacity_charge_1</v>
      </c>
      <c r="AA485" s="458" t="s">
        <v>426</v>
      </c>
      <c r="AC485" s="383" t="str">
        <f t="shared" si="102"/>
        <v>0.00</v>
      </c>
      <c r="AD485" s="458" t="s">
        <v>86</v>
      </c>
      <c r="AE485" s="458" t="s">
        <v>86</v>
      </c>
      <c r="AG485" s="715" t="str">
        <f ca="1">"Requirement for "&amp;T485&amp; " based on "&amp;$T$10&amp;" answer of ""Yes"""</f>
        <v>Requirement for $D$485 based on $D$10 answer of "Yes"</v>
      </c>
    </row>
    <row r="486" spans="1:40" ht="5.25" customHeight="1">
      <c r="A486" s="493"/>
      <c r="B486" s="688"/>
      <c r="C486" s="688"/>
      <c r="D486" s="688"/>
      <c r="E486" s="688"/>
      <c r="F486" s="688"/>
      <c r="G486" s="688"/>
      <c r="H486" s="688"/>
      <c r="I486" s="688"/>
      <c r="J486" s="688"/>
      <c r="K486" s="688"/>
      <c r="L486" s="354"/>
      <c r="M486" s="7"/>
      <c r="N486" s="7"/>
      <c r="O486" s="7"/>
      <c r="P486" s="7"/>
      <c r="Q486" s="397" t="s">
        <v>653</v>
      </c>
      <c r="R486" s="7"/>
      <c r="T486" s="372" t="str">
        <f ca="1">CELL("address",G485)</f>
        <v>$G$485</v>
      </c>
      <c r="U486" s="458" t="str">
        <f t="shared" si="99"/>
        <v>3d</v>
      </c>
      <c r="V486" s="390" t="str">
        <f t="shared" ca="1" si="100"/>
        <v>3d. DR_DER_System</v>
      </c>
      <c r="W486" s="458" t="s">
        <v>977</v>
      </c>
      <c r="X486" s="458" t="s">
        <v>1037</v>
      </c>
      <c r="Y486" s="458">
        <v>2</v>
      </c>
      <c r="Z486" s="385" t="str">
        <f t="shared" ca="1" si="101"/>
        <v>3d_$G$485_capacity_charge_2</v>
      </c>
      <c r="AA486" s="458" t="s">
        <v>426</v>
      </c>
      <c r="AC486" s="383" t="str">
        <f t="shared" si="102"/>
        <v>0.00</v>
      </c>
      <c r="AD486" s="458" t="s">
        <v>86</v>
      </c>
      <c r="AE486" s="458" t="s">
        <v>86</v>
      </c>
      <c r="AG486" s="715" t="str">
        <f ca="1">"Requirement for "&amp;T486&amp; " based on "&amp;$T$11&amp;" answer of ""Yes"""</f>
        <v>Requirement for $G$485 based on $G$10 answer of "Yes"</v>
      </c>
    </row>
    <row r="487" spans="1:40" ht="5.25" customHeight="1">
      <c r="A487" s="493"/>
      <c r="B487" s="688"/>
      <c r="C487" s="688"/>
      <c r="D487" s="688"/>
      <c r="E487" s="688"/>
      <c r="F487" s="688"/>
      <c r="G487" s="688"/>
      <c r="H487" s="688"/>
      <c r="I487" s="688"/>
      <c r="J487" s="688"/>
      <c r="K487" s="688"/>
      <c r="L487" s="354"/>
      <c r="M487" s="7"/>
      <c r="N487" s="7"/>
      <c r="O487" s="7"/>
      <c r="P487" s="7"/>
      <c r="Q487" s="397" t="s">
        <v>653</v>
      </c>
      <c r="R487" s="7"/>
      <c r="T487" s="372" t="str">
        <f ca="1">CELL("address",J485)</f>
        <v>$J$485</v>
      </c>
      <c r="U487" s="458" t="str">
        <f t="shared" si="99"/>
        <v>3d</v>
      </c>
      <c r="V487" s="390" t="str">
        <f t="shared" ca="1" si="100"/>
        <v>3d. DR_DER_System</v>
      </c>
      <c r="W487" s="458" t="s">
        <v>977</v>
      </c>
      <c r="X487" s="458" t="s">
        <v>1037</v>
      </c>
      <c r="Y487" s="458">
        <v>3</v>
      </c>
      <c r="Z487" s="385" t="str">
        <f t="shared" ca="1" si="101"/>
        <v>3d_$J$485_capacity_charge_3</v>
      </c>
      <c r="AA487" s="458" t="s">
        <v>426</v>
      </c>
      <c r="AC487" s="383" t="str">
        <f t="shared" si="102"/>
        <v>0.00</v>
      </c>
      <c r="AD487" s="458" t="s">
        <v>86</v>
      </c>
      <c r="AE487" s="458" t="s">
        <v>86</v>
      </c>
      <c r="AG487" s="715" t="str">
        <f ca="1">"Requirement for "&amp;T487&amp; " based on "&amp;$T$12&amp;" answer of ""Yes"""</f>
        <v>Requirement for $J$485 based on $J$10 answer of "Yes"</v>
      </c>
    </row>
    <row r="488" spans="1:40">
      <c r="A488" s="494"/>
      <c r="B488" s="688"/>
      <c r="C488" s="688"/>
      <c r="D488" s="688"/>
      <c r="E488" s="688"/>
      <c r="F488" s="688"/>
      <c r="G488" s="688"/>
      <c r="H488" s="688"/>
      <c r="I488" s="688"/>
      <c r="J488" s="688"/>
      <c r="K488" s="688"/>
      <c r="L488" s="354"/>
      <c r="M488" s="7"/>
      <c r="N488" s="7"/>
      <c r="O488" s="7"/>
      <c r="P488" s="7"/>
      <c r="Q488" s="7"/>
      <c r="R488" s="7"/>
      <c r="AA488" s="458"/>
    </row>
    <row r="489" spans="1:40">
      <c r="A489" s="609" t="s">
        <v>843</v>
      </c>
      <c r="B489" s="683"/>
      <c r="C489" s="688"/>
      <c r="D489" s="688"/>
      <c r="E489" s="688"/>
      <c r="F489" s="688"/>
      <c r="G489" s="688"/>
      <c r="H489" s="688"/>
      <c r="I489" s="688"/>
      <c r="J489" s="688"/>
      <c r="K489" s="688"/>
      <c r="L489" s="354"/>
      <c r="M489" s="7"/>
      <c r="N489" s="7"/>
      <c r="O489" s="7"/>
      <c r="P489" s="7"/>
      <c r="Q489" s="7"/>
      <c r="R489" s="7"/>
      <c r="AA489" s="458"/>
    </row>
    <row r="490" spans="1:40">
      <c r="A490" s="1168" t="s">
        <v>1339</v>
      </c>
      <c r="B490" s="1265"/>
      <c r="C490" s="207"/>
      <c r="D490" s="1200"/>
      <c r="E490" s="1202"/>
      <c r="F490" s="688"/>
      <c r="G490" s="1200"/>
      <c r="H490" s="1202"/>
      <c r="I490" s="688"/>
      <c r="J490" s="1200"/>
      <c r="K490" s="1202"/>
      <c r="L490" s="354"/>
      <c r="M490" s="397"/>
      <c r="N490" s="397"/>
      <c r="O490" s="397"/>
      <c r="P490" s="397"/>
      <c r="Q490" s="7"/>
      <c r="R490" s="7" t="s">
        <v>654</v>
      </c>
      <c r="S490" s="305"/>
      <c r="T490" s="372" t="str">
        <f ca="1">CELL("address",D490)</f>
        <v>$D$490</v>
      </c>
      <c r="U490" s="458" t="str">
        <f t="shared" ref="U490:U495" si="103">$U$7</f>
        <v>3d</v>
      </c>
      <c r="V490" s="390" t="str">
        <f t="shared" ref="V490:V495" ca="1" si="104">MID(CELL("filename",U490),FIND("]",CELL("filename",U490))+1,256)</f>
        <v>3d. DR_DER_System</v>
      </c>
      <c r="W490" s="458" t="s">
        <v>977</v>
      </c>
      <c r="X490" s="458" t="s">
        <v>1038</v>
      </c>
      <c r="Y490" s="458">
        <v>1</v>
      </c>
      <c r="Z490" s="385" t="str">
        <f t="shared" ref="Z490:Z495" ca="1" si="105">U490&amp;"_"&amp;T490&amp;"_"&amp;X490&amp;"_"&amp;Y490</f>
        <v>3d_$D$490_customer_benefit_sharing_1</v>
      </c>
      <c r="AA490" t="s">
        <v>589</v>
      </c>
      <c r="AC490" s="381" t="str">
        <f>CONCATENATE(AM490,",",AN490)</f>
        <v>Yes,No</v>
      </c>
      <c r="AD490" s="458" t="s">
        <v>86</v>
      </c>
      <c r="AE490" s="458" t="s">
        <v>86</v>
      </c>
      <c r="AG490" s="715" t="str">
        <f ca="1">"Requirement for "&amp;T490&amp; " based on "&amp;$T$10&amp;" answer of ""Yes"""</f>
        <v>Requirement for $D$490 based on $D$10 answer of "Yes"</v>
      </c>
      <c r="AM490" t="s">
        <v>82</v>
      </c>
      <c r="AN490" t="s">
        <v>86</v>
      </c>
    </row>
    <row r="491" spans="1:40" ht="5.25" customHeight="1">
      <c r="A491" s="682"/>
      <c r="B491" s="688"/>
      <c r="C491" s="207"/>
      <c r="D491" s="688"/>
      <c r="E491" s="688"/>
      <c r="F491" s="688"/>
      <c r="G491" s="688"/>
      <c r="H491" s="688"/>
      <c r="I491" s="688"/>
      <c r="J491" s="688"/>
      <c r="K491" s="688"/>
      <c r="L491" s="354"/>
      <c r="M491" s="397"/>
      <c r="N491" s="397"/>
      <c r="O491" s="397"/>
      <c r="P491" s="397"/>
      <c r="Q491" s="397" t="s">
        <v>653</v>
      </c>
      <c r="R491" s="7"/>
      <c r="S491" s="305"/>
      <c r="T491" s="372" t="str">
        <f ca="1">CELL("address",G490)</f>
        <v>$G$490</v>
      </c>
      <c r="U491" s="458" t="str">
        <f t="shared" si="103"/>
        <v>3d</v>
      </c>
      <c r="V491" s="390" t="str">
        <f t="shared" ca="1" si="104"/>
        <v>3d. DR_DER_System</v>
      </c>
      <c r="W491" s="458" t="s">
        <v>977</v>
      </c>
      <c r="X491" s="458" t="s">
        <v>1038</v>
      </c>
      <c r="Y491" s="458">
        <v>2</v>
      </c>
      <c r="Z491" s="385" t="str">
        <f t="shared" ca="1" si="105"/>
        <v>3d_$G$490_customer_benefit_sharing_2</v>
      </c>
      <c r="AA491" t="s">
        <v>589</v>
      </c>
      <c r="AC491" s="381" t="str">
        <f t="shared" ref="AC491:AC492" si="106">CONCATENATE(AM491,",",AN491)</f>
        <v>Yes,No</v>
      </c>
      <c r="AD491" s="458" t="s">
        <v>86</v>
      </c>
      <c r="AE491" s="458" t="s">
        <v>86</v>
      </c>
      <c r="AG491" s="715" t="str">
        <f ca="1">"Requirement for "&amp;T491&amp; " based on "&amp;$T$11&amp;" answer of ""Yes"""</f>
        <v>Requirement for $G$490 based on $G$10 answer of "Yes"</v>
      </c>
      <c r="AM491" t="s">
        <v>82</v>
      </c>
      <c r="AN491" t="s">
        <v>86</v>
      </c>
    </row>
    <row r="492" spans="1:40" ht="5.25" customHeight="1">
      <c r="A492" s="682"/>
      <c r="B492" s="688"/>
      <c r="C492" s="207"/>
      <c r="D492" s="688"/>
      <c r="E492" s="688"/>
      <c r="F492" s="688"/>
      <c r="G492" s="688"/>
      <c r="H492" s="688"/>
      <c r="I492" s="688"/>
      <c r="J492" s="688"/>
      <c r="K492" s="688"/>
      <c r="L492" s="354"/>
      <c r="M492" s="397"/>
      <c r="N492" s="397"/>
      <c r="O492" s="397"/>
      <c r="P492" s="397"/>
      <c r="Q492" s="397" t="s">
        <v>653</v>
      </c>
      <c r="R492" s="7"/>
      <c r="S492" s="305"/>
      <c r="T492" s="372" t="str">
        <f ca="1">CELL("address",J490)</f>
        <v>$J$490</v>
      </c>
      <c r="U492" s="458" t="str">
        <f t="shared" si="103"/>
        <v>3d</v>
      </c>
      <c r="V492" s="390" t="str">
        <f t="shared" ca="1" si="104"/>
        <v>3d. DR_DER_System</v>
      </c>
      <c r="W492" s="458" t="s">
        <v>977</v>
      </c>
      <c r="X492" s="458" t="s">
        <v>1038</v>
      </c>
      <c r="Y492" s="458">
        <v>3</v>
      </c>
      <c r="Z492" s="385" t="str">
        <f t="shared" ca="1" si="105"/>
        <v>3d_$J$490_customer_benefit_sharing_3</v>
      </c>
      <c r="AA492" t="s">
        <v>589</v>
      </c>
      <c r="AC492" s="381" t="str">
        <f t="shared" si="106"/>
        <v>Yes,No</v>
      </c>
      <c r="AD492" s="458" t="s">
        <v>86</v>
      </c>
      <c r="AE492" s="458" t="s">
        <v>86</v>
      </c>
      <c r="AG492" s="715" t="str">
        <f ca="1">"Requirement for "&amp;T492&amp; " based on "&amp;$T$12&amp;" answer of ""Yes"""</f>
        <v>Requirement for $J$490 based on $J$10 answer of "Yes"</v>
      </c>
      <c r="AM492" t="s">
        <v>82</v>
      </c>
      <c r="AN492" t="s">
        <v>86</v>
      </c>
    </row>
    <row r="493" spans="1:40" ht="26.25" customHeight="1">
      <c r="A493" s="1188" t="s">
        <v>197</v>
      </c>
      <c r="B493" s="1273"/>
      <c r="C493" s="688"/>
      <c r="D493" s="1045"/>
      <c r="E493" s="1047"/>
      <c r="F493" s="688"/>
      <c r="G493" s="1045"/>
      <c r="H493" s="1047"/>
      <c r="I493" s="688"/>
      <c r="J493" s="1045"/>
      <c r="K493" s="1047"/>
      <c r="L493" s="354"/>
      <c r="M493" s="7"/>
      <c r="N493" s="7"/>
      <c r="O493" s="7"/>
      <c r="P493" s="7"/>
      <c r="Q493" s="7"/>
      <c r="R493" s="7" t="s">
        <v>654</v>
      </c>
      <c r="T493" s="372" t="str">
        <f ca="1">CELL("address",D493)</f>
        <v>$D$493</v>
      </c>
      <c r="U493" s="458" t="str">
        <f t="shared" si="103"/>
        <v>3d</v>
      </c>
      <c r="V493" s="390" t="str">
        <f t="shared" ca="1" si="104"/>
        <v>3d. DR_DER_System</v>
      </c>
      <c r="W493" s="458" t="s">
        <v>977</v>
      </c>
      <c r="X493" s="458" t="s">
        <v>1606</v>
      </c>
      <c r="Y493" s="458">
        <v>1</v>
      </c>
      <c r="Z493" s="385" t="str">
        <f t="shared" ca="1" si="105"/>
        <v>3d_$D$493_description_customer_benefit_sharing_1</v>
      </c>
      <c r="AA493" t="s">
        <v>1011</v>
      </c>
      <c r="AB493">
        <v>2000</v>
      </c>
      <c r="AD493" s="458" t="s">
        <v>86</v>
      </c>
      <c r="AE493" s="458" t="s">
        <v>86</v>
      </c>
      <c r="AG493" s="715" t="str">
        <f ca="1">"Requirement for "&amp;T493&amp; " based on "&amp;T490&amp;" answer of ""Yes"""</f>
        <v>Requirement for $D$493 based on $D$490 answer of "Yes"</v>
      </c>
    </row>
    <row r="494" spans="1:40" ht="5.25" customHeight="1">
      <c r="A494" s="680"/>
      <c r="B494" s="688"/>
      <c r="C494" s="688"/>
      <c r="D494" s="688"/>
      <c r="E494" s="688"/>
      <c r="F494" s="688"/>
      <c r="G494" s="688"/>
      <c r="H494" s="688"/>
      <c r="I494" s="688"/>
      <c r="J494" s="688"/>
      <c r="K494" s="688"/>
      <c r="L494" s="354"/>
      <c r="M494" s="7"/>
      <c r="N494" s="7"/>
      <c r="O494" s="7"/>
      <c r="P494" s="7"/>
      <c r="Q494" s="397" t="s">
        <v>653</v>
      </c>
      <c r="R494" s="7"/>
      <c r="T494" s="372" t="str">
        <f ca="1">CELL("address",G493)</f>
        <v>$G$493</v>
      </c>
      <c r="U494" s="458" t="str">
        <f t="shared" si="103"/>
        <v>3d</v>
      </c>
      <c r="V494" s="390" t="str">
        <f t="shared" ca="1" si="104"/>
        <v>3d. DR_DER_System</v>
      </c>
      <c r="W494" s="458" t="s">
        <v>977</v>
      </c>
      <c r="X494" s="458" t="s">
        <v>1606</v>
      </c>
      <c r="Y494" s="458">
        <v>2</v>
      </c>
      <c r="Z494" s="385" t="str">
        <f t="shared" ca="1" si="105"/>
        <v>3d_$G$493_description_customer_benefit_sharing_2</v>
      </c>
      <c r="AA494" t="s">
        <v>1011</v>
      </c>
      <c r="AB494">
        <v>2000</v>
      </c>
      <c r="AD494" s="458" t="s">
        <v>86</v>
      </c>
      <c r="AE494" s="458" t="s">
        <v>86</v>
      </c>
      <c r="AG494" s="715" t="str">
        <f ca="1">"Requirement for "&amp;T494&amp; " based on "&amp;T491&amp;" answer of ""Yes"""</f>
        <v>Requirement for $G$493 based on $G$490 answer of "Yes"</v>
      </c>
    </row>
    <row r="495" spans="1:40" ht="5.25" customHeight="1" thickBot="1">
      <c r="A495" s="687"/>
      <c r="B495" s="688"/>
      <c r="C495" s="688"/>
      <c r="D495" s="688"/>
      <c r="E495" s="688"/>
      <c r="F495" s="688"/>
      <c r="G495" s="688"/>
      <c r="H495" s="688"/>
      <c r="I495" s="688"/>
      <c r="J495" s="688"/>
      <c r="K495" s="688"/>
      <c r="L495" s="354"/>
      <c r="M495" s="7"/>
      <c r="N495" s="7"/>
      <c r="O495" s="7"/>
      <c r="P495" s="7"/>
      <c r="Q495" s="397" t="s">
        <v>653</v>
      </c>
      <c r="R495" s="7"/>
      <c r="T495" s="372" t="str">
        <f ca="1">CELL("address",J493)</f>
        <v>$J$493</v>
      </c>
      <c r="U495" s="458" t="str">
        <f t="shared" si="103"/>
        <v>3d</v>
      </c>
      <c r="V495" s="390" t="str">
        <f t="shared" ca="1" si="104"/>
        <v>3d. DR_DER_System</v>
      </c>
      <c r="W495" s="458" t="s">
        <v>977</v>
      </c>
      <c r="X495" s="458" t="s">
        <v>1606</v>
      </c>
      <c r="Y495" s="458">
        <v>3</v>
      </c>
      <c r="Z495" s="385" t="str">
        <f t="shared" ca="1" si="105"/>
        <v>3d_$J$493_description_customer_benefit_sharing_3</v>
      </c>
      <c r="AA495" t="s">
        <v>1011</v>
      </c>
      <c r="AB495">
        <v>2000</v>
      </c>
      <c r="AD495" s="458" t="s">
        <v>86</v>
      </c>
      <c r="AE495" s="458" t="s">
        <v>86</v>
      </c>
      <c r="AG495" s="715" t="str">
        <f ca="1">"Requirement for "&amp;T495&amp; " based on "&amp;T492&amp;" answer of ""Yes"""</f>
        <v>Requirement for $J$493 based on $J$490 answer of "Yes"</v>
      </c>
    </row>
    <row r="496" spans="1:40" ht="13.5" thickBot="1">
      <c r="A496" s="1154" t="s">
        <v>1425</v>
      </c>
      <c r="B496" s="1155"/>
      <c r="C496" s="1155"/>
      <c r="D496" s="1155"/>
      <c r="E496" s="1155"/>
      <c r="F496" s="1155"/>
      <c r="G496" s="1155"/>
      <c r="H496" s="1155"/>
      <c r="I496" s="1155"/>
      <c r="J496" s="1155"/>
      <c r="K496" s="1155"/>
      <c r="L496" s="1156"/>
      <c r="R496" s="7" t="s">
        <v>654</v>
      </c>
    </row>
    <row r="497" spans="1:40" ht="5.25" customHeight="1">
      <c r="A497" s="497"/>
      <c r="B497" s="498"/>
      <c r="C497" s="498"/>
      <c r="D497" s="498"/>
      <c r="E497" s="498"/>
      <c r="F497" s="498"/>
      <c r="G497" s="498"/>
      <c r="H497" s="498"/>
      <c r="I497" s="498"/>
      <c r="J497" s="498"/>
      <c r="K497" s="498"/>
      <c r="L497" s="499"/>
      <c r="Q497" s="397" t="s">
        <v>653</v>
      </c>
    </row>
    <row r="498" spans="1:40" ht="32.25" customHeight="1">
      <c r="A498" s="679" t="s">
        <v>1381</v>
      </c>
      <c r="B498" s="688"/>
      <c r="C498" s="688"/>
      <c r="D498" s="1045"/>
      <c r="E498" s="1047"/>
      <c r="F498" s="688"/>
      <c r="G498" s="1045"/>
      <c r="H498" s="1047"/>
      <c r="I498" s="688"/>
      <c r="J498" s="1045"/>
      <c r="K498" s="1047"/>
      <c r="L498" s="354"/>
      <c r="M498" s="7"/>
      <c r="N498" s="7"/>
      <c r="O498" s="7"/>
      <c r="P498" s="7"/>
      <c r="Q498" s="7"/>
      <c r="R498" s="7" t="s">
        <v>654</v>
      </c>
      <c r="T498" s="372" t="str">
        <f ca="1">CELL("address",D498)</f>
        <v>$D$498</v>
      </c>
      <c r="U498" s="458" t="str">
        <f t="shared" ref="U498:U506" si="107">$U$7</f>
        <v>3d</v>
      </c>
      <c r="V498" s="390" t="str">
        <f t="shared" ref="V498:V506" ca="1" si="108">MID(CELL("filename",U498),FIND("]",CELL("filename",U498))+1,256)</f>
        <v>3d. DR_DER_System</v>
      </c>
      <c r="W498" s="458" t="s">
        <v>977</v>
      </c>
      <c r="X498" s="458" t="s">
        <v>1014</v>
      </c>
      <c r="Y498" s="458">
        <v>1</v>
      </c>
      <c r="Z498" s="385" t="str">
        <f t="shared" ref="Z498:Z506" ca="1" si="109">U498&amp;"_"&amp;T498&amp;"_"&amp;X498&amp;"_"&amp;Y498</f>
        <v>3d_$D$498_Market Design_1</v>
      </c>
      <c r="AA498" t="s">
        <v>1011</v>
      </c>
      <c r="AB498">
        <v>2000</v>
      </c>
      <c r="AD498" s="458" t="s">
        <v>86</v>
      </c>
      <c r="AE498" s="458" t="s">
        <v>86</v>
      </c>
      <c r="AG498" s="715" t="str">
        <f ca="1">"Requirement for "&amp;T498&amp; " based on "&amp;$T$13&amp;" answer of ""Yes"""</f>
        <v>Requirement for $D$498 based on $D$13 answer of "Yes"</v>
      </c>
    </row>
    <row r="499" spans="1:40" ht="5.25" customHeight="1">
      <c r="A499" s="687"/>
      <c r="B499" s="688"/>
      <c r="C499" s="688"/>
      <c r="D499" s="688"/>
      <c r="E499" s="688"/>
      <c r="F499" s="688"/>
      <c r="G499" s="688"/>
      <c r="H499" s="688"/>
      <c r="I499" s="688"/>
      <c r="J499" s="688"/>
      <c r="K499" s="688"/>
      <c r="L499" s="354"/>
      <c r="M499" s="7"/>
      <c r="N499" s="7"/>
      <c r="O499" s="7"/>
      <c r="P499" s="7"/>
      <c r="Q499" s="397" t="s">
        <v>653</v>
      </c>
      <c r="R499" s="7"/>
      <c r="T499" s="372" t="str">
        <f ca="1">CELL("address",G498)</f>
        <v>$G$498</v>
      </c>
      <c r="U499" s="458" t="str">
        <f t="shared" si="107"/>
        <v>3d</v>
      </c>
      <c r="V499" s="390" t="str">
        <f t="shared" ca="1" si="108"/>
        <v>3d. DR_DER_System</v>
      </c>
      <c r="W499" s="458" t="s">
        <v>977</v>
      </c>
      <c r="X499" s="458" t="s">
        <v>1014</v>
      </c>
      <c r="Y499" s="458">
        <v>2</v>
      </c>
      <c r="Z499" s="385" t="str">
        <f t="shared" ca="1" si="109"/>
        <v>3d_$G$498_Market Design_2</v>
      </c>
      <c r="AA499" t="s">
        <v>1011</v>
      </c>
      <c r="AB499">
        <v>2000</v>
      </c>
      <c r="AD499" s="458" t="s">
        <v>86</v>
      </c>
      <c r="AE499" s="458" t="s">
        <v>86</v>
      </c>
      <c r="AG499" s="715" t="str">
        <f ca="1">"Requirement for "&amp;T499&amp; " based on "&amp;$T$14&amp;" answer of ""Yes"""</f>
        <v>Requirement for $G$498 based on $G$13 answer of "Yes"</v>
      </c>
    </row>
    <row r="500" spans="1:40">
      <c r="A500" s="689" t="s">
        <v>596</v>
      </c>
      <c r="B500" s="688"/>
      <c r="C500" s="688"/>
      <c r="D500" s="688"/>
      <c r="E500" s="688"/>
      <c r="F500" s="688"/>
      <c r="G500" s="688"/>
      <c r="H500" s="688"/>
      <c r="I500" s="688"/>
      <c r="J500" s="688"/>
      <c r="K500" s="688"/>
      <c r="L500" s="354"/>
      <c r="M500" s="7"/>
      <c r="N500" s="7"/>
      <c r="O500" s="7"/>
      <c r="P500" s="7"/>
      <c r="Q500" s="397"/>
      <c r="R500" s="7" t="s">
        <v>654</v>
      </c>
      <c r="T500" s="372" t="str">
        <f ca="1">CELL("address",J498)</f>
        <v>$J$498</v>
      </c>
      <c r="U500" s="458" t="str">
        <f t="shared" si="107"/>
        <v>3d</v>
      </c>
      <c r="V500" s="390" t="str">
        <f t="shared" ca="1" si="108"/>
        <v>3d. DR_DER_System</v>
      </c>
      <c r="W500" s="458" t="s">
        <v>977</v>
      </c>
      <c r="X500" s="458" t="s">
        <v>1014</v>
      </c>
      <c r="Y500" s="458">
        <v>3</v>
      </c>
      <c r="Z500" s="385" t="str">
        <f t="shared" ca="1" si="109"/>
        <v>3d_$J$498_Market Design_3</v>
      </c>
      <c r="AA500" t="s">
        <v>1011</v>
      </c>
      <c r="AB500">
        <v>2000</v>
      </c>
      <c r="AD500" s="458" t="s">
        <v>86</v>
      </c>
      <c r="AE500" s="458" t="s">
        <v>86</v>
      </c>
      <c r="AG500" s="715" t="str">
        <f ca="1">"Requirement for "&amp;T500&amp; " based on "&amp;$T$12&amp;" answer of ""Yes"""</f>
        <v>Requirement for $J$498 based on $J$10 answer of "Yes"</v>
      </c>
    </row>
    <row r="501" spans="1:40">
      <c r="A501" s="677" t="s">
        <v>1410</v>
      </c>
      <c r="B501" s="688"/>
      <c r="C501" s="688"/>
      <c r="D501" s="1200"/>
      <c r="E501" s="1202"/>
      <c r="F501" s="688"/>
      <c r="G501" s="1200"/>
      <c r="H501" s="1202"/>
      <c r="I501" s="688"/>
      <c r="J501" s="1200"/>
      <c r="K501" s="1202"/>
      <c r="L501" s="354"/>
      <c r="M501" s="7"/>
      <c r="N501" s="7"/>
      <c r="O501" s="7"/>
      <c r="P501" s="7"/>
      <c r="Q501" s="7"/>
      <c r="R501" s="7" t="s">
        <v>654</v>
      </c>
      <c r="T501" s="372" t="str">
        <f ca="1">CELL("address",D501)</f>
        <v>$D$501</v>
      </c>
      <c r="U501" s="458" t="str">
        <f t="shared" si="107"/>
        <v>3d</v>
      </c>
      <c r="V501" s="390" t="str">
        <f t="shared" ca="1" si="108"/>
        <v>3d. DR_DER_System</v>
      </c>
      <c r="W501" s="458" t="s">
        <v>977</v>
      </c>
      <c r="X501" s="458" t="s">
        <v>1015</v>
      </c>
      <c r="Y501" s="458">
        <v>1</v>
      </c>
      <c r="Z501" s="385" t="str">
        <f t="shared" ca="1" si="109"/>
        <v>3d_$D$501_specified_1</v>
      </c>
      <c r="AA501" t="s">
        <v>589</v>
      </c>
      <c r="AC501" s="381" t="str">
        <f t="shared" ref="AC501:AC503" si="110">CONCATENATE(AM501,",",AN501)</f>
        <v>Yes,No</v>
      </c>
      <c r="AD501" s="458" t="s">
        <v>86</v>
      </c>
      <c r="AE501" s="458" t="s">
        <v>86</v>
      </c>
      <c r="AG501" s="715" t="str">
        <f ca="1">"Requirement for "&amp;T501&amp; " based on "&amp;$T$13&amp;" answer of ""Yes"""</f>
        <v>Requirement for $D$501 based on $D$13 answer of "Yes"</v>
      </c>
      <c r="AM501" t="s">
        <v>82</v>
      </c>
      <c r="AN501" t="s">
        <v>86</v>
      </c>
    </row>
    <row r="502" spans="1:40" ht="5.25" customHeight="1">
      <c r="A502" s="682"/>
      <c r="B502" s="688"/>
      <c r="C502" s="688"/>
      <c r="D502" s="688"/>
      <c r="E502" s="688"/>
      <c r="F502" s="688"/>
      <c r="G502" s="688"/>
      <c r="H502" s="688"/>
      <c r="I502" s="688"/>
      <c r="J502" s="688"/>
      <c r="K502" s="688"/>
      <c r="L502" s="354"/>
      <c r="M502" s="7"/>
      <c r="N502" s="7"/>
      <c r="O502" s="7"/>
      <c r="P502" s="7"/>
      <c r="Q502" s="397" t="s">
        <v>653</v>
      </c>
      <c r="R502" s="7"/>
      <c r="T502" s="372" t="str">
        <f ca="1">CELL("address",G501)</f>
        <v>$G$501</v>
      </c>
      <c r="U502" s="458" t="str">
        <f t="shared" si="107"/>
        <v>3d</v>
      </c>
      <c r="V502" s="390" t="str">
        <f t="shared" ca="1" si="108"/>
        <v>3d. DR_DER_System</v>
      </c>
      <c r="W502" s="458" t="s">
        <v>977</v>
      </c>
      <c r="X502" s="458" t="s">
        <v>1015</v>
      </c>
      <c r="Y502" s="458">
        <v>2</v>
      </c>
      <c r="Z502" s="385" t="str">
        <f t="shared" ca="1" si="109"/>
        <v>3d_$G$501_specified_2</v>
      </c>
      <c r="AA502" t="s">
        <v>589</v>
      </c>
      <c r="AC502" s="381" t="str">
        <f t="shared" si="110"/>
        <v>Yes,No</v>
      </c>
      <c r="AD502" s="458" t="s">
        <v>86</v>
      </c>
      <c r="AE502" s="458" t="s">
        <v>86</v>
      </c>
      <c r="AG502" s="715" t="str">
        <f ca="1">"Requirement for "&amp;T502&amp; " based on "&amp;$T$14&amp;" answer of ""Yes"""</f>
        <v>Requirement for $G$501 based on $G$13 answer of "Yes"</v>
      </c>
      <c r="AM502" t="s">
        <v>82</v>
      </c>
      <c r="AN502" t="s">
        <v>86</v>
      </c>
    </row>
    <row r="503" spans="1:40" ht="5.25" customHeight="1">
      <c r="A503" s="682"/>
      <c r="B503" s="688"/>
      <c r="C503" s="688"/>
      <c r="D503" s="688"/>
      <c r="E503" s="688"/>
      <c r="F503" s="688"/>
      <c r="G503" s="688"/>
      <c r="H503" s="688"/>
      <c r="I503" s="688"/>
      <c r="J503" s="688"/>
      <c r="K503" s="688"/>
      <c r="L503" s="354"/>
      <c r="M503" s="7"/>
      <c r="N503" s="7"/>
      <c r="O503" s="7"/>
      <c r="P503" s="7"/>
      <c r="Q503" s="397" t="s">
        <v>653</v>
      </c>
      <c r="R503" s="7"/>
      <c r="T503" s="372" t="str">
        <f ca="1">CELL("address",J501)</f>
        <v>$J$501</v>
      </c>
      <c r="U503" s="458" t="str">
        <f t="shared" si="107"/>
        <v>3d</v>
      </c>
      <c r="V503" s="390" t="str">
        <f t="shared" ca="1" si="108"/>
        <v>3d. DR_DER_System</v>
      </c>
      <c r="W503" s="458" t="s">
        <v>977</v>
      </c>
      <c r="X503" s="458" t="s">
        <v>1015</v>
      </c>
      <c r="Y503" s="458">
        <v>3</v>
      </c>
      <c r="Z503" s="385" t="str">
        <f t="shared" ca="1" si="109"/>
        <v>3d_$J$501_specified_3</v>
      </c>
      <c r="AA503" t="s">
        <v>589</v>
      </c>
      <c r="AC503" s="381" t="str">
        <f t="shared" si="110"/>
        <v>Yes,No</v>
      </c>
      <c r="AD503" s="458" t="s">
        <v>86</v>
      </c>
      <c r="AE503" s="458" t="s">
        <v>86</v>
      </c>
      <c r="AG503" s="715" t="str">
        <f ca="1">"Requirement for "&amp;T503&amp; " based on "&amp;$T$12&amp;" answer of ""Yes"""</f>
        <v>Requirement for $J$501 based on $J$10 answer of "Yes"</v>
      </c>
      <c r="AM503" t="s">
        <v>82</v>
      </c>
      <c r="AN503" t="s">
        <v>86</v>
      </c>
    </row>
    <row r="504" spans="1:40" ht="33" customHeight="1">
      <c r="A504" s="679" t="s">
        <v>775</v>
      </c>
      <c r="B504" s="688"/>
      <c r="C504" s="688"/>
      <c r="D504" s="1045"/>
      <c r="E504" s="1047"/>
      <c r="F504" s="688"/>
      <c r="G504" s="1045"/>
      <c r="H504" s="1047"/>
      <c r="I504" s="688"/>
      <c r="J504" s="1045"/>
      <c r="K504" s="1047"/>
      <c r="L504" s="354"/>
      <c r="M504" s="7"/>
      <c r="N504" s="7"/>
      <c r="O504" s="7"/>
      <c r="P504" s="7"/>
      <c r="Q504" s="7"/>
      <c r="R504" s="7" t="s">
        <v>654</v>
      </c>
      <c r="S504" s="461"/>
      <c r="T504" s="372" t="str">
        <f ca="1">CELL("address",D504)</f>
        <v>$D$504</v>
      </c>
      <c r="U504" s="458" t="str">
        <f t="shared" si="107"/>
        <v>3d</v>
      </c>
      <c r="V504" s="390" t="str">
        <f t="shared" ca="1" si="108"/>
        <v>3d. DR_DER_System</v>
      </c>
      <c r="W504" s="458" t="s">
        <v>977</v>
      </c>
      <c r="X504" s="458" t="s">
        <v>1016</v>
      </c>
      <c r="Y504" s="458">
        <v>1</v>
      </c>
      <c r="Z504" s="385" t="str">
        <f t="shared" ca="1" si="109"/>
        <v>3d_$D$504_specified description_1</v>
      </c>
      <c r="AA504" t="s">
        <v>1011</v>
      </c>
      <c r="AB504">
        <v>2000</v>
      </c>
      <c r="AD504" s="458" t="s">
        <v>86</v>
      </c>
      <c r="AE504" s="458" t="s">
        <v>86</v>
      </c>
      <c r="AG504" s="715" t="str">
        <f ca="1">"Requirement for "&amp;T504&amp; " based on "&amp;T501&amp;" answer of ""Yes"""</f>
        <v>Requirement for $D$504 based on $D$501 answer of "Yes"</v>
      </c>
    </row>
    <row r="505" spans="1:40" ht="5.25" customHeight="1">
      <c r="A505" s="682"/>
      <c r="B505" s="688"/>
      <c r="C505" s="688"/>
      <c r="D505" s="688"/>
      <c r="E505" s="688"/>
      <c r="F505" s="688"/>
      <c r="G505" s="688"/>
      <c r="H505" s="688"/>
      <c r="I505" s="688"/>
      <c r="J505" s="688"/>
      <c r="K505" s="688"/>
      <c r="L505" s="354"/>
      <c r="M505" s="7"/>
      <c r="N505" s="7"/>
      <c r="O505" s="7"/>
      <c r="P505" s="7"/>
      <c r="Q505" s="397" t="s">
        <v>653</v>
      </c>
      <c r="R505" s="7"/>
      <c r="T505" s="372" t="str">
        <f ca="1">CELL("address",G504)</f>
        <v>$G$504</v>
      </c>
      <c r="U505" s="458" t="str">
        <f t="shared" si="107"/>
        <v>3d</v>
      </c>
      <c r="V505" s="390" t="str">
        <f t="shared" ca="1" si="108"/>
        <v>3d. DR_DER_System</v>
      </c>
      <c r="W505" s="458" t="s">
        <v>977</v>
      </c>
      <c r="X505" s="458" t="s">
        <v>1016</v>
      </c>
      <c r="Y505" s="458">
        <v>2</v>
      </c>
      <c r="Z505" s="385" t="str">
        <f t="shared" ca="1" si="109"/>
        <v>3d_$G$504_specified description_2</v>
      </c>
      <c r="AA505" t="s">
        <v>1011</v>
      </c>
      <c r="AB505">
        <v>2000</v>
      </c>
      <c r="AD505" s="458" t="s">
        <v>86</v>
      </c>
      <c r="AE505" s="458" t="s">
        <v>86</v>
      </c>
      <c r="AG505" s="715" t="str">
        <f ca="1">"Requirement for "&amp;T505&amp; " based on "&amp;T502&amp;" answer of ""Yes"""</f>
        <v>Requirement for $G$504 based on $G$501 answer of "Yes"</v>
      </c>
    </row>
    <row r="506" spans="1:40" ht="5.25" customHeight="1">
      <c r="A506" s="682"/>
      <c r="B506" s="688"/>
      <c r="C506" s="688"/>
      <c r="D506" s="688"/>
      <c r="E506" s="688"/>
      <c r="F506" s="688"/>
      <c r="G506" s="688"/>
      <c r="H506" s="688"/>
      <c r="I506" s="688"/>
      <c r="J506" s="688"/>
      <c r="K506" s="688"/>
      <c r="L506" s="354"/>
      <c r="M506" s="7"/>
      <c r="N506" s="7"/>
      <c r="O506" s="7"/>
      <c r="P506" s="7"/>
      <c r="Q506" s="397" t="s">
        <v>653</v>
      </c>
      <c r="R506" s="7"/>
      <c r="T506" s="372" t="str">
        <f ca="1">CELL("address",J504)</f>
        <v>$J$504</v>
      </c>
      <c r="U506" s="458" t="str">
        <f t="shared" si="107"/>
        <v>3d</v>
      </c>
      <c r="V506" s="390" t="str">
        <f t="shared" ca="1" si="108"/>
        <v>3d. DR_DER_System</v>
      </c>
      <c r="W506" s="458" t="s">
        <v>977</v>
      </c>
      <c r="X506" s="458" t="s">
        <v>1016</v>
      </c>
      <c r="Y506" s="458">
        <v>3</v>
      </c>
      <c r="Z506" s="385" t="str">
        <f t="shared" ca="1" si="109"/>
        <v>3d_$J$504_specified description_3</v>
      </c>
      <c r="AA506" t="s">
        <v>1011</v>
      </c>
      <c r="AB506">
        <v>2000</v>
      </c>
      <c r="AD506" s="458" t="s">
        <v>86</v>
      </c>
      <c r="AE506" s="458" t="s">
        <v>86</v>
      </c>
      <c r="AG506" s="715" t="str">
        <f ca="1">"Requirement for "&amp;T506&amp; " based on "&amp;T503&amp;" answer of ""Yes"""</f>
        <v>Requirement for $J$504 based on $J$501 answer of "Yes"</v>
      </c>
    </row>
    <row r="507" spans="1:40">
      <c r="A507" s="689" t="s">
        <v>862</v>
      </c>
      <c r="B507" s="688"/>
      <c r="C507" s="688"/>
      <c r="D507" s="688"/>
      <c r="E507" s="688"/>
      <c r="F507" s="688"/>
      <c r="G507" s="688"/>
      <c r="H507" s="688"/>
      <c r="I507" s="688"/>
      <c r="J507" s="688"/>
      <c r="K507" s="688"/>
      <c r="L507" s="354"/>
      <c r="M507" s="7"/>
      <c r="N507" s="7"/>
      <c r="O507" s="7"/>
      <c r="P507" s="7"/>
      <c r="Q507" s="7"/>
      <c r="R507" s="7" t="s">
        <v>654</v>
      </c>
      <c r="AA507" s="458"/>
    </row>
    <row r="508" spans="1:40">
      <c r="A508" s="680" t="s">
        <v>583</v>
      </c>
      <c r="B508" s="683" t="s">
        <v>575</v>
      </c>
      <c r="C508" s="688"/>
      <c r="D508" s="1185"/>
      <c r="E508" s="1187"/>
      <c r="F508" s="688"/>
      <c r="G508" s="1185"/>
      <c r="H508" s="1187"/>
      <c r="I508" s="688"/>
      <c r="J508" s="1185"/>
      <c r="K508" s="1187"/>
      <c r="L508" s="354"/>
      <c r="M508" s="7"/>
      <c r="N508" s="7"/>
      <c r="O508" s="7"/>
      <c r="P508" s="7"/>
      <c r="Q508" s="7"/>
      <c r="R508" s="7" t="s">
        <v>654</v>
      </c>
      <c r="T508" s="372" t="str">
        <f ca="1">CELL("address",D508)</f>
        <v>$D$508</v>
      </c>
      <c r="U508" s="458" t="str">
        <f t="shared" ref="U508:U531" si="111">$U$7</f>
        <v>3d</v>
      </c>
      <c r="V508" s="390" t="str">
        <f t="shared" ref="V508:V531" ca="1" si="112">MID(CELL("filename",U508),FIND("]",CELL("filename",U508))+1,256)</f>
        <v>3d. DR_DER_System</v>
      </c>
      <c r="W508" s="458" t="s">
        <v>977</v>
      </c>
      <c r="X508" s="458" t="s">
        <v>1017</v>
      </c>
      <c r="Y508" s="458">
        <v>1</v>
      </c>
      <c r="Z508" s="385" t="str">
        <f t="shared" ref="Z508:Z547" ca="1" si="113">U508&amp;"_"&amp;T508&amp;"_"&amp;X508&amp;"_"&amp;Y508</f>
        <v>3d_$D$508_max_MW_1</v>
      </c>
      <c r="AA508" s="458" t="s">
        <v>426</v>
      </c>
      <c r="AC508" s="383" t="str">
        <f t="shared" ref="AC508:AC516" si="114">"0.00"</f>
        <v>0.00</v>
      </c>
      <c r="AD508" s="458" t="s">
        <v>86</v>
      </c>
      <c r="AE508" s="458" t="s">
        <v>86</v>
      </c>
      <c r="AG508" s="715" t="str">
        <f ca="1">"Requirement for "&amp;T508&amp; " based on "&amp;$T$13&amp;" answer of ""Yes"""</f>
        <v>Requirement for $D$508 based on $D$13 answer of "Yes"</v>
      </c>
    </row>
    <row r="509" spans="1:40" ht="5.25" customHeight="1">
      <c r="A509" s="680"/>
      <c r="B509" s="683"/>
      <c r="C509" s="688"/>
      <c r="D509" s="688"/>
      <c r="E509" s="688"/>
      <c r="F509" s="688"/>
      <c r="G509" s="688"/>
      <c r="H509" s="688"/>
      <c r="I509" s="688"/>
      <c r="J509" s="688"/>
      <c r="K509" s="688"/>
      <c r="L509" s="354"/>
      <c r="M509" s="7"/>
      <c r="N509" s="7"/>
      <c r="O509" s="7"/>
      <c r="P509" s="7"/>
      <c r="Q509" s="397" t="s">
        <v>653</v>
      </c>
      <c r="R509" s="7"/>
      <c r="T509" s="372" t="str">
        <f ca="1">CELL("address",G508)</f>
        <v>$G$508</v>
      </c>
      <c r="U509" s="458" t="str">
        <f t="shared" si="111"/>
        <v>3d</v>
      </c>
      <c r="V509" s="390" t="str">
        <f t="shared" ca="1" si="112"/>
        <v>3d. DR_DER_System</v>
      </c>
      <c r="W509" s="458" t="s">
        <v>977</v>
      </c>
      <c r="X509" s="458" t="s">
        <v>1017</v>
      </c>
      <c r="Y509" s="458">
        <v>2</v>
      </c>
      <c r="Z509" s="385" t="str">
        <f t="shared" ca="1" si="113"/>
        <v>3d_$G$508_max_MW_2</v>
      </c>
      <c r="AA509" s="458" t="s">
        <v>426</v>
      </c>
      <c r="AC509" s="383" t="str">
        <f t="shared" si="114"/>
        <v>0.00</v>
      </c>
      <c r="AD509" s="458" t="s">
        <v>86</v>
      </c>
      <c r="AE509" s="458" t="s">
        <v>86</v>
      </c>
      <c r="AG509" s="715" t="str">
        <f ca="1">"Requirement for "&amp;T509&amp; " based on "&amp;$T$14&amp;" answer of ""Yes"""</f>
        <v>Requirement for $G$508 based on $G$13 answer of "Yes"</v>
      </c>
    </row>
    <row r="510" spans="1:40" ht="5.25" customHeight="1">
      <c r="A510" s="680"/>
      <c r="B510" s="683"/>
      <c r="C510" s="688"/>
      <c r="D510" s="688"/>
      <c r="E510" s="688"/>
      <c r="F510" s="688"/>
      <c r="G510" s="688"/>
      <c r="H510" s="688"/>
      <c r="I510" s="688"/>
      <c r="J510" s="688"/>
      <c r="K510" s="688"/>
      <c r="L510" s="354"/>
      <c r="M510" s="7"/>
      <c r="N510" s="7"/>
      <c r="O510" s="7"/>
      <c r="P510" s="7"/>
      <c r="Q510" s="397" t="s">
        <v>653</v>
      </c>
      <c r="R510" s="7"/>
      <c r="T510" s="372" t="str">
        <f ca="1">CELL("address",J508)</f>
        <v>$J$508</v>
      </c>
      <c r="U510" s="458" t="str">
        <f t="shared" si="111"/>
        <v>3d</v>
      </c>
      <c r="V510" s="390" t="str">
        <f t="shared" ca="1" si="112"/>
        <v>3d. DR_DER_System</v>
      </c>
      <c r="W510" s="458" t="s">
        <v>977</v>
      </c>
      <c r="X510" s="458" t="s">
        <v>1017</v>
      </c>
      <c r="Y510" s="458">
        <v>3</v>
      </c>
      <c r="Z510" s="385" t="str">
        <f t="shared" ca="1" si="113"/>
        <v>3d_$J$508_max_MW_3</v>
      </c>
      <c r="AA510" s="458" t="s">
        <v>426</v>
      </c>
      <c r="AC510" s="383" t="str">
        <f t="shared" si="114"/>
        <v>0.00</v>
      </c>
      <c r="AD510" s="458" t="s">
        <v>86</v>
      </c>
      <c r="AE510" s="458" t="s">
        <v>86</v>
      </c>
      <c r="AG510" s="715" t="str">
        <f ca="1">"Requirement for "&amp;T510&amp; " based on "&amp;$T$12&amp;" answer of ""Yes"""</f>
        <v>Requirement for $J$508 based on $J$10 answer of "Yes"</v>
      </c>
    </row>
    <row r="511" spans="1:40">
      <c r="A511" s="680" t="s">
        <v>583</v>
      </c>
      <c r="B511" s="683" t="s">
        <v>576</v>
      </c>
      <c r="C511" s="688"/>
      <c r="D511" s="1185"/>
      <c r="E511" s="1187"/>
      <c r="F511" s="688"/>
      <c r="G511" s="1185"/>
      <c r="H511" s="1187"/>
      <c r="I511" s="688"/>
      <c r="J511" s="1185"/>
      <c r="K511" s="1187"/>
      <c r="L511" s="354"/>
      <c r="M511" s="7"/>
      <c r="N511" s="7"/>
      <c r="O511" s="7"/>
      <c r="P511" s="7"/>
      <c r="Q511" s="7"/>
      <c r="R511" s="7" t="s">
        <v>654</v>
      </c>
      <c r="T511" s="372" t="str">
        <f ca="1">CELL("address",D511)</f>
        <v>$D$511</v>
      </c>
      <c r="U511" s="458" t="str">
        <f t="shared" si="111"/>
        <v>3d</v>
      </c>
      <c r="V511" s="390" t="str">
        <f t="shared" ca="1" si="112"/>
        <v>3d. DR_DER_System</v>
      </c>
      <c r="W511" s="458" t="s">
        <v>977</v>
      </c>
      <c r="X511" s="458" t="s">
        <v>1018</v>
      </c>
      <c r="Y511" s="458">
        <v>1</v>
      </c>
      <c r="Z511" s="385" t="str">
        <f t="shared" ca="1" si="113"/>
        <v>3d_$D$511_max_MVA_1</v>
      </c>
      <c r="AA511" s="458" t="s">
        <v>426</v>
      </c>
      <c r="AC511" s="383" t="str">
        <f t="shared" si="114"/>
        <v>0.00</v>
      </c>
      <c r="AD511" s="458" t="s">
        <v>86</v>
      </c>
      <c r="AE511" s="458" t="s">
        <v>86</v>
      </c>
      <c r="AG511" s="715" t="str">
        <f ca="1">"Requirement for "&amp;T511&amp; " based on "&amp;$T$13&amp;" answer of ""Yes"""</f>
        <v>Requirement for $D$511 based on $D$13 answer of "Yes"</v>
      </c>
    </row>
    <row r="512" spans="1:40" ht="5.25" customHeight="1">
      <c r="A512" s="680"/>
      <c r="B512" s="683"/>
      <c r="C512" s="688"/>
      <c r="D512" s="688"/>
      <c r="E512" s="688"/>
      <c r="F512" s="688"/>
      <c r="G512" s="688"/>
      <c r="H512" s="688"/>
      <c r="I512" s="688"/>
      <c r="J512" s="688"/>
      <c r="K512" s="688"/>
      <c r="L512" s="354"/>
      <c r="M512" s="7"/>
      <c r="N512" s="7"/>
      <c r="O512" s="7"/>
      <c r="P512" s="7"/>
      <c r="Q512" s="397" t="s">
        <v>653</v>
      </c>
      <c r="R512" s="7"/>
      <c r="T512" s="372" t="str">
        <f ca="1">CELL("address",G511)</f>
        <v>$G$511</v>
      </c>
      <c r="U512" s="458" t="str">
        <f t="shared" si="111"/>
        <v>3d</v>
      </c>
      <c r="V512" s="390" t="str">
        <f t="shared" ca="1" si="112"/>
        <v>3d. DR_DER_System</v>
      </c>
      <c r="W512" s="458" t="s">
        <v>977</v>
      </c>
      <c r="X512" s="458" t="s">
        <v>1018</v>
      </c>
      <c r="Y512" s="458">
        <v>2</v>
      </c>
      <c r="Z512" s="385" t="str">
        <f t="shared" ca="1" si="113"/>
        <v>3d_$G$511_max_MVA_2</v>
      </c>
      <c r="AA512" s="458" t="s">
        <v>426</v>
      </c>
      <c r="AC512" s="383" t="str">
        <f t="shared" si="114"/>
        <v>0.00</v>
      </c>
      <c r="AD512" s="458" t="s">
        <v>86</v>
      </c>
      <c r="AE512" s="458" t="s">
        <v>86</v>
      </c>
      <c r="AG512" s="715" t="str">
        <f ca="1">"Requirement for "&amp;T512&amp; " based on "&amp;$T$14&amp;" answer of ""Yes"""</f>
        <v>Requirement for $G$511 based on $G$13 answer of "Yes"</v>
      </c>
    </row>
    <row r="513" spans="1:40" ht="5.25" customHeight="1">
      <c r="A513" s="680"/>
      <c r="B513" s="683"/>
      <c r="C513" s="688"/>
      <c r="D513" s="688"/>
      <c r="E513" s="688"/>
      <c r="F513" s="688"/>
      <c r="G513" s="688"/>
      <c r="H513" s="688"/>
      <c r="I513" s="688"/>
      <c r="J513" s="688"/>
      <c r="K513" s="688"/>
      <c r="L513" s="354"/>
      <c r="M513" s="7"/>
      <c r="N513" s="7"/>
      <c r="O513" s="7"/>
      <c r="P513" s="7"/>
      <c r="Q513" s="397" t="s">
        <v>653</v>
      </c>
      <c r="R513" s="7"/>
      <c r="T513" s="372" t="str">
        <f ca="1">CELL("address",J511)</f>
        <v>$J$511</v>
      </c>
      <c r="U513" s="458" t="str">
        <f t="shared" si="111"/>
        <v>3d</v>
      </c>
      <c r="V513" s="390" t="str">
        <f t="shared" ca="1" si="112"/>
        <v>3d. DR_DER_System</v>
      </c>
      <c r="W513" s="458" t="s">
        <v>977</v>
      </c>
      <c r="X513" s="458" t="s">
        <v>1018</v>
      </c>
      <c r="Y513" s="458">
        <v>3</v>
      </c>
      <c r="Z513" s="385" t="str">
        <f t="shared" ca="1" si="113"/>
        <v>3d_$J$511_max_MVA_3</v>
      </c>
      <c r="AA513" s="458" t="s">
        <v>426</v>
      </c>
      <c r="AC513" s="383" t="str">
        <f t="shared" si="114"/>
        <v>0.00</v>
      </c>
      <c r="AD513" s="458" t="s">
        <v>86</v>
      </c>
      <c r="AE513" s="458" t="s">
        <v>86</v>
      </c>
      <c r="AG513" s="715" t="str">
        <f ca="1">"Requirement for "&amp;T513&amp; " based on "&amp;$T$12&amp;" answer of ""Yes"""</f>
        <v>Requirement for $J$511 based on $J$10 answer of "Yes"</v>
      </c>
    </row>
    <row r="514" spans="1:40">
      <c r="A514" s="680" t="s">
        <v>584</v>
      </c>
      <c r="B514" s="683" t="s">
        <v>575</v>
      </c>
      <c r="C514" s="688"/>
      <c r="D514" s="1185"/>
      <c r="E514" s="1187"/>
      <c r="F514" s="688"/>
      <c r="G514" s="1185"/>
      <c r="H514" s="1187"/>
      <c r="I514" s="688"/>
      <c r="J514" s="1185"/>
      <c r="K514" s="1187"/>
      <c r="L514" s="354"/>
      <c r="M514" s="7"/>
      <c r="N514" s="7"/>
      <c r="O514" s="7"/>
      <c r="P514" s="7"/>
      <c r="Q514" s="7"/>
      <c r="R514" s="7" t="s">
        <v>654</v>
      </c>
      <c r="T514" s="372" t="str">
        <f ca="1">CELL("address",D514)</f>
        <v>$D$514</v>
      </c>
      <c r="U514" s="458" t="str">
        <f t="shared" si="111"/>
        <v>3d</v>
      </c>
      <c r="V514" s="390" t="str">
        <f t="shared" ca="1" si="112"/>
        <v>3d. DR_DER_System</v>
      </c>
      <c r="W514" s="458" t="s">
        <v>977</v>
      </c>
      <c r="X514" s="458" t="s">
        <v>1019</v>
      </c>
      <c r="Y514" s="458">
        <v>1</v>
      </c>
      <c r="Z514" s="385" t="str">
        <f t="shared" ca="1" si="113"/>
        <v>3d_$D$514_min_MW_1</v>
      </c>
      <c r="AA514" s="458" t="s">
        <v>426</v>
      </c>
      <c r="AC514" s="383" t="str">
        <f t="shared" si="114"/>
        <v>0.00</v>
      </c>
      <c r="AD514" s="458" t="s">
        <v>86</v>
      </c>
      <c r="AE514" s="458" t="s">
        <v>86</v>
      </c>
      <c r="AG514" s="715" t="str">
        <f ca="1">"Requirement for "&amp;T514&amp; " based on "&amp;$T$13&amp;" answer of ""Yes"""</f>
        <v>Requirement for $D$514 based on $D$13 answer of "Yes"</v>
      </c>
    </row>
    <row r="515" spans="1:40" ht="5.25" customHeight="1">
      <c r="A515" s="680"/>
      <c r="B515" s="643"/>
      <c r="C515" s="688"/>
      <c r="D515" s="688"/>
      <c r="E515" s="688"/>
      <c r="F515" s="688"/>
      <c r="G515" s="688"/>
      <c r="H515" s="688"/>
      <c r="I515" s="688"/>
      <c r="J515" s="688"/>
      <c r="K515" s="688"/>
      <c r="L515" s="354"/>
      <c r="M515" s="7"/>
      <c r="N515" s="7"/>
      <c r="O515" s="7"/>
      <c r="P515" s="7"/>
      <c r="Q515" s="397" t="s">
        <v>653</v>
      </c>
      <c r="R515" s="7"/>
      <c r="T515" s="372" t="str">
        <f ca="1">CELL("address",G514)</f>
        <v>$G$514</v>
      </c>
      <c r="U515" s="458" t="str">
        <f t="shared" si="111"/>
        <v>3d</v>
      </c>
      <c r="V515" s="390" t="str">
        <f t="shared" ca="1" si="112"/>
        <v>3d. DR_DER_System</v>
      </c>
      <c r="W515" s="458" t="s">
        <v>977</v>
      </c>
      <c r="X515" s="458" t="s">
        <v>1019</v>
      </c>
      <c r="Y515" s="458">
        <v>2</v>
      </c>
      <c r="Z515" s="385" t="str">
        <f t="shared" ca="1" si="113"/>
        <v>3d_$G$514_min_MW_2</v>
      </c>
      <c r="AA515" s="458" t="s">
        <v>426</v>
      </c>
      <c r="AC515" s="383" t="str">
        <f t="shared" si="114"/>
        <v>0.00</v>
      </c>
      <c r="AD515" s="458" t="s">
        <v>86</v>
      </c>
      <c r="AE515" s="458" t="s">
        <v>86</v>
      </c>
      <c r="AG515" s="715" t="str">
        <f ca="1">"Requirement for "&amp;T515&amp; " based on "&amp;$T$14&amp;" answer of ""Yes"""</f>
        <v>Requirement for $G$514 based on $G$13 answer of "Yes"</v>
      </c>
    </row>
    <row r="516" spans="1:40" ht="5.25" customHeight="1">
      <c r="A516" s="680"/>
      <c r="B516" s="688"/>
      <c r="C516" s="688"/>
      <c r="D516" s="688"/>
      <c r="E516" s="688"/>
      <c r="F516" s="688"/>
      <c r="G516" s="688"/>
      <c r="H516" s="688"/>
      <c r="I516" s="688"/>
      <c r="J516" s="688"/>
      <c r="K516" s="688"/>
      <c r="L516" s="354"/>
      <c r="M516" s="7"/>
      <c r="N516" s="7"/>
      <c r="O516" s="7"/>
      <c r="P516" s="7"/>
      <c r="Q516" s="397" t="s">
        <v>653</v>
      </c>
      <c r="R516" s="7"/>
      <c r="T516" s="372" t="str">
        <f ca="1">CELL("address",J514)</f>
        <v>$J$514</v>
      </c>
      <c r="U516" s="458" t="str">
        <f t="shared" si="111"/>
        <v>3d</v>
      </c>
      <c r="V516" s="390" t="str">
        <f t="shared" ca="1" si="112"/>
        <v>3d. DR_DER_System</v>
      </c>
      <c r="W516" s="458" t="s">
        <v>977</v>
      </c>
      <c r="X516" s="458" t="s">
        <v>1019</v>
      </c>
      <c r="Y516" s="458">
        <v>3</v>
      </c>
      <c r="Z516" s="385" t="str">
        <f t="shared" ca="1" si="113"/>
        <v>3d_$J$514_min_MW_3</v>
      </c>
      <c r="AA516" s="458" t="s">
        <v>426</v>
      </c>
      <c r="AC516" s="383" t="str">
        <f t="shared" si="114"/>
        <v>0.00</v>
      </c>
      <c r="AD516" s="458" t="s">
        <v>86</v>
      </c>
      <c r="AE516" s="458" t="s">
        <v>86</v>
      </c>
      <c r="AG516" s="715" t="str">
        <f ca="1">"Requirement for "&amp;T516&amp; " based on "&amp;$T$12&amp;" answer of ""Yes"""</f>
        <v>Requirement for $J$514 based on $J$10 answer of "Yes"</v>
      </c>
    </row>
    <row r="517" spans="1:40">
      <c r="A517" s="679" t="s">
        <v>1411</v>
      </c>
      <c r="B517" s="688"/>
      <c r="C517" s="688"/>
      <c r="D517" s="1200"/>
      <c r="E517" s="1202"/>
      <c r="F517" s="688"/>
      <c r="G517" s="1200"/>
      <c r="H517" s="1202"/>
      <c r="I517" s="688"/>
      <c r="J517" s="1200"/>
      <c r="K517" s="1202"/>
      <c r="L517" s="354"/>
      <c r="M517" s="7"/>
      <c r="N517" s="7"/>
      <c r="O517" s="7"/>
      <c r="P517" s="7"/>
      <c r="Q517" s="7"/>
      <c r="R517" s="7" t="s">
        <v>654</v>
      </c>
      <c r="T517" s="372" t="str">
        <f ca="1">CELL("address",D517)</f>
        <v>$D$517</v>
      </c>
      <c r="U517" s="458" t="str">
        <f t="shared" si="111"/>
        <v>3d</v>
      </c>
      <c r="V517" s="390" t="str">
        <f t="shared" ca="1" si="112"/>
        <v>3d. DR_DER_System</v>
      </c>
      <c r="W517" s="458" t="s">
        <v>977</v>
      </c>
      <c r="X517" s="458" t="s">
        <v>1020</v>
      </c>
      <c r="Y517" s="458">
        <v>1</v>
      </c>
      <c r="Z517" s="385" t="str">
        <f t="shared" ca="1" si="113"/>
        <v>3d_$D$517_dispatchable_1</v>
      </c>
      <c r="AA517" t="s">
        <v>589</v>
      </c>
      <c r="AC517" s="381" t="str">
        <f t="shared" ref="AC517:AC522" si="115">CONCATENATE(AM517,",",AN517)</f>
        <v>Yes,No</v>
      </c>
      <c r="AD517" s="458" t="s">
        <v>86</v>
      </c>
      <c r="AE517" s="458" t="s">
        <v>86</v>
      </c>
      <c r="AG517" s="715" t="str">
        <f ca="1">"Requirement for "&amp;T517&amp; " based on "&amp;$T$13&amp;" answer of ""Yes"""</f>
        <v>Requirement for $D$517 based on $D$13 answer of "Yes"</v>
      </c>
      <c r="AM517" t="s">
        <v>82</v>
      </c>
      <c r="AN517" t="s">
        <v>86</v>
      </c>
    </row>
    <row r="518" spans="1:40" ht="5.25" customHeight="1">
      <c r="A518" s="680"/>
      <c r="B518" s="688"/>
      <c r="C518" s="688"/>
      <c r="D518" s="688"/>
      <c r="E518" s="688"/>
      <c r="F518" s="688"/>
      <c r="G518" s="688"/>
      <c r="H518" s="688"/>
      <c r="I518" s="688"/>
      <c r="J518" s="688"/>
      <c r="K518" s="688"/>
      <c r="L518" s="354"/>
      <c r="M518" s="7"/>
      <c r="N518" s="7"/>
      <c r="O518" s="7"/>
      <c r="P518" s="7"/>
      <c r="Q518" s="397" t="s">
        <v>653</v>
      </c>
      <c r="R518" s="7"/>
      <c r="T518" s="372" t="str">
        <f ca="1">CELL("address",G517)</f>
        <v>$G$517</v>
      </c>
      <c r="U518" s="458" t="str">
        <f t="shared" si="111"/>
        <v>3d</v>
      </c>
      <c r="V518" s="390" t="str">
        <f t="shared" ca="1" si="112"/>
        <v>3d. DR_DER_System</v>
      </c>
      <c r="W518" s="458" t="s">
        <v>977</v>
      </c>
      <c r="X518" s="458" t="s">
        <v>1020</v>
      </c>
      <c r="Y518" s="458">
        <v>2</v>
      </c>
      <c r="Z518" s="385" t="str">
        <f t="shared" ca="1" si="113"/>
        <v>3d_$G$517_dispatchable_2</v>
      </c>
      <c r="AA518" t="s">
        <v>589</v>
      </c>
      <c r="AC518" s="381" t="str">
        <f t="shared" si="115"/>
        <v>Yes,No</v>
      </c>
      <c r="AD518" s="458" t="s">
        <v>86</v>
      </c>
      <c r="AE518" s="458" t="s">
        <v>86</v>
      </c>
      <c r="AG518" s="715" t="str">
        <f ca="1">"Requirement for "&amp;T518&amp; " based on "&amp;$T$14&amp;" answer of ""Yes"""</f>
        <v>Requirement for $G$517 based on $G$13 answer of "Yes"</v>
      </c>
      <c r="AM518" t="s">
        <v>82</v>
      </c>
      <c r="AN518" t="s">
        <v>86</v>
      </c>
    </row>
    <row r="519" spans="1:40" ht="5.25" customHeight="1">
      <c r="A519" s="680"/>
      <c r="B519" s="688"/>
      <c r="C519" s="688"/>
      <c r="D519" s="688"/>
      <c r="E519" s="688"/>
      <c r="F519" s="688"/>
      <c r="G519" s="688"/>
      <c r="H519" s="688"/>
      <c r="I519" s="688"/>
      <c r="J519" s="688"/>
      <c r="K519" s="688"/>
      <c r="L519" s="354"/>
      <c r="M519" s="7"/>
      <c r="N519" s="7"/>
      <c r="O519" s="7"/>
      <c r="P519" s="7"/>
      <c r="Q519" s="397" t="s">
        <v>653</v>
      </c>
      <c r="R519" s="7"/>
      <c r="T519" s="372" t="str">
        <f ca="1">CELL("address",J517)</f>
        <v>$J$517</v>
      </c>
      <c r="U519" s="458" t="str">
        <f t="shared" si="111"/>
        <v>3d</v>
      </c>
      <c r="V519" s="390" t="str">
        <f t="shared" ca="1" si="112"/>
        <v>3d. DR_DER_System</v>
      </c>
      <c r="W519" s="458" t="s">
        <v>977</v>
      </c>
      <c r="X519" s="458" t="s">
        <v>1020</v>
      </c>
      <c r="Y519" s="458">
        <v>3</v>
      </c>
      <c r="Z519" s="385" t="str">
        <f t="shared" ca="1" si="113"/>
        <v>3d_$J$517_dispatchable_3</v>
      </c>
      <c r="AA519" t="s">
        <v>589</v>
      </c>
      <c r="AC519" s="381" t="str">
        <f t="shared" si="115"/>
        <v>Yes,No</v>
      </c>
      <c r="AD519" s="458" t="s">
        <v>86</v>
      </c>
      <c r="AE519" s="458" t="s">
        <v>86</v>
      </c>
      <c r="AG519" s="715" t="str">
        <f ca="1">"Requirement for "&amp;T519&amp; " based on "&amp;$T$12&amp;" answer of ""Yes"""</f>
        <v>Requirement for $J$517 based on $J$10 answer of "Yes"</v>
      </c>
      <c r="AM519" t="s">
        <v>82</v>
      </c>
      <c r="AN519" t="s">
        <v>86</v>
      </c>
    </row>
    <row r="520" spans="1:40" ht="17.25" customHeight="1">
      <c r="A520" s="679" t="s">
        <v>1752</v>
      </c>
      <c r="B520" s="688"/>
      <c r="C520" s="688"/>
      <c r="D520" s="1200"/>
      <c r="E520" s="1202"/>
      <c r="F520" s="688"/>
      <c r="G520" s="1200"/>
      <c r="H520" s="1202"/>
      <c r="I520" s="688"/>
      <c r="J520" s="1200"/>
      <c r="K520" s="1202"/>
      <c r="L520" s="354"/>
      <c r="M520" s="7"/>
      <c r="N520" s="7"/>
      <c r="O520" s="7"/>
      <c r="P520" s="7"/>
      <c r="Q520" s="7"/>
      <c r="R520" s="7" t="s">
        <v>654</v>
      </c>
      <c r="T520" s="372" t="str">
        <f ca="1">CELL("address",D520)</f>
        <v>$D$520</v>
      </c>
      <c r="U520" s="458" t="str">
        <f t="shared" si="111"/>
        <v>3d</v>
      </c>
      <c r="V520" s="390" t="str">
        <f t="shared" ca="1" si="112"/>
        <v>3d. DR_DER_System</v>
      </c>
      <c r="W520" s="458" t="s">
        <v>977</v>
      </c>
      <c r="X520" s="458" t="s">
        <v>1021</v>
      </c>
      <c r="Y520" s="458">
        <v>1</v>
      </c>
      <c r="Z520" s="385" t="str">
        <f t="shared" ca="1" si="113"/>
        <v>3d_$D$520_description of dispatch_1</v>
      </c>
      <c r="AA520" t="s">
        <v>589</v>
      </c>
      <c r="AC520" s="381" t="str">
        <f t="shared" si="115"/>
        <v>Shaped,As Generated</v>
      </c>
      <c r="AD520" s="458" t="s">
        <v>86</v>
      </c>
      <c r="AE520" s="458" t="s">
        <v>86</v>
      </c>
      <c r="AG520" s="715" t="str">
        <f ca="1">"Requirement for "&amp;T520&amp; " based on "&amp;T517&amp;" answer of ""Yes"""</f>
        <v>Requirement for $D$520 based on $D$517 answer of "Yes"</v>
      </c>
      <c r="AM520" t="s">
        <v>1589</v>
      </c>
      <c r="AN520" t="s">
        <v>1590</v>
      </c>
    </row>
    <row r="521" spans="1:40" ht="5.25" customHeight="1">
      <c r="A521" s="687"/>
      <c r="B521" s="688"/>
      <c r="C521" s="688"/>
      <c r="D521" s="688"/>
      <c r="E521" s="688"/>
      <c r="F521" s="688"/>
      <c r="G521" s="688"/>
      <c r="H521" s="688"/>
      <c r="I521" s="688"/>
      <c r="J521" s="688"/>
      <c r="K521" s="688"/>
      <c r="L521" s="354"/>
      <c r="M521" s="7"/>
      <c r="N521" s="7"/>
      <c r="O521" s="7"/>
      <c r="P521" s="7"/>
      <c r="Q521" s="397" t="s">
        <v>653</v>
      </c>
      <c r="R521" s="7"/>
      <c r="T521" s="372" t="str">
        <f ca="1">CELL("address",G520)</f>
        <v>$G$520</v>
      </c>
      <c r="U521" s="458" t="str">
        <f t="shared" si="111"/>
        <v>3d</v>
      </c>
      <c r="V521" s="390" t="str">
        <f t="shared" ca="1" si="112"/>
        <v>3d. DR_DER_System</v>
      </c>
      <c r="W521" s="458" t="s">
        <v>977</v>
      </c>
      <c r="X521" s="458" t="s">
        <v>1021</v>
      </c>
      <c r="Y521" s="458">
        <v>2</v>
      </c>
      <c r="Z521" s="385" t="str">
        <f t="shared" ca="1" si="113"/>
        <v>3d_$G$520_description of dispatch_2</v>
      </c>
      <c r="AA521" t="s">
        <v>589</v>
      </c>
      <c r="AC521" s="381" t="str">
        <f t="shared" si="115"/>
        <v>Shaped,As Generated</v>
      </c>
      <c r="AD521" s="458" t="s">
        <v>86</v>
      </c>
      <c r="AE521" s="458" t="s">
        <v>86</v>
      </c>
      <c r="AG521" s="715" t="str">
        <f ca="1">"Requirement for "&amp;T521&amp; " based on "&amp;T518&amp;" answer of ""Yes"""</f>
        <v>Requirement for $G$520 based on $G$517 answer of "Yes"</v>
      </c>
      <c r="AM521" t="s">
        <v>1589</v>
      </c>
      <c r="AN521" t="s">
        <v>1590</v>
      </c>
    </row>
    <row r="522" spans="1:40" ht="15" customHeight="1">
      <c r="A522" s="689" t="s">
        <v>732</v>
      </c>
      <c r="B522" s="688"/>
      <c r="C522" s="688"/>
      <c r="D522" s="688"/>
      <c r="E522" s="688"/>
      <c r="F522" s="688"/>
      <c r="G522" s="688"/>
      <c r="H522" s="688"/>
      <c r="I522" s="688"/>
      <c r="J522" s="688"/>
      <c r="K522" s="688"/>
      <c r="L522" s="354"/>
      <c r="M522" s="7"/>
      <c r="N522" s="7"/>
      <c r="O522" s="7"/>
      <c r="P522" s="7"/>
      <c r="Q522" s="397"/>
      <c r="R522" s="7" t="s">
        <v>654</v>
      </c>
      <c r="T522" s="372" t="str">
        <f ca="1">CELL("address",J520)</f>
        <v>$J$520</v>
      </c>
      <c r="U522" s="458" t="str">
        <f t="shared" si="111"/>
        <v>3d</v>
      </c>
      <c r="V522" s="390" t="str">
        <f t="shared" ca="1" si="112"/>
        <v>3d. DR_DER_System</v>
      </c>
      <c r="W522" s="458" t="s">
        <v>977</v>
      </c>
      <c r="X522" s="458" t="s">
        <v>1021</v>
      </c>
      <c r="Y522" s="458">
        <v>3</v>
      </c>
      <c r="Z522" s="385" t="str">
        <f t="shared" ca="1" si="113"/>
        <v>3d_$J$520_description of dispatch_3</v>
      </c>
      <c r="AA522" t="s">
        <v>589</v>
      </c>
      <c r="AC522" s="381" t="str">
        <f t="shared" si="115"/>
        <v>Shaped,As Generated</v>
      </c>
      <c r="AD522" s="458" t="s">
        <v>86</v>
      </c>
      <c r="AE522" s="458" t="s">
        <v>86</v>
      </c>
      <c r="AG522" s="715" t="str">
        <f ca="1">"Requirement for "&amp;T522&amp; " based on "&amp;T519&amp;" answer of ""Yes"""</f>
        <v>Requirement for $J$520 based on $J$517 answer of "Yes"</v>
      </c>
      <c r="AM522" t="s">
        <v>1589</v>
      </c>
      <c r="AN522" t="s">
        <v>1590</v>
      </c>
    </row>
    <row r="523" spans="1:40" ht="12.75" customHeight="1">
      <c r="A523" s="677" t="s">
        <v>733</v>
      </c>
      <c r="B523" s="683" t="s">
        <v>21</v>
      </c>
      <c r="C523" s="688"/>
      <c r="D523" s="1228"/>
      <c r="E523" s="1230"/>
      <c r="F523" s="688"/>
      <c r="G523" s="1228"/>
      <c r="H523" s="1230"/>
      <c r="I523" s="688"/>
      <c r="J523" s="1228"/>
      <c r="K523" s="1230"/>
      <c r="L523" s="354"/>
      <c r="M523" s="7"/>
      <c r="N523" s="7"/>
      <c r="O523" s="871"/>
      <c r="P523" s="7"/>
      <c r="Q523" s="7"/>
      <c r="R523" s="7" t="s">
        <v>654</v>
      </c>
      <c r="T523" s="372" t="str">
        <f ca="1">CELL("address",D523)</f>
        <v>$D$523</v>
      </c>
      <c r="U523" s="458" t="str">
        <f t="shared" si="111"/>
        <v>3d</v>
      </c>
      <c r="V523" s="390" t="str">
        <f t="shared" ca="1" si="112"/>
        <v>3d. DR_DER_System</v>
      </c>
      <c r="W523" s="458" t="s">
        <v>977</v>
      </c>
      <c r="X523" s="458" t="s">
        <v>1022</v>
      </c>
      <c r="Y523" s="458">
        <v>1</v>
      </c>
      <c r="Z523" s="385" t="str">
        <f t="shared" ca="1" si="113"/>
        <v>3d_$D$523_ramp_up_1</v>
      </c>
      <c r="AA523" s="375" t="s">
        <v>1678</v>
      </c>
      <c r="AC523" s="384" t="s">
        <v>1741</v>
      </c>
      <c r="AD523" s="458" t="s">
        <v>86</v>
      </c>
      <c r="AE523" s="458" t="s">
        <v>86</v>
      </c>
      <c r="AG523" s="715" t="str">
        <f ca="1">"Requirement for "&amp;T523&amp; " based on "&amp;$T$13&amp;" answer of ""Yes"""</f>
        <v>Requirement for $D$523 based on $D$13 answer of "Yes"</v>
      </c>
    </row>
    <row r="524" spans="1:40" ht="5.25" customHeight="1">
      <c r="A524" s="682"/>
      <c r="B524" s="683"/>
      <c r="C524" s="688"/>
      <c r="D524" s="688"/>
      <c r="E524" s="688"/>
      <c r="F524" s="688"/>
      <c r="G524" s="688"/>
      <c r="H524" s="688"/>
      <c r="I524" s="688"/>
      <c r="J524" s="688"/>
      <c r="K524" s="688"/>
      <c r="L524" s="354"/>
      <c r="M524" s="7"/>
      <c r="N524" s="7"/>
      <c r="O524" s="7"/>
      <c r="P524" s="7"/>
      <c r="Q524" s="397" t="s">
        <v>653</v>
      </c>
      <c r="R524" s="7"/>
      <c r="T524" s="372" t="str">
        <f ca="1">CELL("address",G523)</f>
        <v>$G$523</v>
      </c>
      <c r="U524" s="458" t="str">
        <f t="shared" si="111"/>
        <v>3d</v>
      </c>
      <c r="V524" s="390" t="str">
        <f t="shared" ca="1" si="112"/>
        <v>3d. DR_DER_System</v>
      </c>
      <c r="W524" s="458" t="s">
        <v>977</v>
      </c>
      <c r="X524" s="458" t="s">
        <v>1022</v>
      </c>
      <c r="Y524" s="458">
        <v>2</v>
      </c>
      <c r="Z524" s="385" t="str">
        <f t="shared" ca="1" si="113"/>
        <v>3d_$G$523_ramp_up_2</v>
      </c>
      <c r="AA524" s="375" t="s">
        <v>1678</v>
      </c>
      <c r="AC524" s="384" t="s">
        <v>1741</v>
      </c>
      <c r="AD524" s="458" t="s">
        <v>86</v>
      </c>
      <c r="AE524" s="458" t="s">
        <v>86</v>
      </c>
      <c r="AG524" s="715" t="str">
        <f ca="1">"Requirement for "&amp;T524&amp; " based on "&amp;$T$14&amp;" answer of ""Yes"""</f>
        <v>Requirement for $G$523 based on $G$13 answer of "Yes"</v>
      </c>
    </row>
    <row r="525" spans="1:40" ht="5.25" customHeight="1">
      <c r="A525" s="682"/>
      <c r="B525" s="683"/>
      <c r="C525" s="688"/>
      <c r="D525" s="688"/>
      <c r="E525" s="688"/>
      <c r="F525" s="688"/>
      <c r="G525" s="688"/>
      <c r="H525" s="688"/>
      <c r="I525" s="688"/>
      <c r="J525" s="688"/>
      <c r="K525" s="688"/>
      <c r="L525" s="354"/>
      <c r="M525" s="7"/>
      <c r="N525" s="7"/>
      <c r="O525" s="7"/>
      <c r="P525" s="7"/>
      <c r="Q525" s="397" t="s">
        <v>653</v>
      </c>
      <c r="R525" s="7"/>
      <c r="T525" s="372" t="str">
        <f ca="1">CELL("address",J523)</f>
        <v>$J$523</v>
      </c>
      <c r="U525" s="458" t="str">
        <f t="shared" si="111"/>
        <v>3d</v>
      </c>
      <c r="V525" s="390" t="str">
        <f t="shared" ca="1" si="112"/>
        <v>3d. DR_DER_System</v>
      </c>
      <c r="W525" s="458" t="s">
        <v>977</v>
      </c>
      <c r="X525" s="458" t="s">
        <v>1022</v>
      </c>
      <c r="Y525" s="458">
        <v>3</v>
      </c>
      <c r="Z525" s="385" t="str">
        <f t="shared" ca="1" si="113"/>
        <v>3d_$J$523_ramp_up_3</v>
      </c>
      <c r="AA525" s="375" t="s">
        <v>1678</v>
      </c>
      <c r="AC525" s="384" t="s">
        <v>1741</v>
      </c>
      <c r="AD525" s="458" t="s">
        <v>86</v>
      </c>
      <c r="AE525" s="458" t="s">
        <v>86</v>
      </c>
      <c r="AG525" s="715" t="str">
        <f ca="1">"Requirement for "&amp;T525&amp; " based on "&amp;$T$12&amp;" answer of ""Yes"""</f>
        <v>Requirement for $J$523 based on $J$10 answer of "Yes"</v>
      </c>
    </row>
    <row r="526" spans="1:40" ht="12.75" customHeight="1">
      <c r="A526" s="677" t="s">
        <v>734</v>
      </c>
      <c r="B526" s="683" t="s">
        <v>21</v>
      </c>
      <c r="C526" s="688"/>
      <c r="D526" s="1228"/>
      <c r="E526" s="1230"/>
      <c r="F526" s="688"/>
      <c r="G526" s="1228"/>
      <c r="H526" s="1230"/>
      <c r="I526" s="688"/>
      <c r="J526" s="1228"/>
      <c r="K526" s="1230"/>
      <c r="L526" s="354"/>
      <c r="M526" s="7"/>
      <c r="N526" s="7"/>
      <c r="O526" s="871"/>
      <c r="P526" s="7"/>
      <c r="Q526" s="7"/>
      <c r="R526" s="7" t="s">
        <v>654</v>
      </c>
      <c r="T526" s="372" t="str">
        <f ca="1">CELL("address",D526)</f>
        <v>$D$526</v>
      </c>
      <c r="U526" s="458" t="str">
        <f t="shared" si="111"/>
        <v>3d</v>
      </c>
      <c r="V526" s="390" t="str">
        <f t="shared" ca="1" si="112"/>
        <v>3d. DR_DER_System</v>
      </c>
      <c r="W526" s="458" t="s">
        <v>977</v>
      </c>
      <c r="X526" s="458" t="s">
        <v>1023</v>
      </c>
      <c r="Y526" s="458">
        <v>1</v>
      </c>
      <c r="Z526" s="385" t="str">
        <f t="shared" ca="1" si="113"/>
        <v>3d_$D$526_ramp_down_1</v>
      </c>
      <c r="AA526" s="375" t="s">
        <v>1678</v>
      </c>
      <c r="AC526" s="384" t="s">
        <v>1741</v>
      </c>
      <c r="AD526" s="458" t="s">
        <v>86</v>
      </c>
      <c r="AE526" s="458" t="s">
        <v>86</v>
      </c>
      <c r="AG526" s="715" t="str">
        <f ca="1">"Requirement for "&amp;T526&amp; " based on "&amp;$T$13&amp;" answer of ""Yes"""</f>
        <v>Requirement for $D$526 based on $D$13 answer of "Yes"</v>
      </c>
    </row>
    <row r="527" spans="1:40" ht="5.25" customHeight="1">
      <c r="A527" s="682"/>
      <c r="B527" s="688"/>
      <c r="C527" s="688"/>
      <c r="D527" s="688"/>
      <c r="E527" s="688"/>
      <c r="F527" s="688"/>
      <c r="G527" s="688"/>
      <c r="H527" s="688"/>
      <c r="I527" s="688"/>
      <c r="J527" s="688"/>
      <c r="K527" s="688"/>
      <c r="L527" s="354"/>
      <c r="M527" s="7"/>
      <c r="N527" s="7"/>
      <c r="O527" s="7"/>
      <c r="P527" s="7"/>
      <c r="Q527" s="397" t="s">
        <v>653</v>
      </c>
      <c r="R527" s="7"/>
      <c r="T527" s="372" t="str">
        <f ca="1">CELL("address",G526)</f>
        <v>$G$526</v>
      </c>
      <c r="U527" s="458" t="str">
        <f t="shared" si="111"/>
        <v>3d</v>
      </c>
      <c r="V527" s="390" t="str">
        <f t="shared" ca="1" si="112"/>
        <v>3d. DR_DER_System</v>
      </c>
      <c r="W527" s="458" t="s">
        <v>977</v>
      </c>
      <c r="X527" s="458" t="s">
        <v>1023</v>
      </c>
      <c r="Y527" s="458">
        <v>2</v>
      </c>
      <c r="Z527" s="385" t="str">
        <f t="shared" ca="1" si="113"/>
        <v>3d_$G$526_ramp_down_2</v>
      </c>
      <c r="AA527" s="375" t="s">
        <v>1678</v>
      </c>
      <c r="AC527" s="384" t="s">
        <v>1741</v>
      </c>
      <c r="AD527" s="458" t="s">
        <v>86</v>
      </c>
      <c r="AE527" s="458" t="s">
        <v>86</v>
      </c>
      <c r="AG527" s="715" t="str">
        <f ca="1">"Requirement for "&amp;T527&amp; " based on "&amp;$T$14&amp;" answer of ""Yes"""</f>
        <v>Requirement for $G$526 based on $G$13 answer of "Yes"</v>
      </c>
    </row>
    <row r="528" spans="1:40" ht="5.25" customHeight="1">
      <c r="A528" s="682"/>
      <c r="B528" s="688"/>
      <c r="C528" s="688"/>
      <c r="D528" s="688"/>
      <c r="E528" s="688"/>
      <c r="F528" s="688"/>
      <c r="G528" s="688"/>
      <c r="H528" s="688"/>
      <c r="I528" s="688"/>
      <c r="J528" s="688"/>
      <c r="K528" s="688"/>
      <c r="L528" s="354"/>
      <c r="M528" s="7"/>
      <c r="N528" s="7"/>
      <c r="O528" s="7"/>
      <c r="P528" s="7"/>
      <c r="Q528" s="397" t="s">
        <v>653</v>
      </c>
      <c r="R528" s="7"/>
      <c r="T528" s="372" t="str">
        <f ca="1">CELL("address",J526)</f>
        <v>$J$526</v>
      </c>
      <c r="U528" s="458" t="str">
        <f t="shared" si="111"/>
        <v>3d</v>
      </c>
      <c r="V528" s="390" t="str">
        <f t="shared" ca="1" si="112"/>
        <v>3d. DR_DER_System</v>
      </c>
      <c r="W528" s="458" t="s">
        <v>977</v>
      </c>
      <c r="X528" s="458" t="s">
        <v>1023</v>
      </c>
      <c r="Y528" s="458">
        <v>3</v>
      </c>
      <c r="Z528" s="385" t="str">
        <f t="shared" ca="1" si="113"/>
        <v>3d_$J$526_ramp_down_3</v>
      </c>
      <c r="AA528" s="375" t="s">
        <v>1678</v>
      </c>
      <c r="AC528" s="384" t="s">
        <v>1741</v>
      </c>
      <c r="AD528" s="458" t="s">
        <v>86</v>
      </c>
      <c r="AE528" s="458" t="s">
        <v>86</v>
      </c>
      <c r="AG528" s="715" t="str">
        <f ca="1">"Requirement for "&amp;T528&amp; " based on "&amp;$T$12&amp;" answer of ""Yes"""</f>
        <v>Requirement for $J$526 based on $J$10 answer of "Yes"</v>
      </c>
    </row>
    <row r="529" spans="1:33" ht="38.25" customHeight="1">
      <c r="A529" s="679" t="s">
        <v>580</v>
      </c>
      <c r="B529" s="688"/>
      <c r="C529" s="688"/>
      <c r="D529" s="1045"/>
      <c r="E529" s="1047"/>
      <c r="F529" s="688"/>
      <c r="G529" s="1045"/>
      <c r="H529" s="1047"/>
      <c r="I529" s="688"/>
      <c r="J529" s="1045"/>
      <c r="K529" s="1047"/>
      <c r="L529" s="354"/>
      <c r="M529" s="7"/>
      <c r="N529" s="7"/>
      <c r="O529" s="7"/>
      <c r="P529" s="7"/>
      <c r="Q529" s="7"/>
      <c r="R529" s="7" t="s">
        <v>654</v>
      </c>
      <c r="S529" s="461"/>
      <c r="T529" s="372" t="str">
        <f ca="1">CELL("address",D529)</f>
        <v>$D$529</v>
      </c>
      <c r="U529" s="458" t="str">
        <f t="shared" si="111"/>
        <v>3d</v>
      </c>
      <c r="V529" s="390" t="str">
        <f t="shared" ca="1" si="112"/>
        <v>3d. DR_DER_System</v>
      </c>
      <c r="W529" s="458" t="s">
        <v>977</v>
      </c>
      <c r="X529" s="458" t="s">
        <v>1024</v>
      </c>
      <c r="Y529" s="458">
        <v>1</v>
      </c>
      <c r="Z529" s="385" t="str">
        <f t="shared" ca="1" si="113"/>
        <v>3d_$D$529_ramp_description_1</v>
      </c>
      <c r="AA529" t="s">
        <v>1011</v>
      </c>
      <c r="AB529">
        <v>100</v>
      </c>
      <c r="AD529" s="458" t="s">
        <v>86</v>
      </c>
      <c r="AE529" s="458" t="s">
        <v>86</v>
      </c>
      <c r="AG529" s="715" t="str">
        <f ca="1">"Requirement for "&amp;T529&amp; " based on "&amp;$T$13&amp;" answer of ""Yes"""</f>
        <v>Requirement for $D$529 based on $D$13 answer of "Yes"</v>
      </c>
    </row>
    <row r="530" spans="1:33" ht="5.25" customHeight="1">
      <c r="A530" s="682"/>
      <c r="B530" s="688"/>
      <c r="C530" s="688"/>
      <c r="D530" s="688"/>
      <c r="E530" s="688"/>
      <c r="F530" s="688"/>
      <c r="G530" s="688"/>
      <c r="H530" s="688"/>
      <c r="I530" s="688"/>
      <c r="J530" s="688"/>
      <c r="K530" s="688"/>
      <c r="L530" s="354"/>
      <c r="M530" s="7"/>
      <c r="N530" s="7"/>
      <c r="O530" s="7"/>
      <c r="P530" s="7"/>
      <c r="Q530" s="397" t="s">
        <v>653</v>
      </c>
      <c r="R530" s="7"/>
      <c r="T530" s="372" t="str">
        <f ca="1">CELL("address",G529)</f>
        <v>$G$529</v>
      </c>
      <c r="U530" s="458" t="str">
        <f t="shared" si="111"/>
        <v>3d</v>
      </c>
      <c r="V530" s="390" t="str">
        <f t="shared" ca="1" si="112"/>
        <v>3d. DR_DER_System</v>
      </c>
      <c r="W530" s="458" t="s">
        <v>977</v>
      </c>
      <c r="X530" s="458" t="s">
        <v>1024</v>
      </c>
      <c r="Y530" s="458">
        <v>2</v>
      </c>
      <c r="Z530" s="385" t="str">
        <f t="shared" ca="1" si="113"/>
        <v>3d_$G$529_ramp_description_2</v>
      </c>
      <c r="AA530" t="s">
        <v>1011</v>
      </c>
      <c r="AB530">
        <v>100</v>
      </c>
      <c r="AD530" s="458" t="s">
        <v>86</v>
      </c>
      <c r="AE530" s="458" t="s">
        <v>86</v>
      </c>
      <c r="AG530" s="715" t="str">
        <f ca="1">"Requirement for "&amp;T530&amp; " based on "&amp;$T$14&amp;" answer of ""Yes"""</f>
        <v>Requirement for $G$529 based on $G$13 answer of "Yes"</v>
      </c>
    </row>
    <row r="531" spans="1:33" ht="5.25" customHeight="1">
      <c r="A531" s="682"/>
      <c r="B531" s="688"/>
      <c r="C531" s="688"/>
      <c r="D531" s="688"/>
      <c r="E531" s="688"/>
      <c r="F531" s="688"/>
      <c r="G531" s="688"/>
      <c r="H531" s="688"/>
      <c r="I531" s="688"/>
      <c r="J531" s="688"/>
      <c r="K531" s="688"/>
      <c r="L531" s="354"/>
      <c r="M531" s="7"/>
      <c r="N531" s="7"/>
      <c r="O531" s="7"/>
      <c r="P531" s="7"/>
      <c r="Q531" s="397" t="s">
        <v>653</v>
      </c>
      <c r="R531" s="7"/>
      <c r="T531" s="372" t="str">
        <f ca="1">CELL("address",J529)</f>
        <v>$J$529</v>
      </c>
      <c r="U531" s="458" t="str">
        <f t="shared" si="111"/>
        <v>3d</v>
      </c>
      <c r="V531" s="390" t="str">
        <f t="shared" ca="1" si="112"/>
        <v>3d. DR_DER_System</v>
      </c>
      <c r="W531" s="458" t="s">
        <v>977</v>
      </c>
      <c r="X531" s="458" t="s">
        <v>1024</v>
      </c>
      <c r="Y531" s="458">
        <v>3</v>
      </c>
      <c r="Z531" s="385" t="str">
        <f t="shared" ca="1" si="113"/>
        <v>3d_$J$529_ramp_description_3</v>
      </c>
      <c r="AA531" t="s">
        <v>1011</v>
      </c>
      <c r="AB531">
        <v>100</v>
      </c>
      <c r="AD531" s="458" t="s">
        <v>86</v>
      </c>
      <c r="AE531" s="458" t="s">
        <v>86</v>
      </c>
      <c r="AG531" s="715" t="str">
        <f ca="1">"Requirement for "&amp;T531&amp; " based on "&amp;$T$12&amp;" answer of ""Yes"""</f>
        <v>Requirement for $J$529 based on $J$10 answer of "Yes"</v>
      </c>
    </row>
    <row r="532" spans="1:33">
      <c r="A532" s="689" t="s">
        <v>1013</v>
      </c>
      <c r="B532" s="688"/>
      <c r="C532" s="688"/>
      <c r="D532" s="688"/>
      <c r="E532" s="688"/>
      <c r="F532" s="688"/>
      <c r="G532" s="688"/>
      <c r="H532" s="688"/>
      <c r="I532" s="688"/>
      <c r="J532" s="688"/>
      <c r="K532" s="688"/>
      <c r="L532" s="354"/>
      <c r="M532" s="397"/>
      <c r="N532" s="397"/>
      <c r="O532" s="397"/>
      <c r="P532" s="397"/>
      <c r="Q532" s="397"/>
      <c r="R532" s="7" t="s">
        <v>654</v>
      </c>
      <c r="S532" s="305"/>
      <c r="Z532" s="385"/>
    </row>
    <row r="533" spans="1:33">
      <c r="A533" s="677" t="s">
        <v>863</v>
      </c>
      <c r="B533" s="683" t="s">
        <v>588</v>
      </c>
      <c r="C533" s="688"/>
      <c r="D533" s="1263"/>
      <c r="E533" s="1264"/>
      <c r="F533" s="688"/>
      <c r="G533" s="1263"/>
      <c r="H533" s="1264"/>
      <c r="I533" s="688"/>
      <c r="J533" s="1263"/>
      <c r="K533" s="1264"/>
      <c r="L533" s="354"/>
      <c r="M533" s="397"/>
      <c r="N533" s="397"/>
      <c r="O533" s="397"/>
      <c r="P533" s="397"/>
      <c r="Q533" s="7"/>
      <c r="R533" s="7" t="s">
        <v>654</v>
      </c>
      <c r="S533" s="305"/>
      <c r="T533" s="372" t="str">
        <f ca="1">CELL("address",D533)</f>
        <v>$D$533</v>
      </c>
      <c r="U533" s="458" t="str">
        <f t="shared" ref="U533:U554" si="116">$U$7</f>
        <v>3d</v>
      </c>
      <c r="V533" s="390" t="str">
        <f t="shared" ref="V533:V554" ca="1" si="117">MID(CELL("filename",U533),FIND("]",CELL("filename",U533))+1,256)</f>
        <v>3d. DR_DER_System</v>
      </c>
      <c r="W533" s="458" t="s">
        <v>977</v>
      </c>
      <c r="X533" s="458" t="s">
        <v>1025</v>
      </c>
      <c r="Y533" s="458">
        <v>1</v>
      </c>
      <c r="Z533" s="385" t="str">
        <f t="shared" ca="1" si="113"/>
        <v>3d_$D$533_winter_events_1</v>
      </c>
      <c r="AA533" s="375" t="s">
        <v>1678</v>
      </c>
      <c r="AC533" s="383" t="s">
        <v>1608</v>
      </c>
      <c r="AD533" s="458" t="s">
        <v>86</v>
      </c>
      <c r="AE533" s="458" t="s">
        <v>86</v>
      </c>
      <c r="AG533" s="715" t="str">
        <f ca="1">"Requirement for "&amp;T533&amp; " based on "&amp;$T$13&amp;" answer of ""Yes"""</f>
        <v>Requirement for $D$533 based on $D$13 answer of "Yes"</v>
      </c>
    </row>
    <row r="534" spans="1:33" ht="5.25" customHeight="1">
      <c r="A534" s="677"/>
      <c r="B534" s="683"/>
      <c r="C534" s="688"/>
      <c r="D534" s="688"/>
      <c r="E534" s="688"/>
      <c r="F534" s="688"/>
      <c r="G534" s="688"/>
      <c r="H534" s="688"/>
      <c r="I534" s="688"/>
      <c r="J534" s="688"/>
      <c r="K534" s="688"/>
      <c r="L534" s="354"/>
      <c r="M534" s="397"/>
      <c r="N534" s="397"/>
      <c r="O534" s="397"/>
      <c r="P534" s="397"/>
      <c r="Q534" s="397" t="s">
        <v>653</v>
      </c>
      <c r="R534" s="7"/>
      <c r="S534" s="305"/>
      <c r="T534" s="372" t="str">
        <f ca="1">CELL("address",G533)</f>
        <v>$G$533</v>
      </c>
      <c r="U534" s="458" t="str">
        <f t="shared" si="116"/>
        <v>3d</v>
      </c>
      <c r="V534" s="390" t="str">
        <f t="shared" ca="1" si="117"/>
        <v>3d. DR_DER_System</v>
      </c>
      <c r="W534" s="458" t="s">
        <v>977</v>
      </c>
      <c r="X534" s="458" t="s">
        <v>1025</v>
      </c>
      <c r="Y534" s="458">
        <v>2</v>
      </c>
      <c r="Z534" s="385" t="str">
        <f t="shared" ca="1" si="113"/>
        <v>3d_$G$533_winter_events_2</v>
      </c>
      <c r="AA534" s="375" t="s">
        <v>1678</v>
      </c>
      <c r="AC534" s="383" t="s">
        <v>1608</v>
      </c>
      <c r="AD534" s="458" t="s">
        <v>86</v>
      </c>
      <c r="AE534" s="458" t="s">
        <v>86</v>
      </c>
      <c r="AG534" s="715" t="str">
        <f ca="1">"Requirement for "&amp;T534&amp; " based on "&amp;$T$14&amp;" answer of ""Yes"""</f>
        <v>Requirement for $G$533 based on $G$13 answer of "Yes"</v>
      </c>
    </row>
    <row r="535" spans="1:33" ht="5.25" customHeight="1">
      <c r="A535" s="677"/>
      <c r="B535" s="683"/>
      <c r="C535" s="688"/>
      <c r="D535" s="688"/>
      <c r="E535" s="688"/>
      <c r="F535" s="688"/>
      <c r="G535" s="688"/>
      <c r="H535" s="688"/>
      <c r="I535" s="688"/>
      <c r="J535" s="688"/>
      <c r="K535" s="688"/>
      <c r="L535" s="354"/>
      <c r="M535" s="397"/>
      <c r="N535" s="397"/>
      <c r="O535" s="397"/>
      <c r="P535" s="397"/>
      <c r="Q535" s="397" t="s">
        <v>653</v>
      </c>
      <c r="R535" s="7"/>
      <c r="S535" s="305"/>
      <c r="T535" s="372" t="str">
        <f ca="1">CELL("address",J533)</f>
        <v>$J$533</v>
      </c>
      <c r="U535" s="458" t="str">
        <f t="shared" si="116"/>
        <v>3d</v>
      </c>
      <c r="V535" s="390" t="str">
        <f t="shared" ca="1" si="117"/>
        <v>3d. DR_DER_System</v>
      </c>
      <c r="W535" s="458" t="s">
        <v>977</v>
      </c>
      <c r="X535" s="458" t="s">
        <v>1025</v>
      </c>
      <c r="Y535" s="458">
        <v>3</v>
      </c>
      <c r="Z535" s="385" t="str">
        <f t="shared" ca="1" si="113"/>
        <v>3d_$J$533_winter_events_3</v>
      </c>
      <c r="AA535" s="375" t="s">
        <v>1678</v>
      </c>
      <c r="AC535" s="383" t="s">
        <v>1608</v>
      </c>
      <c r="AD535" s="458" t="s">
        <v>86</v>
      </c>
      <c r="AE535" s="458" t="s">
        <v>86</v>
      </c>
      <c r="AG535" s="715" t="str">
        <f ca="1">"Requirement for "&amp;T535&amp; " based on "&amp;$T$12&amp;" answer of ""Yes"""</f>
        <v>Requirement for $J$533 based on $J$10 answer of "Yes"</v>
      </c>
    </row>
    <row r="536" spans="1:33">
      <c r="A536" s="677" t="s">
        <v>593</v>
      </c>
      <c r="B536" s="683" t="s">
        <v>594</v>
      </c>
      <c r="C536" s="688"/>
      <c r="D536" s="1209"/>
      <c r="E536" s="1211"/>
      <c r="F536" s="688"/>
      <c r="G536" s="1209"/>
      <c r="H536" s="1211"/>
      <c r="I536" s="688"/>
      <c r="J536" s="1209"/>
      <c r="K536" s="1211"/>
      <c r="L536" s="354"/>
      <c r="M536" s="397"/>
      <c r="N536" s="397"/>
      <c r="O536" s="397"/>
      <c r="P536" s="397"/>
      <c r="Q536" s="7"/>
      <c r="R536" s="7" t="s">
        <v>654</v>
      </c>
      <c r="S536" s="305"/>
      <c r="T536" s="372" t="str">
        <f ca="1">CELL("address",D536)</f>
        <v>$D$536</v>
      </c>
      <c r="U536" s="458" t="str">
        <f t="shared" si="116"/>
        <v>3d</v>
      </c>
      <c r="V536" s="390" t="str">
        <f t="shared" ca="1" si="117"/>
        <v>3d. DR_DER_System</v>
      </c>
      <c r="W536" s="458" t="s">
        <v>977</v>
      </c>
      <c r="X536" s="458" t="s">
        <v>1026</v>
      </c>
      <c r="Y536" s="458">
        <v>1</v>
      </c>
      <c r="Z536" s="385" t="str">
        <f t="shared" ca="1" si="113"/>
        <v>3d_$D$536_winter_duration_1</v>
      </c>
      <c r="AA536" s="458" t="s">
        <v>426</v>
      </c>
      <c r="AC536" s="383" t="str">
        <f t="shared" ref="AC536:AC538" si="118">"0.00"</f>
        <v>0.00</v>
      </c>
      <c r="AD536" s="458" t="s">
        <v>86</v>
      </c>
      <c r="AE536" s="458" t="s">
        <v>86</v>
      </c>
      <c r="AG536" s="715" t="str">
        <f ca="1">"Requirement for "&amp;T536&amp; " based on "&amp;$T$13&amp;" answer of ""Yes"""</f>
        <v>Requirement for $D$536 based on $D$13 answer of "Yes"</v>
      </c>
    </row>
    <row r="537" spans="1:33" ht="5.25" customHeight="1">
      <c r="A537" s="677"/>
      <c r="B537" s="683"/>
      <c r="C537" s="688"/>
      <c r="D537" s="688"/>
      <c r="E537" s="688"/>
      <c r="F537" s="688"/>
      <c r="G537" s="688"/>
      <c r="H537" s="688"/>
      <c r="I537" s="688"/>
      <c r="J537" s="688"/>
      <c r="K537" s="688"/>
      <c r="L537" s="354"/>
      <c r="M537" s="397"/>
      <c r="N537" s="397"/>
      <c r="O537" s="397"/>
      <c r="P537" s="397"/>
      <c r="Q537" s="397" t="s">
        <v>653</v>
      </c>
      <c r="R537" s="7"/>
      <c r="S537" s="305"/>
      <c r="T537" s="372" t="str">
        <f ca="1">CELL("address",G536)</f>
        <v>$G$536</v>
      </c>
      <c r="U537" s="458" t="str">
        <f t="shared" si="116"/>
        <v>3d</v>
      </c>
      <c r="V537" s="390" t="str">
        <f t="shared" ca="1" si="117"/>
        <v>3d. DR_DER_System</v>
      </c>
      <c r="W537" s="458" t="s">
        <v>977</v>
      </c>
      <c r="X537" s="458" t="s">
        <v>1026</v>
      </c>
      <c r="Y537" s="458">
        <v>2</v>
      </c>
      <c r="Z537" s="385" t="str">
        <f t="shared" ca="1" si="113"/>
        <v>3d_$G$536_winter_duration_2</v>
      </c>
      <c r="AA537" s="458" t="s">
        <v>426</v>
      </c>
      <c r="AC537" s="383" t="str">
        <f t="shared" si="118"/>
        <v>0.00</v>
      </c>
      <c r="AD537" s="458" t="s">
        <v>86</v>
      </c>
      <c r="AE537" s="458" t="s">
        <v>86</v>
      </c>
      <c r="AG537" s="715" t="str">
        <f ca="1">"Requirement for "&amp;T537&amp; " based on "&amp;$T$14&amp;" answer of ""Yes"""</f>
        <v>Requirement for $G$536 based on $G$13 answer of "Yes"</v>
      </c>
    </row>
    <row r="538" spans="1:33" ht="5.25" customHeight="1">
      <c r="A538" s="677"/>
      <c r="B538" s="683"/>
      <c r="C538" s="688"/>
      <c r="D538" s="688"/>
      <c r="E538" s="688"/>
      <c r="F538" s="688"/>
      <c r="G538" s="688"/>
      <c r="H538" s="688"/>
      <c r="I538" s="688"/>
      <c r="J538" s="688"/>
      <c r="K538" s="688"/>
      <c r="L538" s="354"/>
      <c r="M538" s="397"/>
      <c r="N538" s="397"/>
      <c r="O538" s="397"/>
      <c r="P538" s="397"/>
      <c r="Q538" s="397" t="s">
        <v>653</v>
      </c>
      <c r="R538" s="7"/>
      <c r="S538" s="305"/>
      <c r="T538" s="372" t="str">
        <f ca="1">CELL("address",J536)</f>
        <v>$J$536</v>
      </c>
      <c r="U538" s="458" t="str">
        <f t="shared" si="116"/>
        <v>3d</v>
      </c>
      <c r="V538" s="390" t="str">
        <f t="shared" ca="1" si="117"/>
        <v>3d. DR_DER_System</v>
      </c>
      <c r="W538" s="458" t="s">
        <v>977</v>
      </c>
      <c r="X538" s="458" t="s">
        <v>1026</v>
      </c>
      <c r="Y538" s="458">
        <v>3</v>
      </c>
      <c r="Z538" s="385" t="str">
        <f t="shared" ca="1" si="113"/>
        <v>3d_$J$536_winter_duration_3</v>
      </c>
      <c r="AA538" s="458" t="s">
        <v>426</v>
      </c>
      <c r="AC538" s="383" t="str">
        <f t="shared" si="118"/>
        <v>0.00</v>
      </c>
      <c r="AD538" s="458" t="s">
        <v>86</v>
      </c>
      <c r="AE538" s="458" t="s">
        <v>86</v>
      </c>
      <c r="AG538" s="715" t="str">
        <f ca="1">"Requirement for "&amp;T538&amp; " based on "&amp;$T$12&amp;" answer of ""Yes"""</f>
        <v>Requirement for $J$536 based on $J$10 answer of "Yes"</v>
      </c>
    </row>
    <row r="539" spans="1:33">
      <c r="A539" s="677" t="s">
        <v>864</v>
      </c>
      <c r="B539" s="683" t="s">
        <v>588</v>
      </c>
      <c r="C539" s="688"/>
      <c r="D539" s="1263"/>
      <c r="E539" s="1264"/>
      <c r="F539" s="688"/>
      <c r="G539" s="1263"/>
      <c r="H539" s="1264"/>
      <c r="I539" s="688"/>
      <c r="J539" s="1263"/>
      <c r="K539" s="1264"/>
      <c r="L539" s="354"/>
      <c r="M539" s="397"/>
      <c r="N539" s="397"/>
      <c r="O539" s="397"/>
      <c r="P539" s="397"/>
      <c r="Q539" s="7"/>
      <c r="R539" s="7" t="s">
        <v>654</v>
      </c>
      <c r="S539" s="305"/>
      <c r="T539" s="372" t="str">
        <f ca="1">CELL("address",D539)</f>
        <v>$D$539</v>
      </c>
      <c r="U539" s="458" t="str">
        <f t="shared" si="116"/>
        <v>3d</v>
      </c>
      <c r="V539" s="390" t="str">
        <f t="shared" ca="1" si="117"/>
        <v>3d. DR_DER_System</v>
      </c>
      <c r="W539" s="458" t="s">
        <v>977</v>
      </c>
      <c r="X539" s="458" t="s">
        <v>1027</v>
      </c>
      <c r="Y539" s="458">
        <v>1</v>
      </c>
      <c r="Z539" s="385" t="str">
        <f t="shared" ca="1" si="113"/>
        <v>3d_$D$539_summer_events_1</v>
      </c>
      <c r="AA539" s="375" t="s">
        <v>1678</v>
      </c>
      <c r="AC539" s="383" t="s">
        <v>1608</v>
      </c>
      <c r="AD539" s="458" t="s">
        <v>86</v>
      </c>
      <c r="AE539" s="458" t="s">
        <v>86</v>
      </c>
      <c r="AG539" s="715" t="str">
        <f ca="1">"Requirement for "&amp;T539&amp; " based on "&amp;$T$13&amp;" answer of ""Yes"""</f>
        <v>Requirement for $D$539 based on $D$13 answer of "Yes"</v>
      </c>
    </row>
    <row r="540" spans="1:33" ht="5.25" customHeight="1">
      <c r="A540" s="677"/>
      <c r="B540" s="683"/>
      <c r="C540" s="688"/>
      <c r="D540" s="688"/>
      <c r="E540" s="688"/>
      <c r="F540" s="688"/>
      <c r="G540" s="688"/>
      <c r="H540" s="688"/>
      <c r="I540" s="688"/>
      <c r="J540" s="688"/>
      <c r="K540" s="688"/>
      <c r="L540" s="354"/>
      <c r="M540" s="397"/>
      <c r="N540" s="397"/>
      <c r="O540" s="397"/>
      <c r="P540" s="397"/>
      <c r="Q540" s="397" t="s">
        <v>653</v>
      </c>
      <c r="R540" s="7"/>
      <c r="S540" s="305"/>
      <c r="T540" s="372" t="str">
        <f ca="1">CELL("address",G539)</f>
        <v>$G$539</v>
      </c>
      <c r="U540" s="458" t="str">
        <f t="shared" si="116"/>
        <v>3d</v>
      </c>
      <c r="V540" s="390" t="str">
        <f t="shared" ca="1" si="117"/>
        <v>3d. DR_DER_System</v>
      </c>
      <c r="W540" s="458" t="s">
        <v>977</v>
      </c>
      <c r="X540" s="458" t="s">
        <v>1027</v>
      </c>
      <c r="Y540" s="458">
        <v>2</v>
      </c>
      <c r="Z540" s="385" t="str">
        <f t="shared" ca="1" si="113"/>
        <v>3d_$G$539_summer_events_2</v>
      </c>
      <c r="AA540" s="375" t="s">
        <v>1678</v>
      </c>
      <c r="AC540" s="383" t="s">
        <v>1608</v>
      </c>
      <c r="AD540" s="458" t="s">
        <v>86</v>
      </c>
      <c r="AE540" s="458" t="s">
        <v>86</v>
      </c>
      <c r="AG540" s="715" t="str">
        <f ca="1">"Requirement for "&amp;T540&amp; " based on "&amp;$T$14&amp;" answer of ""Yes"""</f>
        <v>Requirement for $G$539 based on $G$13 answer of "Yes"</v>
      </c>
    </row>
    <row r="541" spans="1:33" ht="5.25" customHeight="1">
      <c r="A541" s="677"/>
      <c r="B541" s="683"/>
      <c r="C541" s="688"/>
      <c r="D541" s="688"/>
      <c r="E541" s="688"/>
      <c r="F541" s="688"/>
      <c r="G541" s="688"/>
      <c r="H541" s="688"/>
      <c r="I541" s="688"/>
      <c r="J541" s="688"/>
      <c r="K541" s="688"/>
      <c r="L541" s="354"/>
      <c r="M541" s="397"/>
      <c r="N541" s="397"/>
      <c r="O541" s="397"/>
      <c r="P541" s="397"/>
      <c r="Q541" s="397" t="s">
        <v>653</v>
      </c>
      <c r="R541" s="7"/>
      <c r="S541" s="305"/>
      <c r="T541" s="372" t="str">
        <f ca="1">CELL("address",J539)</f>
        <v>$J$539</v>
      </c>
      <c r="U541" s="458" t="str">
        <f t="shared" si="116"/>
        <v>3d</v>
      </c>
      <c r="V541" s="390" t="str">
        <f t="shared" ca="1" si="117"/>
        <v>3d. DR_DER_System</v>
      </c>
      <c r="W541" s="458" t="s">
        <v>977</v>
      </c>
      <c r="X541" s="458" t="s">
        <v>1027</v>
      </c>
      <c r="Y541" s="458">
        <v>3</v>
      </c>
      <c r="Z541" s="385" t="str">
        <f t="shared" ca="1" si="113"/>
        <v>3d_$J$539_summer_events_3</v>
      </c>
      <c r="AA541" s="375" t="s">
        <v>1678</v>
      </c>
      <c r="AC541" s="383" t="s">
        <v>1608</v>
      </c>
      <c r="AD541" s="458" t="s">
        <v>86</v>
      </c>
      <c r="AE541" s="458" t="s">
        <v>86</v>
      </c>
      <c r="AG541" s="715" t="str">
        <f ca="1">"Requirement for "&amp;T541&amp; " based on "&amp;$T$12&amp;" answer of ""Yes"""</f>
        <v>Requirement for $J$539 based on $J$10 answer of "Yes"</v>
      </c>
    </row>
    <row r="542" spans="1:33">
      <c r="A542" s="677" t="s">
        <v>593</v>
      </c>
      <c r="B542" s="683" t="s">
        <v>594</v>
      </c>
      <c r="C542" s="688"/>
      <c r="D542" s="1209"/>
      <c r="E542" s="1211"/>
      <c r="F542" s="688"/>
      <c r="G542" s="1209"/>
      <c r="H542" s="1211"/>
      <c r="I542" s="688"/>
      <c r="J542" s="1209"/>
      <c r="K542" s="1211"/>
      <c r="L542" s="354"/>
      <c r="M542" s="397"/>
      <c r="N542" s="397"/>
      <c r="O542" s="397"/>
      <c r="P542" s="397"/>
      <c r="Q542" s="7"/>
      <c r="R542" s="7" t="s">
        <v>654</v>
      </c>
      <c r="S542" s="305"/>
      <c r="T542" s="372" t="str">
        <f ca="1">CELL("address",D542)</f>
        <v>$D$542</v>
      </c>
      <c r="U542" s="458" t="str">
        <f t="shared" si="116"/>
        <v>3d</v>
      </c>
      <c r="V542" s="390" t="str">
        <f t="shared" ca="1" si="117"/>
        <v>3d. DR_DER_System</v>
      </c>
      <c r="W542" s="458" t="s">
        <v>977</v>
      </c>
      <c r="X542" s="458" t="s">
        <v>1028</v>
      </c>
      <c r="Y542" s="458">
        <v>1</v>
      </c>
      <c r="Z542" s="385" t="str">
        <f t="shared" ca="1" si="113"/>
        <v>3d_$D$542_summer_duration_1</v>
      </c>
      <c r="AA542" s="458" t="s">
        <v>426</v>
      </c>
      <c r="AC542" s="383" t="str">
        <f t="shared" ref="AC542:AC544" si="119">"0.00"</f>
        <v>0.00</v>
      </c>
      <c r="AD542" s="458" t="s">
        <v>86</v>
      </c>
      <c r="AE542" s="458" t="s">
        <v>86</v>
      </c>
      <c r="AG542" s="715" t="str">
        <f ca="1">"Requirement for "&amp;T542&amp; " based on "&amp;$T$13&amp;" answer of ""Yes"""</f>
        <v>Requirement for $D$542 based on $D$13 answer of "Yes"</v>
      </c>
    </row>
    <row r="543" spans="1:33" ht="5.25" customHeight="1">
      <c r="A543" s="677"/>
      <c r="B543" s="688"/>
      <c r="C543" s="688"/>
      <c r="D543" s="688"/>
      <c r="E543" s="688"/>
      <c r="F543" s="688"/>
      <c r="G543" s="688"/>
      <c r="H543" s="688"/>
      <c r="I543" s="688"/>
      <c r="J543" s="688"/>
      <c r="K543" s="688"/>
      <c r="L543" s="354"/>
      <c r="M543" s="397"/>
      <c r="N543" s="397"/>
      <c r="O543" s="397"/>
      <c r="P543" s="397"/>
      <c r="Q543" s="397" t="s">
        <v>653</v>
      </c>
      <c r="R543" s="7"/>
      <c r="S543" s="305"/>
      <c r="T543" s="372" t="str">
        <f ca="1">CELL("address",G542)</f>
        <v>$G$542</v>
      </c>
      <c r="U543" s="458" t="str">
        <f t="shared" si="116"/>
        <v>3d</v>
      </c>
      <c r="V543" s="390" t="str">
        <f t="shared" ca="1" si="117"/>
        <v>3d. DR_DER_System</v>
      </c>
      <c r="W543" s="458" t="s">
        <v>977</v>
      </c>
      <c r="X543" s="458" t="s">
        <v>1028</v>
      </c>
      <c r="Y543" s="458">
        <v>2</v>
      </c>
      <c r="Z543" s="385" t="str">
        <f t="shared" ca="1" si="113"/>
        <v>3d_$G$542_summer_duration_2</v>
      </c>
      <c r="AA543" s="458" t="s">
        <v>426</v>
      </c>
      <c r="AC543" s="383" t="str">
        <f t="shared" si="119"/>
        <v>0.00</v>
      </c>
      <c r="AD543" s="458" t="s">
        <v>86</v>
      </c>
      <c r="AE543" s="458" t="s">
        <v>86</v>
      </c>
      <c r="AG543" s="715" t="str">
        <f ca="1">"Requirement for "&amp;T543&amp; " based on "&amp;$T$14&amp;" answer of ""Yes"""</f>
        <v>Requirement for $G$542 based on $G$13 answer of "Yes"</v>
      </c>
    </row>
    <row r="544" spans="1:33" ht="5.25" customHeight="1">
      <c r="A544" s="677"/>
      <c r="B544" s="688"/>
      <c r="C544" s="688"/>
      <c r="D544" s="688"/>
      <c r="E544" s="688"/>
      <c r="F544" s="688"/>
      <c r="G544" s="688"/>
      <c r="H544" s="688"/>
      <c r="I544" s="688"/>
      <c r="J544" s="688"/>
      <c r="K544" s="688"/>
      <c r="L544" s="354"/>
      <c r="M544" s="397"/>
      <c r="N544" s="397"/>
      <c r="O544" s="397"/>
      <c r="P544" s="397"/>
      <c r="Q544" s="397" t="s">
        <v>653</v>
      </c>
      <c r="R544" s="7"/>
      <c r="S544" s="305"/>
      <c r="T544" s="372" t="str">
        <f ca="1">CELL("address",J542)</f>
        <v>$J$542</v>
      </c>
      <c r="U544" s="458" t="str">
        <f t="shared" si="116"/>
        <v>3d</v>
      </c>
      <c r="V544" s="390" t="str">
        <f t="shared" ca="1" si="117"/>
        <v>3d. DR_DER_System</v>
      </c>
      <c r="W544" s="458" t="s">
        <v>977</v>
      </c>
      <c r="X544" s="458" t="s">
        <v>1028</v>
      </c>
      <c r="Y544" s="458">
        <v>3</v>
      </c>
      <c r="Z544" s="385" t="str">
        <f t="shared" ca="1" si="113"/>
        <v>3d_$J$542_summer_duration_3</v>
      </c>
      <c r="AA544" s="458" t="s">
        <v>426</v>
      </c>
      <c r="AC544" s="383" t="str">
        <f t="shared" si="119"/>
        <v>0.00</v>
      </c>
      <c r="AD544" s="458" t="s">
        <v>86</v>
      </c>
      <c r="AE544" s="458" t="s">
        <v>86</v>
      </c>
      <c r="AG544" s="715" t="str">
        <f ca="1">"Requirement for "&amp;T544&amp; " based on "&amp;$T$12&amp;" answer of ""Yes"""</f>
        <v>Requirement for $J$542 based on $J$10 answer of "Yes"</v>
      </c>
    </row>
    <row r="545" spans="1:40" ht="31.5" customHeight="1">
      <c r="A545" s="1188" t="s">
        <v>865</v>
      </c>
      <c r="B545" s="1273"/>
      <c r="C545" s="688"/>
      <c r="D545" s="1045"/>
      <c r="E545" s="1047"/>
      <c r="F545" s="688"/>
      <c r="G545" s="1045"/>
      <c r="H545" s="1047"/>
      <c r="I545" s="688"/>
      <c r="J545" s="1045"/>
      <c r="K545" s="1047"/>
      <c r="L545" s="354"/>
      <c r="M545" s="397"/>
      <c r="N545" s="397"/>
      <c r="O545" s="397"/>
      <c r="P545" s="397"/>
      <c r="Q545" s="7"/>
      <c r="R545" s="7" t="s">
        <v>654</v>
      </c>
      <c r="S545" s="392"/>
      <c r="T545" s="372" t="str">
        <f ca="1">CELL("address",D545)</f>
        <v>$D$545</v>
      </c>
      <c r="U545" s="458" t="str">
        <f t="shared" si="116"/>
        <v>3d</v>
      </c>
      <c r="V545" s="390" t="str">
        <f t="shared" ca="1" si="117"/>
        <v>3d. DR_DER_System</v>
      </c>
      <c r="W545" s="458" t="s">
        <v>977</v>
      </c>
      <c r="X545" s="458" t="s">
        <v>1029</v>
      </c>
      <c r="Y545" s="458">
        <v>1</v>
      </c>
      <c r="Z545" s="385" t="str">
        <f t="shared" ca="1" si="113"/>
        <v>3d_$D$545_measurement_verification_1</v>
      </c>
      <c r="AA545" t="s">
        <v>1011</v>
      </c>
      <c r="AB545">
        <v>100</v>
      </c>
      <c r="AD545" s="458" t="s">
        <v>86</v>
      </c>
      <c r="AE545" s="458" t="s">
        <v>86</v>
      </c>
      <c r="AG545" s="715" t="str">
        <f ca="1">"Requirement for "&amp;T545&amp; " based on "&amp;$T$13&amp;" answer of ""Yes"""</f>
        <v>Requirement for $D$545 based on $D$13 answer of "Yes"</v>
      </c>
    </row>
    <row r="546" spans="1:40" ht="5.25" customHeight="1">
      <c r="A546" s="677"/>
      <c r="B546" s="688"/>
      <c r="C546" s="688"/>
      <c r="D546" s="688"/>
      <c r="E546" s="688"/>
      <c r="F546" s="688"/>
      <c r="G546" s="688"/>
      <c r="H546" s="688"/>
      <c r="I546" s="688"/>
      <c r="J546" s="688"/>
      <c r="K546" s="688"/>
      <c r="L546" s="354"/>
      <c r="M546" s="397"/>
      <c r="N546" s="397"/>
      <c r="O546" s="397"/>
      <c r="P546" s="397"/>
      <c r="Q546" s="397" t="s">
        <v>653</v>
      </c>
      <c r="R546" s="7"/>
      <c r="S546" s="392"/>
      <c r="T546" s="372" t="str">
        <f ca="1">CELL("address",G545)</f>
        <v>$G$545</v>
      </c>
      <c r="U546" s="458" t="str">
        <f t="shared" si="116"/>
        <v>3d</v>
      </c>
      <c r="V546" s="390" t="str">
        <f t="shared" ca="1" si="117"/>
        <v>3d. DR_DER_System</v>
      </c>
      <c r="W546" s="458" t="s">
        <v>977</v>
      </c>
      <c r="X546" s="458" t="s">
        <v>1029</v>
      </c>
      <c r="Y546" s="458">
        <v>2</v>
      </c>
      <c r="Z546" s="385" t="str">
        <f t="shared" ca="1" si="113"/>
        <v>3d_$G$545_measurement_verification_2</v>
      </c>
      <c r="AA546" t="s">
        <v>1011</v>
      </c>
      <c r="AB546">
        <v>100</v>
      </c>
      <c r="AD546" s="458" t="s">
        <v>86</v>
      </c>
      <c r="AE546" s="458" t="s">
        <v>86</v>
      </c>
      <c r="AG546" s="715" t="str">
        <f ca="1">"Requirement for "&amp;T546&amp; " based on "&amp;$T$14&amp;" answer of ""Yes"""</f>
        <v>Requirement for $G$545 based on $G$13 answer of "Yes"</v>
      </c>
    </row>
    <row r="547" spans="1:40" ht="5.25" customHeight="1">
      <c r="A547" s="677"/>
      <c r="B547" s="688"/>
      <c r="C547" s="688"/>
      <c r="D547" s="688"/>
      <c r="E547" s="688"/>
      <c r="F547" s="688"/>
      <c r="G547" s="688"/>
      <c r="H547" s="688"/>
      <c r="I547" s="688"/>
      <c r="J547" s="688"/>
      <c r="K547" s="688"/>
      <c r="L547" s="354"/>
      <c r="M547" s="397"/>
      <c r="N547" s="397"/>
      <c r="O547" s="397"/>
      <c r="P547" s="397"/>
      <c r="Q547" s="397" t="s">
        <v>653</v>
      </c>
      <c r="R547" s="7"/>
      <c r="S547" s="392"/>
      <c r="T547" s="372" t="str">
        <f ca="1">CELL("address",J545)</f>
        <v>$J$545</v>
      </c>
      <c r="U547" s="458" t="str">
        <f t="shared" si="116"/>
        <v>3d</v>
      </c>
      <c r="V547" s="390" t="str">
        <f t="shared" ca="1" si="117"/>
        <v>3d. DR_DER_System</v>
      </c>
      <c r="W547" s="458" t="s">
        <v>977</v>
      </c>
      <c r="X547" s="458" t="s">
        <v>1029</v>
      </c>
      <c r="Y547" s="458">
        <v>3</v>
      </c>
      <c r="Z547" s="385" t="str">
        <f t="shared" ca="1" si="113"/>
        <v>3d_$J$545_measurement_verification_3</v>
      </c>
      <c r="AA547" t="s">
        <v>1011</v>
      </c>
      <c r="AB547">
        <v>100</v>
      </c>
      <c r="AD547" s="458" t="s">
        <v>86</v>
      </c>
      <c r="AE547" s="458" t="s">
        <v>86</v>
      </c>
      <c r="AG547" s="715" t="str">
        <f ca="1">"Requirement for "&amp;T547&amp; " based on "&amp;$T$12&amp;" answer of ""Yes"""</f>
        <v>Requirement for $J$545 based on $J$10 answer of "Yes"</v>
      </c>
    </row>
    <row r="548" spans="1:40">
      <c r="A548" s="689" t="s">
        <v>735</v>
      </c>
      <c r="B548" s="688"/>
      <c r="C548" s="688"/>
      <c r="D548" s="688"/>
      <c r="E548" s="688"/>
      <c r="F548" s="688"/>
      <c r="G548" s="688"/>
      <c r="H548" s="688"/>
      <c r="I548" s="688"/>
      <c r="J548" s="688"/>
      <c r="K548" s="688"/>
      <c r="L548" s="354"/>
      <c r="M548" s="397"/>
      <c r="N548" s="397"/>
      <c r="O548" s="397"/>
      <c r="P548" s="397"/>
      <c r="Q548" s="397"/>
      <c r="R548" s="7" t="s">
        <v>654</v>
      </c>
      <c r="S548" s="305"/>
      <c r="V548" s="390"/>
    </row>
    <row r="549" spans="1:40" ht="15" customHeight="1">
      <c r="A549" s="677" t="s">
        <v>736</v>
      </c>
      <c r="B549" s="683" t="s">
        <v>591</v>
      </c>
      <c r="C549" s="688"/>
      <c r="D549" s="1228"/>
      <c r="E549" s="1230"/>
      <c r="F549" s="688"/>
      <c r="G549" s="1228"/>
      <c r="H549" s="1230"/>
      <c r="I549" s="688"/>
      <c r="J549" s="1228"/>
      <c r="K549" s="1230"/>
      <c r="L549" s="354"/>
      <c r="M549" s="397"/>
      <c r="N549" s="397"/>
      <c r="O549" s="871"/>
      <c r="P549" s="397"/>
      <c r="Q549" s="7"/>
      <c r="R549" s="7" t="s">
        <v>654</v>
      </c>
      <c r="S549" s="305"/>
      <c r="T549" s="372" t="str">
        <f ca="1">CELL("address",D549)</f>
        <v>$D$549</v>
      </c>
      <c r="U549" s="458" t="str">
        <f t="shared" si="116"/>
        <v>3d</v>
      </c>
      <c r="V549" s="390" t="str">
        <f t="shared" ca="1" si="117"/>
        <v>3d. DR_DER_System</v>
      </c>
      <c r="W549" s="458" t="s">
        <v>977</v>
      </c>
      <c r="X549" s="458" t="s">
        <v>1030</v>
      </c>
      <c r="Y549" s="458">
        <v>1</v>
      </c>
      <c r="Z549" s="385" t="str">
        <f t="shared" ref="Z549:Z554" ca="1" si="120">U549&amp;"_"&amp;T549&amp;"_"&amp;X549&amp;"_"&amp;Y549</f>
        <v>3d_$D$549_net_annual_CF_1</v>
      </c>
      <c r="AA549" s="375" t="s">
        <v>1678</v>
      </c>
      <c r="AC549" s="384" t="s">
        <v>1741</v>
      </c>
      <c r="AD549" s="458" t="s">
        <v>86</v>
      </c>
      <c r="AE549" s="458" t="s">
        <v>86</v>
      </c>
      <c r="AG549" s="715" t="str">
        <f ca="1">"Requirement for "&amp;T549&amp; " based on "&amp;$T$13&amp;" answer of ""Yes"""</f>
        <v>Requirement for $D$549 based on $D$13 answer of "Yes"</v>
      </c>
    </row>
    <row r="550" spans="1:40" ht="5.25" customHeight="1">
      <c r="A550" s="682"/>
      <c r="B550" s="683"/>
      <c r="C550" s="688"/>
      <c r="D550" s="688"/>
      <c r="E550" s="688"/>
      <c r="F550" s="688"/>
      <c r="G550" s="688"/>
      <c r="H550" s="688"/>
      <c r="I550" s="688"/>
      <c r="J550" s="688"/>
      <c r="K550" s="688"/>
      <c r="L550" s="354"/>
      <c r="M550" s="397"/>
      <c r="N550" s="397"/>
      <c r="O550" s="397"/>
      <c r="P550" s="397"/>
      <c r="Q550" s="397" t="s">
        <v>653</v>
      </c>
      <c r="R550" s="7"/>
      <c r="S550" s="305"/>
      <c r="T550" s="372" t="str">
        <f ca="1">CELL("address",G549)</f>
        <v>$G$549</v>
      </c>
      <c r="U550" s="458" t="str">
        <f t="shared" si="116"/>
        <v>3d</v>
      </c>
      <c r="V550" s="390" t="str">
        <f t="shared" ca="1" si="117"/>
        <v>3d. DR_DER_System</v>
      </c>
      <c r="W550" s="458" t="s">
        <v>977</v>
      </c>
      <c r="X550" s="458" t="s">
        <v>1030</v>
      </c>
      <c r="Y550" s="458">
        <v>2</v>
      </c>
      <c r="Z550" s="385" t="str">
        <f t="shared" ca="1" si="120"/>
        <v>3d_$G$549_net_annual_CF_2</v>
      </c>
      <c r="AA550" s="375" t="s">
        <v>1678</v>
      </c>
      <c r="AC550" s="384" t="s">
        <v>1741</v>
      </c>
      <c r="AD550" s="458" t="s">
        <v>86</v>
      </c>
      <c r="AE550" s="458" t="s">
        <v>86</v>
      </c>
      <c r="AG550" s="715" t="str">
        <f ca="1">"Requirement for "&amp;T550&amp; " based on "&amp;$T$14&amp;" answer of ""Yes"""</f>
        <v>Requirement for $G$549 based on $G$13 answer of "Yes"</v>
      </c>
    </row>
    <row r="551" spans="1:40" ht="5.25" customHeight="1">
      <c r="A551" s="682"/>
      <c r="B551" s="683"/>
      <c r="C551" s="688"/>
      <c r="D551" s="688"/>
      <c r="E551" s="688"/>
      <c r="F551" s="688"/>
      <c r="G551" s="688"/>
      <c r="H551" s="688"/>
      <c r="I551" s="688"/>
      <c r="J551" s="688"/>
      <c r="K551" s="688"/>
      <c r="L551" s="354"/>
      <c r="M551" s="397"/>
      <c r="N551" s="397"/>
      <c r="O551" s="397"/>
      <c r="P551" s="397"/>
      <c r="Q551" s="397" t="s">
        <v>653</v>
      </c>
      <c r="R551" s="7"/>
      <c r="S551" s="305"/>
      <c r="T551" s="372" t="str">
        <f ca="1">CELL("address",J549)</f>
        <v>$J$549</v>
      </c>
      <c r="U551" s="458" t="str">
        <f t="shared" si="116"/>
        <v>3d</v>
      </c>
      <c r="V551" s="390" t="str">
        <f t="shared" ca="1" si="117"/>
        <v>3d. DR_DER_System</v>
      </c>
      <c r="W551" s="458" t="s">
        <v>977</v>
      </c>
      <c r="X551" s="458" t="s">
        <v>1030</v>
      </c>
      <c r="Y551" s="458">
        <v>3</v>
      </c>
      <c r="Z551" s="385" t="str">
        <f t="shared" ca="1" si="120"/>
        <v>3d_$J$549_net_annual_CF_3</v>
      </c>
      <c r="AA551" s="375" t="s">
        <v>1678</v>
      </c>
      <c r="AC551" s="384" t="s">
        <v>1741</v>
      </c>
      <c r="AD551" s="458" t="s">
        <v>86</v>
      </c>
      <c r="AE551" s="458" t="s">
        <v>86</v>
      </c>
      <c r="AG551" s="715" t="str">
        <f ca="1">"Requirement for "&amp;T551&amp; " based on "&amp;$T$12&amp;" answer of ""Yes"""</f>
        <v>Requirement for $J$549 based on $J$10 answer of "Yes"</v>
      </c>
    </row>
    <row r="552" spans="1:40" ht="15" customHeight="1">
      <c r="A552" s="677" t="s">
        <v>737</v>
      </c>
      <c r="B552" s="683" t="s">
        <v>591</v>
      </c>
      <c r="C552" s="688"/>
      <c r="D552" s="1228"/>
      <c r="E552" s="1230"/>
      <c r="F552" s="688"/>
      <c r="G552" s="1228"/>
      <c r="H552" s="1230"/>
      <c r="I552" s="688"/>
      <c r="J552" s="1228"/>
      <c r="K552" s="1230"/>
      <c r="L552" s="354"/>
      <c r="M552" s="397"/>
      <c r="N552" s="397"/>
      <c r="O552" s="871"/>
      <c r="P552" s="397"/>
      <c r="Q552" s="7"/>
      <c r="R552" s="7" t="s">
        <v>654</v>
      </c>
      <c r="S552" s="305"/>
      <c r="T552" s="372" t="str">
        <f ca="1">CELL("address",D552)</f>
        <v>$D$552</v>
      </c>
      <c r="U552" s="458" t="str">
        <f t="shared" si="116"/>
        <v>3d</v>
      </c>
      <c r="V552" s="390" t="str">
        <f t="shared" ca="1" si="117"/>
        <v>3d. DR_DER_System</v>
      </c>
      <c r="W552" s="458" t="s">
        <v>977</v>
      </c>
      <c r="X552" s="458" t="s">
        <v>1031</v>
      </c>
      <c r="Y552" s="458">
        <v>1</v>
      </c>
      <c r="Z552" s="385" t="str">
        <f t="shared" ca="1" si="120"/>
        <v>3d_$D$552_winter_CF_1</v>
      </c>
      <c r="AA552" s="375" t="s">
        <v>1678</v>
      </c>
      <c r="AC552" s="384" t="s">
        <v>1741</v>
      </c>
      <c r="AD552" s="458" t="s">
        <v>86</v>
      </c>
      <c r="AE552" s="458" t="s">
        <v>86</v>
      </c>
      <c r="AG552" s="715" t="str">
        <f ca="1">"Requirement for "&amp;T552&amp; " based on "&amp;$T$13&amp;" answer of ""Yes"""</f>
        <v>Requirement for $D$552 based on $D$13 answer of "Yes"</v>
      </c>
    </row>
    <row r="553" spans="1:40" ht="5.25" customHeight="1">
      <c r="A553" s="682"/>
      <c r="B553" s="688"/>
      <c r="C553" s="688"/>
      <c r="D553" s="688"/>
      <c r="E553" s="688"/>
      <c r="F553" s="688"/>
      <c r="G553" s="688"/>
      <c r="H553" s="688"/>
      <c r="I553" s="688"/>
      <c r="J553" s="688"/>
      <c r="K553" s="688"/>
      <c r="L553" s="354"/>
      <c r="M553" s="397"/>
      <c r="N553" s="397"/>
      <c r="O553" s="397"/>
      <c r="P553" s="397"/>
      <c r="Q553" s="397" t="s">
        <v>653</v>
      </c>
      <c r="R553" s="7"/>
      <c r="S553" s="305"/>
      <c r="T553" s="372" t="str">
        <f ca="1">CELL("address",G552)</f>
        <v>$G$552</v>
      </c>
      <c r="U553" s="458" t="str">
        <f t="shared" si="116"/>
        <v>3d</v>
      </c>
      <c r="V553" s="390" t="str">
        <f t="shared" ca="1" si="117"/>
        <v>3d. DR_DER_System</v>
      </c>
      <c r="W553" s="458" t="s">
        <v>977</v>
      </c>
      <c r="X553" s="458" t="s">
        <v>1031</v>
      </c>
      <c r="Y553" s="458">
        <v>2</v>
      </c>
      <c r="Z553" s="385" t="str">
        <f t="shared" ca="1" si="120"/>
        <v>3d_$G$552_winter_CF_2</v>
      </c>
      <c r="AA553" s="375" t="s">
        <v>1678</v>
      </c>
      <c r="AC553" s="384" t="s">
        <v>1741</v>
      </c>
      <c r="AD553" s="458" t="s">
        <v>86</v>
      </c>
      <c r="AE553" s="458" t="s">
        <v>86</v>
      </c>
      <c r="AG553" s="715" t="str">
        <f ca="1">"Requirement for "&amp;T553&amp; " based on "&amp;$T$14&amp;" answer of ""Yes"""</f>
        <v>Requirement for $G$552 based on $G$13 answer of "Yes"</v>
      </c>
    </row>
    <row r="554" spans="1:40" ht="5.25" customHeight="1" thickBot="1">
      <c r="A554" s="682"/>
      <c r="B554" s="688"/>
      <c r="C554" s="688"/>
      <c r="D554" s="688"/>
      <c r="E554" s="688"/>
      <c r="F554" s="688"/>
      <c r="G554" s="688"/>
      <c r="H554" s="688"/>
      <c r="I554" s="688"/>
      <c r="J554" s="688"/>
      <c r="K554" s="688"/>
      <c r="L554" s="354"/>
      <c r="M554" s="397"/>
      <c r="N554" s="397"/>
      <c r="O554" s="397"/>
      <c r="P554" s="397"/>
      <c r="Q554" s="397" t="s">
        <v>653</v>
      </c>
      <c r="R554" s="7"/>
      <c r="S554" s="305"/>
      <c r="T554" s="372" t="str">
        <f ca="1">CELL("address",J552)</f>
        <v>$J$552</v>
      </c>
      <c r="U554" s="458" t="str">
        <f t="shared" si="116"/>
        <v>3d</v>
      </c>
      <c r="V554" s="390" t="str">
        <f t="shared" ca="1" si="117"/>
        <v>3d. DR_DER_System</v>
      </c>
      <c r="W554" s="458" t="s">
        <v>977</v>
      </c>
      <c r="X554" s="458" t="s">
        <v>1031</v>
      </c>
      <c r="Y554" s="458">
        <v>3</v>
      </c>
      <c r="Z554" s="385" t="str">
        <f t="shared" ca="1" si="120"/>
        <v>3d_$J$552_winter_CF_3</v>
      </c>
      <c r="AA554" s="375" t="s">
        <v>1678</v>
      </c>
      <c r="AC554" s="384" t="s">
        <v>1741</v>
      </c>
      <c r="AD554" s="458" t="s">
        <v>86</v>
      </c>
      <c r="AE554" s="458" t="s">
        <v>86</v>
      </c>
      <c r="AG554" s="715" t="str">
        <f ca="1">"Requirement for "&amp;T554&amp; " based on "&amp;$T$12&amp;" answer of ""Yes"""</f>
        <v>Requirement for $J$552 based on $J$10 answer of "Yes"</v>
      </c>
    </row>
    <row r="555" spans="1:40" ht="14.25" thickTop="1" thickBot="1">
      <c r="A555" s="1164" t="s">
        <v>1777</v>
      </c>
      <c r="B555" s="1165"/>
      <c r="C555" s="1165"/>
      <c r="D555" s="1165"/>
      <c r="E555" s="1165"/>
      <c r="F555" s="1165"/>
      <c r="G555" s="1165"/>
      <c r="H555" s="1165"/>
      <c r="I555" s="1165"/>
      <c r="J555" s="1165"/>
      <c r="K555" s="1165"/>
      <c r="L555" s="354"/>
      <c r="M555" s="397"/>
      <c r="N555" s="940" t="s">
        <v>1810</v>
      </c>
      <c r="O555" s="397"/>
      <c r="P555" s="397"/>
      <c r="Q555" s="397"/>
      <c r="R555" s="7" t="s">
        <v>654</v>
      </c>
      <c r="S555" s="305"/>
    </row>
    <row r="556" spans="1:40" ht="5.25" customHeight="1" thickTop="1" thickBot="1">
      <c r="A556" s="471"/>
      <c r="B556" s="688"/>
      <c r="C556" s="688"/>
      <c r="D556" s="688"/>
      <c r="E556" s="688"/>
      <c r="F556" s="688"/>
      <c r="G556" s="688"/>
      <c r="H556" s="688"/>
      <c r="I556" s="688"/>
      <c r="J556" s="688"/>
      <c r="K556" s="688"/>
      <c r="L556" s="354"/>
      <c r="M556" s="397"/>
      <c r="N556" s="397"/>
      <c r="O556" s="397"/>
      <c r="P556" s="397"/>
      <c r="Q556" s="397" t="s">
        <v>653</v>
      </c>
      <c r="R556" s="397"/>
      <c r="S556" s="305"/>
    </row>
    <row r="557" spans="1:40" ht="30.75" customHeight="1" thickTop="1" thickBot="1">
      <c r="A557" s="1170" t="s">
        <v>1778</v>
      </c>
      <c r="B557" s="1171"/>
      <c r="C557" s="688"/>
      <c r="D557" s="1045"/>
      <c r="E557" s="1047"/>
      <c r="F557" s="688"/>
      <c r="G557" s="1045"/>
      <c r="H557" s="1047"/>
      <c r="I557" s="688"/>
      <c r="J557" s="1045"/>
      <c r="K557" s="1047"/>
      <c r="L557" s="354"/>
      <c r="M557" s="397"/>
      <c r="N557" s="940" t="s">
        <v>1804</v>
      </c>
      <c r="O557" s="397"/>
      <c r="P557" s="397"/>
      <c r="Q557" s="7"/>
      <c r="R557" s="7" t="s">
        <v>654</v>
      </c>
      <c r="S557" s="392"/>
      <c r="T557" s="372" t="str">
        <f ca="1">CELL("address",D557)</f>
        <v>$D$557</v>
      </c>
      <c r="U557" s="458" t="str">
        <f t="shared" ref="U557:U565" si="121">$U$7</f>
        <v>3d</v>
      </c>
      <c r="V557" s="390" t="str">
        <f t="shared" ref="V557:V565" ca="1" si="122">MID(CELL("filename",U557),FIND("]",CELL("filename",U557))+1,256)</f>
        <v>3d. DR_DER_System</v>
      </c>
      <c r="W557" s="458" t="s">
        <v>977</v>
      </c>
      <c r="X557" s="458" t="s">
        <v>1032</v>
      </c>
      <c r="Y557" s="458">
        <v>1</v>
      </c>
      <c r="Z557" s="385" t="str">
        <f t="shared" ref="Z557:Z565" ca="1" si="123">U557&amp;"_"&amp;T557&amp;"_"&amp;X557&amp;"_"&amp;Y557</f>
        <v>3d_$D$557_8760_datasource_1</v>
      </c>
      <c r="AA557" t="s">
        <v>1011</v>
      </c>
      <c r="AB557">
        <v>100</v>
      </c>
      <c r="AD557" s="458" t="s">
        <v>86</v>
      </c>
      <c r="AE557" s="458" t="s">
        <v>86</v>
      </c>
      <c r="AG557" s="715" t="str">
        <f ca="1">"Requirement for "&amp;T557&amp; " based on "&amp;$T$13&amp;" answer of ""Yes"""</f>
        <v>Requirement for $D$557 based on $D$13 answer of "Yes"</v>
      </c>
    </row>
    <row r="558" spans="1:40" ht="5.25" customHeight="1" thickTop="1">
      <c r="A558" s="677"/>
      <c r="B558" s="688"/>
      <c r="C558" s="688"/>
      <c r="D558" s="688"/>
      <c r="E558" s="688"/>
      <c r="F558" s="688"/>
      <c r="G558" s="688"/>
      <c r="H558" s="688"/>
      <c r="I558" s="688"/>
      <c r="J558" s="688"/>
      <c r="K558" s="688"/>
      <c r="L558" s="354"/>
      <c r="M558" s="397"/>
      <c r="N558" s="397"/>
      <c r="O558" s="397"/>
      <c r="P558" s="397"/>
      <c r="Q558" s="397" t="s">
        <v>653</v>
      </c>
      <c r="R558" s="7"/>
      <c r="S558" s="392"/>
      <c r="T558" s="372" t="str">
        <f ca="1">CELL("address",G557)</f>
        <v>$G$557</v>
      </c>
      <c r="U558" s="458" t="str">
        <f t="shared" si="121"/>
        <v>3d</v>
      </c>
      <c r="V558" s="390" t="str">
        <f t="shared" ca="1" si="122"/>
        <v>3d. DR_DER_System</v>
      </c>
      <c r="W558" s="458" t="s">
        <v>977</v>
      </c>
      <c r="X558" s="458" t="s">
        <v>1032</v>
      </c>
      <c r="Y558" s="458">
        <v>2</v>
      </c>
      <c r="Z558" s="385" t="str">
        <f t="shared" ca="1" si="123"/>
        <v>3d_$G$557_8760_datasource_2</v>
      </c>
      <c r="AA558" t="s">
        <v>1011</v>
      </c>
      <c r="AB558">
        <v>100</v>
      </c>
      <c r="AD558" s="458" t="s">
        <v>86</v>
      </c>
      <c r="AE558" s="458" t="s">
        <v>86</v>
      </c>
      <c r="AG558" s="715" t="str">
        <f ca="1">"Requirement for "&amp;T558&amp; " based on "&amp;$T$14&amp;" answer of ""Yes"""</f>
        <v>Requirement for $G$557 based on $G$13 answer of "Yes"</v>
      </c>
    </row>
    <row r="559" spans="1:40" ht="5.25" customHeight="1">
      <c r="A559" s="677"/>
      <c r="B559" s="688"/>
      <c r="C559" s="688"/>
      <c r="D559" s="688"/>
      <c r="E559" s="688"/>
      <c r="F559" s="688"/>
      <c r="G559" s="688"/>
      <c r="H559" s="688"/>
      <c r="I559" s="688"/>
      <c r="J559" s="688"/>
      <c r="K559" s="688"/>
      <c r="L559" s="354"/>
      <c r="M559" s="397"/>
      <c r="N559" s="397"/>
      <c r="O559" s="397"/>
      <c r="P559" s="397"/>
      <c r="Q559" s="397" t="s">
        <v>653</v>
      </c>
      <c r="R559" s="7"/>
      <c r="S559" s="392"/>
      <c r="T559" s="372" t="str">
        <f ca="1">CELL("address",J557)</f>
        <v>$J$557</v>
      </c>
      <c r="U559" s="458" t="str">
        <f t="shared" si="121"/>
        <v>3d</v>
      </c>
      <c r="V559" s="390" t="str">
        <f t="shared" ca="1" si="122"/>
        <v>3d. DR_DER_System</v>
      </c>
      <c r="W559" s="458" t="s">
        <v>977</v>
      </c>
      <c r="X559" s="458" t="s">
        <v>1032</v>
      </c>
      <c r="Y559" s="458">
        <v>3</v>
      </c>
      <c r="Z559" s="385" t="str">
        <f t="shared" ca="1" si="123"/>
        <v>3d_$J$557_8760_datasource_3</v>
      </c>
      <c r="AA559" t="s">
        <v>1011</v>
      </c>
      <c r="AB559">
        <v>100</v>
      </c>
      <c r="AD559" s="458" t="s">
        <v>86</v>
      </c>
      <c r="AE559" s="458" t="s">
        <v>86</v>
      </c>
      <c r="AG559" s="715" t="str">
        <f ca="1">"Requirement for "&amp;T559&amp; " based on "&amp;$T$12&amp;" answer of ""Yes"""</f>
        <v>Requirement for $J$557 based on $J$10 answer of "Yes"</v>
      </c>
    </row>
    <row r="560" spans="1:40">
      <c r="A560" s="1266" t="s">
        <v>590</v>
      </c>
      <c r="B560" s="1267"/>
      <c r="C560" s="688"/>
      <c r="D560" s="1200"/>
      <c r="E560" s="1202"/>
      <c r="F560" s="688"/>
      <c r="G560" s="1200"/>
      <c r="H560" s="1202"/>
      <c r="I560" s="688"/>
      <c r="J560" s="1200"/>
      <c r="K560" s="1202"/>
      <c r="L560" s="354"/>
      <c r="M560" s="397"/>
      <c r="N560" s="397"/>
      <c r="O560" s="397"/>
      <c r="P560" s="397"/>
      <c r="Q560" s="7"/>
      <c r="R560" s="7" t="s">
        <v>654</v>
      </c>
      <c r="S560" s="305"/>
      <c r="T560" s="372" t="str">
        <f ca="1">CELL("address",D560)</f>
        <v>$D$560</v>
      </c>
      <c r="U560" s="458" t="str">
        <f t="shared" si="121"/>
        <v>3d</v>
      </c>
      <c r="V560" s="390" t="str">
        <f t="shared" ca="1" si="122"/>
        <v>3d. DR_DER_System</v>
      </c>
      <c r="W560" s="458" t="s">
        <v>977</v>
      </c>
      <c r="X560" s="458" t="s">
        <v>1033</v>
      </c>
      <c r="Y560" s="458">
        <v>1</v>
      </c>
      <c r="Z560" s="385" t="str">
        <f t="shared" ca="1" si="123"/>
        <v>3d_$D$560_8760_assessment_1</v>
      </c>
      <c r="AA560" t="s">
        <v>589</v>
      </c>
      <c r="AC560" s="381" t="str">
        <f t="shared" ref="AC560:AC562" si="124">CONCATENATE(AM560,",",AN560)</f>
        <v>Yes,No</v>
      </c>
      <c r="AD560" s="458" t="s">
        <v>86</v>
      </c>
      <c r="AE560" s="458" t="s">
        <v>86</v>
      </c>
      <c r="AG560" s="715" t="str">
        <f ca="1">"Requirement for "&amp;T560&amp; " based on "&amp;$T$13&amp;" answer of ""Yes"""</f>
        <v>Requirement for $D$560 based on $D$13 answer of "Yes"</v>
      </c>
      <c r="AM560" t="s">
        <v>82</v>
      </c>
      <c r="AN560" t="s">
        <v>86</v>
      </c>
    </row>
    <row r="561" spans="1:68" ht="5.25" customHeight="1">
      <c r="A561" s="682"/>
      <c r="B561" s="688"/>
      <c r="C561" s="688"/>
      <c r="D561" s="688"/>
      <c r="E561" s="688"/>
      <c r="F561" s="688"/>
      <c r="G561" s="688"/>
      <c r="H561" s="688"/>
      <c r="I561" s="688"/>
      <c r="J561" s="688"/>
      <c r="K561" s="688"/>
      <c r="L561" s="354"/>
      <c r="M561" s="397"/>
      <c r="N561" s="397"/>
      <c r="O561" s="397"/>
      <c r="P561" s="397"/>
      <c r="Q561" s="397" t="s">
        <v>653</v>
      </c>
      <c r="R561" s="7"/>
      <c r="S561" s="305"/>
      <c r="T561" s="372" t="str">
        <f ca="1">CELL("address",G560)</f>
        <v>$G$560</v>
      </c>
      <c r="U561" s="458" t="str">
        <f t="shared" si="121"/>
        <v>3d</v>
      </c>
      <c r="V561" s="390" t="str">
        <f t="shared" ca="1" si="122"/>
        <v>3d. DR_DER_System</v>
      </c>
      <c r="W561" s="458" t="s">
        <v>977</v>
      </c>
      <c r="X561" s="458" t="s">
        <v>1033</v>
      </c>
      <c r="Y561" s="458">
        <v>2</v>
      </c>
      <c r="Z561" s="385" t="str">
        <f t="shared" ca="1" si="123"/>
        <v>3d_$G$560_8760_assessment_2</v>
      </c>
      <c r="AA561" t="s">
        <v>589</v>
      </c>
      <c r="AC561" s="381" t="str">
        <f t="shared" si="124"/>
        <v>Yes,No</v>
      </c>
      <c r="AD561" s="458" t="s">
        <v>86</v>
      </c>
      <c r="AE561" s="458" t="s">
        <v>86</v>
      </c>
      <c r="AG561" s="715" t="str">
        <f ca="1">"Requirement for "&amp;T561&amp; " based on "&amp;$T$14&amp;" answer of ""Yes"""</f>
        <v>Requirement for $G$560 based on $G$13 answer of "Yes"</v>
      </c>
      <c r="AM561" t="s">
        <v>82</v>
      </c>
      <c r="AN561" t="s">
        <v>86</v>
      </c>
    </row>
    <row r="562" spans="1:68" ht="5.25" customHeight="1">
      <c r="A562" s="682"/>
      <c r="B562" s="688"/>
      <c r="C562" s="688"/>
      <c r="D562" s="688"/>
      <c r="E562" s="688"/>
      <c r="F562" s="688"/>
      <c r="G562" s="688"/>
      <c r="H562" s="688"/>
      <c r="I562" s="688"/>
      <c r="J562" s="688"/>
      <c r="K562" s="688"/>
      <c r="L562" s="354"/>
      <c r="M562" s="397"/>
      <c r="N562" s="397"/>
      <c r="O562" s="397"/>
      <c r="P562" s="397"/>
      <c r="Q562" s="397" t="s">
        <v>653</v>
      </c>
      <c r="R562" s="7"/>
      <c r="S562" s="305"/>
      <c r="T562" s="372" t="str">
        <f ca="1">CELL("address",J560)</f>
        <v>$J$560</v>
      </c>
      <c r="U562" s="458" t="str">
        <f t="shared" si="121"/>
        <v>3d</v>
      </c>
      <c r="V562" s="390" t="str">
        <f t="shared" ca="1" si="122"/>
        <v>3d. DR_DER_System</v>
      </c>
      <c r="W562" s="458" t="s">
        <v>977</v>
      </c>
      <c r="X562" s="458" t="s">
        <v>1033</v>
      </c>
      <c r="Y562" s="458">
        <v>3</v>
      </c>
      <c r="Z562" s="385" t="str">
        <f t="shared" ca="1" si="123"/>
        <v>3d_$J$560_8760_assessment_3</v>
      </c>
      <c r="AA562" t="s">
        <v>589</v>
      </c>
      <c r="AC562" s="381" t="str">
        <f t="shared" si="124"/>
        <v>Yes,No</v>
      </c>
      <c r="AD562" s="458" t="s">
        <v>86</v>
      </c>
      <c r="AE562" s="458" t="s">
        <v>86</v>
      </c>
      <c r="AG562" s="715" t="str">
        <f ca="1">"Requirement for "&amp;T562&amp; " based on "&amp;$T$12&amp;" answer of ""Yes"""</f>
        <v>Requirement for $J$560 based on $J$10 answer of "Yes"</v>
      </c>
      <c r="AM562" t="s">
        <v>82</v>
      </c>
      <c r="AN562" t="s">
        <v>86</v>
      </c>
    </row>
    <row r="563" spans="1:68" ht="18" customHeight="1">
      <c r="A563" s="677" t="s">
        <v>1035</v>
      </c>
      <c r="B563" s="688"/>
      <c r="C563" s="688"/>
      <c r="D563" s="1200"/>
      <c r="E563" s="1202"/>
      <c r="F563" s="688"/>
      <c r="G563" s="1200"/>
      <c r="H563" s="1202"/>
      <c r="I563" s="688"/>
      <c r="J563" s="1200"/>
      <c r="K563" s="1202"/>
      <c r="L563" s="354"/>
      <c r="M563" s="397"/>
      <c r="N563" s="397"/>
      <c r="O563" s="397"/>
      <c r="P563" s="397"/>
      <c r="Q563" s="7"/>
      <c r="R563" s="7" t="s">
        <v>654</v>
      </c>
      <c r="S563" s="305"/>
      <c r="T563" s="372" t="str">
        <f ca="1">CELL("address",D563)</f>
        <v>$D$563</v>
      </c>
      <c r="U563" s="458" t="str">
        <f t="shared" si="121"/>
        <v>3d</v>
      </c>
      <c r="V563" s="390" t="str">
        <f t="shared" ca="1" si="122"/>
        <v>3d. DR_DER_System</v>
      </c>
      <c r="W563" s="458" t="s">
        <v>977</v>
      </c>
      <c r="X563" s="458" t="s">
        <v>1034</v>
      </c>
      <c r="Y563" s="458">
        <v>1</v>
      </c>
      <c r="Z563" s="385" t="str">
        <f t="shared" ca="1" si="123"/>
        <v>3d_$D$563_8760_assessment_submitted_1</v>
      </c>
      <c r="AA563" t="s">
        <v>589</v>
      </c>
      <c r="AC563" s="381" t="str">
        <f>CONCATENATE(AM563,",",AN563,",",AO563)</f>
        <v>Submitted,Not Submitted,Not Applicable</v>
      </c>
      <c r="AD563" s="458" t="s">
        <v>86</v>
      </c>
      <c r="AE563" s="458" t="s">
        <v>86</v>
      </c>
      <c r="AG563" s="715" t="str">
        <f ca="1">"Requirement for "&amp;T563&amp; " based on "&amp;T560&amp;" answer of ""Yes"""</f>
        <v>Requirement for $D$563 based on $D$560 answer of "Yes"</v>
      </c>
      <c r="AM563" s="305" t="s">
        <v>684</v>
      </c>
      <c r="AN563" t="s">
        <v>892</v>
      </c>
      <c r="AO563" t="s">
        <v>88</v>
      </c>
    </row>
    <row r="564" spans="1:68" ht="10.5" customHeight="1">
      <c r="A564" s="819" t="s">
        <v>1341</v>
      </c>
      <c r="B564" s="688"/>
      <c r="C564" s="688"/>
      <c r="D564" s="688"/>
      <c r="E564" s="688"/>
      <c r="F564" s="688"/>
      <c r="G564" s="688"/>
      <c r="H564" s="688"/>
      <c r="I564" s="688"/>
      <c r="J564" s="688"/>
      <c r="K564" s="688"/>
      <c r="L564" s="354"/>
      <c r="M564" s="397"/>
      <c r="N564" s="397"/>
      <c r="O564" s="397"/>
      <c r="P564" s="397"/>
      <c r="Q564" s="397"/>
      <c r="R564" s="7" t="s">
        <v>654</v>
      </c>
      <c r="S564" s="305"/>
      <c r="T564" s="372" t="str">
        <f ca="1">CELL("address",G563)</f>
        <v>$G$563</v>
      </c>
      <c r="U564" s="458" t="str">
        <f t="shared" si="121"/>
        <v>3d</v>
      </c>
      <c r="V564" s="390" t="str">
        <f t="shared" ca="1" si="122"/>
        <v>3d. DR_DER_System</v>
      </c>
      <c r="W564" s="458" t="s">
        <v>977</v>
      </c>
      <c r="X564" s="458" t="s">
        <v>1034</v>
      </c>
      <c r="Y564" s="458">
        <v>2</v>
      </c>
      <c r="Z564" s="385" t="str">
        <f t="shared" ca="1" si="123"/>
        <v>3d_$G$563_8760_assessment_submitted_2</v>
      </c>
      <c r="AA564" t="s">
        <v>589</v>
      </c>
      <c r="AC564" s="381" t="str">
        <f t="shared" ref="AC564:AC565" si="125">CONCATENATE(AM564,",",AN564,",",AO564)</f>
        <v>Submitted,Not Submitted,Not Applicable</v>
      </c>
      <c r="AD564" s="458" t="s">
        <v>86</v>
      </c>
      <c r="AE564" s="458" t="s">
        <v>86</v>
      </c>
      <c r="AG564" s="715" t="str">
        <f ca="1">"Requirement for "&amp;T564&amp; " based on "&amp;T561&amp;" answer of ""Yes"""</f>
        <v>Requirement for $G$563 based on $G$560 answer of "Yes"</v>
      </c>
      <c r="AM564" s="305" t="s">
        <v>684</v>
      </c>
      <c r="AN564" t="s">
        <v>892</v>
      </c>
      <c r="AO564" t="s">
        <v>88</v>
      </c>
    </row>
    <row r="565" spans="1:68" ht="5.25" customHeight="1" thickBot="1">
      <c r="A565" s="495"/>
      <c r="B565" s="472"/>
      <c r="C565" s="472"/>
      <c r="D565" s="472"/>
      <c r="E565" s="472"/>
      <c r="F565" s="472"/>
      <c r="G565" s="472"/>
      <c r="H565" s="472"/>
      <c r="I565" s="472"/>
      <c r="J565" s="472"/>
      <c r="K565" s="472"/>
      <c r="L565" s="473"/>
      <c r="M565" s="397"/>
      <c r="N565" s="397"/>
      <c r="O565" s="397"/>
      <c r="P565" s="397"/>
      <c r="Q565" s="748" t="s">
        <v>653</v>
      </c>
      <c r="R565" s="748"/>
      <c r="S565" s="748"/>
      <c r="T565" s="749" t="str">
        <f ca="1">CELL("address",J563)</f>
        <v>$J$563</v>
      </c>
      <c r="U565" s="750" t="str">
        <f t="shared" si="121"/>
        <v>3d</v>
      </c>
      <c r="V565" s="751" t="str">
        <f t="shared" ca="1" si="122"/>
        <v>3d. DR_DER_System</v>
      </c>
      <c r="W565" s="750" t="s">
        <v>977</v>
      </c>
      <c r="X565" s="750" t="s">
        <v>1034</v>
      </c>
      <c r="Y565" s="750">
        <v>3</v>
      </c>
      <c r="Z565" s="752" t="str">
        <f t="shared" ca="1" si="123"/>
        <v>3d_$J$563_8760_assessment_submitted_3</v>
      </c>
      <c r="AA565" s="753" t="s">
        <v>589</v>
      </c>
      <c r="AB565" s="753"/>
      <c r="AC565" s="754" t="str">
        <f t="shared" si="125"/>
        <v>Submitted,Not Submitted,Not Applicable</v>
      </c>
      <c r="AD565" s="750" t="s">
        <v>86</v>
      </c>
      <c r="AE565" s="750" t="s">
        <v>86</v>
      </c>
      <c r="AF565" s="753"/>
      <c r="AG565" s="755" t="str">
        <f ca="1">"Requirement for "&amp;T565&amp; " based on "&amp;T562&amp;" answer of ""Yes"""</f>
        <v>Requirement for $J$563 based on $J$560 answer of "Yes"</v>
      </c>
      <c r="AH565" s="753"/>
      <c r="AI565" s="753"/>
      <c r="AJ565" s="753"/>
      <c r="AK565" s="753"/>
      <c r="AL565" s="753"/>
      <c r="AM565" s="748" t="s">
        <v>684</v>
      </c>
      <c r="AN565" s="753" t="s">
        <v>892</v>
      </c>
      <c r="AO565" s="753" t="s">
        <v>88</v>
      </c>
      <c r="AP565" s="753"/>
      <c r="AQ565" s="753"/>
      <c r="AR565" s="753"/>
      <c r="AS565" s="753"/>
      <c r="AT565" s="753"/>
      <c r="AU565" s="753"/>
      <c r="AV565" s="753"/>
      <c r="AW565" s="753"/>
      <c r="AX565" s="753"/>
      <c r="AY565" s="753"/>
      <c r="AZ565" s="753"/>
      <c r="BA565" s="753"/>
      <c r="BB565" s="753"/>
      <c r="BC565" s="753"/>
      <c r="BD565" s="753"/>
      <c r="BE565" s="753"/>
      <c r="BF565" s="753"/>
      <c r="BG565" s="753"/>
      <c r="BH565" s="753"/>
      <c r="BI565" s="753"/>
      <c r="BJ565" s="753"/>
      <c r="BK565" s="753"/>
      <c r="BL565" s="753"/>
      <c r="BM565" s="753"/>
      <c r="BN565" s="753"/>
      <c r="BO565" s="753"/>
      <c r="BP565" s="756"/>
    </row>
  </sheetData>
  <sheetProtection password="84F2" sheet="1" selectLockedCells="1"/>
  <mergeCells count="484">
    <mergeCell ref="J410:K410"/>
    <mergeCell ref="J422:K422"/>
    <mergeCell ref="J425:K425"/>
    <mergeCell ref="J428:K428"/>
    <mergeCell ref="J479:K479"/>
    <mergeCell ref="D368:E368"/>
    <mergeCell ref="D374:E374"/>
    <mergeCell ref="D377:E377"/>
    <mergeCell ref="D490:E490"/>
    <mergeCell ref="G428:H428"/>
    <mergeCell ref="D479:E479"/>
    <mergeCell ref="G479:H479"/>
    <mergeCell ref="D485:E485"/>
    <mergeCell ref="G482:H482"/>
    <mergeCell ref="G485:H485"/>
    <mergeCell ref="J389:K389"/>
    <mergeCell ref="J460:K460"/>
    <mergeCell ref="J469:K469"/>
    <mergeCell ref="J466:K466"/>
    <mergeCell ref="J475:K475"/>
    <mergeCell ref="G469:H469"/>
    <mergeCell ref="D428:E428"/>
    <mergeCell ref="D475:E475"/>
    <mergeCell ref="G475:H475"/>
    <mergeCell ref="J520:K520"/>
    <mergeCell ref="J374:K374"/>
    <mergeCell ref="J377:K377"/>
    <mergeCell ref="J380:K380"/>
    <mergeCell ref="J508:K508"/>
    <mergeCell ref="J511:K511"/>
    <mergeCell ref="J514:K514"/>
    <mergeCell ref="A496:L496"/>
    <mergeCell ref="D482:E482"/>
    <mergeCell ref="J482:K482"/>
    <mergeCell ref="J485:K485"/>
    <mergeCell ref="A404:L404"/>
    <mergeCell ref="J504:K504"/>
    <mergeCell ref="J498:K498"/>
    <mergeCell ref="J493:K493"/>
    <mergeCell ref="D504:E504"/>
    <mergeCell ref="G392:H392"/>
    <mergeCell ref="G395:H395"/>
    <mergeCell ref="A418:B418"/>
    <mergeCell ref="A490:B490"/>
    <mergeCell ref="A493:B493"/>
    <mergeCell ref="G490:H490"/>
    <mergeCell ref="J407:K407"/>
    <mergeCell ref="J418:K418"/>
    <mergeCell ref="G415:H415"/>
    <mergeCell ref="D337:E337"/>
    <mergeCell ref="D340:E340"/>
    <mergeCell ref="D310:E310"/>
    <mergeCell ref="D313:E313"/>
    <mergeCell ref="A269:B269"/>
    <mergeCell ref="G355:H355"/>
    <mergeCell ref="G508:H508"/>
    <mergeCell ref="D285:E285"/>
    <mergeCell ref="D288:E288"/>
    <mergeCell ref="D291:E291"/>
    <mergeCell ref="A469:C469"/>
    <mergeCell ref="D454:E454"/>
    <mergeCell ref="G454:H454"/>
    <mergeCell ref="A475:C475"/>
    <mergeCell ref="D352:E352"/>
    <mergeCell ref="G352:H352"/>
    <mergeCell ref="G448:H448"/>
    <mergeCell ref="D436:E436"/>
    <mergeCell ref="G436:H436"/>
    <mergeCell ref="A436:C436"/>
    <mergeCell ref="A439:C439"/>
    <mergeCell ref="A445:C445"/>
    <mergeCell ref="G288:H288"/>
    <mergeCell ref="J40:K40"/>
    <mergeCell ref="A40:C40"/>
    <mergeCell ref="D43:E43"/>
    <mergeCell ref="G43:H43"/>
    <mergeCell ref="J43:K43"/>
    <mergeCell ref="D380:E380"/>
    <mergeCell ref="G368:H368"/>
    <mergeCell ref="G374:H374"/>
    <mergeCell ref="G377:H377"/>
    <mergeCell ref="G380:H380"/>
    <mergeCell ref="D349:E349"/>
    <mergeCell ref="G337:H337"/>
    <mergeCell ref="G340:H340"/>
    <mergeCell ref="G343:H343"/>
    <mergeCell ref="J368:K368"/>
    <mergeCell ref="J50:K50"/>
    <mergeCell ref="J53:K53"/>
    <mergeCell ref="J343:K343"/>
    <mergeCell ref="J282:K282"/>
    <mergeCell ref="J291:K291"/>
    <mergeCell ref="A94:C94"/>
    <mergeCell ref="G50:H50"/>
    <mergeCell ref="G53:H53"/>
    <mergeCell ref="G40:H40"/>
    <mergeCell ref="J557:K557"/>
    <mergeCell ref="D545:E545"/>
    <mergeCell ref="D549:E549"/>
    <mergeCell ref="D552:E552"/>
    <mergeCell ref="G549:H549"/>
    <mergeCell ref="G552:H552"/>
    <mergeCell ref="J549:K549"/>
    <mergeCell ref="J552:K552"/>
    <mergeCell ref="G545:H545"/>
    <mergeCell ref="J545:K545"/>
    <mergeCell ref="A555:K555"/>
    <mergeCell ref="A557:B557"/>
    <mergeCell ref="J529:K529"/>
    <mergeCell ref="J415:K415"/>
    <mergeCell ref="D304:E304"/>
    <mergeCell ref="G304:H304"/>
    <mergeCell ref="J371:K371"/>
    <mergeCell ref="D383:E383"/>
    <mergeCell ref="J294:K294"/>
    <mergeCell ref="D307:E307"/>
    <mergeCell ref="G520:H520"/>
    <mergeCell ref="G294:H294"/>
    <mergeCell ref="G328:H328"/>
    <mergeCell ref="G460:H460"/>
    <mergeCell ref="D460:E460"/>
    <mergeCell ref="D523:E523"/>
    <mergeCell ref="D520:E520"/>
    <mergeCell ref="D343:E343"/>
    <mergeCell ref="D346:E346"/>
    <mergeCell ref="D294:E294"/>
    <mergeCell ref="D297:E297"/>
    <mergeCell ref="D325:E325"/>
    <mergeCell ref="D355:E355"/>
    <mergeCell ref="D526:E526"/>
    <mergeCell ref="D469:E469"/>
    <mergeCell ref="G511:H511"/>
    <mergeCell ref="J563:K563"/>
    <mergeCell ref="D23:E23"/>
    <mergeCell ref="G23:H23"/>
    <mergeCell ref="J23:K23"/>
    <mergeCell ref="D33:E33"/>
    <mergeCell ref="G33:H33"/>
    <mergeCell ref="J33:K33"/>
    <mergeCell ref="D47:E47"/>
    <mergeCell ref="G47:H47"/>
    <mergeCell ref="J47:K47"/>
    <mergeCell ref="D269:E269"/>
    <mergeCell ref="G269:H269"/>
    <mergeCell ref="J269:K269"/>
    <mergeCell ref="J560:K560"/>
    <mergeCell ref="J517:K517"/>
    <mergeCell ref="J501:K501"/>
    <mergeCell ref="J490:K490"/>
    <mergeCell ref="D498:E498"/>
    <mergeCell ref="D392:E392"/>
    <mergeCell ref="D395:E395"/>
    <mergeCell ref="D398:E398"/>
    <mergeCell ref="J392:K392"/>
    <mergeCell ref="J395:K395"/>
    <mergeCell ref="J398:K398"/>
    <mergeCell ref="D563:E563"/>
    <mergeCell ref="G563:H563"/>
    <mergeCell ref="D407:E407"/>
    <mergeCell ref="G407:H407"/>
    <mergeCell ref="D418:E418"/>
    <mergeCell ref="G418:H418"/>
    <mergeCell ref="D410:E410"/>
    <mergeCell ref="G410:H410"/>
    <mergeCell ref="D422:E422"/>
    <mergeCell ref="G422:H422"/>
    <mergeCell ref="D425:E425"/>
    <mergeCell ref="G425:H425"/>
    <mergeCell ref="D560:E560"/>
    <mergeCell ref="G560:H560"/>
    <mergeCell ref="D517:E517"/>
    <mergeCell ref="G517:H517"/>
    <mergeCell ref="D501:E501"/>
    <mergeCell ref="G557:H557"/>
    <mergeCell ref="G504:H504"/>
    <mergeCell ref="G498:H498"/>
    <mergeCell ref="D493:E493"/>
    <mergeCell ref="G493:H493"/>
    <mergeCell ref="D529:E529"/>
    <mergeCell ref="G501:H501"/>
    <mergeCell ref="A560:B560"/>
    <mergeCell ref="G279:H279"/>
    <mergeCell ref="G398:H398"/>
    <mergeCell ref="D557:E557"/>
    <mergeCell ref="G307:H307"/>
    <mergeCell ref="G310:H310"/>
    <mergeCell ref="G313:H313"/>
    <mergeCell ref="G316:H316"/>
    <mergeCell ref="D539:E539"/>
    <mergeCell ref="G539:H539"/>
    <mergeCell ref="D386:E386"/>
    <mergeCell ref="D389:E389"/>
    <mergeCell ref="G383:H383"/>
    <mergeCell ref="G386:H386"/>
    <mergeCell ref="G389:H389"/>
    <mergeCell ref="A335:B336"/>
    <mergeCell ref="A334:B334"/>
    <mergeCell ref="A545:B545"/>
    <mergeCell ref="D508:E508"/>
    <mergeCell ref="D511:E511"/>
    <mergeCell ref="D514:E514"/>
    <mergeCell ref="G529:H529"/>
    <mergeCell ref="G514:H514"/>
    <mergeCell ref="A448:C448"/>
    <mergeCell ref="A47:B47"/>
    <mergeCell ref="D26:E26"/>
    <mergeCell ref="A58:C58"/>
    <mergeCell ref="A67:C67"/>
    <mergeCell ref="A76:C76"/>
    <mergeCell ref="A85:C85"/>
    <mergeCell ref="A266:B266"/>
    <mergeCell ref="A415:B415"/>
    <mergeCell ref="D415:E415"/>
    <mergeCell ref="A43:B43"/>
    <mergeCell ref="A50:B50"/>
    <mergeCell ref="A53:B53"/>
    <mergeCell ref="D50:E50"/>
    <mergeCell ref="D53:E53"/>
    <mergeCell ref="D40:E40"/>
    <mergeCell ref="D282:E282"/>
    <mergeCell ref="D250:E250"/>
    <mergeCell ref="D256:E256"/>
    <mergeCell ref="D61:E61"/>
    <mergeCell ref="D70:E70"/>
    <mergeCell ref="J539:K539"/>
    <mergeCell ref="D542:E542"/>
    <mergeCell ref="G542:H542"/>
    <mergeCell ref="J542:K542"/>
    <mergeCell ref="D273:E273"/>
    <mergeCell ref="D276:E276"/>
    <mergeCell ref="D279:E279"/>
    <mergeCell ref="D533:E533"/>
    <mergeCell ref="G533:H533"/>
    <mergeCell ref="J533:K533"/>
    <mergeCell ref="D536:E536"/>
    <mergeCell ref="G536:H536"/>
    <mergeCell ref="J536:K536"/>
    <mergeCell ref="D371:E371"/>
    <mergeCell ref="G523:H523"/>
    <mergeCell ref="G526:H526"/>
    <mergeCell ref="G371:H371"/>
    <mergeCell ref="J523:K523"/>
    <mergeCell ref="J526:K526"/>
    <mergeCell ref="J346:K346"/>
    <mergeCell ref="D316:E316"/>
    <mergeCell ref="G297:H297"/>
    <mergeCell ref="G325:H325"/>
    <mergeCell ref="J285:K285"/>
    <mergeCell ref="A1:L1"/>
    <mergeCell ref="A2:L2"/>
    <mergeCell ref="A3:L3"/>
    <mergeCell ref="A16:L16"/>
    <mergeCell ref="A402:L402"/>
    <mergeCell ref="D104:E104"/>
    <mergeCell ref="D5:E5"/>
    <mergeCell ref="G104:H104"/>
    <mergeCell ref="J104:K104"/>
    <mergeCell ref="G5:H5"/>
    <mergeCell ref="J5:K5"/>
    <mergeCell ref="D7:E7"/>
    <mergeCell ref="A303:B303"/>
    <mergeCell ref="J235:K235"/>
    <mergeCell ref="J238:K238"/>
    <mergeCell ref="J241:K241"/>
    <mergeCell ref="J244:K244"/>
    <mergeCell ref="J247:K247"/>
    <mergeCell ref="D244:E244"/>
    <mergeCell ref="D247:E247"/>
    <mergeCell ref="G235:H235"/>
    <mergeCell ref="G282:H282"/>
    <mergeCell ref="G285:H285"/>
    <mergeCell ref="A272:B272"/>
    <mergeCell ref="J322:K322"/>
    <mergeCell ref="J304:K304"/>
    <mergeCell ref="J307:K307"/>
    <mergeCell ref="J310:K310"/>
    <mergeCell ref="S230:S231"/>
    <mergeCell ref="D105:D106"/>
    <mergeCell ref="E105:E106"/>
    <mergeCell ref="G105:G106"/>
    <mergeCell ref="H105:H106"/>
    <mergeCell ref="J105:J106"/>
    <mergeCell ref="K105:K106"/>
    <mergeCell ref="J276:K276"/>
    <mergeCell ref="J279:K279"/>
    <mergeCell ref="G247:H247"/>
    <mergeCell ref="J230:K230"/>
    <mergeCell ref="G276:H276"/>
    <mergeCell ref="D235:E235"/>
    <mergeCell ref="D238:E238"/>
    <mergeCell ref="D241:E241"/>
    <mergeCell ref="J273:K273"/>
    <mergeCell ref="G273:H273"/>
    <mergeCell ref="D266:E266"/>
    <mergeCell ref="G266:H266"/>
    <mergeCell ref="J266:K266"/>
    <mergeCell ref="J288:K288"/>
    <mergeCell ref="G291:H291"/>
    <mergeCell ref="J316:K316"/>
    <mergeCell ref="J325:K325"/>
    <mergeCell ref="AH2:AH3"/>
    <mergeCell ref="J383:K383"/>
    <mergeCell ref="J386:K386"/>
    <mergeCell ref="D259:E259"/>
    <mergeCell ref="G259:H259"/>
    <mergeCell ref="J259:K259"/>
    <mergeCell ref="D262:E262"/>
    <mergeCell ref="G262:H262"/>
    <mergeCell ref="J262:K262"/>
    <mergeCell ref="J297:K297"/>
    <mergeCell ref="D300:E300"/>
    <mergeCell ref="G300:H300"/>
    <mergeCell ref="J300:K300"/>
    <mergeCell ref="D319:E319"/>
    <mergeCell ref="G319:H319"/>
    <mergeCell ref="J319:K319"/>
    <mergeCell ref="D322:E322"/>
    <mergeCell ref="G322:H322"/>
    <mergeCell ref="G85:H85"/>
    <mergeCell ref="J85:K85"/>
    <mergeCell ref="G256:H256"/>
    <mergeCell ref="J256:K256"/>
    <mergeCell ref="J94:K94"/>
    <mergeCell ref="D100:E100"/>
    <mergeCell ref="G100:H100"/>
    <mergeCell ref="D230:E230"/>
    <mergeCell ref="G230:H230"/>
    <mergeCell ref="G238:H238"/>
    <mergeCell ref="G241:H241"/>
    <mergeCell ref="T1:AD1"/>
    <mergeCell ref="AE1:AJ1"/>
    <mergeCell ref="T2:T3"/>
    <mergeCell ref="U2:V2"/>
    <mergeCell ref="W2:W3"/>
    <mergeCell ref="X2:X3"/>
    <mergeCell ref="Y2:Y3"/>
    <mergeCell ref="Z2:Z3"/>
    <mergeCell ref="AA2:AA3"/>
    <mergeCell ref="AB2:AB3"/>
    <mergeCell ref="AC2:AC3"/>
    <mergeCell ref="AD2:AD3"/>
    <mergeCell ref="AE2:AE3"/>
    <mergeCell ref="AF2:AF3"/>
    <mergeCell ref="AG2:AG3"/>
    <mergeCell ref="AI2:AI3"/>
    <mergeCell ref="AJ2:AJ3"/>
    <mergeCell ref="G7:H7"/>
    <mergeCell ref="J7:K7"/>
    <mergeCell ref="J10:K10"/>
    <mergeCell ref="J13:K13"/>
    <mergeCell ref="A36:B36"/>
    <mergeCell ref="D36:E36"/>
    <mergeCell ref="G36:H36"/>
    <mergeCell ref="J36:K36"/>
    <mergeCell ref="G10:H10"/>
    <mergeCell ref="D10:E10"/>
    <mergeCell ref="D13:E13"/>
    <mergeCell ref="A33:B33"/>
    <mergeCell ref="G13:H13"/>
    <mergeCell ref="A19:K19"/>
    <mergeCell ref="G61:H61"/>
    <mergeCell ref="J61:K61"/>
    <mergeCell ref="A23:B23"/>
    <mergeCell ref="A26:B26"/>
    <mergeCell ref="A29:B29"/>
    <mergeCell ref="A433:C433"/>
    <mergeCell ref="D433:E433"/>
    <mergeCell ref="G433:H433"/>
    <mergeCell ref="J433:K433"/>
    <mergeCell ref="D58:E58"/>
    <mergeCell ref="G58:H58"/>
    <mergeCell ref="J58:K58"/>
    <mergeCell ref="D67:E67"/>
    <mergeCell ref="G67:H67"/>
    <mergeCell ref="J67:K67"/>
    <mergeCell ref="G26:H26"/>
    <mergeCell ref="J26:K26"/>
    <mergeCell ref="D29:E29"/>
    <mergeCell ref="G29:H29"/>
    <mergeCell ref="J29:K29"/>
    <mergeCell ref="G250:H250"/>
    <mergeCell ref="D79:E79"/>
    <mergeCell ref="G79:H79"/>
    <mergeCell ref="J79:K79"/>
    <mergeCell ref="G70:H70"/>
    <mergeCell ref="J70:K70"/>
    <mergeCell ref="D94:E94"/>
    <mergeCell ref="G94:H94"/>
    <mergeCell ref="D64:E64"/>
    <mergeCell ref="G64:H64"/>
    <mergeCell ref="J64:K64"/>
    <mergeCell ref="D73:E73"/>
    <mergeCell ref="G73:H73"/>
    <mergeCell ref="J448:K448"/>
    <mergeCell ref="D457:E457"/>
    <mergeCell ref="G457:H457"/>
    <mergeCell ref="J457:K457"/>
    <mergeCell ref="D466:E466"/>
    <mergeCell ref="G466:H466"/>
    <mergeCell ref="J100:K100"/>
    <mergeCell ref="D88:E88"/>
    <mergeCell ref="G88:H88"/>
    <mergeCell ref="J88:K88"/>
    <mergeCell ref="D442:E442"/>
    <mergeCell ref="G442:H442"/>
    <mergeCell ref="J442:K442"/>
    <mergeCell ref="D451:E451"/>
    <mergeCell ref="G451:H451"/>
    <mergeCell ref="J451:K451"/>
    <mergeCell ref="D439:E439"/>
    <mergeCell ref="G439:H439"/>
    <mergeCell ref="J439:K439"/>
    <mergeCell ref="D448:E448"/>
    <mergeCell ref="J250:K250"/>
    <mergeCell ref="D253:E253"/>
    <mergeCell ref="G253:H253"/>
    <mergeCell ref="J253:K253"/>
    <mergeCell ref="J364:K364"/>
    <mergeCell ref="J73:K73"/>
    <mergeCell ref="D82:E82"/>
    <mergeCell ref="G82:H82"/>
    <mergeCell ref="J82:K82"/>
    <mergeCell ref="D91:E91"/>
    <mergeCell ref="G91:H91"/>
    <mergeCell ref="J91:K91"/>
    <mergeCell ref="D97:E97"/>
    <mergeCell ref="G97:H97"/>
    <mergeCell ref="J97:K97"/>
    <mergeCell ref="J352:K352"/>
    <mergeCell ref="J349:K349"/>
    <mergeCell ref="G346:H346"/>
    <mergeCell ref="G349:H349"/>
    <mergeCell ref="D328:E328"/>
    <mergeCell ref="J337:K337"/>
    <mergeCell ref="J340:K340"/>
    <mergeCell ref="J313:K313"/>
    <mergeCell ref="G244:H244"/>
    <mergeCell ref="D76:E76"/>
    <mergeCell ref="G76:H76"/>
    <mergeCell ref="J76:K76"/>
    <mergeCell ref="D85:E85"/>
    <mergeCell ref="J328:K328"/>
    <mergeCell ref="D331:E331"/>
    <mergeCell ref="G331:H331"/>
    <mergeCell ref="J331:K331"/>
    <mergeCell ref="J454:K454"/>
    <mergeCell ref="D463:E463"/>
    <mergeCell ref="G463:H463"/>
    <mergeCell ref="J463:K463"/>
    <mergeCell ref="D472:E472"/>
    <mergeCell ref="G472:H472"/>
    <mergeCell ref="J472:K472"/>
    <mergeCell ref="J436:K436"/>
    <mergeCell ref="D445:E445"/>
    <mergeCell ref="G445:H445"/>
    <mergeCell ref="J445:K445"/>
    <mergeCell ref="J355:K355"/>
    <mergeCell ref="D358:E358"/>
    <mergeCell ref="G358:H358"/>
    <mergeCell ref="J358:K358"/>
    <mergeCell ref="D361:E361"/>
    <mergeCell ref="G361:H361"/>
    <mergeCell ref="J361:K361"/>
    <mergeCell ref="D364:E364"/>
    <mergeCell ref="G364:H364"/>
    <mergeCell ref="A454:C454"/>
    <mergeCell ref="A457:C457"/>
    <mergeCell ref="A463:C463"/>
    <mergeCell ref="A466:C466"/>
    <mergeCell ref="A472:C472"/>
    <mergeCell ref="A100:C100"/>
    <mergeCell ref="A61:C61"/>
    <mergeCell ref="A64:C64"/>
    <mergeCell ref="A70:C70"/>
    <mergeCell ref="A73:C73"/>
    <mergeCell ref="A79:C79"/>
    <mergeCell ref="A82:C82"/>
    <mergeCell ref="A88:C88"/>
    <mergeCell ref="A91:C91"/>
    <mergeCell ref="A97:C97"/>
    <mergeCell ref="A230:B230"/>
    <mergeCell ref="A460:C460"/>
    <mergeCell ref="A442:C442"/>
    <mergeCell ref="A451:C451"/>
  </mergeCells>
  <dataValidations count="75">
    <dataValidation type="decimal" operator="greaterThanOrEqual" showInputMessage="1" showErrorMessage="1" promptTitle="Complete if applicable" prompt="  " sqref="G132:H132 J132:K132 G542 G194:H194 J194:K194 D132:E132 G238:H238 D238:E238 D194:E194 D279:E279 G279:H279 G247:H247 D310:E310 G310:H310 J276:K276 D343:E343 G343:H343 J316:K316 G300:H300 G322:H322 J279:K279 D485 G485 J319:K319 G514 J514 J485 G212:H212 G325:H325 D514 J542 J206:K206 J108:K108 G108:H108 D108:E108 D114:E114 J114:K114 G114:H114 G120:H120 D120:E120 J120:K120 J126:K126 G126:H126 D126:E126 J170:K170 G170:H170 D170:E170 D176:E176 J176:K176 G176:H176 G182:H182 D182:E182 J182:K182 J188:K188 G188:H188 D188:E188 G241:H241 D241:E241 D542 G235:H235 D235:E235 G244:H244 J235:K235 D244:E244 G200:H200 G224:H224 J244:K244 J238:K238 D285:E285 D282:E282 J241:K241 D247:E247 J282:K282 J247:K247 G273:H273 J331:K331 G282:H282 G276:H276 D276:E276 G285:H285 G313:H313 D313:E313 G319:H319 G316:H316 D316:E316 G304:H304 D304:E304 J304:K304 J307:K307 G307:H307 D307:E307 J310:K310 G346:H346 D346:E346 J313:K313 G337:H337 D337:E337 D340:E340 J337:K337 G340:H340 G349:H349 D349:E349 J340:K340 J343:K343 G297:H297 G256:H256 J346:K346 J361:K361 J358:K358 J273:K273 J291:K291 J218:K218 J349:K349 J250:K250 J294:K294 G259:H259 G355:H355 G328:H328 G218:H218 J325:K325 G253:H253 J328:K328 J253:K253 J297:K297 J259:K259 G262:H262 J256:K256 G358:H358 G294:H294 G288:H288 J539 J262:K262 G291:H291 G352:H352 D482 J482 G482 D508 J508 G508 G511 D511 J511 J212:K212 G206:H206 J352:K352 J533 G533 D533 D536 J536 G536 G539 D539 G361:H361 G250:H250 G364:H364 J200:K200 J224:K224 J285:K285 D273:E273 J364:K364 G162:H162 J162:K162 J322:K322 J138:K138 G138:H138 G331:H331 J355:K355 J144:K144 G144:H144 G150:H150 J288:K288 J150:K150 J156:K156 G156:H156 J300:K300">
      <formula1>0.1</formula1>
    </dataValidation>
    <dataValidation type="list" allowBlank="1" showInputMessage="1" showErrorMessage="1" promptTitle="Complete if Applicable" prompt="Please select &quot;Yes&quot; if using Offer 3 for a System Resource." sqref="J13:K13">
      <formula1>$AM$15</formula1>
    </dataValidation>
    <dataValidation type="list" operator="greaterThanOrEqual" showInputMessage="1" showErrorMessage="1" promptTitle="Complete if Applicable" prompt="Select response from drop-down list." sqref="J560:K560">
      <formula1>$AM$562:$AN$562</formula1>
    </dataValidation>
    <dataValidation type="list" operator="greaterThanOrEqual" showInputMessage="1" showErrorMessage="1" promptTitle="Complete if Applicable" prompt="Select response from drop-down list." sqref="J520:K520">
      <formula1>$AM$522:$AN$522</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J563:K563">
      <formula1>$AM$565:$AO$565</formula1>
    </dataValidation>
    <dataValidation type="textLength" operator="lessThan" allowBlank="1" showInputMessage="1" showErrorMessage="1" promptTitle="Complete if applicable" prompt="Field is limited to a maximum of 400 characters." sqref="D493 J498 D23:E23 J504 G428:H428 G23:H23 J428:K428 D504 G504 J47:K47 D47:E47 G47:H47 D269:E269 G269:H269 J425:K425 J269:K269 D407:E407 G407:H407 J410:K410 J422:K422 G425:H425 J407:K407 D410:E410 G410:H410 D425:E425 D422:E422 G422:H422 J23:K23 G479:H479 D479:E479 J479:K479 D498 G498 G493 J493 D428 G439:H439 J439:K439 D439 G448:H448 J448:K448 D448 G457:H457 J457:K457 D457 G466:H466 J466:K466 D466 G475:H475 J475:K475 D475 G100:H100 J100:K100 D100 G88:H88 J88:K88 D88 G79:H79 J79:K79 D79 G70:H70 J70:K70 D70 G61:H61 J61:K61 D61 G64:H64 J64:K64 D64 G73:H73 J73:K73 D73 G82:H82 J82:K82 D82 G91:H91 J91:K91 D91 G97:H97 J97:K97 D97 G436:H436 J436:K436 D436 G445:H445 J445:K445 D445 G454:H454 J454:K454 D454 G463:H463 J463:K463 D463 G472:H472 J472:K472 D472">
      <formula1>400</formula1>
    </dataValidation>
    <dataValidation type="textLength" operator="lessThan" allowBlank="1" showInputMessage="1" showErrorMessage="1" promptTitle="Complete if applicable" prompt="Field is limited to a maximum of 100 characters." sqref="D557 G557 J557 J529 D529 G529 G26:H26 D29:E29 J26:K26 J545 J230:K230 D545 G230:H230 J29:K29 D230:E230 J53:K53 D26:E26 G53:H53 G29:H29 J50:K50 D53:E53 G545 D50:E50 G50:H50">
      <formula1>100</formula1>
    </dataValidation>
    <dataValidation type="list" allowBlank="1" showInputMessage="1" showErrorMessage="1" promptTitle="Complete if Applicable" prompt="Please select &quot;Yes&quot; if using Offer 1 for a DR Resource." sqref="D7:E7">
      <formula1>$AM$7</formula1>
    </dataValidation>
    <dataValidation type="list" allowBlank="1" showInputMessage="1" showErrorMessage="1" promptTitle="Complete if Applicable" prompt="Please select &quot;Yes&quot; if using Offer 2 for a DR Resource." sqref="G7:H7">
      <formula1>$AM$8</formula1>
    </dataValidation>
    <dataValidation type="list" allowBlank="1" showInputMessage="1" showErrorMessage="1" promptTitle="Complete if Applicable" prompt="Please select &quot;Yes&quot; if using Offer 3 for a DR Resource." sqref="J7:K7">
      <formula1>$AM$9</formula1>
    </dataValidation>
    <dataValidation type="list" allowBlank="1" showInputMessage="1" showErrorMessage="1" promptTitle="Complete if Applicable" prompt="Please select &quot;Yes&quot; if using Offer 1 for a DER Resource." sqref="D10:E10">
      <formula1>$AM$10</formula1>
    </dataValidation>
    <dataValidation type="list" allowBlank="1" showInputMessage="1" showErrorMessage="1" promptTitle="Complete if Applicable" prompt="Please select &quot;Yes&quot; if using Offer 2 for a DER Resource." sqref="G10:H10">
      <formula1>$AM$11</formula1>
    </dataValidation>
    <dataValidation type="list" allowBlank="1" showInputMessage="1" showErrorMessage="1" promptTitle="Complete if Applicable" prompt="Please select &quot;Yes&quot; if using Offer 3 for a DER Resource." sqref="J10:K10">
      <formula1>$AM$12</formula1>
    </dataValidation>
    <dataValidation type="list" allowBlank="1" showInputMessage="1" showErrorMessage="1" promptTitle="Complete if Applicable" prompt="Please select &quot;Yes&quot; if using Offer 1 for a System Resource." sqref="D13:E13">
      <formula1>$AM$13</formula1>
    </dataValidation>
    <dataValidation type="list" allowBlank="1" showInputMessage="1" showErrorMessage="1" promptTitle="Complete if Applicable" prompt="Please select &quot;Yes&quot; if using Offer 2 for a System Resource." sqref="G13:H13">
      <formula1>$AM$14</formula1>
    </dataValidation>
    <dataValidation type="list" operator="greaterThanOrEqual" showInputMessage="1" showErrorMessage="1" promptTitle="Complete if Applicable" prompt="Select response from drop-down list." sqref="D266:E266">
      <formula1>$AM$266:$AN$266</formula1>
    </dataValidation>
    <dataValidation type="list" operator="greaterThanOrEqual" showInputMessage="1" showErrorMessage="1" promptTitle="Complete if Applicable" prompt="Select response from drop-down list." sqref="G266:H266">
      <formula1>$AM$267:$AN$267</formula1>
    </dataValidation>
    <dataValidation type="list" operator="greaterThanOrEqual" showInputMessage="1" showErrorMessage="1" promptTitle="Complete if Applicable" prompt="Select response from drop-down list." sqref="J266:K266">
      <formula1>$AM$268:$AN$268</formula1>
    </dataValidation>
    <dataValidation type="list" operator="greaterThanOrEqual" showInputMessage="1" showErrorMessage="1" promptTitle="Complete if Applicable" prompt="Select response from drop-down list." sqref="D490:E490">
      <formula1>$AM$490:$AN$490</formula1>
    </dataValidation>
    <dataValidation type="list" operator="greaterThanOrEqual" showInputMessage="1" showErrorMessage="1" promptTitle="Complete if Applicable" prompt="Select response from drop-down list." sqref="G490:H490">
      <formula1>$AM$491:$AN$491</formula1>
    </dataValidation>
    <dataValidation type="list" operator="greaterThanOrEqual" showInputMessage="1" showErrorMessage="1" promptTitle="Complete if Applicable" prompt="Select response from drop-down list." sqref="J490:K490">
      <formula1>$AM$492:$AN$492</formula1>
    </dataValidation>
    <dataValidation type="list" operator="greaterThanOrEqual" showInputMessage="1" showErrorMessage="1" promptTitle="Complete if Applicable" prompt="Select response from drop-down list." sqref="D501:E501">
      <formula1>$AM$501:$AN$501</formula1>
    </dataValidation>
    <dataValidation type="list" operator="greaterThanOrEqual" showInputMessage="1" showErrorMessage="1" promptTitle="Complete if Applicable" prompt="Select response from drop-down list." sqref="G501:H501">
      <formula1>$AM$502:$AN$502</formula1>
    </dataValidation>
    <dataValidation type="list" operator="greaterThanOrEqual" showInputMessage="1" showErrorMessage="1" promptTitle="Complete if Applicable" prompt="Select response from drop-down list." sqref="J501:K501">
      <formula1>$AM$503:$AN$503</formula1>
    </dataValidation>
    <dataValidation type="list" operator="greaterThanOrEqual" showInputMessage="1" showErrorMessage="1" promptTitle="Complete if Applicable" prompt="Select response from drop-down list." sqref="D517:E517">
      <formula1>$AM$517:$AN$517</formula1>
    </dataValidation>
    <dataValidation type="list" operator="greaterThanOrEqual" showInputMessage="1" showErrorMessage="1" promptTitle="Complete if Applicable" prompt="Select response from drop-down list." sqref="G517:H517">
      <formula1>$AM$518:$AN$518</formula1>
    </dataValidation>
    <dataValidation type="list" operator="greaterThanOrEqual" showInputMessage="1" showErrorMessage="1" promptTitle="Complete if Applicable" prompt="Select response from drop-down list." sqref="J517:K517">
      <formula1>$AM$519:$AN$519</formula1>
    </dataValidation>
    <dataValidation type="list" operator="greaterThanOrEqual" showInputMessage="1" showErrorMessage="1" promptTitle="Complete if Applicable" prompt="Select response from drop-down list." sqref="D520:E520">
      <formula1>$AM$520:$AN$520</formula1>
    </dataValidation>
    <dataValidation type="list" operator="greaterThanOrEqual" showInputMessage="1" showErrorMessage="1" promptTitle="Complete if Applicable" prompt="Select response from drop-down list." sqref="G520:H520">
      <formula1>$AM$521:$AN$521</formula1>
    </dataValidation>
    <dataValidation type="list" operator="greaterThanOrEqual" showInputMessage="1" showErrorMessage="1" promptTitle="Complete if Applicable" prompt="Select response from drop-down list." sqref="D560:E560">
      <formula1>$AM$560:$AN$560</formula1>
    </dataValidation>
    <dataValidation type="list" operator="greaterThanOrEqual" showInputMessage="1" showErrorMessage="1" promptTitle="Complete if Applicable" prompt="Select response from drop-down list." sqref="G560:H560">
      <formula1>$AM$561:$AN$561</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D563:E563">
      <formula1>$AM$563:$AO$563</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G563:H563">
      <formula1>$AM$564:$AO$564</formula1>
    </dataValidation>
    <dataValidation type="textLength" operator="lessThan" allowBlank="1" showInputMessage="1" showErrorMessage="1" promptTitle="Complete if applicable" prompt="Field is limited to a maximum of 1000 characters." sqref="D36:E36 J43:K43 G43:H43 D43:E43 J36:K36 G36:H36 D418:E418 G418:H418 J418:K418">
      <formula1>1000</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D415:E415">
      <formula1>$AM$33:$AN$33</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G415:H415">
      <formula1>$AM$34:$AN$34</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J415:K415">
      <formula1>$AM$35:$AN$35</formula1>
    </dataValidation>
    <dataValidation type="list" operator="lessThan" allowBlank="1" showInputMessage="1" showErrorMessage="1" promptTitle="Complete if applicable" prompt="Select response from the drop-down list._x000a_(include &quot;DR Measure and Eval Plan&quot; in filename of submitted document)" sqref="D40:E40">
      <formula1>$AM$40:$AN$40</formula1>
    </dataValidation>
    <dataValidation type="list" operator="lessThan" allowBlank="1" showInputMessage="1" showErrorMessage="1" promptTitle="Complete if applicable" prompt="Select response from the drop-down list._x000a_(include &quot;DR Measure and Eval Plan&quot; in filename of submitted document)" sqref="G40:H40">
      <formula1>$AM$41:$AN$41</formula1>
    </dataValidation>
    <dataValidation type="list" operator="lessThan" allowBlank="1" showInputMessage="1" showErrorMessage="1" promptTitle="Complete if applicable" prompt="Select response from the drop-down list._x000a_(include &quot;DR Measure and Eval Plan&quot; in filename of submitted document)" sqref="J40:K40">
      <formula1>AM42:AN42</formula1>
    </dataValidation>
    <dataValidation type="list" operator="greaterThanOrEqual" showInputMessage="1" showErrorMessage="1" promptTitle="Complete if Applicable" prompt="Select response from drop-down list." sqref="D433:E433">
      <formula1>$AM$433:$AO$433</formula1>
    </dataValidation>
    <dataValidation type="list" operator="lessThan" allowBlank="1" showInputMessage="1" showErrorMessage="1" promptTitle="Complete if applicable" prompt="Select response from the drop-down list._x000a_(include &quot;DR Marketing Plan&quot; in filename of submitted document)" sqref="D33:E33">
      <formula1>$AM$33:$AN$33</formula1>
    </dataValidation>
    <dataValidation type="list" operator="lessThan" allowBlank="1" showInputMessage="1" showErrorMessage="1" promptTitle="Complete if applicable" prompt="Select response from the drop-down list._x000a_(include &quot;DR Marketing Plan&quot; in filename of submitted document)" sqref="G33:H33">
      <formula1>$AM$34:$AN$34</formula1>
    </dataValidation>
    <dataValidation type="list" operator="lessThan" allowBlank="1" showInputMessage="1" showErrorMessage="1" promptTitle="Complete if applicable" prompt="Select response from the drop-down list._x000a_(include &quot;DR Marketing Plan&quot; in filename of submitted document)" sqref="J33:K33">
      <formula1>$AM$35:$AN$35</formula1>
    </dataValidation>
    <dataValidation type="list" operator="greaterThanOrEqual" showInputMessage="1" showErrorMessage="1" promptTitle="Complete if Applicable" prompt="Select response from drop-down list." sqref="D58:E58">
      <formula1>$AM$58:$AO$58</formula1>
    </dataValidation>
    <dataValidation type="list" operator="greaterThanOrEqual" showInputMessage="1" showErrorMessage="1" promptTitle="Complete if Applicable" prompt="Select response from drop-down list." sqref="G58:H58">
      <formula1>$AM$59:$AO$59</formula1>
    </dataValidation>
    <dataValidation type="list" operator="greaterThanOrEqual" showInputMessage="1" showErrorMessage="1" promptTitle="Complete if Applicable" prompt="Select response from drop-down list." sqref="J58:K58">
      <formula1>$AM$60:$AO$60</formula1>
    </dataValidation>
    <dataValidation type="list" operator="greaterThanOrEqual" showInputMessage="1" showErrorMessage="1" promptTitle="Complete if Applicable" prompt="Select response from drop-down list." sqref="D67:E67">
      <formula1>$AM$67:$AO$67</formula1>
    </dataValidation>
    <dataValidation type="list" operator="greaterThanOrEqual" showInputMessage="1" showErrorMessage="1" promptTitle="Complete if Applicable" prompt="Select response from drop-down list." sqref="G67:H67">
      <formula1>$AM$68:$AO$68</formula1>
    </dataValidation>
    <dataValidation type="list" operator="greaterThanOrEqual" showInputMessage="1" showErrorMessage="1" promptTitle="Complete if Applicable" prompt="Select response from drop-down list." sqref="J67:K67">
      <formula1>$AM$69:$AO$69</formula1>
    </dataValidation>
    <dataValidation type="list" operator="greaterThanOrEqual" showInputMessage="1" showErrorMessage="1" promptTitle="Complete if Applicable" prompt="Select response from drop-down list." sqref="D76:E76">
      <formula1>$AM$76:$AO$76</formula1>
    </dataValidation>
    <dataValidation type="list" operator="greaterThanOrEqual" showInputMessage="1" showErrorMessage="1" promptTitle="Complete if Applicable" prompt="Select response from drop-down list." sqref="G76:H76">
      <formula1>$AM$77:$AO$77</formula1>
    </dataValidation>
    <dataValidation type="list" operator="greaterThanOrEqual" showInputMessage="1" showErrorMessage="1" promptTitle="Complete if Applicable" prompt="Select response from drop-down list." sqref="J76:K76">
      <formula1>$AM$78:$AO$78</formula1>
    </dataValidation>
    <dataValidation type="list" operator="greaterThanOrEqual" showInputMessage="1" showErrorMessage="1" promptTitle="Complete if Applicable" prompt="Select response from drop-down list." sqref="D85:E85">
      <formula1>$AM$85:$AO$85</formula1>
    </dataValidation>
    <dataValidation type="list" operator="greaterThanOrEqual" showInputMessage="1" showErrorMessage="1" promptTitle="Complete if Applicable" prompt="Select response from drop-down list." sqref="G85:H85">
      <formula1>$AM$86:$AO$86</formula1>
    </dataValidation>
    <dataValidation type="list" operator="greaterThanOrEqual" showInputMessage="1" showErrorMessage="1" promptTitle="Complete if Applicable" prompt="Select response from drop-down list." sqref="J85:K85">
      <formula1>$AM$87:$AO$87</formula1>
    </dataValidation>
    <dataValidation type="list" operator="greaterThanOrEqual" showInputMessage="1" showErrorMessage="1" promptTitle="Complete if Applicable" prompt="Select response from drop-down list." sqref="D94:E94">
      <formula1>$AM$94:$AO$94</formula1>
    </dataValidation>
    <dataValidation type="list" operator="greaterThanOrEqual" showInputMessage="1" showErrorMessage="1" promptTitle="Complete if Applicable" prompt="Select response from drop-down list." sqref="G94:H94">
      <formula1>$AM$95:$AO$95</formula1>
    </dataValidation>
    <dataValidation type="list" operator="greaterThanOrEqual" showInputMessage="1" showErrorMessage="1" promptTitle="Complete if Applicable" prompt="Select response from drop-down list." sqref="J94:K94">
      <formula1>$AM$96:$AO$96</formula1>
    </dataValidation>
    <dataValidation type="list" operator="greaterThanOrEqual" showInputMessage="1" showErrorMessage="1" promptTitle="Complete if Applicable" prompt="Select response from drop-down list." sqref="G433:H433">
      <formula1>$AM$434:$AO$434</formula1>
    </dataValidation>
    <dataValidation type="list" operator="greaterThanOrEqual" showInputMessage="1" showErrorMessage="1" promptTitle="Complete if Applicable" prompt="Select response from drop-down list." sqref="J433:K433">
      <formula1>$AM$435:$AO$435</formula1>
    </dataValidation>
    <dataValidation type="list" operator="greaterThanOrEqual" showInputMessage="1" showErrorMessage="1" promptTitle="Complete if Applicable" prompt="Select response from drop-down list." sqref="D442:E442">
      <formula1>$AM$442:$AO$442</formula1>
    </dataValidation>
    <dataValidation type="list" operator="greaterThanOrEqual" showInputMessage="1" showErrorMessage="1" promptTitle="Complete if Applicable" prompt="Select response from drop-down list." sqref="G442:H442">
      <formula1>$AM$443:$AO$443</formula1>
    </dataValidation>
    <dataValidation type="list" operator="greaterThanOrEqual" showInputMessage="1" showErrorMessage="1" promptTitle="Complete if Applicable" prompt="Select response from drop-down list." sqref="J442:K442">
      <formula1>$AM$444:$AO$444</formula1>
    </dataValidation>
    <dataValidation type="list" operator="greaterThanOrEqual" showInputMessage="1" showErrorMessage="1" promptTitle="Complete if Applicable" prompt="Select response from drop-down list." sqref="D451:E451">
      <formula1>$AM$451:$AO$451</formula1>
    </dataValidation>
    <dataValidation type="list" operator="greaterThanOrEqual" showInputMessage="1" showErrorMessage="1" promptTitle="Complete if Applicable" prompt="Select response from drop-down list." sqref="G451:H451">
      <formula1>$AM$452:$AO$452</formula1>
    </dataValidation>
    <dataValidation type="list" operator="greaterThanOrEqual" showInputMessage="1" showErrorMessage="1" promptTitle="Complete if Applicable" prompt="Select response from drop-down list." sqref="J451:K451">
      <formula1>$AM$453:$AO$453</formula1>
    </dataValidation>
    <dataValidation type="list" operator="greaterThanOrEqual" showInputMessage="1" showErrorMessage="1" promptTitle="Complete if Applicable" prompt="Select response from drop-down list." sqref="D460:E460">
      <formula1>$AM$460:$AO$460</formula1>
    </dataValidation>
    <dataValidation type="list" operator="greaterThanOrEqual" showInputMessage="1" showErrorMessage="1" promptTitle="Complete if Applicable" prompt="Select response from drop-down list." sqref="G460:H460">
      <formula1>$AM$461:$AO$461</formula1>
    </dataValidation>
    <dataValidation type="list" operator="greaterThanOrEqual" showInputMessage="1" showErrorMessage="1" promptTitle="Complete if Applicable" prompt="Select response from drop-down list." sqref="J460:K460">
      <formula1>$AM$462:$AO$462</formula1>
    </dataValidation>
    <dataValidation type="list" operator="greaterThanOrEqual" showInputMessage="1" showErrorMessage="1" promptTitle="Complete if Applicable" prompt="Select response from drop-down list." sqref="D469:E469">
      <formula1>$AM$469:$AO$469</formula1>
    </dataValidation>
    <dataValidation type="list" operator="greaterThanOrEqual" showInputMessage="1" showErrorMessage="1" promptTitle="Complete if Applicable" prompt="Select response from drop-down list." sqref="G469:H469">
      <formula1>$AM$470:$AO$470</formula1>
    </dataValidation>
    <dataValidation type="list" operator="greaterThanOrEqual" showInputMessage="1" showErrorMessage="1" promptTitle="Complete if Applicable" prompt="Select response from drop-down list." sqref="J469:K469">
      <formula1>$AM$471:$AO$471</formula1>
    </dataValidation>
    <dataValidation type="decimal" showInputMessage="1" showErrorMessage="1" promptTitle="Complete if applicable" prompt="  " sqref="D368:E368 D371:E371 D374:E374 D377:E377 D380:E380 D383:E383 D386:E386 D389:E389 D392:E392 D395:E395 G368:H368 G371:H371 G374:H374 G377:H377 G380:H380 G383:H383 G386:H386 G389:H389 G392:H392 G395:H395 J368:K368 J371:K371 J374:K374 J377:K377 J380:K380 J383:K383 J386:K386 J389:K389 J392:K392 J395:K395 J549:K549 G549:H549 D549:E549 D552:E552 G552:H552 J552:K552">
      <formula1>0</formula1>
      <formula2>1</formula2>
    </dataValidation>
    <dataValidation type="decimal" allowBlank="1" showInputMessage="1" showErrorMessage="1" sqref="D523:E523 G523:H523 J523:K523 J526:K526 G526:H526 D526:E526">
      <formula1>0</formula1>
      <formula2>1</formula2>
    </dataValidation>
  </dataValidations>
  <pageMargins left="0.7" right="0.7" top="0.75" bottom="0.75" header="0.3" footer="0.3"/>
  <pageSetup scale="50" fitToHeight="10" orientation="portrait" r:id="rId1"/>
  <headerFooter>
    <oddFooter>&amp;C&amp;"Arial,Italic"B-&amp;P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BH8783"/>
  <sheetViews>
    <sheetView showGridLines="0" showRowColHeaders="0" zoomScaleNormal="100" zoomScaleSheetLayoutView="100" workbookViewId="0">
      <selection activeCell="C8" sqref="C8"/>
    </sheetView>
  </sheetViews>
  <sheetFormatPr defaultRowHeight="12.75"/>
  <cols>
    <col min="1" max="1" width="10.140625" style="5" customWidth="1"/>
    <col min="2" max="2" width="34.5703125" style="5" customWidth="1"/>
    <col min="3" max="5" width="24.140625" style="5" customWidth="1"/>
    <col min="6" max="6" width="13" style="476" customWidth="1"/>
    <col min="7" max="7" width="3" customWidth="1"/>
    <col min="8" max="8" width="47.7109375" hidden="1" customWidth="1"/>
    <col min="9" max="11" width="3" hidden="1" customWidth="1"/>
    <col min="12" max="12" width="6.42578125" style="388" hidden="1" customWidth="1"/>
    <col min="13" max="13" width="2.140625" style="388" hidden="1" customWidth="1"/>
    <col min="14" max="14" width="21.140625" style="385" hidden="1" customWidth="1"/>
    <col min="15" max="15" width="26.5703125" style="385" hidden="1" customWidth="1"/>
    <col min="16" max="16" width="16.140625" style="385" hidden="1" customWidth="1"/>
    <col min="17" max="17" width="7.5703125" style="385" hidden="1" customWidth="1"/>
    <col min="18" max="18" width="26.85546875" style="385" hidden="1" customWidth="1"/>
    <col min="19" max="19" width="10.42578125" style="385" hidden="1" customWidth="1"/>
    <col min="20" max="20" width="15.5703125" style="385" hidden="1" customWidth="1"/>
    <col min="21" max="21" width="12.5703125" style="385" hidden="1" customWidth="1"/>
    <col min="22" max="22" width="9.42578125" style="385" hidden="1" customWidth="1"/>
    <col min="23" max="23" width="18" style="386" hidden="1" customWidth="1"/>
    <col min="24" max="24" width="18.85546875" style="386" hidden="1" customWidth="1"/>
    <col min="25" max="25" width="48.42578125" style="386" hidden="1" customWidth="1"/>
    <col min="26" max="26" width="21.42578125" style="386" hidden="1" customWidth="1"/>
    <col min="27" max="27" width="11.42578125" style="386" hidden="1" customWidth="1"/>
    <col min="28" max="28" width="9.140625" style="5" hidden="1" customWidth="1"/>
    <col min="29" max="29" width="15.28515625" style="5" hidden="1" customWidth="1"/>
    <col min="30" max="30" width="28.42578125" style="5" hidden="1" customWidth="1"/>
    <col min="31" max="39" width="5.5703125" style="5" hidden="1" customWidth="1"/>
    <col min="40" max="52" width="6.5703125" style="5" hidden="1" customWidth="1"/>
    <col min="53" max="53" width="6.5703125" style="476" hidden="1" customWidth="1"/>
    <col min="54" max="59" width="6.5703125" style="5" hidden="1" customWidth="1"/>
    <col min="60" max="60" width="6.5703125" style="770" hidden="1" customWidth="1"/>
    <col min="61" max="16384" width="9.140625" style="5"/>
  </cols>
  <sheetData>
    <row r="1" spans="1:60" customFormat="1" ht="24.75" customHeight="1">
      <c r="A1" s="1057" t="s">
        <v>142</v>
      </c>
      <c r="B1" s="1058"/>
      <c r="C1" s="1058"/>
      <c r="D1" s="1058"/>
      <c r="E1" s="1058"/>
      <c r="F1" s="1059"/>
      <c r="L1" s="999" t="s">
        <v>397</v>
      </c>
      <c r="M1" s="999"/>
      <c r="N1" s="999"/>
      <c r="O1" s="999"/>
      <c r="P1" s="999"/>
      <c r="Q1" s="999"/>
      <c r="R1" s="999"/>
      <c r="S1" s="999"/>
      <c r="T1" s="999"/>
      <c r="U1" s="999"/>
      <c r="V1" s="999"/>
      <c r="W1" s="1000" t="s">
        <v>521</v>
      </c>
      <c r="X1" s="1000"/>
      <c r="Y1" s="1000"/>
      <c r="Z1" s="1000"/>
      <c r="AA1" s="1000"/>
      <c r="AB1" s="1000"/>
      <c r="AE1" s="5"/>
      <c r="BA1" s="7"/>
      <c r="BH1" s="745"/>
    </row>
    <row r="2" spans="1:60" customFormat="1" ht="15.75" customHeight="1" thickBot="1">
      <c r="A2" s="1258" t="s">
        <v>141</v>
      </c>
      <c r="B2" s="1259"/>
      <c r="C2" s="1259"/>
      <c r="D2" s="1259"/>
      <c r="E2" s="1259"/>
      <c r="F2" s="1260"/>
      <c r="L2" s="968" t="s">
        <v>396</v>
      </c>
      <c r="M2" s="970" t="s">
        <v>372</v>
      </c>
      <c r="N2" s="970"/>
      <c r="O2" s="971" t="s">
        <v>136</v>
      </c>
      <c r="P2" s="971" t="s">
        <v>375</v>
      </c>
      <c r="Q2" s="971" t="s">
        <v>376</v>
      </c>
      <c r="R2" s="971" t="s">
        <v>425</v>
      </c>
      <c r="S2" s="971" t="s">
        <v>393</v>
      </c>
      <c r="T2" s="971" t="s">
        <v>394</v>
      </c>
      <c r="U2" s="971" t="s">
        <v>395</v>
      </c>
      <c r="V2" s="971" t="s">
        <v>522</v>
      </c>
      <c r="W2" s="966" t="s">
        <v>1466</v>
      </c>
      <c r="X2" s="966" t="s">
        <v>520</v>
      </c>
      <c r="Y2" s="966" t="s">
        <v>398</v>
      </c>
      <c r="Z2" s="966" t="s">
        <v>1307</v>
      </c>
      <c r="AA2" s="966" t="s">
        <v>523</v>
      </c>
      <c r="AB2" s="966" t="s">
        <v>399</v>
      </c>
      <c r="AE2" s="5"/>
      <c r="BA2" s="7"/>
      <c r="BH2" s="745"/>
    </row>
    <row r="3" spans="1:60" customFormat="1" ht="15" customHeight="1" thickBot="1">
      <c r="A3" s="1293"/>
      <c r="B3" s="1294"/>
      <c r="C3" s="1294"/>
      <c r="D3" s="1294"/>
      <c r="E3" s="1294"/>
      <c r="F3" s="1295"/>
      <c r="J3" t="s">
        <v>654</v>
      </c>
      <c r="L3" s="1009"/>
      <c r="M3" s="731" t="s">
        <v>1550</v>
      </c>
      <c r="N3" s="406" t="s">
        <v>374</v>
      </c>
      <c r="O3" s="972"/>
      <c r="P3" s="972"/>
      <c r="Q3" s="972"/>
      <c r="R3" s="972"/>
      <c r="S3" s="972"/>
      <c r="T3" s="972"/>
      <c r="U3" s="972"/>
      <c r="V3" s="972"/>
      <c r="W3" s="975"/>
      <c r="X3" s="975"/>
      <c r="Y3" s="975"/>
      <c r="Z3" s="975"/>
      <c r="AA3" s="975"/>
      <c r="AB3" s="975"/>
      <c r="AC3" s="753"/>
      <c r="AD3" s="753"/>
      <c r="AE3" s="793" t="s">
        <v>870</v>
      </c>
      <c r="AF3" s="793" t="s">
        <v>871</v>
      </c>
      <c r="AG3" s="793" t="s">
        <v>872</v>
      </c>
      <c r="AH3" s="793" t="s">
        <v>873</v>
      </c>
      <c r="AI3" s="793" t="s">
        <v>874</v>
      </c>
      <c r="AJ3" s="790" t="s">
        <v>875</v>
      </c>
      <c r="AK3" s="790" t="s">
        <v>876</v>
      </c>
      <c r="AL3" s="790" t="s">
        <v>877</v>
      </c>
      <c r="AM3" s="790" t="s">
        <v>878</v>
      </c>
      <c r="AN3" s="790" t="s">
        <v>879</v>
      </c>
      <c r="AO3" s="790" t="s">
        <v>880</v>
      </c>
      <c r="AP3" s="790" t="s">
        <v>881</v>
      </c>
      <c r="AQ3" s="790" t="s">
        <v>882</v>
      </c>
      <c r="AR3" s="790" t="s">
        <v>883</v>
      </c>
      <c r="AS3" s="790" t="s">
        <v>884</v>
      </c>
      <c r="AT3" s="790" t="s">
        <v>885</v>
      </c>
      <c r="AU3" s="790" t="s">
        <v>924</v>
      </c>
      <c r="AV3" s="790" t="s">
        <v>925</v>
      </c>
      <c r="AW3" s="790" t="s">
        <v>926</v>
      </c>
      <c r="AX3" s="790" t="s">
        <v>927</v>
      </c>
      <c r="AY3" s="790" t="s">
        <v>928</v>
      </c>
      <c r="AZ3" s="790" t="s">
        <v>929</v>
      </c>
      <c r="BA3" s="790" t="s">
        <v>936</v>
      </c>
      <c r="BB3" s="753" t="s">
        <v>1679</v>
      </c>
      <c r="BC3" s="753" t="s">
        <v>1680</v>
      </c>
      <c r="BD3" s="753" t="s">
        <v>1681</v>
      </c>
      <c r="BE3" s="753" t="s">
        <v>1682</v>
      </c>
      <c r="BF3" s="753" t="s">
        <v>1683</v>
      </c>
      <c r="BG3" s="753" t="s">
        <v>1684</v>
      </c>
      <c r="BH3" s="756" t="s">
        <v>1685</v>
      </c>
    </row>
    <row r="4" spans="1:60" ht="11.25" customHeight="1">
      <c r="A4" s="52"/>
      <c r="B4" s="53"/>
      <c r="C4" s="54"/>
      <c r="D4" s="54"/>
      <c r="E4" s="54"/>
      <c r="F4" s="55"/>
      <c r="J4" t="s">
        <v>654</v>
      </c>
    </row>
    <row r="5" spans="1:60" ht="11.25" customHeight="1">
      <c r="A5" s="52"/>
      <c r="B5" s="53"/>
      <c r="C5" s="479" t="s">
        <v>257</v>
      </c>
      <c r="D5" s="479" t="s">
        <v>258</v>
      </c>
      <c r="E5" s="479" t="s">
        <v>259</v>
      </c>
      <c r="F5" s="55"/>
      <c r="J5" t="s">
        <v>654</v>
      </c>
      <c r="L5"/>
      <c r="M5"/>
      <c r="N5"/>
      <c r="O5"/>
      <c r="P5"/>
      <c r="Q5"/>
      <c r="R5"/>
      <c r="S5"/>
      <c r="T5"/>
      <c r="U5"/>
      <c r="V5"/>
      <c r="W5"/>
      <c r="X5"/>
      <c r="Y5"/>
      <c r="Z5"/>
      <c r="AA5"/>
      <c r="AB5"/>
    </row>
    <row r="6" spans="1:60" ht="5.25" customHeight="1">
      <c r="A6" s="52"/>
      <c r="B6" s="53"/>
      <c r="C6" s="54"/>
      <c r="D6" s="54"/>
      <c r="E6" s="54"/>
      <c r="F6" s="55"/>
      <c r="I6" t="s">
        <v>653</v>
      </c>
      <c r="L6"/>
      <c r="M6"/>
      <c r="N6"/>
      <c r="O6"/>
      <c r="P6"/>
      <c r="Q6"/>
      <c r="R6"/>
      <c r="S6"/>
      <c r="T6"/>
      <c r="U6"/>
      <c r="V6"/>
      <c r="W6"/>
      <c r="X6"/>
      <c r="Y6"/>
      <c r="Z6"/>
      <c r="AA6"/>
      <c r="AB6"/>
    </row>
    <row r="7" spans="1:60" ht="5.25" customHeight="1" thickBot="1">
      <c r="A7" s="52"/>
      <c r="B7" s="53"/>
      <c r="C7" s="54"/>
      <c r="D7" s="54"/>
      <c r="E7" s="54"/>
      <c r="F7" s="55"/>
      <c r="I7" t="s">
        <v>653</v>
      </c>
    </row>
    <row r="8" spans="1:60" ht="18" customHeight="1" thickTop="1" thickBot="1">
      <c r="A8" s="52"/>
      <c r="B8" s="800" t="s">
        <v>1755</v>
      </c>
      <c r="C8" s="478"/>
      <c r="D8" s="478"/>
      <c r="E8" s="478"/>
      <c r="F8" s="55"/>
      <c r="H8" s="939" t="s">
        <v>1721</v>
      </c>
      <c r="I8" s="305"/>
      <c r="J8" s="305" t="s">
        <v>654</v>
      </c>
      <c r="L8" s="372" t="str">
        <f ca="1">CELL("address",C8)</f>
        <v>$C$8</v>
      </c>
      <c r="M8" s="540">
        <v>4</v>
      </c>
      <c r="N8" s="390" t="str">
        <f t="shared" ref="N8:N10" ca="1" si="0">MID(CELL("filename",M8),FIND("]",CELL("filename",M8))+1,256)</f>
        <v>4. Energy Output (8760)</v>
      </c>
      <c r="O8" s="385" t="s">
        <v>428</v>
      </c>
      <c r="P8" s="385" t="s">
        <v>1593</v>
      </c>
      <c r="Q8" s="385">
        <v>1</v>
      </c>
      <c r="R8" s="385" t="str">
        <f t="shared" ref="R8:R10" ca="1" si="1">M8&amp;"_"&amp;L8&amp;"_"&amp;P8&amp;"_"&amp;Q8</f>
        <v>4_$C$8_Energy_Used_1</v>
      </c>
      <c r="S8" s="378" t="s">
        <v>401</v>
      </c>
      <c r="T8" s="372"/>
      <c r="U8" s="372" t="str">
        <f>AE8</f>
        <v>Yes</v>
      </c>
      <c r="V8" s="372" t="s">
        <v>86</v>
      </c>
      <c r="W8" s="372" t="s">
        <v>86</v>
      </c>
      <c r="AC8"/>
      <c r="AD8"/>
      <c r="AE8" s="5" t="s">
        <v>82</v>
      </c>
    </row>
    <row r="9" spans="1:60" ht="5.25" customHeight="1" thickTop="1">
      <c r="A9" s="52"/>
      <c r="B9" s="53"/>
      <c r="C9" s="54"/>
      <c r="D9" s="54"/>
      <c r="E9" s="54"/>
      <c r="F9" s="55"/>
      <c r="I9" s="305" t="s">
        <v>653</v>
      </c>
      <c r="J9" s="305"/>
      <c r="L9" s="372" t="str">
        <f ca="1">CELL("address",D8)</f>
        <v>$D$8</v>
      </c>
      <c r="M9" s="372">
        <f t="shared" ref="M9:M16" si="2">$M$8</f>
        <v>4</v>
      </c>
      <c r="N9" s="390" t="str">
        <f t="shared" ca="1" si="0"/>
        <v>4. Energy Output (8760)</v>
      </c>
      <c r="O9" s="385" t="s">
        <v>428</v>
      </c>
      <c r="P9" s="385" t="s">
        <v>1593</v>
      </c>
      <c r="Q9" s="385">
        <v>2</v>
      </c>
      <c r="R9" s="385" t="str">
        <f t="shared" ca="1" si="1"/>
        <v>4_$D$8_Energy_Used_2</v>
      </c>
      <c r="S9" s="378" t="s">
        <v>401</v>
      </c>
      <c r="T9" s="372"/>
      <c r="U9" s="372" t="str">
        <f>AE9</f>
        <v>Yes</v>
      </c>
      <c r="V9" s="372" t="s">
        <v>86</v>
      </c>
      <c r="W9" s="372" t="s">
        <v>86</v>
      </c>
      <c r="AC9"/>
      <c r="AD9"/>
      <c r="AE9" s="5" t="s">
        <v>82</v>
      </c>
    </row>
    <row r="10" spans="1:60" ht="5.25" customHeight="1">
      <c r="A10" s="52"/>
      <c r="B10" s="53"/>
      <c r="C10" s="54"/>
      <c r="D10" s="54"/>
      <c r="E10" s="54"/>
      <c r="F10" s="55"/>
      <c r="I10" s="305" t="s">
        <v>653</v>
      </c>
      <c r="J10" s="305"/>
      <c r="L10" s="372" t="str">
        <f ca="1">CELL("address",E8)</f>
        <v>$E$8</v>
      </c>
      <c r="M10" s="372">
        <f t="shared" si="2"/>
        <v>4</v>
      </c>
      <c r="N10" s="390" t="str">
        <f t="shared" ca="1" si="0"/>
        <v>4. Energy Output (8760)</v>
      </c>
      <c r="O10" s="385" t="s">
        <v>428</v>
      </c>
      <c r="P10" s="385" t="s">
        <v>1593</v>
      </c>
      <c r="Q10" s="385">
        <v>3</v>
      </c>
      <c r="R10" s="385" t="str">
        <f t="shared" ca="1" si="1"/>
        <v>4_$E$8_Energy_Used_3</v>
      </c>
      <c r="S10" s="378" t="s">
        <v>401</v>
      </c>
      <c r="T10" s="372"/>
      <c r="U10" s="372" t="str">
        <f>AE10</f>
        <v>Yes</v>
      </c>
      <c r="V10" s="372" t="s">
        <v>86</v>
      </c>
      <c r="W10" s="372" t="s">
        <v>86</v>
      </c>
      <c r="AC10"/>
      <c r="AD10"/>
      <c r="AE10" s="5" t="s">
        <v>82</v>
      </c>
    </row>
    <row r="11" spans="1:60" ht="18" customHeight="1">
      <c r="A11" s="52"/>
      <c r="B11" s="800" t="s">
        <v>1282</v>
      </c>
      <c r="C11" s="478"/>
      <c r="D11" s="478"/>
      <c r="E11" s="478"/>
      <c r="F11" s="55"/>
      <c r="I11" s="305"/>
      <c r="J11" s="305" t="s">
        <v>654</v>
      </c>
      <c r="L11" s="372" t="str">
        <f ca="1">CELL("address",C11)</f>
        <v>$C$11</v>
      </c>
      <c r="M11" s="372">
        <f t="shared" si="2"/>
        <v>4</v>
      </c>
      <c r="N11" s="390" t="str">
        <f ca="1">MID(CELL("filename",M8),FIND("]",CELL("filename",M8))+1,256)</f>
        <v>4. Energy Output (8760)</v>
      </c>
      <c r="O11" s="385" t="s">
        <v>428</v>
      </c>
      <c r="P11" s="385" t="s">
        <v>1592</v>
      </c>
      <c r="Q11" s="385">
        <v>1</v>
      </c>
      <c r="R11" s="385" t="str">
        <f ca="1">M8&amp;"_"&amp;L11&amp;"_"&amp;P11&amp;"_"&amp;Q11</f>
        <v>4_$C$11_POI_MW_1</v>
      </c>
      <c r="S11" s="378" t="s">
        <v>407</v>
      </c>
      <c r="T11" s="372"/>
      <c r="U11" s="372" t="str">
        <f>"0.00"</f>
        <v>0.00</v>
      </c>
      <c r="V11" s="372" t="s">
        <v>86</v>
      </c>
      <c r="W11" s="372" t="s">
        <v>86</v>
      </c>
      <c r="Y11" s="715" t="str">
        <f ca="1">"Requirement for "&amp;L11&amp; " based on "&amp;$L$8&amp;" answer of ""Yes"""</f>
        <v>Requirement for $C$11 based on $C$8 answer of "Yes"</v>
      </c>
      <c r="AC11"/>
      <c r="AD11"/>
    </row>
    <row r="12" spans="1:60" ht="5.25" customHeight="1">
      <c r="A12" s="52"/>
      <c r="B12" s="53"/>
      <c r="C12" s="54"/>
      <c r="D12" s="54"/>
      <c r="E12" s="54"/>
      <c r="F12" s="55"/>
      <c r="I12" s="305" t="s">
        <v>653</v>
      </c>
      <c r="J12" s="305"/>
      <c r="L12" s="372" t="str">
        <f ca="1">CELL("address",D11)</f>
        <v>$D$11</v>
      </c>
      <c r="M12" s="372">
        <f t="shared" si="2"/>
        <v>4</v>
      </c>
      <c r="N12" s="390" t="str">
        <f t="shared" ref="N12:N16" ca="1" si="3">MID(CELL("filename",M12),FIND("]",CELL("filename",M12))+1,256)</f>
        <v>4. Energy Output (8760)</v>
      </c>
      <c r="O12" s="385" t="s">
        <v>428</v>
      </c>
      <c r="P12" s="385" t="s">
        <v>1592</v>
      </c>
      <c r="Q12" s="385">
        <v>2</v>
      </c>
      <c r="R12" s="385" t="str">
        <f t="shared" ref="R12:R16" ca="1" si="4">M12&amp;"_"&amp;L12&amp;"_"&amp;P12&amp;"_"&amp;Q12</f>
        <v>4_$D$11_POI_MW_2</v>
      </c>
      <c r="S12" s="378" t="s">
        <v>407</v>
      </c>
      <c r="T12" s="372"/>
      <c r="U12" s="372" t="str">
        <f t="shared" ref="U12:U16" si="5">"0.00"</f>
        <v>0.00</v>
      </c>
      <c r="V12" s="372" t="s">
        <v>86</v>
      </c>
      <c r="W12" s="372" t="s">
        <v>86</v>
      </c>
      <c r="Y12" s="715" t="str">
        <f ca="1">"Requirement for "&amp;L12&amp; " based on "&amp;$L$9&amp;" answer of ""Yes"""</f>
        <v>Requirement for $D$11 based on $D$8 answer of "Yes"</v>
      </c>
      <c r="AC12"/>
      <c r="AD12"/>
    </row>
    <row r="13" spans="1:60" ht="5.25" customHeight="1">
      <c r="A13" s="52"/>
      <c r="B13" s="53"/>
      <c r="C13" s="54"/>
      <c r="D13" s="54"/>
      <c r="E13" s="54"/>
      <c r="F13" s="55"/>
      <c r="I13" s="305" t="s">
        <v>653</v>
      </c>
      <c r="J13" s="305"/>
      <c r="L13" s="372" t="str">
        <f ca="1">CELL("address",E11)</f>
        <v>$E$11</v>
      </c>
      <c r="M13" s="372">
        <f t="shared" si="2"/>
        <v>4</v>
      </c>
      <c r="N13" s="390" t="str">
        <f t="shared" ca="1" si="3"/>
        <v>4. Energy Output (8760)</v>
      </c>
      <c r="O13" s="385" t="s">
        <v>428</v>
      </c>
      <c r="P13" s="385" t="s">
        <v>1592</v>
      </c>
      <c r="Q13" s="385">
        <v>3</v>
      </c>
      <c r="R13" s="385" t="str">
        <f t="shared" ca="1" si="4"/>
        <v>4_$E$11_POI_MW_3</v>
      </c>
      <c r="S13" s="378" t="s">
        <v>407</v>
      </c>
      <c r="T13" s="372"/>
      <c r="U13" s="372" t="str">
        <f t="shared" si="5"/>
        <v>0.00</v>
      </c>
      <c r="V13" s="372" t="s">
        <v>86</v>
      </c>
      <c r="W13" s="372" t="s">
        <v>86</v>
      </c>
      <c r="Y13" s="715" t="str">
        <f ca="1">"Requirement for "&amp;L13&amp; " based on "&amp;$L$10&amp;" answer of ""Yes"""</f>
        <v>Requirement for $E$11 based on $E$8 answer of "Yes"</v>
      </c>
      <c r="AC13"/>
      <c r="AD13"/>
    </row>
    <row r="14" spans="1:60" ht="18" customHeight="1">
      <c r="A14" s="52"/>
      <c r="B14" s="800" t="s">
        <v>1286</v>
      </c>
      <c r="C14" s="478"/>
      <c r="D14" s="478"/>
      <c r="E14" s="478"/>
      <c r="F14" s="55"/>
      <c r="I14" s="305"/>
      <c r="J14" s="305" t="s">
        <v>654</v>
      </c>
      <c r="L14" s="372" t="str">
        <f ca="1">CELL("address",C14)</f>
        <v>$C$14</v>
      </c>
      <c r="M14" s="372">
        <f t="shared" si="2"/>
        <v>4</v>
      </c>
      <c r="N14" s="390" t="str">
        <f t="shared" ca="1" si="3"/>
        <v>4. Energy Output (8760)</v>
      </c>
      <c r="O14" s="385" t="s">
        <v>428</v>
      </c>
      <c r="P14" s="385" t="s">
        <v>1591</v>
      </c>
      <c r="Q14" s="385">
        <v>1</v>
      </c>
      <c r="R14" s="385" t="str">
        <f t="shared" ca="1" si="4"/>
        <v>4_$C$14_POI_annual_MWh_1</v>
      </c>
      <c r="S14" s="378" t="s">
        <v>407</v>
      </c>
      <c r="T14" s="372"/>
      <c r="U14" s="372" t="str">
        <f t="shared" si="5"/>
        <v>0.00</v>
      </c>
      <c r="V14" s="372" t="s">
        <v>86</v>
      </c>
      <c r="W14" s="372" t="s">
        <v>86</v>
      </c>
      <c r="Y14" s="715" t="str">
        <f ca="1">"Requirement for "&amp;L14&amp; " based on "&amp;$L$8&amp;" answer of ""Yes"""</f>
        <v>Requirement for $C$14 based on $C$8 answer of "Yes"</v>
      </c>
      <c r="AC14"/>
      <c r="AD14"/>
    </row>
    <row r="15" spans="1:60" ht="5.25" customHeight="1">
      <c r="A15" s="52"/>
      <c r="B15" s="53"/>
      <c r="C15" s="54"/>
      <c r="D15" s="54"/>
      <c r="E15" s="54"/>
      <c r="F15" s="55"/>
      <c r="I15" s="305" t="s">
        <v>653</v>
      </c>
      <c r="J15" s="305"/>
      <c r="L15" s="372" t="str">
        <f ca="1">CELL("address",D14)</f>
        <v>$D$14</v>
      </c>
      <c r="M15" s="372">
        <f t="shared" si="2"/>
        <v>4</v>
      </c>
      <c r="N15" s="390" t="str">
        <f t="shared" ca="1" si="3"/>
        <v>4. Energy Output (8760)</v>
      </c>
      <c r="O15" s="385" t="s">
        <v>428</v>
      </c>
      <c r="P15" s="385" t="s">
        <v>1591</v>
      </c>
      <c r="Q15" s="385">
        <v>2</v>
      </c>
      <c r="R15" s="385" t="str">
        <f t="shared" ca="1" si="4"/>
        <v>4_$D$14_POI_annual_MWh_2</v>
      </c>
      <c r="S15" s="378" t="s">
        <v>407</v>
      </c>
      <c r="T15" s="372"/>
      <c r="U15" s="372" t="str">
        <f t="shared" si="5"/>
        <v>0.00</v>
      </c>
      <c r="V15" s="372" t="s">
        <v>86</v>
      </c>
      <c r="W15" s="372" t="s">
        <v>86</v>
      </c>
      <c r="Y15" s="715" t="str">
        <f ca="1">"Requirement for "&amp;L15&amp; " based on "&amp;$L$9&amp;" answer of ""Yes"""</f>
        <v>Requirement for $D$14 based on $D$8 answer of "Yes"</v>
      </c>
      <c r="AC15"/>
      <c r="AD15"/>
      <c r="AU15" s="476"/>
    </row>
    <row r="16" spans="1:60" ht="18.75" customHeight="1">
      <c r="A16" s="52"/>
      <c r="B16" s="53"/>
      <c r="C16" s="54"/>
      <c r="D16" s="54"/>
      <c r="E16" s="54"/>
      <c r="F16" s="55"/>
      <c r="J16" t="s">
        <v>654</v>
      </c>
      <c r="L16" s="372" t="str">
        <f ca="1">CELL("address",E14)</f>
        <v>$E$14</v>
      </c>
      <c r="M16" s="372">
        <f t="shared" si="2"/>
        <v>4</v>
      </c>
      <c r="N16" s="390" t="str">
        <f t="shared" ca="1" si="3"/>
        <v>4. Energy Output (8760)</v>
      </c>
      <c r="O16" s="385" t="s">
        <v>428</v>
      </c>
      <c r="P16" s="385" t="s">
        <v>1591</v>
      </c>
      <c r="Q16" s="385">
        <v>3</v>
      </c>
      <c r="R16" s="385" t="str">
        <f t="shared" ca="1" si="4"/>
        <v>4_$E$14_POI_annual_MWh_3</v>
      </c>
      <c r="S16" s="378" t="s">
        <v>407</v>
      </c>
      <c r="T16" s="372"/>
      <c r="U16" s="372" t="str">
        <f t="shared" si="5"/>
        <v>0.00</v>
      </c>
      <c r="V16" s="372" t="s">
        <v>86</v>
      </c>
      <c r="W16" s="372" t="s">
        <v>86</v>
      </c>
      <c r="Y16" s="715" t="str">
        <f ca="1">"Requirement for "&amp;L16&amp; " based on "&amp;$L$10&amp;" answer of ""Yes"""</f>
        <v>Requirement for $E$14 based on $E$8 answer of "Yes"</v>
      </c>
      <c r="AC16"/>
      <c r="AD16"/>
    </row>
    <row r="17" spans="1:60" ht="15.75" customHeight="1">
      <c r="A17" s="52"/>
      <c r="B17" s="1287" t="s">
        <v>1285</v>
      </c>
      <c r="C17" s="1288"/>
      <c r="D17" s="1288"/>
      <c r="E17" s="1289"/>
      <c r="F17" s="55"/>
      <c r="J17" t="s">
        <v>654</v>
      </c>
      <c r="L17" s="5"/>
      <c r="M17" s="372"/>
      <c r="S17" s="378"/>
      <c r="T17" s="372"/>
      <c r="U17" s="372"/>
      <c r="V17" s="372"/>
      <c r="AC17"/>
      <c r="AD17"/>
    </row>
    <row r="18" spans="1:60">
      <c r="A18" s="52"/>
      <c r="B18" s="1284" t="s">
        <v>1296</v>
      </c>
      <c r="C18" s="1285"/>
      <c r="D18" s="1285"/>
      <c r="E18" s="1286"/>
      <c r="F18" s="55"/>
      <c r="J18" t="s">
        <v>654</v>
      </c>
      <c r="L18" s="5"/>
      <c r="M18" s="372"/>
      <c r="S18" s="378"/>
      <c r="T18" s="372"/>
      <c r="U18" s="372"/>
      <c r="V18" s="372"/>
      <c r="AC18"/>
      <c r="AD18"/>
    </row>
    <row r="19" spans="1:60">
      <c r="A19" s="52"/>
      <c r="B19" s="1290" t="s">
        <v>1757</v>
      </c>
      <c r="C19" s="1291"/>
      <c r="D19" s="1291"/>
      <c r="E19" s="1292"/>
      <c r="F19" s="55"/>
      <c r="L19" s="5"/>
      <c r="M19" s="372"/>
      <c r="S19" s="855"/>
      <c r="T19" s="372"/>
      <c r="U19" s="372"/>
      <c r="V19" s="372"/>
      <c r="AC19"/>
      <c r="AD19"/>
    </row>
    <row r="20" spans="1:60" ht="24.75" customHeight="1">
      <c r="A20" s="52"/>
      <c r="B20" s="53"/>
      <c r="C20" s="479" t="s">
        <v>257</v>
      </c>
      <c r="D20" s="479" t="s">
        <v>258</v>
      </c>
      <c r="E20" s="479" t="s">
        <v>259</v>
      </c>
      <c r="F20" s="55"/>
      <c r="J20" t="s">
        <v>654</v>
      </c>
      <c r="L20" s="5"/>
      <c r="M20" s="372"/>
      <c r="S20" s="378"/>
      <c r="T20" s="372"/>
      <c r="U20" s="372"/>
      <c r="V20" s="372"/>
      <c r="AC20"/>
      <c r="AD20"/>
    </row>
    <row r="21" spans="1:60" ht="5.25" customHeight="1">
      <c r="A21" s="52"/>
      <c r="B21" s="54"/>
      <c r="C21" s="54"/>
      <c r="D21" s="54"/>
      <c r="E21" s="54"/>
      <c r="F21" s="55"/>
      <c r="I21" t="s">
        <v>653</v>
      </c>
      <c r="AC21"/>
      <c r="AD21"/>
    </row>
    <row r="22" spans="1:60" s="6" customFormat="1">
      <c r="A22" s="56"/>
      <c r="B22" s="51" t="s">
        <v>866</v>
      </c>
      <c r="C22" s="51" t="s">
        <v>261</v>
      </c>
      <c r="D22" s="51" t="s">
        <v>261</v>
      </c>
      <c r="E22" s="51" t="s">
        <v>261</v>
      </c>
      <c r="F22" s="477"/>
      <c r="G22"/>
      <c r="H22"/>
      <c r="I22"/>
      <c r="J22" t="s">
        <v>654</v>
      </c>
      <c r="K22"/>
      <c r="L22" s="388"/>
      <c r="M22" s="388"/>
      <c r="N22" s="385"/>
      <c r="O22" s="385"/>
      <c r="P22" s="385"/>
      <c r="Q22" s="385"/>
      <c r="R22" s="385"/>
      <c r="S22" s="385"/>
      <c r="T22" s="385"/>
      <c r="U22" s="385"/>
      <c r="V22" s="385"/>
      <c r="W22" s="387"/>
      <c r="X22" s="387"/>
      <c r="Y22" s="387"/>
      <c r="Z22" s="387"/>
      <c r="AA22" s="387"/>
      <c r="AC22"/>
      <c r="AD22"/>
      <c r="BA22" s="841"/>
      <c r="BH22" s="771"/>
    </row>
    <row r="23" spans="1:60">
      <c r="A23" s="52"/>
      <c r="B23" s="50">
        <v>1</v>
      </c>
      <c r="C23" s="913"/>
      <c r="D23" s="913"/>
      <c r="E23" s="913"/>
      <c r="F23" s="55"/>
      <c r="J23" t="s">
        <v>654</v>
      </c>
      <c r="L23" s="372" t="str">
        <f ca="1">CELL("address",C23)</f>
        <v>$C$23</v>
      </c>
      <c r="M23" s="372">
        <f>$M$8</f>
        <v>4</v>
      </c>
      <c r="N23" s="390" t="str">
        <f t="shared" ref="N23:N25" ca="1" si="6">MID(CELL("filename",M23),FIND("]",CELL("filename",M23))+1,256)</f>
        <v>4. Energy Output (8760)</v>
      </c>
      <c r="O23" s="385" t="s">
        <v>428</v>
      </c>
      <c r="P23" s="385" t="s">
        <v>429</v>
      </c>
      <c r="Q23" s="385">
        <v>1</v>
      </c>
      <c r="R23" s="385" t="str">
        <f t="shared" ref="R23:R25" ca="1" si="7">M23&amp;"_"&amp;L23&amp;"_"&amp;P23&amp;"_"&amp;Q23</f>
        <v>4_$C$23_Hour_1</v>
      </c>
      <c r="S23" s="378" t="s">
        <v>1678</v>
      </c>
      <c r="T23" s="372"/>
      <c r="U23" s="372" t="s">
        <v>1756</v>
      </c>
      <c r="V23" s="372" t="s">
        <v>86</v>
      </c>
      <c r="W23" s="372" t="s">
        <v>86</v>
      </c>
      <c r="Y23" s="389" t="str">
        <f>"Repeat to Row "&amp;ROW(L8782)</f>
        <v>Repeat to Row 8782</v>
      </c>
      <c r="Z23" s="389"/>
      <c r="AA23" s="389"/>
    </row>
    <row r="24" spans="1:60">
      <c r="A24" s="52"/>
      <c r="B24" s="50">
        <f>B23+1</f>
        <v>2</v>
      </c>
      <c r="C24" s="913"/>
      <c r="D24" s="913"/>
      <c r="E24" s="913"/>
      <c r="F24" s="55"/>
      <c r="J24" t="s">
        <v>654</v>
      </c>
      <c r="L24" s="372" t="str">
        <f ca="1">CELL("address",D23)</f>
        <v>$D$23</v>
      </c>
      <c r="M24" s="372">
        <f>$M$8</f>
        <v>4</v>
      </c>
      <c r="N24" s="390" t="str">
        <f t="shared" ca="1" si="6"/>
        <v>4. Energy Output (8760)</v>
      </c>
      <c r="O24" s="385" t="s">
        <v>428</v>
      </c>
      <c r="P24" s="385" t="s">
        <v>429</v>
      </c>
      <c r="Q24" s="385">
        <v>1</v>
      </c>
      <c r="R24" s="385" t="str">
        <f t="shared" ca="1" si="7"/>
        <v>4_$D$23_Hour_1</v>
      </c>
      <c r="S24" s="855" t="s">
        <v>1678</v>
      </c>
      <c r="T24" s="372"/>
      <c r="U24" s="372" t="s">
        <v>1756</v>
      </c>
      <c r="V24" s="372" t="s">
        <v>86</v>
      </c>
      <c r="W24" s="372" t="s">
        <v>86</v>
      </c>
      <c r="Y24" s="389" t="str">
        <f>"Repeat to Row "&amp;ROW(L8782)</f>
        <v>Repeat to Row 8782</v>
      </c>
      <c r="Z24" s="389"/>
    </row>
    <row r="25" spans="1:60">
      <c r="A25" s="52"/>
      <c r="B25" s="50">
        <f t="shared" ref="B25:B88" si="8">B24+1</f>
        <v>3</v>
      </c>
      <c r="C25" s="913"/>
      <c r="D25" s="913"/>
      <c r="E25" s="913"/>
      <c r="F25" s="55"/>
      <c r="J25" t="s">
        <v>654</v>
      </c>
      <c r="L25" s="749" t="str">
        <f ca="1">CELL("address",E23)</f>
        <v>$E$23</v>
      </c>
      <c r="M25" s="749">
        <f>$M$8</f>
        <v>4</v>
      </c>
      <c r="N25" s="751" t="str">
        <f t="shared" ca="1" si="6"/>
        <v>4. Energy Output (8760)</v>
      </c>
      <c r="O25" s="752" t="s">
        <v>428</v>
      </c>
      <c r="P25" s="752" t="s">
        <v>429</v>
      </c>
      <c r="Q25" s="752">
        <v>1</v>
      </c>
      <c r="R25" s="752" t="str">
        <f t="shared" ca="1" si="7"/>
        <v>4_$E$23_Hour_1</v>
      </c>
      <c r="S25" s="855" t="s">
        <v>1678</v>
      </c>
      <c r="T25" s="749"/>
      <c r="U25" s="372" t="s">
        <v>1756</v>
      </c>
      <c r="V25" s="749" t="s">
        <v>86</v>
      </c>
      <c r="W25" s="749" t="s">
        <v>86</v>
      </c>
      <c r="X25" s="808"/>
      <c r="Y25" s="759" t="str">
        <f>"Repeat to Row "&amp;ROW(L8782)</f>
        <v>Repeat to Row 8782</v>
      </c>
      <c r="Z25" s="759"/>
      <c r="AA25" s="808"/>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10"/>
    </row>
    <row r="26" spans="1:60">
      <c r="A26" s="52"/>
      <c r="B26" s="50">
        <f t="shared" si="8"/>
        <v>4</v>
      </c>
      <c r="C26" s="913"/>
      <c r="D26" s="913"/>
      <c r="E26" s="913"/>
      <c r="F26" s="55"/>
      <c r="J26" t="s">
        <v>654</v>
      </c>
      <c r="L26" s="372"/>
      <c r="M26" s="372"/>
      <c r="S26" s="378"/>
      <c r="T26" s="372"/>
      <c r="U26" s="372"/>
      <c r="V26" s="372"/>
    </row>
    <row r="27" spans="1:60">
      <c r="A27" s="52"/>
      <c r="B27" s="50">
        <f t="shared" si="8"/>
        <v>5</v>
      </c>
      <c r="C27" s="913"/>
      <c r="D27" s="913"/>
      <c r="E27" s="913"/>
      <c r="F27" s="55"/>
      <c r="J27" t="s">
        <v>654</v>
      </c>
      <c r="L27" s="372"/>
      <c r="M27" s="372"/>
      <c r="S27" s="378"/>
      <c r="T27" s="372"/>
      <c r="U27" s="372"/>
      <c r="V27" s="372"/>
    </row>
    <row r="28" spans="1:60">
      <c r="A28" s="52"/>
      <c r="B28" s="50">
        <f t="shared" si="8"/>
        <v>6</v>
      </c>
      <c r="C28" s="913"/>
      <c r="D28" s="913"/>
      <c r="E28" s="913"/>
      <c r="F28" s="55"/>
      <c r="J28" t="s">
        <v>654</v>
      </c>
      <c r="L28" s="372"/>
      <c r="M28" s="372"/>
      <c r="S28" s="378"/>
      <c r="T28" s="372"/>
      <c r="U28" s="372"/>
      <c r="V28" s="372"/>
    </row>
    <row r="29" spans="1:60">
      <c r="A29" s="52"/>
      <c r="B29" s="50">
        <f t="shared" si="8"/>
        <v>7</v>
      </c>
      <c r="C29" s="913"/>
      <c r="D29" s="913"/>
      <c r="E29" s="913"/>
      <c r="F29" s="55"/>
      <c r="J29" t="s">
        <v>654</v>
      </c>
      <c r="L29" s="372"/>
      <c r="M29" s="372"/>
      <c r="S29" s="378"/>
      <c r="T29" s="372"/>
      <c r="U29" s="372"/>
      <c r="V29" s="372"/>
    </row>
    <row r="30" spans="1:60">
      <c r="A30" s="52"/>
      <c r="B30" s="50">
        <f t="shared" si="8"/>
        <v>8</v>
      </c>
      <c r="C30" s="913"/>
      <c r="D30" s="913"/>
      <c r="E30" s="913"/>
      <c r="F30" s="55"/>
      <c r="J30" t="s">
        <v>654</v>
      </c>
      <c r="L30" s="372"/>
      <c r="M30" s="372"/>
      <c r="S30" s="378"/>
      <c r="T30" s="372"/>
      <c r="U30" s="372"/>
      <c r="V30" s="372"/>
    </row>
    <row r="31" spans="1:60">
      <c r="A31" s="52"/>
      <c r="B31" s="50">
        <f t="shared" si="8"/>
        <v>9</v>
      </c>
      <c r="C31" s="913"/>
      <c r="D31" s="913"/>
      <c r="E31" s="913"/>
      <c r="F31" s="55"/>
      <c r="J31" t="s">
        <v>654</v>
      </c>
      <c r="L31" s="372"/>
      <c r="M31" s="372"/>
      <c r="S31" s="378"/>
      <c r="T31" s="372"/>
      <c r="U31" s="372"/>
      <c r="V31" s="372"/>
    </row>
    <row r="32" spans="1:60">
      <c r="A32" s="52"/>
      <c r="B32" s="50">
        <f t="shared" si="8"/>
        <v>10</v>
      </c>
      <c r="C32" s="913"/>
      <c r="D32" s="913"/>
      <c r="E32" s="913"/>
      <c r="F32" s="55"/>
      <c r="J32" t="s">
        <v>654</v>
      </c>
      <c r="L32" s="372"/>
      <c r="M32" s="372"/>
      <c r="S32" s="378"/>
      <c r="T32" s="372"/>
      <c r="U32" s="372"/>
      <c r="V32" s="372"/>
    </row>
    <row r="33" spans="1:22">
      <c r="A33" s="52"/>
      <c r="B33" s="50">
        <f t="shared" si="8"/>
        <v>11</v>
      </c>
      <c r="C33" s="913"/>
      <c r="D33" s="913"/>
      <c r="E33" s="913"/>
      <c r="F33" s="55"/>
      <c r="J33" t="s">
        <v>654</v>
      </c>
      <c r="L33" s="372"/>
      <c r="M33" s="372"/>
      <c r="S33" s="378"/>
      <c r="T33" s="372"/>
      <c r="U33" s="372"/>
      <c r="V33" s="372"/>
    </row>
    <row r="34" spans="1:22">
      <c r="A34" s="52"/>
      <c r="B34" s="50">
        <f t="shared" si="8"/>
        <v>12</v>
      </c>
      <c r="C34" s="913"/>
      <c r="D34" s="913"/>
      <c r="E34" s="913"/>
      <c r="F34" s="55"/>
      <c r="J34" t="s">
        <v>654</v>
      </c>
      <c r="L34" s="372"/>
      <c r="M34" s="372"/>
      <c r="S34" s="378"/>
      <c r="T34" s="372"/>
      <c r="U34" s="372"/>
      <c r="V34" s="372"/>
    </row>
    <row r="35" spans="1:22">
      <c r="A35" s="52"/>
      <c r="B35" s="50">
        <f t="shared" si="8"/>
        <v>13</v>
      </c>
      <c r="C35" s="913"/>
      <c r="D35" s="913"/>
      <c r="E35" s="913"/>
      <c r="F35" s="55"/>
      <c r="J35" t="s">
        <v>654</v>
      </c>
      <c r="L35" s="372"/>
      <c r="M35" s="372"/>
      <c r="S35" s="378"/>
      <c r="T35" s="372"/>
      <c r="U35" s="372"/>
      <c r="V35" s="372"/>
    </row>
    <row r="36" spans="1:22">
      <c r="A36" s="52"/>
      <c r="B36" s="50">
        <f t="shared" si="8"/>
        <v>14</v>
      </c>
      <c r="C36" s="913"/>
      <c r="D36" s="913"/>
      <c r="E36" s="913"/>
      <c r="F36" s="55"/>
      <c r="J36" t="s">
        <v>654</v>
      </c>
      <c r="L36" s="372"/>
      <c r="M36" s="372"/>
      <c r="S36" s="378"/>
      <c r="T36" s="372"/>
      <c r="U36" s="372"/>
      <c r="V36" s="372"/>
    </row>
    <row r="37" spans="1:22">
      <c r="A37" s="52"/>
      <c r="B37" s="50">
        <f t="shared" si="8"/>
        <v>15</v>
      </c>
      <c r="C37" s="913"/>
      <c r="D37" s="913"/>
      <c r="E37" s="913"/>
      <c r="F37" s="55"/>
      <c r="J37" t="s">
        <v>654</v>
      </c>
      <c r="L37" s="372"/>
      <c r="M37" s="372"/>
      <c r="S37" s="378"/>
      <c r="T37" s="372"/>
      <c r="U37" s="372"/>
      <c r="V37" s="372"/>
    </row>
    <row r="38" spans="1:22">
      <c r="A38" s="52"/>
      <c r="B38" s="50">
        <f t="shared" si="8"/>
        <v>16</v>
      </c>
      <c r="C38" s="913"/>
      <c r="D38" s="913"/>
      <c r="E38" s="913"/>
      <c r="F38" s="55"/>
      <c r="J38" t="s">
        <v>654</v>
      </c>
      <c r="L38" s="372"/>
      <c r="M38" s="372"/>
      <c r="S38" s="378"/>
      <c r="T38" s="372"/>
      <c r="U38" s="372"/>
      <c r="V38" s="372"/>
    </row>
    <row r="39" spans="1:22">
      <c r="A39" s="52"/>
      <c r="B39" s="50">
        <f t="shared" si="8"/>
        <v>17</v>
      </c>
      <c r="C39" s="913"/>
      <c r="D39" s="913"/>
      <c r="E39" s="913"/>
      <c r="F39" s="55"/>
      <c r="J39" t="s">
        <v>654</v>
      </c>
      <c r="L39" s="372"/>
      <c r="M39" s="372"/>
      <c r="S39" s="378"/>
      <c r="T39" s="372"/>
      <c r="U39" s="372"/>
      <c r="V39" s="372"/>
    </row>
    <row r="40" spans="1:22">
      <c r="A40" s="52"/>
      <c r="B40" s="50">
        <f t="shared" si="8"/>
        <v>18</v>
      </c>
      <c r="C40" s="913"/>
      <c r="D40" s="913"/>
      <c r="E40" s="913"/>
      <c r="F40" s="55"/>
      <c r="J40" t="s">
        <v>654</v>
      </c>
      <c r="L40" s="372"/>
      <c r="M40" s="372"/>
      <c r="S40" s="378"/>
      <c r="T40" s="372"/>
      <c r="U40" s="372"/>
      <c r="V40" s="372"/>
    </row>
    <row r="41" spans="1:22">
      <c r="A41" s="52"/>
      <c r="B41" s="50">
        <f t="shared" si="8"/>
        <v>19</v>
      </c>
      <c r="C41" s="913"/>
      <c r="D41" s="913"/>
      <c r="E41" s="913"/>
      <c r="F41" s="55"/>
      <c r="J41" t="s">
        <v>654</v>
      </c>
      <c r="L41" s="372"/>
      <c r="M41" s="372"/>
      <c r="S41" s="378"/>
      <c r="T41" s="372"/>
      <c r="U41" s="372"/>
      <c r="V41" s="372"/>
    </row>
    <row r="42" spans="1:22">
      <c r="A42" s="52"/>
      <c r="B42" s="50">
        <f t="shared" si="8"/>
        <v>20</v>
      </c>
      <c r="C42" s="913"/>
      <c r="D42" s="913"/>
      <c r="E42" s="913"/>
      <c r="F42" s="55"/>
      <c r="J42" t="s">
        <v>654</v>
      </c>
      <c r="L42" s="372"/>
      <c r="M42" s="372"/>
      <c r="S42" s="378"/>
      <c r="T42" s="372"/>
      <c r="U42" s="372"/>
      <c r="V42" s="372"/>
    </row>
    <row r="43" spans="1:22">
      <c r="A43" s="52"/>
      <c r="B43" s="50">
        <f t="shared" si="8"/>
        <v>21</v>
      </c>
      <c r="C43" s="913"/>
      <c r="D43" s="913"/>
      <c r="E43" s="913"/>
      <c r="F43" s="55"/>
      <c r="J43" t="s">
        <v>654</v>
      </c>
      <c r="L43" s="372"/>
      <c r="M43" s="372"/>
      <c r="S43" s="378"/>
      <c r="T43" s="372"/>
      <c r="U43" s="372"/>
      <c r="V43" s="372"/>
    </row>
    <row r="44" spans="1:22">
      <c r="A44" s="52"/>
      <c r="B44" s="50">
        <f t="shared" si="8"/>
        <v>22</v>
      </c>
      <c r="C44" s="913"/>
      <c r="D44" s="913"/>
      <c r="E44" s="913"/>
      <c r="F44" s="55"/>
      <c r="J44" t="s">
        <v>654</v>
      </c>
      <c r="L44" s="372"/>
      <c r="M44" s="372"/>
      <c r="S44" s="378"/>
      <c r="T44" s="372"/>
      <c r="U44" s="372"/>
      <c r="V44" s="372"/>
    </row>
    <row r="45" spans="1:22">
      <c r="A45" s="52"/>
      <c r="B45" s="50">
        <f t="shared" si="8"/>
        <v>23</v>
      </c>
      <c r="C45" s="913"/>
      <c r="D45" s="913"/>
      <c r="E45" s="913"/>
      <c r="F45" s="55"/>
      <c r="J45" t="s">
        <v>654</v>
      </c>
      <c r="L45" s="372"/>
      <c r="M45" s="372"/>
      <c r="S45" s="378"/>
      <c r="T45" s="372"/>
      <c r="U45" s="372"/>
      <c r="V45" s="372"/>
    </row>
    <row r="46" spans="1:22">
      <c r="A46" s="52"/>
      <c r="B46" s="50">
        <f t="shared" si="8"/>
        <v>24</v>
      </c>
      <c r="C46" s="913"/>
      <c r="D46" s="913"/>
      <c r="E46" s="913"/>
      <c r="F46" s="55"/>
      <c r="J46" t="s">
        <v>654</v>
      </c>
      <c r="L46" s="372"/>
      <c r="M46" s="372"/>
      <c r="S46" s="378"/>
      <c r="T46" s="372"/>
      <c r="U46" s="372"/>
      <c r="V46" s="372"/>
    </row>
    <row r="47" spans="1:22">
      <c r="A47" s="52"/>
      <c r="B47" s="50">
        <f t="shared" si="8"/>
        <v>25</v>
      </c>
      <c r="C47" s="913"/>
      <c r="D47" s="913"/>
      <c r="E47" s="913"/>
      <c r="F47" s="55"/>
      <c r="J47" t="s">
        <v>654</v>
      </c>
      <c r="L47" s="372"/>
      <c r="M47" s="372"/>
      <c r="S47" s="378"/>
      <c r="T47" s="372"/>
      <c r="U47" s="372"/>
      <c r="V47" s="372"/>
    </row>
    <row r="48" spans="1:22">
      <c r="A48" s="52"/>
      <c r="B48" s="50">
        <f t="shared" si="8"/>
        <v>26</v>
      </c>
      <c r="C48" s="913"/>
      <c r="D48" s="913"/>
      <c r="E48" s="913"/>
      <c r="F48" s="55"/>
      <c r="J48" t="s">
        <v>654</v>
      </c>
      <c r="L48" s="372"/>
      <c r="M48" s="372"/>
      <c r="S48" s="378"/>
      <c r="T48" s="372"/>
      <c r="U48" s="372"/>
      <c r="V48" s="372"/>
    </row>
    <row r="49" spans="1:22">
      <c r="A49" s="52"/>
      <c r="B49" s="50">
        <f t="shared" si="8"/>
        <v>27</v>
      </c>
      <c r="C49" s="913"/>
      <c r="D49" s="913"/>
      <c r="E49" s="913"/>
      <c r="F49" s="55"/>
      <c r="J49" t="s">
        <v>654</v>
      </c>
      <c r="L49" s="372"/>
      <c r="M49" s="372"/>
      <c r="S49" s="378"/>
      <c r="T49" s="372"/>
      <c r="U49" s="372"/>
      <c r="V49" s="372"/>
    </row>
    <row r="50" spans="1:22">
      <c r="A50" s="52"/>
      <c r="B50" s="50">
        <f t="shared" si="8"/>
        <v>28</v>
      </c>
      <c r="C50" s="913"/>
      <c r="D50" s="913"/>
      <c r="E50" s="913"/>
      <c r="F50" s="55"/>
      <c r="J50" t="s">
        <v>654</v>
      </c>
      <c r="L50" s="372"/>
      <c r="M50" s="372"/>
      <c r="S50" s="378"/>
      <c r="T50" s="372"/>
      <c r="U50" s="372"/>
      <c r="V50" s="372"/>
    </row>
    <row r="51" spans="1:22">
      <c r="A51" s="52"/>
      <c r="B51" s="50">
        <f t="shared" si="8"/>
        <v>29</v>
      </c>
      <c r="C51" s="913"/>
      <c r="D51" s="913"/>
      <c r="E51" s="913"/>
      <c r="F51" s="55"/>
      <c r="J51" t="s">
        <v>654</v>
      </c>
      <c r="L51" s="372"/>
      <c r="M51" s="372"/>
      <c r="S51" s="378"/>
      <c r="T51" s="372"/>
      <c r="U51" s="372"/>
      <c r="V51" s="372"/>
    </row>
    <row r="52" spans="1:22">
      <c r="A52" s="52"/>
      <c r="B52" s="50">
        <f t="shared" si="8"/>
        <v>30</v>
      </c>
      <c r="C52" s="913"/>
      <c r="D52" s="913"/>
      <c r="E52" s="913"/>
      <c r="F52" s="55"/>
      <c r="J52" t="s">
        <v>654</v>
      </c>
      <c r="L52" s="372"/>
      <c r="M52" s="372"/>
      <c r="S52" s="378"/>
      <c r="T52" s="372"/>
      <c r="U52" s="372"/>
      <c r="V52" s="372"/>
    </row>
    <row r="53" spans="1:22">
      <c r="A53" s="52"/>
      <c r="B53" s="50">
        <f t="shared" si="8"/>
        <v>31</v>
      </c>
      <c r="C53" s="913"/>
      <c r="D53" s="913"/>
      <c r="E53" s="913"/>
      <c r="F53" s="55"/>
      <c r="J53" t="s">
        <v>654</v>
      </c>
      <c r="L53" s="372"/>
      <c r="M53" s="372"/>
      <c r="S53" s="378"/>
      <c r="T53" s="372"/>
      <c r="U53" s="372"/>
      <c r="V53" s="372"/>
    </row>
    <row r="54" spans="1:22">
      <c r="A54" s="52"/>
      <c r="B54" s="50">
        <f t="shared" si="8"/>
        <v>32</v>
      </c>
      <c r="C54" s="913"/>
      <c r="D54" s="913"/>
      <c r="E54" s="913"/>
      <c r="F54" s="55"/>
      <c r="J54" t="s">
        <v>654</v>
      </c>
      <c r="L54" s="372"/>
      <c r="M54" s="372"/>
      <c r="S54" s="378"/>
      <c r="T54" s="372"/>
      <c r="U54" s="372"/>
      <c r="V54" s="372"/>
    </row>
    <row r="55" spans="1:22">
      <c r="A55" s="52"/>
      <c r="B55" s="50">
        <f t="shared" si="8"/>
        <v>33</v>
      </c>
      <c r="C55" s="913"/>
      <c r="D55" s="913"/>
      <c r="E55" s="913"/>
      <c r="F55" s="55"/>
      <c r="J55" t="s">
        <v>654</v>
      </c>
      <c r="L55" s="372"/>
      <c r="M55" s="372"/>
      <c r="S55" s="378"/>
      <c r="T55" s="372"/>
      <c r="U55" s="372"/>
      <c r="V55" s="372"/>
    </row>
    <row r="56" spans="1:22">
      <c r="A56" s="52"/>
      <c r="B56" s="50">
        <f t="shared" si="8"/>
        <v>34</v>
      </c>
      <c r="C56" s="913"/>
      <c r="D56" s="913"/>
      <c r="E56" s="913"/>
      <c r="F56" s="55"/>
      <c r="J56" t="s">
        <v>654</v>
      </c>
      <c r="L56" s="372"/>
      <c r="M56" s="372"/>
      <c r="S56" s="378"/>
      <c r="T56" s="372"/>
      <c r="U56" s="372"/>
      <c r="V56" s="372"/>
    </row>
    <row r="57" spans="1:22">
      <c r="A57" s="52"/>
      <c r="B57" s="50">
        <f t="shared" si="8"/>
        <v>35</v>
      </c>
      <c r="C57" s="913"/>
      <c r="D57" s="913"/>
      <c r="E57" s="913"/>
      <c r="F57" s="55"/>
      <c r="J57" t="s">
        <v>654</v>
      </c>
      <c r="L57" s="372"/>
      <c r="M57" s="372"/>
      <c r="S57" s="378"/>
      <c r="T57" s="372"/>
      <c r="U57" s="372"/>
      <c r="V57" s="372"/>
    </row>
    <row r="58" spans="1:22">
      <c r="A58" s="52"/>
      <c r="B58" s="50">
        <f t="shared" si="8"/>
        <v>36</v>
      </c>
      <c r="C58" s="913"/>
      <c r="D58" s="913"/>
      <c r="E58" s="913"/>
      <c r="F58" s="55"/>
      <c r="J58" t="s">
        <v>654</v>
      </c>
      <c r="L58" s="372"/>
      <c r="M58" s="372"/>
      <c r="S58" s="378"/>
      <c r="T58" s="372"/>
      <c r="U58" s="372"/>
      <c r="V58" s="372"/>
    </row>
    <row r="59" spans="1:22">
      <c r="A59" s="52"/>
      <c r="B59" s="50">
        <f t="shared" si="8"/>
        <v>37</v>
      </c>
      <c r="C59" s="913"/>
      <c r="D59" s="913"/>
      <c r="E59" s="913"/>
      <c r="F59" s="55"/>
      <c r="J59" t="s">
        <v>654</v>
      </c>
      <c r="L59" s="372"/>
      <c r="M59" s="372"/>
      <c r="S59" s="378"/>
      <c r="T59" s="372"/>
      <c r="U59" s="372"/>
      <c r="V59" s="372"/>
    </row>
    <row r="60" spans="1:22">
      <c r="A60" s="52"/>
      <c r="B60" s="50">
        <f t="shared" si="8"/>
        <v>38</v>
      </c>
      <c r="C60" s="913"/>
      <c r="D60" s="913"/>
      <c r="E60" s="913"/>
      <c r="F60" s="55"/>
      <c r="J60" t="s">
        <v>654</v>
      </c>
      <c r="L60" s="372"/>
      <c r="M60" s="372"/>
      <c r="S60" s="378"/>
      <c r="T60" s="372"/>
      <c r="U60" s="372"/>
      <c r="V60" s="372"/>
    </row>
    <row r="61" spans="1:22">
      <c r="A61" s="52"/>
      <c r="B61" s="50">
        <f t="shared" si="8"/>
        <v>39</v>
      </c>
      <c r="C61" s="913"/>
      <c r="D61" s="913"/>
      <c r="E61" s="913"/>
      <c r="F61" s="55"/>
      <c r="J61" t="s">
        <v>654</v>
      </c>
      <c r="L61" s="372"/>
      <c r="M61" s="372"/>
      <c r="S61" s="378"/>
      <c r="T61" s="372"/>
      <c r="U61" s="372"/>
      <c r="V61" s="372"/>
    </row>
    <row r="62" spans="1:22">
      <c r="A62" s="52"/>
      <c r="B62" s="50">
        <f t="shared" si="8"/>
        <v>40</v>
      </c>
      <c r="C62" s="913"/>
      <c r="D62" s="913"/>
      <c r="E62" s="913"/>
      <c r="F62" s="55"/>
      <c r="J62" t="s">
        <v>654</v>
      </c>
      <c r="L62" s="372"/>
      <c r="M62" s="372"/>
      <c r="S62" s="378"/>
      <c r="T62" s="372"/>
      <c r="U62" s="372"/>
      <c r="V62" s="372"/>
    </row>
    <row r="63" spans="1:22">
      <c r="A63" s="52"/>
      <c r="B63" s="50">
        <f t="shared" si="8"/>
        <v>41</v>
      </c>
      <c r="C63" s="913"/>
      <c r="D63" s="913"/>
      <c r="E63" s="913"/>
      <c r="F63" s="55"/>
      <c r="J63" t="s">
        <v>654</v>
      </c>
      <c r="L63" s="372"/>
      <c r="M63" s="372"/>
      <c r="S63" s="378"/>
      <c r="T63" s="372"/>
      <c r="U63" s="372"/>
      <c r="V63" s="372"/>
    </row>
    <row r="64" spans="1:22">
      <c r="A64" s="52"/>
      <c r="B64" s="50">
        <f t="shared" si="8"/>
        <v>42</v>
      </c>
      <c r="C64" s="913"/>
      <c r="D64" s="913"/>
      <c r="E64" s="913"/>
      <c r="F64" s="55"/>
      <c r="J64" t="s">
        <v>654</v>
      </c>
      <c r="L64" s="372"/>
      <c r="M64" s="372"/>
      <c r="S64" s="378"/>
      <c r="T64" s="372"/>
      <c r="U64" s="372"/>
      <c r="V64" s="372"/>
    </row>
    <row r="65" spans="1:22">
      <c r="A65" s="52"/>
      <c r="B65" s="50">
        <f t="shared" si="8"/>
        <v>43</v>
      </c>
      <c r="C65" s="913"/>
      <c r="D65" s="913"/>
      <c r="E65" s="913"/>
      <c r="F65" s="55"/>
      <c r="J65" t="s">
        <v>654</v>
      </c>
      <c r="L65" s="372"/>
      <c r="M65" s="372"/>
      <c r="S65" s="378"/>
      <c r="T65" s="372"/>
      <c r="U65" s="372"/>
      <c r="V65" s="372"/>
    </row>
    <row r="66" spans="1:22">
      <c r="A66" s="52"/>
      <c r="B66" s="50">
        <f t="shared" si="8"/>
        <v>44</v>
      </c>
      <c r="C66" s="913"/>
      <c r="D66" s="913"/>
      <c r="E66" s="913"/>
      <c r="F66" s="55"/>
      <c r="J66" t="s">
        <v>654</v>
      </c>
      <c r="L66" s="372"/>
      <c r="M66" s="372"/>
      <c r="S66" s="378"/>
      <c r="T66" s="372"/>
      <c r="U66" s="372"/>
      <c r="V66" s="372"/>
    </row>
    <row r="67" spans="1:22">
      <c r="A67" s="52"/>
      <c r="B67" s="50">
        <f t="shared" si="8"/>
        <v>45</v>
      </c>
      <c r="C67" s="913"/>
      <c r="D67" s="913"/>
      <c r="E67" s="913"/>
      <c r="F67" s="55"/>
      <c r="J67" t="s">
        <v>654</v>
      </c>
      <c r="L67" s="372"/>
      <c r="M67" s="372"/>
      <c r="S67" s="378"/>
      <c r="T67" s="372"/>
      <c r="U67" s="372"/>
      <c r="V67" s="372"/>
    </row>
    <row r="68" spans="1:22">
      <c r="A68" s="52"/>
      <c r="B68" s="50">
        <f t="shared" si="8"/>
        <v>46</v>
      </c>
      <c r="C68" s="913"/>
      <c r="D68" s="913"/>
      <c r="E68" s="913"/>
      <c r="F68" s="55"/>
      <c r="J68" t="s">
        <v>654</v>
      </c>
      <c r="L68" s="372"/>
      <c r="M68" s="372"/>
      <c r="S68" s="378"/>
      <c r="T68" s="372"/>
      <c r="U68" s="372"/>
      <c r="V68" s="372"/>
    </row>
    <row r="69" spans="1:22">
      <c r="A69" s="52"/>
      <c r="B69" s="50">
        <f t="shared" si="8"/>
        <v>47</v>
      </c>
      <c r="C69" s="913"/>
      <c r="D69" s="913"/>
      <c r="E69" s="913"/>
      <c r="F69" s="55"/>
      <c r="J69" t="s">
        <v>654</v>
      </c>
      <c r="L69" s="372"/>
      <c r="M69" s="372"/>
      <c r="S69" s="378"/>
      <c r="T69" s="372"/>
      <c r="U69" s="372"/>
      <c r="V69" s="372"/>
    </row>
    <row r="70" spans="1:22">
      <c r="A70" s="52"/>
      <c r="B70" s="50">
        <f t="shared" si="8"/>
        <v>48</v>
      </c>
      <c r="C70" s="913"/>
      <c r="D70" s="913"/>
      <c r="E70" s="913"/>
      <c r="F70" s="55"/>
      <c r="J70" t="s">
        <v>654</v>
      </c>
      <c r="L70" s="372"/>
      <c r="M70" s="372"/>
      <c r="S70" s="378"/>
      <c r="T70" s="372"/>
      <c r="U70" s="372"/>
      <c r="V70" s="372"/>
    </row>
    <row r="71" spans="1:22">
      <c r="A71" s="52"/>
      <c r="B71" s="50">
        <f t="shared" si="8"/>
        <v>49</v>
      </c>
      <c r="C71" s="913"/>
      <c r="D71" s="913"/>
      <c r="E71" s="913"/>
      <c r="F71" s="55"/>
      <c r="J71" t="s">
        <v>654</v>
      </c>
      <c r="L71" s="372"/>
      <c r="M71" s="372"/>
      <c r="S71" s="378"/>
      <c r="T71" s="372"/>
      <c r="U71" s="372"/>
      <c r="V71" s="372"/>
    </row>
    <row r="72" spans="1:22">
      <c r="A72" s="52"/>
      <c r="B72" s="50">
        <f t="shared" si="8"/>
        <v>50</v>
      </c>
      <c r="C72" s="913"/>
      <c r="D72" s="913"/>
      <c r="E72" s="913"/>
      <c r="F72" s="55"/>
      <c r="J72" t="s">
        <v>654</v>
      </c>
      <c r="L72" s="372"/>
      <c r="M72" s="372"/>
      <c r="S72" s="378"/>
      <c r="T72" s="372"/>
      <c r="U72" s="372"/>
      <c r="V72" s="372"/>
    </row>
    <row r="73" spans="1:22">
      <c r="A73" s="52"/>
      <c r="B73" s="50">
        <f t="shared" si="8"/>
        <v>51</v>
      </c>
      <c r="C73" s="913"/>
      <c r="D73" s="913"/>
      <c r="E73" s="913"/>
      <c r="F73" s="55"/>
      <c r="J73" t="s">
        <v>654</v>
      </c>
      <c r="L73" s="372"/>
      <c r="M73" s="372"/>
      <c r="S73" s="378"/>
      <c r="T73" s="372"/>
      <c r="U73" s="372"/>
      <c r="V73" s="372"/>
    </row>
    <row r="74" spans="1:22">
      <c r="A74" s="52"/>
      <c r="B74" s="50">
        <f t="shared" si="8"/>
        <v>52</v>
      </c>
      <c r="C74" s="913"/>
      <c r="D74" s="913"/>
      <c r="E74" s="913"/>
      <c r="F74" s="55"/>
      <c r="J74" t="s">
        <v>654</v>
      </c>
      <c r="L74" s="372"/>
      <c r="M74" s="372"/>
      <c r="S74" s="378"/>
      <c r="T74" s="372"/>
      <c r="U74" s="372"/>
      <c r="V74" s="372"/>
    </row>
    <row r="75" spans="1:22">
      <c r="A75" s="52"/>
      <c r="B75" s="50">
        <f t="shared" si="8"/>
        <v>53</v>
      </c>
      <c r="C75" s="913"/>
      <c r="D75" s="913"/>
      <c r="E75" s="913"/>
      <c r="F75" s="55"/>
      <c r="J75" t="s">
        <v>654</v>
      </c>
      <c r="L75" s="372"/>
      <c r="M75" s="372"/>
      <c r="S75" s="378"/>
      <c r="T75" s="372"/>
      <c r="U75" s="372"/>
      <c r="V75" s="372"/>
    </row>
    <row r="76" spans="1:22">
      <c r="A76" s="52"/>
      <c r="B76" s="50">
        <f t="shared" si="8"/>
        <v>54</v>
      </c>
      <c r="C76" s="913"/>
      <c r="D76" s="913"/>
      <c r="E76" s="913"/>
      <c r="F76" s="55"/>
      <c r="J76" t="s">
        <v>654</v>
      </c>
      <c r="L76" s="372"/>
      <c r="M76" s="372"/>
      <c r="S76" s="378"/>
      <c r="T76" s="372"/>
      <c r="U76" s="372"/>
      <c r="V76" s="372"/>
    </row>
    <row r="77" spans="1:22">
      <c r="A77" s="52"/>
      <c r="B77" s="50">
        <f t="shared" si="8"/>
        <v>55</v>
      </c>
      <c r="C77" s="913"/>
      <c r="D77" s="913"/>
      <c r="E77" s="913"/>
      <c r="F77" s="55"/>
      <c r="J77" t="s">
        <v>654</v>
      </c>
      <c r="L77" s="372"/>
      <c r="M77" s="372"/>
      <c r="S77" s="378"/>
      <c r="T77" s="372"/>
      <c r="U77" s="372"/>
      <c r="V77" s="372"/>
    </row>
    <row r="78" spans="1:22">
      <c r="A78" s="52"/>
      <c r="B78" s="50">
        <f t="shared" si="8"/>
        <v>56</v>
      </c>
      <c r="C78" s="913"/>
      <c r="D78" s="913"/>
      <c r="E78" s="913"/>
      <c r="F78" s="55"/>
      <c r="J78" t="s">
        <v>654</v>
      </c>
      <c r="L78" s="372"/>
      <c r="M78" s="372"/>
      <c r="S78" s="378"/>
      <c r="T78" s="372"/>
      <c r="U78" s="372"/>
      <c r="V78" s="372"/>
    </row>
    <row r="79" spans="1:22">
      <c r="A79" s="52"/>
      <c r="B79" s="50">
        <f t="shared" si="8"/>
        <v>57</v>
      </c>
      <c r="C79" s="913"/>
      <c r="D79" s="913"/>
      <c r="E79" s="913"/>
      <c r="F79" s="55"/>
      <c r="J79" t="s">
        <v>654</v>
      </c>
      <c r="L79" s="372"/>
      <c r="M79" s="372"/>
      <c r="S79" s="378"/>
      <c r="T79" s="372"/>
      <c r="U79" s="372"/>
      <c r="V79" s="372"/>
    </row>
    <row r="80" spans="1:22">
      <c r="A80" s="52"/>
      <c r="B80" s="50">
        <f t="shared" si="8"/>
        <v>58</v>
      </c>
      <c r="C80" s="913"/>
      <c r="D80" s="913"/>
      <c r="E80" s="913"/>
      <c r="F80" s="55"/>
      <c r="J80" t="s">
        <v>654</v>
      </c>
      <c r="L80" s="372"/>
      <c r="M80" s="372"/>
      <c r="S80" s="378"/>
      <c r="T80" s="372"/>
      <c r="U80" s="372"/>
      <c r="V80" s="372"/>
    </row>
    <row r="81" spans="1:22">
      <c r="A81" s="52"/>
      <c r="B81" s="50">
        <f t="shared" si="8"/>
        <v>59</v>
      </c>
      <c r="C81" s="913"/>
      <c r="D81" s="913"/>
      <c r="E81" s="913"/>
      <c r="F81" s="55"/>
      <c r="J81" t="s">
        <v>654</v>
      </c>
      <c r="L81" s="372"/>
      <c r="M81" s="372"/>
      <c r="S81" s="378"/>
      <c r="T81" s="372"/>
      <c r="U81" s="372"/>
      <c r="V81" s="372"/>
    </row>
    <row r="82" spans="1:22">
      <c r="A82" s="52"/>
      <c r="B82" s="50">
        <f t="shared" si="8"/>
        <v>60</v>
      </c>
      <c r="C82" s="913"/>
      <c r="D82" s="913"/>
      <c r="E82" s="913"/>
      <c r="F82" s="55"/>
      <c r="J82" t="s">
        <v>654</v>
      </c>
      <c r="L82" s="372"/>
      <c r="M82" s="372"/>
      <c r="S82" s="378"/>
      <c r="T82" s="372"/>
      <c r="U82" s="372"/>
      <c r="V82" s="372"/>
    </row>
    <row r="83" spans="1:22">
      <c r="A83" s="52"/>
      <c r="B83" s="50">
        <f t="shared" si="8"/>
        <v>61</v>
      </c>
      <c r="C83" s="913"/>
      <c r="D83" s="913"/>
      <c r="E83" s="913"/>
      <c r="F83" s="55"/>
      <c r="J83" t="s">
        <v>654</v>
      </c>
      <c r="L83" s="372"/>
      <c r="M83" s="372"/>
      <c r="S83" s="378"/>
      <c r="T83" s="372"/>
      <c r="U83" s="372"/>
      <c r="V83" s="372"/>
    </row>
    <row r="84" spans="1:22">
      <c r="A84" s="52"/>
      <c r="B84" s="50">
        <f t="shared" si="8"/>
        <v>62</v>
      </c>
      <c r="C84" s="913"/>
      <c r="D84" s="913"/>
      <c r="E84" s="913"/>
      <c r="F84" s="55"/>
      <c r="J84" t="s">
        <v>654</v>
      </c>
      <c r="L84" s="372"/>
      <c r="M84" s="372"/>
      <c r="S84" s="378"/>
      <c r="T84" s="372"/>
      <c r="U84" s="372"/>
      <c r="V84" s="372"/>
    </row>
    <row r="85" spans="1:22">
      <c r="A85" s="52"/>
      <c r="B85" s="50">
        <f t="shared" si="8"/>
        <v>63</v>
      </c>
      <c r="C85" s="913"/>
      <c r="D85" s="913"/>
      <c r="E85" s="913"/>
      <c r="F85" s="55"/>
      <c r="J85" t="s">
        <v>654</v>
      </c>
      <c r="L85" s="372"/>
      <c r="M85" s="372"/>
      <c r="S85" s="378"/>
      <c r="T85" s="372"/>
      <c r="U85" s="372"/>
      <c r="V85" s="372"/>
    </row>
    <row r="86" spans="1:22">
      <c r="A86" s="52"/>
      <c r="B86" s="50">
        <f t="shared" si="8"/>
        <v>64</v>
      </c>
      <c r="C86" s="913"/>
      <c r="D86" s="913"/>
      <c r="E86" s="913"/>
      <c r="F86" s="55"/>
      <c r="J86" t="s">
        <v>654</v>
      </c>
      <c r="L86" s="372"/>
      <c r="M86" s="372"/>
      <c r="S86" s="378"/>
      <c r="T86" s="372"/>
      <c r="U86" s="372"/>
      <c r="V86" s="372"/>
    </row>
    <row r="87" spans="1:22">
      <c r="A87" s="52"/>
      <c r="B87" s="50">
        <f t="shared" si="8"/>
        <v>65</v>
      </c>
      <c r="C87" s="913"/>
      <c r="D87" s="913"/>
      <c r="E87" s="913"/>
      <c r="F87" s="55"/>
      <c r="J87" t="s">
        <v>654</v>
      </c>
      <c r="L87" s="372"/>
      <c r="M87" s="372"/>
      <c r="S87" s="378"/>
      <c r="T87" s="372"/>
      <c r="U87" s="372"/>
      <c r="V87" s="372"/>
    </row>
    <row r="88" spans="1:22">
      <c r="A88" s="52"/>
      <c r="B88" s="50">
        <f t="shared" si="8"/>
        <v>66</v>
      </c>
      <c r="C88" s="913"/>
      <c r="D88" s="913"/>
      <c r="E88" s="913"/>
      <c r="F88" s="55"/>
      <c r="J88" t="s">
        <v>654</v>
      </c>
      <c r="L88" s="372"/>
      <c r="M88" s="372"/>
      <c r="S88" s="378"/>
      <c r="T88" s="372"/>
      <c r="U88" s="372"/>
      <c r="V88" s="372"/>
    </row>
    <row r="89" spans="1:22">
      <c r="A89" s="52"/>
      <c r="B89" s="50">
        <f t="shared" ref="B89:B152" si="9">B88+1</f>
        <v>67</v>
      </c>
      <c r="C89" s="913"/>
      <c r="D89" s="913"/>
      <c r="E89" s="913"/>
      <c r="F89" s="55"/>
      <c r="J89" t="s">
        <v>654</v>
      </c>
      <c r="L89" s="372"/>
      <c r="M89" s="372"/>
      <c r="S89" s="378"/>
      <c r="T89" s="372"/>
      <c r="U89" s="372"/>
      <c r="V89" s="372"/>
    </row>
    <row r="90" spans="1:22">
      <c r="A90" s="52"/>
      <c r="B90" s="50">
        <f t="shared" si="9"/>
        <v>68</v>
      </c>
      <c r="C90" s="913"/>
      <c r="D90" s="913"/>
      <c r="E90" s="913"/>
      <c r="F90" s="55"/>
      <c r="J90" t="s">
        <v>654</v>
      </c>
      <c r="L90" s="372"/>
      <c r="M90" s="372"/>
      <c r="S90" s="378"/>
      <c r="T90" s="372"/>
      <c r="U90" s="372"/>
      <c r="V90" s="372"/>
    </row>
    <row r="91" spans="1:22">
      <c r="A91" s="52"/>
      <c r="B91" s="50">
        <f t="shared" si="9"/>
        <v>69</v>
      </c>
      <c r="C91" s="913"/>
      <c r="D91" s="913"/>
      <c r="E91" s="913"/>
      <c r="F91" s="55"/>
      <c r="J91" t="s">
        <v>654</v>
      </c>
      <c r="L91" s="372"/>
      <c r="M91" s="372"/>
      <c r="S91" s="378"/>
      <c r="T91" s="372"/>
      <c r="U91" s="372"/>
      <c r="V91" s="372"/>
    </row>
    <row r="92" spans="1:22">
      <c r="A92" s="52"/>
      <c r="B92" s="50">
        <f t="shared" si="9"/>
        <v>70</v>
      </c>
      <c r="C92" s="913"/>
      <c r="D92" s="913"/>
      <c r="E92" s="913"/>
      <c r="F92" s="55"/>
      <c r="J92" t="s">
        <v>654</v>
      </c>
      <c r="L92" s="372"/>
      <c r="M92" s="372"/>
      <c r="S92" s="378"/>
      <c r="T92" s="372"/>
      <c r="U92" s="372"/>
      <c r="V92" s="372"/>
    </row>
    <row r="93" spans="1:22">
      <c r="A93" s="52"/>
      <c r="B93" s="50">
        <f t="shared" si="9"/>
        <v>71</v>
      </c>
      <c r="C93" s="913"/>
      <c r="D93" s="913"/>
      <c r="E93" s="913"/>
      <c r="F93" s="55"/>
      <c r="J93" t="s">
        <v>654</v>
      </c>
      <c r="L93" s="372"/>
      <c r="M93" s="372"/>
      <c r="S93" s="378"/>
      <c r="T93" s="372"/>
      <c r="U93" s="372"/>
      <c r="V93" s="372"/>
    </row>
    <row r="94" spans="1:22">
      <c r="A94" s="52"/>
      <c r="B94" s="50">
        <f t="shared" si="9"/>
        <v>72</v>
      </c>
      <c r="C94" s="913"/>
      <c r="D94" s="913"/>
      <c r="E94" s="913"/>
      <c r="F94" s="55"/>
      <c r="J94" t="s">
        <v>654</v>
      </c>
      <c r="L94" s="372"/>
      <c r="M94" s="372"/>
      <c r="S94" s="378"/>
      <c r="T94" s="372"/>
      <c r="U94" s="372"/>
      <c r="V94" s="372"/>
    </row>
    <row r="95" spans="1:22">
      <c r="A95" s="52"/>
      <c r="B95" s="50">
        <f t="shared" si="9"/>
        <v>73</v>
      </c>
      <c r="C95" s="913"/>
      <c r="D95" s="913"/>
      <c r="E95" s="913"/>
      <c r="F95" s="55"/>
      <c r="J95" t="s">
        <v>654</v>
      </c>
      <c r="L95" s="372"/>
      <c r="M95" s="372"/>
      <c r="S95" s="378"/>
      <c r="T95" s="372"/>
      <c r="U95" s="372"/>
      <c r="V95" s="372"/>
    </row>
    <row r="96" spans="1:22">
      <c r="A96" s="52"/>
      <c r="B96" s="50">
        <f t="shared" si="9"/>
        <v>74</v>
      </c>
      <c r="C96" s="913"/>
      <c r="D96" s="913"/>
      <c r="E96" s="913"/>
      <c r="F96" s="55"/>
      <c r="J96" t="s">
        <v>654</v>
      </c>
      <c r="L96" s="372"/>
      <c r="M96" s="372"/>
      <c r="S96" s="378"/>
      <c r="T96" s="372"/>
      <c r="U96" s="372"/>
      <c r="V96" s="372"/>
    </row>
    <row r="97" spans="1:22">
      <c r="A97" s="52"/>
      <c r="B97" s="50">
        <f t="shared" si="9"/>
        <v>75</v>
      </c>
      <c r="C97" s="913"/>
      <c r="D97" s="913"/>
      <c r="E97" s="913"/>
      <c r="F97" s="55"/>
      <c r="J97" t="s">
        <v>654</v>
      </c>
      <c r="L97" s="372"/>
      <c r="M97" s="372"/>
      <c r="S97" s="378"/>
      <c r="T97" s="372"/>
      <c r="U97" s="372"/>
      <c r="V97" s="372"/>
    </row>
    <row r="98" spans="1:22">
      <c r="A98" s="52"/>
      <c r="B98" s="50">
        <f t="shared" si="9"/>
        <v>76</v>
      </c>
      <c r="C98" s="913"/>
      <c r="D98" s="913"/>
      <c r="E98" s="913"/>
      <c r="F98" s="55"/>
      <c r="J98" t="s">
        <v>654</v>
      </c>
      <c r="L98" s="372"/>
      <c r="M98" s="372"/>
      <c r="S98" s="378"/>
      <c r="T98" s="372"/>
      <c r="U98" s="372"/>
      <c r="V98" s="372"/>
    </row>
    <row r="99" spans="1:22">
      <c r="A99" s="52"/>
      <c r="B99" s="50">
        <f t="shared" si="9"/>
        <v>77</v>
      </c>
      <c r="C99" s="913"/>
      <c r="D99" s="913"/>
      <c r="E99" s="913"/>
      <c r="F99" s="55"/>
      <c r="J99" t="s">
        <v>654</v>
      </c>
      <c r="L99" s="372"/>
      <c r="M99" s="372"/>
      <c r="S99" s="378"/>
      <c r="T99" s="372"/>
      <c r="U99" s="372"/>
      <c r="V99" s="372"/>
    </row>
    <row r="100" spans="1:22">
      <c r="A100" s="52"/>
      <c r="B100" s="50">
        <f t="shared" si="9"/>
        <v>78</v>
      </c>
      <c r="C100" s="913"/>
      <c r="D100" s="913"/>
      <c r="E100" s="913"/>
      <c r="F100" s="55"/>
      <c r="J100" t="s">
        <v>654</v>
      </c>
      <c r="L100" s="372"/>
      <c r="M100" s="372"/>
      <c r="S100" s="378"/>
      <c r="T100" s="372"/>
      <c r="U100" s="372"/>
      <c r="V100" s="372"/>
    </row>
    <row r="101" spans="1:22">
      <c r="A101" s="52"/>
      <c r="B101" s="50">
        <f t="shared" si="9"/>
        <v>79</v>
      </c>
      <c r="C101" s="913"/>
      <c r="D101" s="913"/>
      <c r="E101" s="913"/>
      <c r="F101" s="55"/>
      <c r="J101" t="s">
        <v>654</v>
      </c>
      <c r="L101" s="372"/>
      <c r="M101" s="372"/>
      <c r="S101" s="378"/>
      <c r="T101" s="372"/>
      <c r="U101" s="372"/>
      <c r="V101" s="372"/>
    </row>
    <row r="102" spans="1:22">
      <c r="A102" s="52"/>
      <c r="B102" s="50">
        <f t="shared" si="9"/>
        <v>80</v>
      </c>
      <c r="C102" s="913"/>
      <c r="D102" s="913"/>
      <c r="E102" s="913"/>
      <c r="F102" s="55"/>
      <c r="J102" t="s">
        <v>654</v>
      </c>
      <c r="L102" s="372"/>
      <c r="M102" s="372"/>
      <c r="S102" s="378"/>
      <c r="T102" s="372"/>
      <c r="U102" s="372"/>
      <c r="V102" s="372"/>
    </row>
    <row r="103" spans="1:22">
      <c r="A103" s="52"/>
      <c r="B103" s="50">
        <f t="shared" si="9"/>
        <v>81</v>
      </c>
      <c r="C103" s="913"/>
      <c r="D103" s="913"/>
      <c r="E103" s="913"/>
      <c r="F103" s="55"/>
      <c r="J103" t="s">
        <v>654</v>
      </c>
      <c r="L103" s="372"/>
      <c r="M103" s="372"/>
      <c r="S103" s="378"/>
      <c r="T103" s="372"/>
      <c r="U103" s="372"/>
      <c r="V103" s="372"/>
    </row>
    <row r="104" spans="1:22">
      <c r="A104" s="52"/>
      <c r="B104" s="50">
        <f t="shared" si="9"/>
        <v>82</v>
      </c>
      <c r="C104" s="913"/>
      <c r="D104" s="913"/>
      <c r="E104" s="913"/>
      <c r="F104" s="55"/>
      <c r="J104" t="s">
        <v>654</v>
      </c>
      <c r="L104" s="372"/>
      <c r="M104" s="372"/>
      <c r="S104" s="378"/>
      <c r="T104" s="372"/>
      <c r="U104" s="372"/>
      <c r="V104" s="372"/>
    </row>
    <row r="105" spans="1:22">
      <c r="A105" s="52"/>
      <c r="B105" s="50">
        <f t="shared" si="9"/>
        <v>83</v>
      </c>
      <c r="C105" s="913"/>
      <c r="D105" s="913"/>
      <c r="E105" s="913"/>
      <c r="F105" s="55"/>
      <c r="J105" t="s">
        <v>654</v>
      </c>
      <c r="L105" s="372"/>
      <c r="M105" s="372"/>
      <c r="S105" s="378"/>
      <c r="T105" s="372"/>
      <c r="U105" s="372"/>
      <c r="V105" s="372"/>
    </row>
    <row r="106" spans="1:22">
      <c r="A106" s="52"/>
      <c r="B106" s="50">
        <f t="shared" si="9"/>
        <v>84</v>
      </c>
      <c r="C106" s="913"/>
      <c r="D106" s="913"/>
      <c r="E106" s="913"/>
      <c r="F106" s="55"/>
      <c r="J106" t="s">
        <v>654</v>
      </c>
      <c r="L106" s="372"/>
      <c r="M106" s="372"/>
      <c r="S106" s="378"/>
      <c r="T106" s="372"/>
      <c r="U106" s="372"/>
      <c r="V106" s="372"/>
    </row>
    <row r="107" spans="1:22">
      <c r="A107" s="52"/>
      <c r="B107" s="50">
        <f t="shared" si="9"/>
        <v>85</v>
      </c>
      <c r="C107" s="913"/>
      <c r="D107" s="913"/>
      <c r="E107" s="913"/>
      <c r="F107" s="55"/>
      <c r="J107" t="s">
        <v>654</v>
      </c>
      <c r="L107" s="372"/>
      <c r="M107" s="372"/>
      <c r="S107" s="378"/>
      <c r="T107" s="372"/>
      <c r="U107" s="372"/>
      <c r="V107" s="372"/>
    </row>
    <row r="108" spans="1:22">
      <c r="A108" s="52"/>
      <c r="B108" s="50">
        <f t="shared" si="9"/>
        <v>86</v>
      </c>
      <c r="C108" s="913"/>
      <c r="D108" s="913"/>
      <c r="E108" s="913"/>
      <c r="F108" s="55"/>
      <c r="J108" t="s">
        <v>654</v>
      </c>
      <c r="L108" s="372"/>
      <c r="M108" s="372"/>
      <c r="S108" s="378"/>
      <c r="T108" s="372"/>
      <c r="U108" s="372"/>
      <c r="V108" s="372"/>
    </row>
    <row r="109" spans="1:22">
      <c r="A109" s="52"/>
      <c r="B109" s="50">
        <f t="shared" si="9"/>
        <v>87</v>
      </c>
      <c r="C109" s="913"/>
      <c r="D109" s="913"/>
      <c r="E109" s="913"/>
      <c r="F109" s="55"/>
      <c r="J109" t="s">
        <v>654</v>
      </c>
      <c r="L109" s="372"/>
      <c r="M109" s="372"/>
      <c r="S109" s="378"/>
      <c r="T109" s="372"/>
      <c r="U109" s="372"/>
      <c r="V109" s="372"/>
    </row>
    <row r="110" spans="1:22">
      <c r="A110" s="52"/>
      <c r="B110" s="50">
        <f t="shared" si="9"/>
        <v>88</v>
      </c>
      <c r="C110" s="913"/>
      <c r="D110" s="913"/>
      <c r="E110" s="913"/>
      <c r="F110" s="55"/>
      <c r="J110" t="s">
        <v>654</v>
      </c>
      <c r="L110" s="372"/>
      <c r="M110" s="372"/>
      <c r="S110" s="378"/>
      <c r="T110" s="372"/>
      <c r="U110" s="372"/>
      <c r="V110" s="372"/>
    </row>
    <row r="111" spans="1:22">
      <c r="A111" s="52"/>
      <c r="B111" s="50">
        <f t="shared" si="9"/>
        <v>89</v>
      </c>
      <c r="C111" s="913"/>
      <c r="D111" s="913"/>
      <c r="E111" s="913"/>
      <c r="F111" s="55"/>
      <c r="J111" t="s">
        <v>654</v>
      </c>
      <c r="L111" s="372"/>
      <c r="M111" s="372"/>
      <c r="S111" s="378"/>
      <c r="T111" s="372"/>
      <c r="U111" s="372"/>
      <c r="V111" s="372"/>
    </row>
    <row r="112" spans="1:22">
      <c r="A112" s="52"/>
      <c r="B112" s="50">
        <f t="shared" si="9"/>
        <v>90</v>
      </c>
      <c r="C112" s="913"/>
      <c r="D112" s="913"/>
      <c r="E112" s="913"/>
      <c r="F112" s="55"/>
      <c r="J112" t="s">
        <v>654</v>
      </c>
      <c r="L112" s="372"/>
      <c r="M112" s="372"/>
      <c r="S112" s="378"/>
      <c r="T112" s="372"/>
      <c r="U112" s="372"/>
      <c r="V112" s="372"/>
    </row>
    <row r="113" spans="1:22">
      <c r="A113" s="52"/>
      <c r="B113" s="50">
        <f t="shared" si="9"/>
        <v>91</v>
      </c>
      <c r="C113" s="913"/>
      <c r="D113" s="913"/>
      <c r="E113" s="913"/>
      <c r="F113" s="55"/>
      <c r="J113" t="s">
        <v>654</v>
      </c>
      <c r="L113" s="372"/>
      <c r="M113" s="372"/>
      <c r="S113" s="378"/>
      <c r="T113" s="372"/>
      <c r="U113" s="372"/>
      <c r="V113" s="372"/>
    </row>
    <row r="114" spans="1:22">
      <c r="A114" s="52"/>
      <c r="B114" s="50">
        <f t="shared" si="9"/>
        <v>92</v>
      </c>
      <c r="C114" s="913"/>
      <c r="D114" s="913"/>
      <c r="E114" s="913"/>
      <c r="F114" s="55"/>
      <c r="J114" t="s">
        <v>654</v>
      </c>
      <c r="L114" s="372"/>
      <c r="M114" s="372"/>
      <c r="S114" s="378"/>
      <c r="T114" s="372"/>
      <c r="U114" s="372"/>
      <c r="V114" s="372"/>
    </row>
    <row r="115" spans="1:22">
      <c r="A115" s="52"/>
      <c r="B115" s="50">
        <f t="shared" si="9"/>
        <v>93</v>
      </c>
      <c r="C115" s="913"/>
      <c r="D115" s="913"/>
      <c r="E115" s="913"/>
      <c r="F115" s="55"/>
      <c r="J115" t="s">
        <v>654</v>
      </c>
      <c r="L115" s="372"/>
      <c r="M115" s="372"/>
      <c r="S115" s="378"/>
      <c r="T115" s="372"/>
      <c r="U115" s="372"/>
      <c r="V115" s="372"/>
    </row>
    <row r="116" spans="1:22">
      <c r="A116" s="52"/>
      <c r="B116" s="50">
        <f t="shared" si="9"/>
        <v>94</v>
      </c>
      <c r="C116" s="913"/>
      <c r="D116" s="913"/>
      <c r="E116" s="913"/>
      <c r="F116" s="55"/>
      <c r="J116" t="s">
        <v>654</v>
      </c>
      <c r="L116" s="372"/>
      <c r="M116" s="372"/>
      <c r="S116" s="378"/>
      <c r="T116" s="372"/>
      <c r="U116" s="372"/>
      <c r="V116" s="372"/>
    </row>
    <row r="117" spans="1:22">
      <c r="A117" s="52"/>
      <c r="B117" s="50">
        <f t="shared" si="9"/>
        <v>95</v>
      </c>
      <c r="C117" s="913"/>
      <c r="D117" s="913"/>
      <c r="E117" s="913"/>
      <c r="F117" s="55"/>
      <c r="J117" t="s">
        <v>654</v>
      </c>
      <c r="L117" s="372"/>
      <c r="M117" s="372"/>
      <c r="S117" s="378"/>
      <c r="T117" s="372"/>
      <c r="U117" s="372"/>
      <c r="V117" s="372"/>
    </row>
    <row r="118" spans="1:22">
      <c r="A118" s="52"/>
      <c r="B118" s="50">
        <f t="shared" si="9"/>
        <v>96</v>
      </c>
      <c r="C118" s="913"/>
      <c r="D118" s="913"/>
      <c r="E118" s="913"/>
      <c r="F118" s="55"/>
      <c r="J118" t="s">
        <v>654</v>
      </c>
      <c r="L118" s="372"/>
      <c r="M118" s="372"/>
      <c r="S118" s="378"/>
      <c r="T118" s="372"/>
      <c r="U118" s="372"/>
      <c r="V118" s="372"/>
    </row>
    <row r="119" spans="1:22">
      <c r="A119" s="52"/>
      <c r="B119" s="50">
        <f t="shared" si="9"/>
        <v>97</v>
      </c>
      <c r="C119" s="913"/>
      <c r="D119" s="913"/>
      <c r="E119" s="913"/>
      <c r="F119" s="55"/>
      <c r="J119" t="s">
        <v>654</v>
      </c>
      <c r="L119" s="372"/>
      <c r="M119" s="372"/>
      <c r="S119" s="378"/>
      <c r="T119" s="372"/>
      <c r="U119" s="372"/>
      <c r="V119" s="372"/>
    </row>
    <row r="120" spans="1:22">
      <c r="A120" s="52"/>
      <c r="B120" s="50">
        <f t="shared" si="9"/>
        <v>98</v>
      </c>
      <c r="C120" s="913"/>
      <c r="D120" s="913"/>
      <c r="E120" s="913"/>
      <c r="F120" s="55"/>
      <c r="J120" t="s">
        <v>654</v>
      </c>
      <c r="L120" s="372"/>
      <c r="M120" s="372"/>
      <c r="S120" s="378"/>
      <c r="T120" s="372"/>
      <c r="U120" s="372"/>
      <c r="V120" s="372"/>
    </row>
    <row r="121" spans="1:22">
      <c r="A121" s="52"/>
      <c r="B121" s="50">
        <f t="shared" si="9"/>
        <v>99</v>
      </c>
      <c r="C121" s="913"/>
      <c r="D121" s="913"/>
      <c r="E121" s="913"/>
      <c r="F121" s="55"/>
      <c r="J121" t="s">
        <v>654</v>
      </c>
      <c r="L121" s="372"/>
      <c r="M121" s="372"/>
      <c r="S121" s="378"/>
      <c r="T121" s="372"/>
      <c r="U121" s="372"/>
      <c r="V121" s="372"/>
    </row>
    <row r="122" spans="1:22">
      <c r="A122" s="52"/>
      <c r="B122" s="50">
        <f t="shared" si="9"/>
        <v>100</v>
      </c>
      <c r="C122" s="913"/>
      <c r="D122" s="913"/>
      <c r="E122" s="913"/>
      <c r="F122" s="55"/>
      <c r="J122" t="s">
        <v>654</v>
      </c>
      <c r="L122" s="372"/>
      <c r="M122" s="372"/>
      <c r="S122" s="378"/>
      <c r="T122" s="372"/>
      <c r="U122" s="372"/>
      <c r="V122" s="372"/>
    </row>
    <row r="123" spans="1:22">
      <c r="A123" s="52"/>
      <c r="B123" s="50">
        <f t="shared" si="9"/>
        <v>101</v>
      </c>
      <c r="C123" s="913"/>
      <c r="D123" s="913"/>
      <c r="E123" s="913"/>
      <c r="F123" s="55"/>
      <c r="J123" t="s">
        <v>654</v>
      </c>
      <c r="L123" s="372"/>
      <c r="M123" s="372"/>
      <c r="S123" s="378"/>
      <c r="T123" s="372"/>
      <c r="U123" s="372"/>
      <c r="V123" s="372"/>
    </row>
    <row r="124" spans="1:22">
      <c r="A124" s="52"/>
      <c r="B124" s="50">
        <f t="shared" si="9"/>
        <v>102</v>
      </c>
      <c r="C124" s="913"/>
      <c r="D124" s="913"/>
      <c r="E124" s="913"/>
      <c r="F124" s="55"/>
      <c r="J124" t="s">
        <v>654</v>
      </c>
      <c r="L124" s="372"/>
      <c r="M124" s="372"/>
      <c r="S124" s="378"/>
      <c r="T124" s="372"/>
      <c r="U124" s="372"/>
      <c r="V124" s="372"/>
    </row>
    <row r="125" spans="1:22">
      <c r="A125" s="52"/>
      <c r="B125" s="50">
        <f t="shared" si="9"/>
        <v>103</v>
      </c>
      <c r="C125" s="913"/>
      <c r="D125" s="913"/>
      <c r="E125" s="913"/>
      <c r="F125" s="55"/>
      <c r="J125" t="s">
        <v>654</v>
      </c>
      <c r="L125" s="372"/>
      <c r="M125" s="372"/>
      <c r="S125" s="378"/>
      <c r="T125" s="372"/>
      <c r="U125" s="372"/>
      <c r="V125" s="372"/>
    </row>
    <row r="126" spans="1:22">
      <c r="A126" s="52"/>
      <c r="B126" s="50">
        <f t="shared" si="9"/>
        <v>104</v>
      </c>
      <c r="C126" s="913"/>
      <c r="D126" s="913"/>
      <c r="E126" s="913"/>
      <c r="F126" s="55"/>
      <c r="J126" t="s">
        <v>654</v>
      </c>
      <c r="L126" s="372"/>
      <c r="M126" s="372"/>
      <c r="S126" s="378"/>
      <c r="T126" s="372"/>
      <c r="U126" s="372"/>
      <c r="V126" s="372"/>
    </row>
    <row r="127" spans="1:22">
      <c r="A127" s="52"/>
      <c r="B127" s="50">
        <f t="shared" si="9"/>
        <v>105</v>
      </c>
      <c r="C127" s="913"/>
      <c r="D127" s="913"/>
      <c r="E127" s="913"/>
      <c r="F127" s="55"/>
      <c r="J127" t="s">
        <v>654</v>
      </c>
      <c r="L127" s="372"/>
      <c r="M127" s="372"/>
      <c r="S127" s="378"/>
      <c r="T127" s="372"/>
      <c r="U127" s="372"/>
      <c r="V127" s="372"/>
    </row>
    <row r="128" spans="1:22">
      <c r="A128" s="52"/>
      <c r="B128" s="50">
        <f t="shared" si="9"/>
        <v>106</v>
      </c>
      <c r="C128" s="913"/>
      <c r="D128" s="913"/>
      <c r="E128" s="913"/>
      <c r="F128" s="55"/>
      <c r="J128" t="s">
        <v>654</v>
      </c>
      <c r="L128" s="372"/>
      <c r="M128" s="372"/>
      <c r="S128" s="378"/>
      <c r="T128" s="372"/>
      <c r="U128" s="372"/>
      <c r="V128" s="372"/>
    </row>
    <row r="129" spans="1:22">
      <c r="A129" s="52"/>
      <c r="B129" s="50">
        <f t="shared" si="9"/>
        <v>107</v>
      </c>
      <c r="C129" s="913"/>
      <c r="D129" s="913"/>
      <c r="E129" s="913"/>
      <c r="F129" s="55"/>
      <c r="J129" t="s">
        <v>654</v>
      </c>
      <c r="L129" s="372"/>
      <c r="M129" s="372"/>
      <c r="S129" s="378"/>
      <c r="T129" s="372"/>
      <c r="U129" s="372"/>
      <c r="V129" s="372"/>
    </row>
    <row r="130" spans="1:22">
      <c r="A130" s="52"/>
      <c r="B130" s="50">
        <f t="shared" si="9"/>
        <v>108</v>
      </c>
      <c r="C130" s="913"/>
      <c r="D130" s="913"/>
      <c r="E130" s="913"/>
      <c r="F130" s="55"/>
      <c r="J130" t="s">
        <v>654</v>
      </c>
      <c r="L130" s="372"/>
      <c r="M130" s="372"/>
      <c r="S130" s="378"/>
      <c r="T130" s="372"/>
      <c r="U130" s="372"/>
      <c r="V130" s="372"/>
    </row>
    <row r="131" spans="1:22">
      <c r="A131" s="52"/>
      <c r="B131" s="50">
        <f t="shared" si="9"/>
        <v>109</v>
      </c>
      <c r="C131" s="913"/>
      <c r="D131" s="913"/>
      <c r="E131" s="913"/>
      <c r="F131" s="55"/>
      <c r="J131" t="s">
        <v>654</v>
      </c>
      <c r="L131" s="372"/>
      <c r="M131" s="372"/>
      <c r="S131" s="378"/>
      <c r="T131" s="372"/>
      <c r="U131" s="372"/>
      <c r="V131" s="372"/>
    </row>
    <row r="132" spans="1:22">
      <c r="A132" s="52"/>
      <c r="B132" s="50">
        <f t="shared" si="9"/>
        <v>110</v>
      </c>
      <c r="C132" s="913"/>
      <c r="D132" s="913"/>
      <c r="E132" s="913"/>
      <c r="F132" s="55"/>
      <c r="J132" t="s">
        <v>654</v>
      </c>
      <c r="L132" s="372"/>
      <c r="M132" s="372"/>
      <c r="S132" s="378"/>
      <c r="T132" s="372"/>
      <c r="U132" s="372"/>
      <c r="V132" s="372"/>
    </row>
    <row r="133" spans="1:22">
      <c r="A133" s="52"/>
      <c r="B133" s="50">
        <f t="shared" si="9"/>
        <v>111</v>
      </c>
      <c r="C133" s="913"/>
      <c r="D133" s="913"/>
      <c r="E133" s="913"/>
      <c r="F133" s="55"/>
      <c r="J133" t="s">
        <v>654</v>
      </c>
      <c r="L133" s="372"/>
      <c r="M133" s="372"/>
      <c r="S133" s="378"/>
      <c r="T133" s="372"/>
      <c r="U133" s="372"/>
      <c r="V133" s="372"/>
    </row>
    <row r="134" spans="1:22">
      <c r="A134" s="52"/>
      <c r="B134" s="50">
        <f t="shared" si="9"/>
        <v>112</v>
      </c>
      <c r="C134" s="913"/>
      <c r="D134" s="913"/>
      <c r="E134" s="913"/>
      <c r="F134" s="55"/>
      <c r="J134" t="s">
        <v>654</v>
      </c>
      <c r="L134" s="372"/>
      <c r="M134" s="372"/>
      <c r="S134" s="378"/>
      <c r="T134" s="372"/>
      <c r="U134" s="372"/>
      <c r="V134" s="372"/>
    </row>
    <row r="135" spans="1:22">
      <c r="A135" s="52"/>
      <c r="B135" s="50">
        <f t="shared" si="9"/>
        <v>113</v>
      </c>
      <c r="C135" s="913"/>
      <c r="D135" s="913"/>
      <c r="E135" s="913"/>
      <c r="F135" s="55"/>
      <c r="J135" t="s">
        <v>654</v>
      </c>
      <c r="L135" s="372"/>
      <c r="M135" s="372"/>
      <c r="S135" s="378"/>
      <c r="T135" s="372"/>
      <c r="U135" s="372"/>
      <c r="V135" s="372"/>
    </row>
    <row r="136" spans="1:22">
      <c r="A136" s="52"/>
      <c r="B136" s="50">
        <f t="shared" si="9"/>
        <v>114</v>
      </c>
      <c r="C136" s="913"/>
      <c r="D136" s="913"/>
      <c r="E136" s="913"/>
      <c r="F136" s="55"/>
      <c r="J136" t="s">
        <v>654</v>
      </c>
      <c r="L136" s="372"/>
      <c r="M136" s="372"/>
      <c r="S136" s="378"/>
      <c r="T136" s="372"/>
      <c r="U136" s="372"/>
      <c r="V136" s="372"/>
    </row>
    <row r="137" spans="1:22">
      <c r="A137" s="52"/>
      <c r="B137" s="50">
        <f t="shared" si="9"/>
        <v>115</v>
      </c>
      <c r="C137" s="913"/>
      <c r="D137" s="913"/>
      <c r="E137" s="913"/>
      <c r="F137" s="55"/>
      <c r="J137" t="s">
        <v>654</v>
      </c>
      <c r="L137" s="372"/>
      <c r="M137" s="372"/>
      <c r="S137" s="378"/>
      <c r="T137" s="372"/>
      <c r="U137" s="372"/>
      <c r="V137" s="372"/>
    </row>
    <row r="138" spans="1:22">
      <c r="A138" s="52"/>
      <c r="B138" s="50">
        <f t="shared" si="9"/>
        <v>116</v>
      </c>
      <c r="C138" s="913"/>
      <c r="D138" s="913"/>
      <c r="E138" s="913"/>
      <c r="F138" s="55"/>
      <c r="J138" t="s">
        <v>654</v>
      </c>
      <c r="L138" s="372"/>
      <c r="M138" s="372"/>
      <c r="S138" s="378"/>
      <c r="T138" s="372"/>
      <c r="U138" s="372"/>
      <c r="V138" s="372"/>
    </row>
    <row r="139" spans="1:22">
      <c r="A139" s="52"/>
      <c r="B139" s="50">
        <f t="shared" si="9"/>
        <v>117</v>
      </c>
      <c r="C139" s="913"/>
      <c r="D139" s="913"/>
      <c r="E139" s="913"/>
      <c r="F139" s="55"/>
      <c r="J139" t="s">
        <v>654</v>
      </c>
      <c r="L139" s="372"/>
      <c r="M139" s="372"/>
      <c r="S139" s="378"/>
      <c r="T139" s="372"/>
      <c r="U139" s="372"/>
      <c r="V139" s="372"/>
    </row>
    <row r="140" spans="1:22">
      <c r="A140" s="52"/>
      <c r="B140" s="50">
        <f t="shared" si="9"/>
        <v>118</v>
      </c>
      <c r="C140" s="913"/>
      <c r="D140" s="913"/>
      <c r="E140" s="913"/>
      <c r="F140" s="55"/>
      <c r="J140" t="s">
        <v>654</v>
      </c>
      <c r="L140" s="372"/>
      <c r="M140" s="372"/>
      <c r="S140" s="378"/>
      <c r="T140" s="372"/>
      <c r="U140" s="372"/>
      <c r="V140" s="372"/>
    </row>
    <row r="141" spans="1:22">
      <c r="A141" s="52"/>
      <c r="B141" s="50">
        <f t="shared" si="9"/>
        <v>119</v>
      </c>
      <c r="C141" s="913"/>
      <c r="D141" s="913"/>
      <c r="E141" s="913"/>
      <c r="F141" s="55"/>
      <c r="J141" t="s">
        <v>654</v>
      </c>
      <c r="L141" s="372"/>
      <c r="M141" s="372"/>
      <c r="S141" s="378"/>
      <c r="T141" s="372"/>
      <c r="U141" s="372"/>
      <c r="V141" s="372"/>
    </row>
    <row r="142" spans="1:22">
      <c r="A142" s="52"/>
      <c r="B142" s="50">
        <f t="shared" si="9"/>
        <v>120</v>
      </c>
      <c r="C142" s="913"/>
      <c r="D142" s="913"/>
      <c r="E142" s="913"/>
      <c r="F142" s="55"/>
      <c r="J142" t="s">
        <v>654</v>
      </c>
      <c r="L142" s="372"/>
      <c r="M142" s="372"/>
      <c r="S142" s="378"/>
      <c r="T142" s="372"/>
      <c r="U142" s="372"/>
      <c r="V142" s="372"/>
    </row>
    <row r="143" spans="1:22">
      <c r="A143" s="52"/>
      <c r="B143" s="50">
        <f t="shared" si="9"/>
        <v>121</v>
      </c>
      <c r="C143" s="913"/>
      <c r="D143" s="913"/>
      <c r="E143" s="913"/>
      <c r="F143" s="55"/>
      <c r="J143" t="s">
        <v>654</v>
      </c>
      <c r="L143" s="372"/>
      <c r="M143" s="372"/>
      <c r="S143" s="378"/>
      <c r="T143" s="372"/>
      <c r="U143" s="372"/>
      <c r="V143" s="372"/>
    </row>
    <row r="144" spans="1:22">
      <c r="A144" s="52"/>
      <c r="B144" s="50">
        <f t="shared" si="9"/>
        <v>122</v>
      </c>
      <c r="C144" s="913"/>
      <c r="D144" s="913"/>
      <c r="E144" s="913"/>
      <c r="F144" s="55"/>
      <c r="J144" t="s">
        <v>654</v>
      </c>
      <c r="L144" s="372"/>
      <c r="M144" s="372"/>
      <c r="S144" s="378"/>
      <c r="T144" s="372"/>
      <c r="U144" s="372"/>
      <c r="V144" s="372"/>
    </row>
    <row r="145" spans="1:22">
      <c r="A145" s="52"/>
      <c r="B145" s="50">
        <f t="shared" si="9"/>
        <v>123</v>
      </c>
      <c r="C145" s="913"/>
      <c r="D145" s="913"/>
      <c r="E145" s="913"/>
      <c r="F145" s="55"/>
      <c r="J145" t="s">
        <v>654</v>
      </c>
      <c r="L145" s="372"/>
      <c r="M145" s="372"/>
      <c r="S145" s="378"/>
      <c r="T145" s="372"/>
      <c r="U145" s="372"/>
      <c r="V145" s="372"/>
    </row>
    <row r="146" spans="1:22">
      <c r="A146" s="52"/>
      <c r="B146" s="50">
        <f t="shared" si="9"/>
        <v>124</v>
      </c>
      <c r="C146" s="913"/>
      <c r="D146" s="913"/>
      <c r="E146" s="913"/>
      <c r="F146" s="55"/>
      <c r="J146" t="s">
        <v>654</v>
      </c>
      <c r="L146" s="372"/>
      <c r="M146" s="372"/>
      <c r="S146" s="378"/>
      <c r="T146" s="372"/>
      <c r="U146" s="372"/>
      <c r="V146" s="372"/>
    </row>
    <row r="147" spans="1:22">
      <c r="A147" s="52"/>
      <c r="B147" s="50">
        <f t="shared" si="9"/>
        <v>125</v>
      </c>
      <c r="C147" s="913"/>
      <c r="D147" s="913"/>
      <c r="E147" s="913"/>
      <c r="F147" s="55"/>
      <c r="J147" t="s">
        <v>654</v>
      </c>
      <c r="L147" s="372"/>
      <c r="M147" s="372"/>
      <c r="S147" s="378"/>
      <c r="T147" s="372"/>
      <c r="U147" s="372"/>
      <c r="V147" s="372"/>
    </row>
    <row r="148" spans="1:22">
      <c r="A148" s="52"/>
      <c r="B148" s="50">
        <f t="shared" si="9"/>
        <v>126</v>
      </c>
      <c r="C148" s="913"/>
      <c r="D148" s="913"/>
      <c r="E148" s="913"/>
      <c r="F148" s="55"/>
      <c r="J148" t="s">
        <v>654</v>
      </c>
      <c r="L148" s="372"/>
      <c r="M148" s="372"/>
      <c r="S148" s="378"/>
      <c r="T148" s="372"/>
      <c r="U148" s="372"/>
      <c r="V148" s="372"/>
    </row>
    <row r="149" spans="1:22">
      <c r="A149" s="52"/>
      <c r="B149" s="50">
        <f t="shared" si="9"/>
        <v>127</v>
      </c>
      <c r="C149" s="913"/>
      <c r="D149" s="913"/>
      <c r="E149" s="913"/>
      <c r="F149" s="55"/>
      <c r="J149" t="s">
        <v>654</v>
      </c>
      <c r="L149" s="372"/>
      <c r="M149" s="372"/>
      <c r="S149" s="378"/>
      <c r="T149" s="372"/>
      <c r="U149" s="372"/>
      <c r="V149" s="372"/>
    </row>
    <row r="150" spans="1:22">
      <c r="A150" s="52"/>
      <c r="B150" s="50">
        <f t="shared" si="9"/>
        <v>128</v>
      </c>
      <c r="C150" s="913"/>
      <c r="D150" s="913"/>
      <c r="E150" s="913"/>
      <c r="F150" s="55"/>
      <c r="J150" t="s">
        <v>654</v>
      </c>
      <c r="L150" s="372"/>
      <c r="M150" s="372"/>
      <c r="S150" s="378"/>
      <c r="T150" s="372"/>
      <c r="U150" s="372"/>
      <c r="V150" s="372"/>
    </row>
    <row r="151" spans="1:22">
      <c r="A151" s="52"/>
      <c r="B151" s="50">
        <f t="shared" si="9"/>
        <v>129</v>
      </c>
      <c r="C151" s="913"/>
      <c r="D151" s="913"/>
      <c r="E151" s="913"/>
      <c r="F151" s="55"/>
      <c r="J151" t="s">
        <v>654</v>
      </c>
      <c r="L151" s="372"/>
      <c r="M151" s="372"/>
      <c r="S151" s="378"/>
      <c r="T151" s="372"/>
      <c r="U151" s="372"/>
      <c r="V151" s="372"/>
    </row>
    <row r="152" spans="1:22">
      <c r="A152" s="52"/>
      <c r="B152" s="50">
        <f t="shared" si="9"/>
        <v>130</v>
      </c>
      <c r="C152" s="913"/>
      <c r="D152" s="913"/>
      <c r="E152" s="913"/>
      <c r="F152" s="55"/>
      <c r="J152" t="s">
        <v>654</v>
      </c>
      <c r="L152" s="372"/>
      <c r="M152" s="372"/>
      <c r="S152" s="378"/>
      <c r="T152" s="372"/>
      <c r="U152" s="372"/>
      <c r="V152" s="372"/>
    </row>
    <row r="153" spans="1:22">
      <c r="A153" s="52"/>
      <c r="B153" s="50">
        <f t="shared" ref="B153:B216" si="10">B152+1</f>
        <v>131</v>
      </c>
      <c r="C153" s="913"/>
      <c r="D153" s="913"/>
      <c r="E153" s="913"/>
      <c r="F153" s="55"/>
      <c r="J153" t="s">
        <v>654</v>
      </c>
      <c r="L153" s="372"/>
      <c r="M153" s="372"/>
      <c r="S153" s="378"/>
      <c r="T153" s="372"/>
      <c r="U153" s="372"/>
      <c r="V153" s="372"/>
    </row>
    <row r="154" spans="1:22">
      <c r="A154" s="52"/>
      <c r="B154" s="50">
        <f t="shared" si="10"/>
        <v>132</v>
      </c>
      <c r="C154" s="913"/>
      <c r="D154" s="913"/>
      <c r="E154" s="913"/>
      <c r="F154" s="55"/>
      <c r="J154" t="s">
        <v>654</v>
      </c>
      <c r="L154" s="372"/>
      <c r="M154" s="372"/>
      <c r="S154" s="378"/>
      <c r="T154" s="372"/>
      <c r="U154" s="372"/>
      <c r="V154" s="372"/>
    </row>
    <row r="155" spans="1:22">
      <c r="A155" s="52"/>
      <c r="B155" s="50">
        <f t="shared" si="10"/>
        <v>133</v>
      </c>
      <c r="C155" s="913"/>
      <c r="D155" s="913"/>
      <c r="E155" s="913"/>
      <c r="F155" s="55"/>
      <c r="J155" t="s">
        <v>654</v>
      </c>
      <c r="L155" s="372"/>
      <c r="M155" s="372"/>
      <c r="S155" s="378"/>
      <c r="T155" s="372"/>
      <c r="U155" s="372"/>
      <c r="V155" s="372"/>
    </row>
    <row r="156" spans="1:22">
      <c r="A156" s="52"/>
      <c r="B156" s="50">
        <f t="shared" si="10"/>
        <v>134</v>
      </c>
      <c r="C156" s="913"/>
      <c r="D156" s="913"/>
      <c r="E156" s="913"/>
      <c r="F156" s="55"/>
      <c r="J156" t="s">
        <v>654</v>
      </c>
      <c r="L156" s="372"/>
      <c r="M156" s="372"/>
      <c r="S156" s="378"/>
      <c r="T156" s="372"/>
      <c r="U156" s="372"/>
      <c r="V156" s="372"/>
    </row>
    <row r="157" spans="1:22">
      <c r="A157" s="52"/>
      <c r="B157" s="50">
        <f t="shared" si="10"/>
        <v>135</v>
      </c>
      <c r="C157" s="913"/>
      <c r="D157" s="913"/>
      <c r="E157" s="913"/>
      <c r="F157" s="55"/>
      <c r="J157" t="s">
        <v>654</v>
      </c>
      <c r="L157" s="372"/>
      <c r="M157" s="372"/>
      <c r="S157" s="378"/>
      <c r="T157" s="372"/>
      <c r="U157" s="372"/>
      <c r="V157" s="372"/>
    </row>
    <row r="158" spans="1:22">
      <c r="A158" s="52"/>
      <c r="B158" s="50">
        <f t="shared" si="10"/>
        <v>136</v>
      </c>
      <c r="C158" s="913"/>
      <c r="D158" s="913"/>
      <c r="E158" s="913"/>
      <c r="F158" s="55"/>
      <c r="J158" t="s">
        <v>654</v>
      </c>
      <c r="L158" s="372"/>
      <c r="M158" s="372"/>
      <c r="S158" s="378"/>
      <c r="T158" s="372"/>
      <c r="U158" s="372"/>
      <c r="V158" s="372"/>
    </row>
    <row r="159" spans="1:22">
      <c r="A159" s="52"/>
      <c r="B159" s="50">
        <f t="shared" si="10"/>
        <v>137</v>
      </c>
      <c r="C159" s="913"/>
      <c r="D159" s="913"/>
      <c r="E159" s="913"/>
      <c r="F159" s="55"/>
      <c r="J159" t="s">
        <v>654</v>
      </c>
      <c r="L159" s="372"/>
      <c r="M159" s="372"/>
      <c r="S159" s="378"/>
      <c r="T159" s="372"/>
      <c r="U159" s="372"/>
      <c r="V159" s="372"/>
    </row>
    <row r="160" spans="1:22">
      <c r="A160" s="52"/>
      <c r="B160" s="50">
        <f t="shared" si="10"/>
        <v>138</v>
      </c>
      <c r="C160" s="913"/>
      <c r="D160" s="913"/>
      <c r="E160" s="913"/>
      <c r="F160" s="55"/>
      <c r="J160" t="s">
        <v>654</v>
      </c>
      <c r="L160" s="372"/>
      <c r="M160" s="372"/>
      <c r="S160" s="378"/>
      <c r="T160" s="372"/>
      <c r="U160" s="372"/>
      <c r="V160" s="372"/>
    </row>
    <row r="161" spans="1:22">
      <c r="A161" s="52"/>
      <c r="B161" s="50">
        <f t="shared" si="10"/>
        <v>139</v>
      </c>
      <c r="C161" s="913"/>
      <c r="D161" s="913"/>
      <c r="E161" s="913"/>
      <c r="F161" s="55"/>
      <c r="J161" t="s">
        <v>654</v>
      </c>
      <c r="L161" s="372"/>
      <c r="M161" s="372"/>
      <c r="S161" s="378"/>
      <c r="T161" s="372"/>
      <c r="U161" s="372"/>
      <c r="V161" s="372"/>
    </row>
    <row r="162" spans="1:22">
      <c r="A162" s="52"/>
      <c r="B162" s="50">
        <f t="shared" si="10"/>
        <v>140</v>
      </c>
      <c r="C162" s="913"/>
      <c r="D162" s="913"/>
      <c r="E162" s="913"/>
      <c r="F162" s="55"/>
      <c r="J162" t="s">
        <v>654</v>
      </c>
      <c r="L162" s="372"/>
      <c r="M162" s="372"/>
      <c r="S162" s="378"/>
      <c r="T162" s="372"/>
      <c r="U162" s="372"/>
      <c r="V162" s="372"/>
    </row>
    <row r="163" spans="1:22">
      <c r="A163" s="52"/>
      <c r="B163" s="50">
        <f t="shared" si="10"/>
        <v>141</v>
      </c>
      <c r="C163" s="913"/>
      <c r="D163" s="913"/>
      <c r="E163" s="913"/>
      <c r="F163" s="55"/>
      <c r="J163" t="s">
        <v>654</v>
      </c>
      <c r="L163" s="372"/>
      <c r="M163" s="372"/>
      <c r="S163" s="378"/>
      <c r="T163" s="372"/>
      <c r="U163" s="372"/>
      <c r="V163" s="372"/>
    </row>
    <row r="164" spans="1:22">
      <c r="A164" s="52"/>
      <c r="B164" s="50">
        <f t="shared" si="10"/>
        <v>142</v>
      </c>
      <c r="C164" s="913"/>
      <c r="D164" s="913"/>
      <c r="E164" s="913"/>
      <c r="F164" s="55"/>
      <c r="J164" t="s">
        <v>654</v>
      </c>
      <c r="L164" s="372"/>
      <c r="M164" s="372"/>
      <c r="S164" s="378"/>
      <c r="T164" s="372"/>
      <c r="U164" s="372"/>
      <c r="V164" s="372"/>
    </row>
    <row r="165" spans="1:22">
      <c r="A165" s="52"/>
      <c r="B165" s="50">
        <f t="shared" si="10"/>
        <v>143</v>
      </c>
      <c r="C165" s="913"/>
      <c r="D165" s="913"/>
      <c r="E165" s="913"/>
      <c r="F165" s="55"/>
      <c r="J165" t="s">
        <v>654</v>
      </c>
      <c r="L165" s="372"/>
      <c r="M165" s="372"/>
      <c r="S165" s="378"/>
      <c r="T165" s="372"/>
      <c r="U165" s="372"/>
      <c r="V165" s="372"/>
    </row>
    <row r="166" spans="1:22">
      <c r="A166" s="52"/>
      <c r="B166" s="50">
        <f t="shared" si="10"/>
        <v>144</v>
      </c>
      <c r="C166" s="913"/>
      <c r="D166" s="913"/>
      <c r="E166" s="913"/>
      <c r="F166" s="55"/>
      <c r="J166" t="s">
        <v>654</v>
      </c>
      <c r="L166" s="372"/>
      <c r="M166" s="372"/>
      <c r="S166" s="378"/>
      <c r="T166" s="372"/>
      <c r="U166" s="372"/>
      <c r="V166" s="372"/>
    </row>
    <row r="167" spans="1:22">
      <c r="A167" s="52"/>
      <c r="B167" s="50">
        <f t="shared" si="10"/>
        <v>145</v>
      </c>
      <c r="C167" s="913"/>
      <c r="D167" s="913"/>
      <c r="E167" s="913"/>
      <c r="F167" s="55"/>
      <c r="J167" t="s">
        <v>654</v>
      </c>
      <c r="L167" s="372"/>
      <c r="M167" s="372"/>
      <c r="S167" s="378"/>
      <c r="T167" s="372"/>
      <c r="U167" s="372"/>
      <c r="V167" s="372"/>
    </row>
    <row r="168" spans="1:22">
      <c r="A168" s="52"/>
      <c r="B168" s="50">
        <f t="shared" si="10"/>
        <v>146</v>
      </c>
      <c r="C168" s="913"/>
      <c r="D168" s="913"/>
      <c r="E168" s="913"/>
      <c r="F168" s="55"/>
      <c r="J168" t="s">
        <v>654</v>
      </c>
      <c r="L168" s="372"/>
      <c r="M168" s="372"/>
      <c r="S168" s="378"/>
      <c r="T168" s="372"/>
      <c r="U168" s="372"/>
      <c r="V168" s="372"/>
    </row>
    <row r="169" spans="1:22">
      <c r="A169" s="52"/>
      <c r="B169" s="50">
        <f t="shared" si="10"/>
        <v>147</v>
      </c>
      <c r="C169" s="913"/>
      <c r="D169" s="913"/>
      <c r="E169" s="913"/>
      <c r="F169" s="55"/>
      <c r="J169" t="s">
        <v>654</v>
      </c>
      <c r="L169" s="372"/>
      <c r="M169" s="372"/>
      <c r="S169" s="378"/>
      <c r="T169" s="372"/>
      <c r="U169" s="372"/>
      <c r="V169" s="372"/>
    </row>
    <row r="170" spans="1:22">
      <c r="A170" s="52"/>
      <c r="B170" s="50">
        <f t="shared" si="10"/>
        <v>148</v>
      </c>
      <c r="C170" s="913"/>
      <c r="D170" s="913"/>
      <c r="E170" s="913"/>
      <c r="F170" s="55"/>
      <c r="J170" t="s">
        <v>654</v>
      </c>
      <c r="L170" s="372"/>
      <c r="M170" s="372"/>
      <c r="S170" s="378"/>
      <c r="T170" s="372"/>
      <c r="U170" s="372"/>
      <c r="V170" s="372"/>
    </row>
    <row r="171" spans="1:22">
      <c r="A171" s="52"/>
      <c r="B171" s="50">
        <f t="shared" si="10"/>
        <v>149</v>
      </c>
      <c r="C171" s="913"/>
      <c r="D171" s="913"/>
      <c r="E171" s="913"/>
      <c r="F171" s="55"/>
      <c r="J171" t="s">
        <v>654</v>
      </c>
      <c r="L171" s="372"/>
      <c r="M171" s="372"/>
      <c r="S171" s="378"/>
      <c r="T171" s="372"/>
      <c r="U171" s="372"/>
      <c r="V171" s="372"/>
    </row>
    <row r="172" spans="1:22">
      <c r="A172" s="52"/>
      <c r="B172" s="50">
        <f t="shared" si="10"/>
        <v>150</v>
      </c>
      <c r="C172" s="913"/>
      <c r="D172" s="913"/>
      <c r="E172" s="913"/>
      <c r="F172" s="55"/>
      <c r="J172" t="s">
        <v>654</v>
      </c>
      <c r="L172" s="372"/>
      <c r="M172" s="372"/>
      <c r="S172" s="378"/>
      <c r="T172" s="372"/>
      <c r="U172" s="372"/>
      <c r="V172" s="372"/>
    </row>
    <row r="173" spans="1:22">
      <c r="A173" s="52"/>
      <c r="B173" s="50">
        <f t="shared" si="10"/>
        <v>151</v>
      </c>
      <c r="C173" s="913"/>
      <c r="D173" s="913"/>
      <c r="E173" s="913"/>
      <c r="F173" s="55"/>
      <c r="J173" t="s">
        <v>654</v>
      </c>
      <c r="L173" s="372"/>
      <c r="M173" s="372"/>
      <c r="S173" s="378"/>
      <c r="T173" s="372"/>
      <c r="U173" s="372"/>
      <c r="V173" s="372"/>
    </row>
    <row r="174" spans="1:22">
      <c r="A174" s="52"/>
      <c r="B174" s="50">
        <f t="shared" si="10"/>
        <v>152</v>
      </c>
      <c r="C174" s="913"/>
      <c r="D174" s="913"/>
      <c r="E174" s="913"/>
      <c r="F174" s="55"/>
      <c r="J174" t="s">
        <v>654</v>
      </c>
      <c r="L174" s="372"/>
      <c r="M174" s="372"/>
      <c r="S174" s="378"/>
      <c r="T174" s="372"/>
      <c r="U174" s="372"/>
      <c r="V174" s="372"/>
    </row>
    <row r="175" spans="1:22">
      <c r="A175" s="52"/>
      <c r="B175" s="50">
        <f t="shared" si="10"/>
        <v>153</v>
      </c>
      <c r="C175" s="913"/>
      <c r="D175" s="913"/>
      <c r="E175" s="913"/>
      <c r="F175" s="55"/>
      <c r="J175" t="s">
        <v>654</v>
      </c>
      <c r="L175" s="372"/>
      <c r="M175" s="372"/>
      <c r="S175" s="378"/>
      <c r="T175" s="372"/>
      <c r="U175" s="372"/>
      <c r="V175" s="372"/>
    </row>
    <row r="176" spans="1:22">
      <c r="A176" s="52"/>
      <c r="B176" s="50">
        <f t="shared" si="10"/>
        <v>154</v>
      </c>
      <c r="C176" s="913"/>
      <c r="D176" s="913"/>
      <c r="E176" s="913"/>
      <c r="F176" s="55"/>
      <c r="J176" t="s">
        <v>654</v>
      </c>
      <c r="L176" s="372"/>
      <c r="M176" s="372"/>
      <c r="S176" s="378"/>
      <c r="T176" s="372"/>
      <c r="U176" s="372"/>
      <c r="V176" s="372"/>
    </row>
    <row r="177" spans="1:22">
      <c r="A177" s="52"/>
      <c r="B177" s="50">
        <f t="shared" si="10"/>
        <v>155</v>
      </c>
      <c r="C177" s="913"/>
      <c r="D177" s="913"/>
      <c r="E177" s="913"/>
      <c r="F177" s="55"/>
      <c r="J177" t="s">
        <v>654</v>
      </c>
      <c r="L177" s="372"/>
      <c r="M177" s="372"/>
      <c r="S177" s="378"/>
      <c r="T177" s="372"/>
      <c r="U177" s="372"/>
      <c r="V177" s="372"/>
    </row>
    <row r="178" spans="1:22">
      <c r="A178" s="52"/>
      <c r="B178" s="50">
        <f t="shared" si="10"/>
        <v>156</v>
      </c>
      <c r="C178" s="913"/>
      <c r="D178" s="913"/>
      <c r="E178" s="913"/>
      <c r="F178" s="55"/>
      <c r="J178" t="s">
        <v>654</v>
      </c>
      <c r="L178" s="372"/>
      <c r="M178" s="372"/>
      <c r="S178" s="378"/>
      <c r="T178" s="372"/>
      <c r="U178" s="372"/>
      <c r="V178" s="372"/>
    </row>
    <row r="179" spans="1:22">
      <c r="A179" s="52"/>
      <c r="B179" s="50">
        <f t="shared" si="10"/>
        <v>157</v>
      </c>
      <c r="C179" s="913"/>
      <c r="D179" s="913"/>
      <c r="E179" s="913"/>
      <c r="F179" s="55"/>
      <c r="J179" t="s">
        <v>654</v>
      </c>
      <c r="L179" s="372"/>
      <c r="M179" s="372"/>
      <c r="S179" s="378"/>
      <c r="T179" s="372"/>
      <c r="U179" s="372"/>
      <c r="V179" s="372"/>
    </row>
    <row r="180" spans="1:22">
      <c r="A180" s="52"/>
      <c r="B180" s="50">
        <f t="shared" si="10"/>
        <v>158</v>
      </c>
      <c r="C180" s="913"/>
      <c r="D180" s="913"/>
      <c r="E180" s="913"/>
      <c r="F180" s="55"/>
      <c r="J180" t="s">
        <v>654</v>
      </c>
      <c r="L180" s="372"/>
      <c r="M180" s="372"/>
      <c r="S180" s="378"/>
      <c r="T180" s="372"/>
      <c r="U180" s="372"/>
      <c r="V180" s="372"/>
    </row>
    <row r="181" spans="1:22">
      <c r="A181" s="52"/>
      <c r="B181" s="50">
        <f t="shared" si="10"/>
        <v>159</v>
      </c>
      <c r="C181" s="913"/>
      <c r="D181" s="913"/>
      <c r="E181" s="913"/>
      <c r="F181" s="55"/>
      <c r="J181" t="s">
        <v>654</v>
      </c>
      <c r="L181" s="372"/>
      <c r="M181" s="372"/>
      <c r="S181" s="378"/>
      <c r="T181" s="372"/>
      <c r="U181" s="372"/>
      <c r="V181" s="372"/>
    </row>
    <row r="182" spans="1:22">
      <c r="A182" s="52"/>
      <c r="B182" s="50">
        <f t="shared" si="10"/>
        <v>160</v>
      </c>
      <c r="C182" s="913"/>
      <c r="D182" s="913"/>
      <c r="E182" s="913"/>
      <c r="F182" s="55"/>
      <c r="J182" t="s">
        <v>654</v>
      </c>
      <c r="L182" s="372"/>
      <c r="M182" s="372"/>
      <c r="S182" s="378"/>
      <c r="T182" s="372"/>
      <c r="U182" s="372"/>
      <c r="V182" s="372"/>
    </row>
    <row r="183" spans="1:22">
      <c r="A183" s="52"/>
      <c r="B183" s="50">
        <f t="shared" si="10"/>
        <v>161</v>
      </c>
      <c r="C183" s="913"/>
      <c r="D183" s="913"/>
      <c r="E183" s="913"/>
      <c r="F183" s="55"/>
      <c r="J183" t="s">
        <v>654</v>
      </c>
      <c r="L183" s="372"/>
      <c r="M183" s="372"/>
      <c r="S183" s="378"/>
      <c r="T183" s="372"/>
      <c r="U183" s="372"/>
      <c r="V183" s="372"/>
    </row>
    <row r="184" spans="1:22">
      <c r="A184" s="52"/>
      <c r="B184" s="50">
        <f t="shared" si="10"/>
        <v>162</v>
      </c>
      <c r="C184" s="913"/>
      <c r="D184" s="913"/>
      <c r="E184" s="913"/>
      <c r="F184" s="55"/>
      <c r="J184" t="s">
        <v>654</v>
      </c>
      <c r="L184" s="372"/>
      <c r="M184" s="372"/>
      <c r="S184" s="378"/>
      <c r="T184" s="372"/>
      <c r="U184" s="372"/>
      <c r="V184" s="372"/>
    </row>
    <row r="185" spans="1:22">
      <c r="A185" s="52"/>
      <c r="B185" s="50">
        <f t="shared" si="10"/>
        <v>163</v>
      </c>
      <c r="C185" s="913"/>
      <c r="D185" s="913"/>
      <c r="E185" s="913"/>
      <c r="F185" s="55"/>
      <c r="J185" t="s">
        <v>654</v>
      </c>
      <c r="L185" s="372"/>
      <c r="M185" s="372"/>
      <c r="S185" s="378"/>
      <c r="T185" s="372"/>
      <c r="U185" s="372"/>
      <c r="V185" s="372"/>
    </row>
    <row r="186" spans="1:22">
      <c r="A186" s="52"/>
      <c r="B186" s="50">
        <f t="shared" si="10"/>
        <v>164</v>
      </c>
      <c r="C186" s="913"/>
      <c r="D186" s="913"/>
      <c r="E186" s="913"/>
      <c r="F186" s="55"/>
      <c r="J186" t="s">
        <v>654</v>
      </c>
      <c r="L186" s="372"/>
      <c r="M186" s="372"/>
      <c r="S186" s="378"/>
      <c r="T186" s="372"/>
      <c r="U186" s="372"/>
      <c r="V186" s="372"/>
    </row>
    <row r="187" spans="1:22">
      <c r="A187" s="52"/>
      <c r="B187" s="50">
        <f t="shared" si="10"/>
        <v>165</v>
      </c>
      <c r="C187" s="913"/>
      <c r="D187" s="913"/>
      <c r="E187" s="913"/>
      <c r="F187" s="55"/>
      <c r="J187" t="s">
        <v>654</v>
      </c>
      <c r="L187" s="372"/>
      <c r="M187" s="372"/>
      <c r="S187" s="378"/>
      <c r="T187" s="372"/>
      <c r="U187" s="372"/>
      <c r="V187" s="372"/>
    </row>
    <row r="188" spans="1:22">
      <c r="A188" s="52"/>
      <c r="B188" s="50">
        <f t="shared" si="10"/>
        <v>166</v>
      </c>
      <c r="C188" s="913"/>
      <c r="D188" s="913"/>
      <c r="E188" s="913"/>
      <c r="F188" s="55"/>
      <c r="J188" t="s">
        <v>654</v>
      </c>
      <c r="L188" s="372"/>
      <c r="M188" s="372"/>
      <c r="S188" s="378"/>
      <c r="T188" s="372"/>
      <c r="U188" s="372"/>
      <c r="V188" s="372"/>
    </row>
    <row r="189" spans="1:22">
      <c r="A189" s="52"/>
      <c r="B189" s="50">
        <f t="shared" si="10"/>
        <v>167</v>
      </c>
      <c r="C189" s="913"/>
      <c r="D189" s="913"/>
      <c r="E189" s="913"/>
      <c r="F189" s="55"/>
      <c r="J189" t="s">
        <v>654</v>
      </c>
      <c r="L189" s="372"/>
      <c r="M189" s="372"/>
      <c r="S189" s="378"/>
      <c r="T189" s="372"/>
      <c r="U189" s="372"/>
      <c r="V189" s="372"/>
    </row>
    <row r="190" spans="1:22">
      <c r="A190" s="52"/>
      <c r="B190" s="50">
        <f t="shared" si="10"/>
        <v>168</v>
      </c>
      <c r="C190" s="913"/>
      <c r="D190" s="913"/>
      <c r="E190" s="913"/>
      <c r="F190" s="55"/>
      <c r="J190" t="s">
        <v>654</v>
      </c>
      <c r="L190" s="372"/>
      <c r="M190" s="372"/>
      <c r="S190" s="378"/>
      <c r="T190" s="372"/>
      <c r="U190" s="372"/>
      <c r="V190" s="372"/>
    </row>
    <row r="191" spans="1:22">
      <c r="A191" s="52"/>
      <c r="B191" s="50">
        <f t="shared" si="10"/>
        <v>169</v>
      </c>
      <c r="C191" s="913"/>
      <c r="D191" s="913"/>
      <c r="E191" s="913"/>
      <c r="F191" s="55"/>
      <c r="J191" t="s">
        <v>654</v>
      </c>
      <c r="L191" s="372"/>
      <c r="M191" s="372"/>
      <c r="S191" s="378"/>
      <c r="T191" s="372"/>
      <c r="U191" s="372"/>
      <c r="V191" s="372"/>
    </row>
    <row r="192" spans="1:22">
      <c r="A192" s="52"/>
      <c r="B192" s="50">
        <f t="shared" si="10"/>
        <v>170</v>
      </c>
      <c r="C192" s="913"/>
      <c r="D192" s="913"/>
      <c r="E192" s="913"/>
      <c r="F192" s="55"/>
      <c r="J192" t="s">
        <v>654</v>
      </c>
      <c r="L192" s="372"/>
      <c r="M192" s="372"/>
      <c r="S192" s="378"/>
      <c r="T192" s="372"/>
      <c r="U192" s="372"/>
      <c r="V192" s="372"/>
    </row>
    <row r="193" spans="1:22">
      <c r="A193" s="52"/>
      <c r="B193" s="50">
        <f t="shared" si="10"/>
        <v>171</v>
      </c>
      <c r="C193" s="913"/>
      <c r="D193" s="913"/>
      <c r="E193" s="913"/>
      <c r="F193" s="55"/>
      <c r="J193" t="s">
        <v>654</v>
      </c>
      <c r="L193" s="372"/>
      <c r="M193" s="372"/>
      <c r="S193" s="378"/>
      <c r="T193" s="372"/>
      <c r="U193" s="372"/>
      <c r="V193" s="372"/>
    </row>
    <row r="194" spans="1:22">
      <c r="A194" s="52"/>
      <c r="B194" s="50">
        <f t="shared" si="10"/>
        <v>172</v>
      </c>
      <c r="C194" s="913"/>
      <c r="D194" s="913"/>
      <c r="E194" s="913"/>
      <c r="F194" s="55"/>
      <c r="J194" t="s">
        <v>654</v>
      </c>
      <c r="L194" s="372"/>
      <c r="M194" s="372"/>
      <c r="S194" s="378"/>
      <c r="T194" s="372"/>
      <c r="U194" s="372"/>
      <c r="V194" s="372"/>
    </row>
    <row r="195" spans="1:22">
      <c r="A195" s="52"/>
      <c r="B195" s="50">
        <f t="shared" si="10"/>
        <v>173</v>
      </c>
      <c r="C195" s="913"/>
      <c r="D195" s="913"/>
      <c r="E195" s="913"/>
      <c r="F195" s="55"/>
      <c r="J195" t="s">
        <v>654</v>
      </c>
      <c r="L195" s="372"/>
      <c r="M195" s="372"/>
      <c r="S195" s="378"/>
      <c r="T195" s="372"/>
      <c r="U195" s="372"/>
      <c r="V195" s="372"/>
    </row>
    <row r="196" spans="1:22">
      <c r="A196" s="52"/>
      <c r="B196" s="50">
        <f t="shared" si="10"/>
        <v>174</v>
      </c>
      <c r="C196" s="913"/>
      <c r="D196" s="913"/>
      <c r="E196" s="913"/>
      <c r="F196" s="55"/>
      <c r="J196" t="s">
        <v>654</v>
      </c>
      <c r="L196" s="372"/>
      <c r="M196" s="372"/>
      <c r="S196" s="378"/>
      <c r="T196" s="372"/>
      <c r="U196" s="372"/>
      <c r="V196" s="372"/>
    </row>
    <row r="197" spans="1:22">
      <c r="A197" s="52"/>
      <c r="B197" s="50">
        <f t="shared" si="10"/>
        <v>175</v>
      </c>
      <c r="C197" s="913"/>
      <c r="D197" s="913"/>
      <c r="E197" s="913"/>
      <c r="F197" s="55"/>
      <c r="J197" t="s">
        <v>654</v>
      </c>
      <c r="L197" s="372"/>
      <c r="M197" s="372"/>
      <c r="S197" s="378"/>
      <c r="T197" s="372"/>
      <c r="U197" s="372"/>
      <c r="V197" s="372"/>
    </row>
    <row r="198" spans="1:22">
      <c r="A198" s="52"/>
      <c r="B198" s="50">
        <f t="shared" si="10"/>
        <v>176</v>
      </c>
      <c r="C198" s="913"/>
      <c r="D198" s="913"/>
      <c r="E198" s="913"/>
      <c r="F198" s="55"/>
      <c r="J198" t="s">
        <v>654</v>
      </c>
      <c r="L198" s="372"/>
      <c r="M198" s="372"/>
      <c r="S198" s="378"/>
      <c r="T198" s="372"/>
      <c r="U198" s="372"/>
      <c r="V198" s="372"/>
    </row>
    <row r="199" spans="1:22">
      <c r="A199" s="52"/>
      <c r="B199" s="50">
        <f t="shared" si="10"/>
        <v>177</v>
      </c>
      <c r="C199" s="913"/>
      <c r="D199" s="913"/>
      <c r="E199" s="913"/>
      <c r="F199" s="55"/>
      <c r="J199" t="s">
        <v>654</v>
      </c>
      <c r="L199" s="372"/>
      <c r="M199" s="372"/>
      <c r="S199" s="378"/>
      <c r="T199" s="372"/>
      <c r="U199" s="372"/>
      <c r="V199" s="372"/>
    </row>
    <row r="200" spans="1:22">
      <c r="A200" s="52"/>
      <c r="B200" s="50">
        <f t="shared" si="10"/>
        <v>178</v>
      </c>
      <c r="C200" s="913"/>
      <c r="D200" s="913"/>
      <c r="E200" s="913"/>
      <c r="F200" s="55"/>
      <c r="J200" t="s">
        <v>654</v>
      </c>
      <c r="L200" s="372"/>
      <c r="M200" s="372"/>
      <c r="S200" s="378"/>
      <c r="T200" s="372"/>
      <c r="U200" s="372"/>
      <c r="V200" s="372"/>
    </row>
    <row r="201" spans="1:22">
      <c r="A201" s="52"/>
      <c r="B201" s="50">
        <f t="shared" si="10"/>
        <v>179</v>
      </c>
      <c r="C201" s="913"/>
      <c r="D201" s="913"/>
      <c r="E201" s="913"/>
      <c r="F201" s="55"/>
      <c r="J201" t="s">
        <v>654</v>
      </c>
      <c r="L201" s="372"/>
      <c r="M201" s="372"/>
      <c r="S201" s="378"/>
      <c r="T201" s="372"/>
      <c r="U201" s="372"/>
      <c r="V201" s="372"/>
    </row>
    <row r="202" spans="1:22">
      <c r="A202" s="52"/>
      <c r="B202" s="50">
        <f t="shared" si="10"/>
        <v>180</v>
      </c>
      <c r="C202" s="913"/>
      <c r="D202" s="913"/>
      <c r="E202" s="913"/>
      <c r="F202" s="55"/>
      <c r="J202" t="s">
        <v>654</v>
      </c>
      <c r="L202" s="372"/>
      <c r="M202" s="372"/>
      <c r="S202" s="378"/>
      <c r="T202" s="372"/>
      <c r="U202" s="372"/>
      <c r="V202" s="372"/>
    </row>
    <row r="203" spans="1:22">
      <c r="A203" s="52"/>
      <c r="B203" s="50">
        <f t="shared" si="10"/>
        <v>181</v>
      </c>
      <c r="C203" s="913"/>
      <c r="D203" s="913"/>
      <c r="E203" s="913"/>
      <c r="F203" s="55"/>
      <c r="J203" t="s">
        <v>654</v>
      </c>
      <c r="L203" s="372"/>
      <c r="M203" s="372"/>
      <c r="S203" s="378"/>
      <c r="T203" s="372"/>
      <c r="U203" s="372"/>
      <c r="V203" s="372"/>
    </row>
    <row r="204" spans="1:22">
      <c r="A204" s="52"/>
      <c r="B204" s="50">
        <f t="shared" si="10"/>
        <v>182</v>
      </c>
      <c r="C204" s="913"/>
      <c r="D204" s="913"/>
      <c r="E204" s="913"/>
      <c r="F204" s="55"/>
      <c r="J204" t="s">
        <v>654</v>
      </c>
      <c r="L204" s="372"/>
      <c r="M204" s="372"/>
      <c r="S204" s="378"/>
      <c r="T204" s="372"/>
      <c r="U204" s="372"/>
      <c r="V204" s="372"/>
    </row>
    <row r="205" spans="1:22">
      <c r="A205" s="52"/>
      <c r="B205" s="50">
        <f t="shared" si="10"/>
        <v>183</v>
      </c>
      <c r="C205" s="913"/>
      <c r="D205" s="913"/>
      <c r="E205" s="913"/>
      <c r="F205" s="55"/>
      <c r="J205" t="s">
        <v>654</v>
      </c>
      <c r="L205" s="372"/>
      <c r="M205" s="372"/>
      <c r="S205" s="378"/>
      <c r="T205" s="372"/>
      <c r="U205" s="372"/>
      <c r="V205" s="372"/>
    </row>
    <row r="206" spans="1:22">
      <c r="A206" s="52"/>
      <c r="B206" s="50">
        <f t="shared" si="10"/>
        <v>184</v>
      </c>
      <c r="C206" s="913"/>
      <c r="D206" s="913"/>
      <c r="E206" s="913"/>
      <c r="F206" s="55"/>
      <c r="J206" t="s">
        <v>654</v>
      </c>
      <c r="L206" s="372"/>
      <c r="M206" s="372"/>
      <c r="S206" s="378"/>
      <c r="T206" s="372"/>
      <c r="U206" s="372"/>
      <c r="V206" s="372"/>
    </row>
    <row r="207" spans="1:22">
      <c r="A207" s="52"/>
      <c r="B207" s="50">
        <f t="shared" si="10"/>
        <v>185</v>
      </c>
      <c r="C207" s="913"/>
      <c r="D207" s="913"/>
      <c r="E207" s="913"/>
      <c r="F207" s="55"/>
      <c r="J207" t="s">
        <v>654</v>
      </c>
      <c r="L207" s="372"/>
      <c r="M207" s="372"/>
      <c r="S207" s="378"/>
      <c r="T207" s="372"/>
      <c r="U207" s="372"/>
      <c r="V207" s="372"/>
    </row>
    <row r="208" spans="1:22">
      <c r="A208" s="52"/>
      <c r="B208" s="50">
        <f t="shared" si="10"/>
        <v>186</v>
      </c>
      <c r="C208" s="913"/>
      <c r="D208" s="913"/>
      <c r="E208" s="913"/>
      <c r="F208" s="55"/>
      <c r="J208" t="s">
        <v>654</v>
      </c>
      <c r="L208" s="372"/>
      <c r="M208" s="372"/>
      <c r="S208" s="378"/>
      <c r="T208" s="372"/>
      <c r="U208" s="372"/>
      <c r="V208" s="372"/>
    </row>
    <row r="209" spans="1:22">
      <c r="A209" s="52"/>
      <c r="B209" s="50">
        <f t="shared" si="10"/>
        <v>187</v>
      </c>
      <c r="C209" s="913"/>
      <c r="D209" s="913"/>
      <c r="E209" s="913"/>
      <c r="F209" s="55"/>
      <c r="J209" t="s">
        <v>654</v>
      </c>
      <c r="L209" s="372"/>
      <c r="M209" s="372"/>
      <c r="S209" s="378"/>
      <c r="T209" s="372"/>
      <c r="U209" s="372"/>
      <c r="V209" s="372"/>
    </row>
    <row r="210" spans="1:22">
      <c r="A210" s="52"/>
      <c r="B210" s="50">
        <f t="shared" si="10"/>
        <v>188</v>
      </c>
      <c r="C210" s="913"/>
      <c r="D210" s="913"/>
      <c r="E210" s="913"/>
      <c r="F210" s="55"/>
      <c r="J210" t="s">
        <v>654</v>
      </c>
      <c r="L210" s="372"/>
      <c r="M210" s="372"/>
      <c r="S210" s="378"/>
      <c r="T210" s="372"/>
      <c r="U210" s="372"/>
      <c r="V210" s="372"/>
    </row>
    <row r="211" spans="1:22">
      <c r="A211" s="52"/>
      <c r="B211" s="50">
        <f t="shared" si="10"/>
        <v>189</v>
      </c>
      <c r="C211" s="913"/>
      <c r="D211" s="913"/>
      <c r="E211" s="913"/>
      <c r="F211" s="55"/>
      <c r="J211" t="s">
        <v>654</v>
      </c>
      <c r="L211" s="372"/>
      <c r="M211" s="372"/>
      <c r="S211" s="378"/>
      <c r="T211" s="372"/>
      <c r="U211" s="372"/>
      <c r="V211" s="372"/>
    </row>
    <row r="212" spans="1:22">
      <c r="A212" s="52"/>
      <c r="B212" s="50">
        <f t="shared" si="10"/>
        <v>190</v>
      </c>
      <c r="C212" s="913"/>
      <c r="D212" s="913"/>
      <c r="E212" s="913"/>
      <c r="F212" s="55"/>
      <c r="J212" t="s">
        <v>654</v>
      </c>
      <c r="L212" s="372"/>
      <c r="M212" s="372"/>
      <c r="S212" s="378"/>
      <c r="T212" s="372"/>
      <c r="U212" s="372"/>
      <c r="V212" s="372"/>
    </row>
    <row r="213" spans="1:22">
      <c r="A213" s="52"/>
      <c r="B213" s="50">
        <f t="shared" si="10"/>
        <v>191</v>
      </c>
      <c r="C213" s="913"/>
      <c r="D213" s="913"/>
      <c r="E213" s="913"/>
      <c r="F213" s="55"/>
      <c r="J213" t="s">
        <v>654</v>
      </c>
      <c r="L213" s="372"/>
      <c r="M213" s="372"/>
      <c r="S213" s="378"/>
      <c r="T213" s="372"/>
      <c r="U213" s="372"/>
      <c r="V213" s="372"/>
    </row>
    <row r="214" spans="1:22">
      <c r="A214" s="52"/>
      <c r="B214" s="50">
        <f t="shared" si="10"/>
        <v>192</v>
      </c>
      <c r="C214" s="913"/>
      <c r="D214" s="913"/>
      <c r="E214" s="913"/>
      <c r="F214" s="55"/>
      <c r="J214" t="s">
        <v>654</v>
      </c>
      <c r="L214" s="372"/>
      <c r="M214" s="372"/>
      <c r="S214" s="378"/>
      <c r="T214" s="372"/>
      <c r="U214" s="372"/>
      <c r="V214" s="372"/>
    </row>
    <row r="215" spans="1:22">
      <c r="A215" s="52"/>
      <c r="B215" s="50">
        <f t="shared" si="10"/>
        <v>193</v>
      </c>
      <c r="C215" s="913"/>
      <c r="D215" s="913"/>
      <c r="E215" s="913"/>
      <c r="F215" s="55"/>
      <c r="J215" t="s">
        <v>654</v>
      </c>
      <c r="L215" s="372"/>
      <c r="M215" s="372"/>
      <c r="S215" s="378"/>
      <c r="T215" s="372"/>
      <c r="U215" s="372"/>
      <c r="V215" s="372"/>
    </row>
    <row r="216" spans="1:22">
      <c r="A216" s="52"/>
      <c r="B216" s="50">
        <f t="shared" si="10"/>
        <v>194</v>
      </c>
      <c r="C216" s="913"/>
      <c r="D216" s="913"/>
      <c r="E216" s="913"/>
      <c r="F216" s="55"/>
      <c r="J216" t="s">
        <v>654</v>
      </c>
      <c r="L216" s="372"/>
      <c r="M216" s="372"/>
      <c r="S216" s="378"/>
      <c r="T216" s="372"/>
      <c r="U216" s="372"/>
      <c r="V216" s="372"/>
    </row>
    <row r="217" spans="1:22">
      <c r="A217" s="52"/>
      <c r="B217" s="50">
        <f t="shared" ref="B217:B280" si="11">B216+1</f>
        <v>195</v>
      </c>
      <c r="C217" s="913"/>
      <c r="D217" s="913"/>
      <c r="E217" s="913"/>
      <c r="F217" s="55"/>
      <c r="J217" t="s">
        <v>654</v>
      </c>
      <c r="L217" s="372"/>
      <c r="M217" s="372"/>
      <c r="S217" s="378"/>
      <c r="T217" s="372"/>
      <c r="U217" s="372"/>
      <c r="V217" s="372"/>
    </row>
    <row r="218" spans="1:22">
      <c r="A218" s="52"/>
      <c r="B218" s="50">
        <f t="shared" si="11"/>
        <v>196</v>
      </c>
      <c r="C218" s="913"/>
      <c r="D218" s="913"/>
      <c r="E218" s="913"/>
      <c r="F218" s="55"/>
      <c r="J218" t="s">
        <v>654</v>
      </c>
      <c r="L218" s="372"/>
      <c r="M218" s="372"/>
      <c r="S218" s="378"/>
      <c r="T218" s="372"/>
      <c r="U218" s="372"/>
      <c r="V218" s="372"/>
    </row>
    <row r="219" spans="1:22">
      <c r="A219" s="52"/>
      <c r="B219" s="50">
        <f t="shared" si="11"/>
        <v>197</v>
      </c>
      <c r="C219" s="913"/>
      <c r="D219" s="913"/>
      <c r="E219" s="913"/>
      <c r="F219" s="55"/>
      <c r="J219" t="s">
        <v>654</v>
      </c>
      <c r="L219" s="372"/>
      <c r="M219" s="372"/>
      <c r="S219" s="378"/>
      <c r="T219" s="372"/>
      <c r="U219" s="372"/>
      <c r="V219" s="372"/>
    </row>
    <row r="220" spans="1:22">
      <c r="A220" s="52"/>
      <c r="B220" s="50">
        <f t="shared" si="11"/>
        <v>198</v>
      </c>
      <c r="C220" s="913"/>
      <c r="D220" s="913"/>
      <c r="E220" s="913"/>
      <c r="F220" s="55"/>
      <c r="J220" t="s">
        <v>654</v>
      </c>
      <c r="L220" s="372"/>
      <c r="M220" s="372"/>
      <c r="S220" s="378"/>
      <c r="T220" s="372"/>
      <c r="U220" s="372"/>
      <c r="V220" s="372"/>
    </row>
    <row r="221" spans="1:22">
      <c r="A221" s="52"/>
      <c r="B221" s="50">
        <f t="shared" si="11"/>
        <v>199</v>
      </c>
      <c r="C221" s="913"/>
      <c r="D221" s="913"/>
      <c r="E221" s="913"/>
      <c r="F221" s="55"/>
      <c r="J221" t="s">
        <v>654</v>
      </c>
      <c r="L221" s="372"/>
      <c r="M221" s="372"/>
      <c r="S221" s="378"/>
      <c r="T221" s="372"/>
      <c r="U221" s="372"/>
      <c r="V221" s="372"/>
    </row>
    <row r="222" spans="1:22">
      <c r="A222" s="52"/>
      <c r="B222" s="50">
        <f t="shared" si="11"/>
        <v>200</v>
      </c>
      <c r="C222" s="913"/>
      <c r="D222" s="913"/>
      <c r="E222" s="913"/>
      <c r="F222" s="55"/>
      <c r="J222" t="s">
        <v>654</v>
      </c>
      <c r="L222" s="372"/>
      <c r="M222" s="372"/>
      <c r="S222" s="378"/>
      <c r="T222" s="372"/>
      <c r="U222" s="372"/>
      <c r="V222" s="372"/>
    </row>
    <row r="223" spans="1:22">
      <c r="A223" s="52"/>
      <c r="B223" s="50">
        <f t="shared" si="11"/>
        <v>201</v>
      </c>
      <c r="C223" s="913"/>
      <c r="D223" s="913"/>
      <c r="E223" s="913"/>
      <c r="F223" s="55"/>
      <c r="J223" t="s">
        <v>654</v>
      </c>
      <c r="L223" s="372"/>
      <c r="M223" s="372"/>
      <c r="S223" s="378"/>
      <c r="T223" s="372"/>
      <c r="U223" s="372"/>
      <c r="V223" s="372"/>
    </row>
    <row r="224" spans="1:22">
      <c r="A224" s="52"/>
      <c r="B224" s="50">
        <f t="shared" si="11"/>
        <v>202</v>
      </c>
      <c r="C224" s="913"/>
      <c r="D224" s="913"/>
      <c r="E224" s="913"/>
      <c r="F224" s="55"/>
      <c r="J224" t="s">
        <v>654</v>
      </c>
      <c r="L224" s="372"/>
      <c r="M224" s="372"/>
      <c r="S224" s="378"/>
      <c r="T224" s="372"/>
      <c r="U224" s="372"/>
      <c r="V224" s="372"/>
    </row>
    <row r="225" spans="1:22">
      <c r="A225" s="52"/>
      <c r="B225" s="50">
        <f t="shared" si="11"/>
        <v>203</v>
      </c>
      <c r="C225" s="913"/>
      <c r="D225" s="913"/>
      <c r="E225" s="913"/>
      <c r="F225" s="55"/>
      <c r="J225" t="s">
        <v>654</v>
      </c>
      <c r="L225" s="372"/>
      <c r="M225" s="372"/>
      <c r="S225" s="378"/>
      <c r="T225" s="372"/>
      <c r="U225" s="372"/>
      <c r="V225" s="372"/>
    </row>
    <row r="226" spans="1:22">
      <c r="A226" s="52"/>
      <c r="B226" s="50">
        <f t="shared" si="11"/>
        <v>204</v>
      </c>
      <c r="C226" s="913"/>
      <c r="D226" s="913"/>
      <c r="E226" s="913"/>
      <c r="F226" s="55"/>
      <c r="J226" t="s">
        <v>654</v>
      </c>
      <c r="L226" s="372"/>
      <c r="M226" s="372"/>
      <c r="S226" s="378"/>
      <c r="T226" s="372"/>
      <c r="U226" s="372"/>
      <c r="V226" s="372"/>
    </row>
    <row r="227" spans="1:22">
      <c r="A227" s="52"/>
      <c r="B227" s="50">
        <f t="shared" si="11"/>
        <v>205</v>
      </c>
      <c r="C227" s="913"/>
      <c r="D227" s="913"/>
      <c r="E227" s="913"/>
      <c r="F227" s="55"/>
      <c r="J227" t="s">
        <v>654</v>
      </c>
      <c r="L227" s="372"/>
      <c r="M227" s="372"/>
      <c r="S227" s="378"/>
      <c r="T227" s="372"/>
      <c r="U227" s="372"/>
      <c r="V227" s="372"/>
    </row>
    <row r="228" spans="1:22">
      <c r="A228" s="52"/>
      <c r="B228" s="50">
        <f t="shared" si="11"/>
        <v>206</v>
      </c>
      <c r="C228" s="913"/>
      <c r="D228" s="913"/>
      <c r="E228" s="913"/>
      <c r="F228" s="55"/>
      <c r="J228" t="s">
        <v>654</v>
      </c>
      <c r="L228" s="372"/>
      <c r="M228" s="372"/>
      <c r="S228" s="378"/>
      <c r="T228" s="372"/>
      <c r="U228" s="372"/>
      <c r="V228" s="372"/>
    </row>
    <row r="229" spans="1:22">
      <c r="A229" s="52"/>
      <c r="B229" s="50">
        <f t="shared" si="11"/>
        <v>207</v>
      </c>
      <c r="C229" s="913"/>
      <c r="D229" s="913"/>
      <c r="E229" s="913"/>
      <c r="F229" s="55"/>
      <c r="J229" t="s">
        <v>654</v>
      </c>
      <c r="L229" s="372"/>
      <c r="M229" s="372"/>
      <c r="S229" s="378"/>
      <c r="T229" s="372"/>
      <c r="U229" s="372"/>
      <c r="V229" s="372"/>
    </row>
    <row r="230" spans="1:22">
      <c r="A230" s="52"/>
      <c r="B230" s="50">
        <f t="shared" si="11"/>
        <v>208</v>
      </c>
      <c r="C230" s="913"/>
      <c r="D230" s="913"/>
      <c r="E230" s="913"/>
      <c r="F230" s="55"/>
      <c r="J230" t="s">
        <v>654</v>
      </c>
      <c r="L230" s="372"/>
      <c r="M230" s="372"/>
      <c r="S230" s="378"/>
      <c r="T230" s="372"/>
      <c r="U230" s="372"/>
      <c r="V230" s="372"/>
    </row>
    <row r="231" spans="1:22">
      <c r="A231" s="52"/>
      <c r="B231" s="50">
        <f t="shared" si="11"/>
        <v>209</v>
      </c>
      <c r="C231" s="913"/>
      <c r="D231" s="913"/>
      <c r="E231" s="913"/>
      <c r="F231" s="55"/>
      <c r="J231" t="s">
        <v>654</v>
      </c>
      <c r="L231" s="372"/>
      <c r="M231" s="372"/>
      <c r="S231" s="378"/>
      <c r="T231" s="372"/>
      <c r="U231" s="372"/>
      <c r="V231" s="372"/>
    </row>
    <row r="232" spans="1:22">
      <c r="A232" s="52"/>
      <c r="B232" s="50">
        <f t="shared" si="11"/>
        <v>210</v>
      </c>
      <c r="C232" s="913"/>
      <c r="D232" s="913"/>
      <c r="E232" s="913"/>
      <c r="F232" s="55"/>
      <c r="J232" t="s">
        <v>654</v>
      </c>
      <c r="L232" s="372"/>
      <c r="M232" s="372"/>
      <c r="S232" s="378"/>
      <c r="T232" s="372"/>
      <c r="U232" s="372"/>
      <c r="V232" s="372"/>
    </row>
    <row r="233" spans="1:22">
      <c r="A233" s="52"/>
      <c r="B233" s="50">
        <f t="shared" si="11"/>
        <v>211</v>
      </c>
      <c r="C233" s="913"/>
      <c r="D233" s="913"/>
      <c r="E233" s="913"/>
      <c r="F233" s="55"/>
      <c r="L233" s="372"/>
      <c r="M233" s="372"/>
      <c r="S233" s="378"/>
      <c r="T233" s="372"/>
      <c r="U233" s="372"/>
      <c r="V233" s="372"/>
    </row>
    <row r="234" spans="1:22">
      <c r="A234" s="52"/>
      <c r="B234" s="50">
        <f t="shared" si="11"/>
        <v>212</v>
      </c>
      <c r="C234" s="913"/>
      <c r="D234" s="913"/>
      <c r="E234" s="913"/>
      <c r="F234" s="55"/>
      <c r="L234" s="372"/>
      <c r="M234" s="372"/>
      <c r="S234" s="378"/>
      <c r="T234" s="372"/>
      <c r="U234" s="372"/>
      <c r="V234" s="372"/>
    </row>
    <row r="235" spans="1:22">
      <c r="A235" s="52"/>
      <c r="B235" s="50">
        <f t="shared" si="11"/>
        <v>213</v>
      </c>
      <c r="C235" s="913"/>
      <c r="D235" s="913"/>
      <c r="E235" s="913"/>
      <c r="F235" s="55"/>
      <c r="L235" s="372"/>
      <c r="M235" s="372"/>
      <c r="S235" s="378"/>
      <c r="T235" s="372"/>
      <c r="U235" s="372"/>
      <c r="V235" s="372"/>
    </row>
    <row r="236" spans="1:22">
      <c r="A236" s="52"/>
      <c r="B236" s="50">
        <f t="shared" si="11"/>
        <v>214</v>
      </c>
      <c r="C236" s="913"/>
      <c r="D236" s="913"/>
      <c r="E236" s="913"/>
      <c r="F236" s="55"/>
      <c r="L236" s="372"/>
      <c r="M236" s="372"/>
      <c r="S236" s="378"/>
      <c r="T236" s="372"/>
      <c r="U236" s="372"/>
      <c r="V236" s="372"/>
    </row>
    <row r="237" spans="1:22">
      <c r="A237" s="52"/>
      <c r="B237" s="50">
        <f t="shared" si="11"/>
        <v>215</v>
      </c>
      <c r="C237" s="913"/>
      <c r="D237" s="913"/>
      <c r="E237" s="913"/>
      <c r="F237" s="55"/>
      <c r="L237" s="372"/>
      <c r="M237" s="372"/>
      <c r="S237" s="378"/>
      <c r="T237" s="372"/>
      <c r="U237" s="372"/>
      <c r="V237" s="372"/>
    </row>
    <row r="238" spans="1:22">
      <c r="A238" s="52"/>
      <c r="B238" s="50">
        <f t="shared" si="11"/>
        <v>216</v>
      </c>
      <c r="C238" s="913"/>
      <c r="D238" s="913"/>
      <c r="E238" s="913"/>
      <c r="F238" s="55"/>
      <c r="L238" s="372"/>
      <c r="M238" s="372"/>
      <c r="S238" s="378"/>
      <c r="T238" s="372"/>
      <c r="U238" s="372"/>
      <c r="V238" s="372"/>
    </row>
    <row r="239" spans="1:22">
      <c r="A239" s="52"/>
      <c r="B239" s="50">
        <f t="shared" si="11"/>
        <v>217</v>
      </c>
      <c r="C239" s="913"/>
      <c r="D239" s="913"/>
      <c r="E239" s="913"/>
      <c r="F239" s="55"/>
      <c r="L239" s="372"/>
      <c r="M239" s="372"/>
      <c r="S239" s="378"/>
      <c r="T239" s="372"/>
      <c r="U239" s="372"/>
      <c r="V239" s="372"/>
    </row>
    <row r="240" spans="1:22">
      <c r="A240" s="52"/>
      <c r="B240" s="50">
        <f t="shared" si="11"/>
        <v>218</v>
      </c>
      <c r="C240" s="913"/>
      <c r="D240" s="913"/>
      <c r="E240" s="913"/>
      <c r="F240" s="55"/>
      <c r="L240" s="372"/>
      <c r="M240" s="372"/>
      <c r="S240" s="378"/>
      <c r="T240" s="372"/>
      <c r="U240" s="372"/>
      <c r="V240" s="372"/>
    </row>
    <row r="241" spans="1:22">
      <c r="A241" s="52"/>
      <c r="B241" s="50">
        <f t="shared" si="11"/>
        <v>219</v>
      </c>
      <c r="C241" s="913"/>
      <c r="D241" s="913"/>
      <c r="E241" s="913"/>
      <c r="F241" s="55"/>
      <c r="L241" s="372"/>
      <c r="M241" s="372"/>
      <c r="S241" s="378"/>
      <c r="T241" s="372"/>
      <c r="U241" s="372"/>
      <c r="V241" s="372"/>
    </row>
    <row r="242" spans="1:22">
      <c r="A242" s="52"/>
      <c r="B242" s="50">
        <f t="shared" si="11"/>
        <v>220</v>
      </c>
      <c r="C242" s="913"/>
      <c r="D242" s="913"/>
      <c r="E242" s="913"/>
      <c r="F242" s="55"/>
      <c r="L242" s="372"/>
      <c r="M242" s="372"/>
      <c r="S242" s="378"/>
      <c r="T242" s="372"/>
      <c r="U242" s="372"/>
      <c r="V242" s="372"/>
    </row>
    <row r="243" spans="1:22">
      <c r="A243" s="52"/>
      <c r="B243" s="50">
        <f t="shared" si="11"/>
        <v>221</v>
      </c>
      <c r="C243" s="913"/>
      <c r="D243" s="913"/>
      <c r="E243" s="913"/>
      <c r="F243" s="55"/>
      <c r="L243" s="372"/>
      <c r="M243" s="372"/>
      <c r="S243" s="378"/>
      <c r="T243" s="372"/>
      <c r="U243" s="372"/>
      <c r="V243" s="372"/>
    </row>
    <row r="244" spans="1:22">
      <c r="A244" s="52"/>
      <c r="B244" s="50">
        <f t="shared" si="11"/>
        <v>222</v>
      </c>
      <c r="C244" s="913"/>
      <c r="D244" s="913"/>
      <c r="E244" s="913"/>
      <c r="F244" s="55"/>
      <c r="L244" s="372"/>
      <c r="M244" s="372"/>
      <c r="S244" s="378"/>
      <c r="T244" s="372"/>
      <c r="U244" s="372"/>
      <c r="V244" s="372"/>
    </row>
    <row r="245" spans="1:22">
      <c r="A245" s="52"/>
      <c r="B245" s="50">
        <f t="shared" si="11"/>
        <v>223</v>
      </c>
      <c r="C245" s="913"/>
      <c r="D245" s="913"/>
      <c r="E245" s="913"/>
      <c r="F245" s="55"/>
      <c r="L245" s="372"/>
      <c r="M245" s="372"/>
      <c r="S245" s="378"/>
      <c r="T245" s="372"/>
      <c r="U245" s="372"/>
      <c r="V245" s="372"/>
    </row>
    <row r="246" spans="1:22">
      <c r="A246" s="52"/>
      <c r="B246" s="50">
        <f t="shared" si="11"/>
        <v>224</v>
      </c>
      <c r="C246" s="913"/>
      <c r="D246" s="913"/>
      <c r="E246" s="913"/>
      <c r="F246" s="55"/>
      <c r="L246" s="372"/>
      <c r="M246" s="372"/>
      <c r="S246" s="378"/>
      <c r="T246" s="372"/>
      <c r="U246" s="372"/>
      <c r="V246" s="372"/>
    </row>
    <row r="247" spans="1:22">
      <c r="A247" s="52"/>
      <c r="B247" s="50">
        <f t="shared" si="11"/>
        <v>225</v>
      </c>
      <c r="C247" s="913"/>
      <c r="D247" s="913"/>
      <c r="E247" s="913"/>
      <c r="F247" s="55"/>
      <c r="L247" s="372"/>
      <c r="M247" s="372"/>
      <c r="S247" s="378"/>
      <c r="T247" s="372"/>
      <c r="U247" s="372"/>
      <c r="V247" s="372"/>
    </row>
    <row r="248" spans="1:22">
      <c r="A248" s="52"/>
      <c r="B248" s="50">
        <f t="shared" si="11"/>
        <v>226</v>
      </c>
      <c r="C248" s="913"/>
      <c r="D248" s="913"/>
      <c r="E248" s="913"/>
      <c r="F248" s="55"/>
      <c r="L248" s="372"/>
      <c r="M248" s="372"/>
      <c r="S248" s="378"/>
      <c r="T248" s="372"/>
      <c r="U248" s="372"/>
      <c r="V248" s="372"/>
    </row>
    <row r="249" spans="1:22">
      <c r="A249" s="52"/>
      <c r="B249" s="50">
        <f t="shared" si="11"/>
        <v>227</v>
      </c>
      <c r="C249" s="913"/>
      <c r="D249" s="913"/>
      <c r="E249" s="913"/>
      <c r="F249" s="55"/>
      <c r="L249" s="372"/>
      <c r="M249" s="372"/>
      <c r="S249" s="378"/>
      <c r="T249" s="372"/>
      <c r="U249" s="372"/>
      <c r="V249" s="372"/>
    </row>
    <row r="250" spans="1:22">
      <c r="A250" s="52"/>
      <c r="B250" s="50">
        <f t="shared" si="11"/>
        <v>228</v>
      </c>
      <c r="C250" s="913"/>
      <c r="D250" s="913"/>
      <c r="E250" s="913"/>
      <c r="F250" s="55"/>
      <c r="L250" s="372"/>
      <c r="M250" s="372"/>
      <c r="S250" s="378"/>
      <c r="T250" s="372"/>
      <c r="U250" s="372"/>
      <c r="V250" s="372"/>
    </row>
    <row r="251" spans="1:22">
      <c r="A251" s="52"/>
      <c r="B251" s="50">
        <f t="shared" si="11"/>
        <v>229</v>
      </c>
      <c r="C251" s="913"/>
      <c r="D251" s="913"/>
      <c r="E251" s="913"/>
      <c r="F251" s="55"/>
      <c r="L251" s="372"/>
      <c r="M251" s="372"/>
      <c r="S251" s="378"/>
      <c r="T251" s="372"/>
      <c r="U251" s="372"/>
      <c r="V251" s="372"/>
    </row>
    <row r="252" spans="1:22">
      <c r="A252" s="52"/>
      <c r="B252" s="50">
        <f t="shared" si="11"/>
        <v>230</v>
      </c>
      <c r="C252" s="913"/>
      <c r="D252" s="913"/>
      <c r="E252" s="913"/>
      <c r="F252" s="55"/>
      <c r="L252" s="372"/>
      <c r="M252" s="372"/>
      <c r="S252" s="378"/>
      <c r="T252" s="372"/>
      <c r="U252" s="372"/>
      <c r="V252" s="372"/>
    </row>
    <row r="253" spans="1:22">
      <c r="A253" s="52"/>
      <c r="B253" s="50">
        <f t="shared" si="11"/>
        <v>231</v>
      </c>
      <c r="C253" s="913"/>
      <c r="D253" s="913"/>
      <c r="E253" s="913"/>
      <c r="F253" s="55"/>
      <c r="L253" s="372"/>
      <c r="M253" s="372"/>
      <c r="S253" s="378"/>
      <c r="T253" s="372"/>
      <c r="U253" s="372"/>
      <c r="V253" s="372"/>
    </row>
    <row r="254" spans="1:22">
      <c r="A254" s="52"/>
      <c r="B254" s="50">
        <f t="shared" si="11"/>
        <v>232</v>
      </c>
      <c r="C254" s="913"/>
      <c r="D254" s="913"/>
      <c r="E254" s="913"/>
      <c r="F254" s="55"/>
      <c r="L254" s="372"/>
      <c r="M254" s="372"/>
      <c r="S254" s="378"/>
      <c r="T254" s="372"/>
      <c r="U254" s="372"/>
      <c r="V254" s="372"/>
    </row>
    <row r="255" spans="1:22">
      <c r="A255" s="52"/>
      <c r="B255" s="50">
        <f t="shared" si="11"/>
        <v>233</v>
      </c>
      <c r="C255" s="913"/>
      <c r="D255" s="913"/>
      <c r="E255" s="913"/>
      <c r="F255" s="55"/>
      <c r="L255" s="372"/>
      <c r="M255" s="372"/>
      <c r="S255" s="378"/>
      <c r="T255" s="372"/>
      <c r="U255" s="372"/>
      <c r="V255" s="372"/>
    </row>
    <row r="256" spans="1:22">
      <c r="A256" s="52"/>
      <c r="B256" s="50">
        <f t="shared" si="11"/>
        <v>234</v>
      </c>
      <c r="C256" s="913"/>
      <c r="D256" s="913"/>
      <c r="E256" s="913"/>
      <c r="F256" s="55"/>
      <c r="L256" s="372"/>
      <c r="M256" s="372"/>
      <c r="S256" s="378"/>
      <c r="T256" s="372"/>
      <c r="U256" s="372"/>
      <c r="V256" s="372"/>
    </row>
    <row r="257" spans="1:22">
      <c r="A257" s="52"/>
      <c r="B257" s="50">
        <f t="shared" si="11"/>
        <v>235</v>
      </c>
      <c r="C257" s="913"/>
      <c r="D257" s="913"/>
      <c r="E257" s="913"/>
      <c r="F257" s="55"/>
      <c r="L257" s="372"/>
      <c r="M257" s="372"/>
      <c r="S257" s="378"/>
      <c r="T257" s="372"/>
      <c r="U257" s="372"/>
      <c r="V257" s="372"/>
    </row>
    <row r="258" spans="1:22">
      <c r="A258" s="52"/>
      <c r="B258" s="50">
        <f t="shared" si="11"/>
        <v>236</v>
      </c>
      <c r="C258" s="913"/>
      <c r="D258" s="913"/>
      <c r="E258" s="913"/>
      <c r="F258" s="55"/>
      <c r="L258" s="372"/>
      <c r="M258" s="372"/>
      <c r="S258" s="378"/>
      <c r="T258" s="372"/>
      <c r="U258" s="372"/>
      <c r="V258" s="372"/>
    </row>
    <row r="259" spans="1:22">
      <c r="A259" s="52"/>
      <c r="B259" s="50">
        <f t="shared" si="11"/>
        <v>237</v>
      </c>
      <c r="C259" s="913"/>
      <c r="D259" s="913"/>
      <c r="E259" s="913"/>
      <c r="F259" s="55"/>
      <c r="L259" s="372"/>
      <c r="M259" s="372"/>
      <c r="S259" s="378"/>
      <c r="T259" s="372"/>
      <c r="U259" s="372"/>
      <c r="V259" s="372"/>
    </row>
    <row r="260" spans="1:22">
      <c r="A260" s="52"/>
      <c r="B260" s="50">
        <f t="shared" si="11"/>
        <v>238</v>
      </c>
      <c r="C260" s="913"/>
      <c r="D260" s="913"/>
      <c r="E260" s="913"/>
      <c r="F260" s="55"/>
      <c r="L260" s="372"/>
      <c r="M260" s="372"/>
      <c r="S260" s="378"/>
      <c r="T260" s="372"/>
      <c r="U260" s="372"/>
      <c r="V260" s="372"/>
    </row>
    <row r="261" spans="1:22">
      <c r="A261" s="52"/>
      <c r="B261" s="50">
        <f t="shared" si="11"/>
        <v>239</v>
      </c>
      <c r="C261" s="913"/>
      <c r="D261" s="913"/>
      <c r="E261" s="913"/>
      <c r="F261" s="55"/>
      <c r="L261" s="372"/>
      <c r="M261" s="372"/>
      <c r="S261" s="378"/>
      <c r="T261" s="372"/>
      <c r="U261" s="372"/>
      <c r="V261" s="372"/>
    </row>
    <row r="262" spans="1:22">
      <c r="A262" s="52"/>
      <c r="B262" s="50">
        <f t="shared" si="11"/>
        <v>240</v>
      </c>
      <c r="C262" s="913"/>
      <c r="D262" s="913"/>
      <c r="E262" s="913"/>
      <c r="F262" s="55"/>
      <c r="L262" s="372"/>
      <c r="M262" s="372"/>
      <c r="S262" s="378"/>
      <c r="T262" s="372"/>
      <c r="U262" s="372"/>
      <c r="V262" s="372"/>
    </row>
    <row r="263" spans="1:22">
      <c r="A263" s="52"/>
      <c r="B263" s="50">
        <f t="shared" si="11"/>
        <v>241</v>
      </c>
      <c r="C263" s="913"/>
      <c r="D263" s="913"/>
      <c r="E263" s="913"/>
      <c r="F263" s="55"/>
      <c r="L263" s="372"/>
      <c r="M263" s="372"/>
      <c r="S263" s="378"/>
      <c r="T263" s="372"/>
      <c r="U263" s="372"/>
      <c r="V263" s="372"/>
    </row>
    <row r="264" spans="1:22">
      <c r="A264" s="52"/>
      <c r="B264" s="50">
        <f t="shared" si="11"/>
        <v>242</v>
      </c>
      <c r="C264" s="913"/>
      <c r="D264" s="913"/>
      <c r="E264" s="913"/>
      <c r="F264" s="55"/>
      <c r="L264" s="372"/>
      <c r="M264" s="372"/>
      <c r="S264" s="378"/>
      <c r="T264" s="372"/>
      <c r="U264" s="372"/>
      <c r="V264" s="372"/>
    </row>
    <row r="265" spans="1:22">
      <c r="A265" s="52"/>
      <c r="B265" s="50">
        <f t="shared" si="11"/>
        <v>243</v>
      </c>
      <c r="C265" s="913"/>
      <c r="D265" s="913"/>
      <c r="E265" s="913"/>
      <c r="F265" s="55"/>
      <c r="L265" s="372"/>
      <c r="M265" s="372"/>
      <c r="S265" s="378"/>
      <c r="T265" s="372"/>
      <c r="U265" s="372"/>
      <c r="V265" s="372"/>
    </row>
    <row r="266" spans="1:22">
      <c r="A266" s="52"/>
      <c r="B266" s="50">
        <f t="shared" si="11"/>
        <v>244</v>
      </c>
      <c r="C266" s="913"/>
      <c r="D266" s="913"/>
      <c r="E266" s="913"/>
      <c r="F266" s="55"/>
      <c r="L266" s="372"/>
      <c r="M266" s="372"/>
      <c r="S266" s="378"/>
      <c r="T266" s="372"/>
      <c r="U266" s="372"/>
      <c r="V266" s="372"/>
    </row>
    <row r="267" spans="1:22">
      <c r="A267" s="52"/>
      <c r="B267" s="50">
        <f t="shared" si="11"/>
        <v>245</v>
      </c>
      <c r="C267" s="913"/>
      <c r="D267" s="913"/>
      <c r="E267" s="913"/>
      <c r="F267" s="55"/>
      <c r="L267" s="372"/>
      <c r="M267" s="372"/>
      <c r="S267" s="378"/>
      <c r="T267" s="372"/>
      <c r="U267" s="372"/>
      <c r="V267" s="372"/>
    </row>
    <row r="268" spans="1:22">
      <c r="A268" s="52"/>
      <c r="B268" s="50">
        <f t="shared" si="11"/>
        <v>246</v>
      </c>
      <c r="C268" s="913"/>
      <c r="D268" s="913"/>
      <c r="E268" s="913"/>
      <c r="F268" s="55"/>
      <c r="L268" s="372"/>
      <c r="M268" s="372"/>
      <c r="S268" s="378"/>
      <c r="T268" s="372"/>
      <c r="U268" s="372"/>
      <c r="V268" s="372"/>
    </row>
    <row r="269" spans="1:22">
      <c r="A269" s="52"/>
      <c r="B269" s="50">
        <f t="shared" si="11"/>
        <v>247</v>
      </c>
      <c r="C269" s="913"/>
      <c r="D269" s="913"/>
      <c r="E269" s="913"/>
      <c r="F269" s="55"/>
      <c r="L269" s="372"/>
      <c r="M269" s="372"/>
      <c r="S269" s="378"/>
      <c r="T269" s="372"/>
      <c r="U269" s="372"/>
      <c r="V269" s="372"/>
    </row>
    <row r="270" spans="1:22">
      <c r="A270" s="52"/>
      <c r="B270" s="50">
        <f t="shared" si="11"/>
        <v>248</v>
      </c>
      <c r="C270" s="913"/>
      <c r="D270" s="913"/>
      <c r="E270" s="913"/>
      <c r="F270" s="55"/>
      <c r="L270" s="372"/>
      <c r="M270" s="372"/>
      <c r="S270" s="378"/>
      <c r="T270" s="372"/>
      <c r="U270" s="372"/>
      <c r="V270" s="372"/>
    </row>
    <row r="271" spans="1:22">
      <c r="A271" s="52"/>
      <c r="B271" s="50">
        <f t="shared" si="11"/>
        <v>249</v>
      </c>
      <c r="C271" s="913"/>
      <c r="D271" s="913"/>
      <c r="E271" s="913"/>
      <c r="F271" s="55"/>
      <c r="L271" s="372"/>
      <c r="M271" s="372"/>
      <c r="S271" s="378"/>
      <c r="T271" s="372"/>
      <c r="U271" s="372"/>
      <c r="V271" s="372"/>
    </row>
    <row r="272" spans="1:22">
      <c r="A272" s="52"/>
      <c r="B272" s="50">
        <f t="shared" si="11"/>
        <v>250</v>
      </c>
      <c r="C272" s="913"/>
      <c r="D272" s="913"/>
      <c r="E272" s="913"/>
      <c r="F272" s="55"/>
      <c r="L272" s="372"/>
      <c r="M272" s="372"/>
      <c r="S272" s="378"/>
      <c r="T272" s="372"/>
      <c r="U272" s="372"/>
      <c r="V272" s="372"/>
    </row>
    <row r="273" spans="1:22">
      <c r="A273" s="52"/>
      <c r="B273" s="50">
        <f t="shared" si="11"/>
        <v>251</v>
      </c>
      <c r="C273" s="913"/>
      <c r="D273" s="913"/>
      <c r="E273" s="913"/>
      <c r="F273" s="55"/>
      <c r="L273" s="372"/>
      <c r="M273" s="372"/>
      <c r="S273" s="378"/>
      <c r="T273" s="372"/>
      <c r="U273" s="372"/>
      <c r="V273" s="372"/>
    </row>
    <row r="274" spans="1:22">
      <c r="A274" s="52"/>
      <c r="B274" s="50">
        <f t="shared" si="11"/>
        <v>252</v>
      </c>
      <c r="C274" s="913"/>
      <c r="D274" s="913"/>
      <c r="E274" s="913"/>
      <c r="F274" s="55"/>
      <c r="L274" s="372"/>
      <c r="M274" s="372"/>
      <c r="S274" s="378"/>
      <c r="T274" s="372"/>
      <c r="U274" s="372"/>
      <c r="V274" s="372"/>
    </row>
    <row r="275" spans="1:22">
      <c r="A275" s="52"/>
      <c r="B275" s="50">
        <f t="shared" si="11"/>
        <v>253</v>
      </c>
      <c r="C275" s="913"/>
      <c r="D275" s="913"/>
      <c r="E275" s="913"/>
      <c r="F275" s="55"/>
      <c r="L275" s="372"/>
      <c r="M275" s="372"/>
      <c r="S275" s="378"/>
      <c r="T275" s="372"/>
      <c r="U275" s="372"/>
      <c r="V275" s="372"/>
    </row>
    <row r="276" spans="1:22">
      <c r="A276" s="52"/>
      <c r="B276" s="50">
        <f t="shared" si="11"/>
        <v>254</v>
      </c>
      <c r="C276" s="913"/>
      <c r="D276" s="913"/>
      <c r="E276" s="913"/>
      <c r="F276" s="55"/>
      <c r="L276" s="372"/>
      <c r="M276" s="372"/>
      <c r="S276" s="378"/>
      <c r="T276" s="372"/>
      <c r="U276" s="372"/>
      <c r="V276" s="372"/>
    </row>
    <row r="277" spans="1:22">
      <c r="A277" s="52"/>
      <c r="B277" s="50">
        <f t="shared" si="11"/>
        <v>255</v>
      </c>
      <c r="C277" s="913"/>
      <c r="D277" s="913"/>
      <c r="E277" s="913"/>
      <c r="F277" s="55"/>
      <c r="L277" s="372"/>
      <c r="M277" s="372"/>
      <c r="S277" s="378"/>
      <c r="T277" s="372"/>
      <c r="U277" s="372"/>
      <c r="V277" s="372"/>
    </row>
    <row r="278" spans="1:22">
      <c r="A278" s="52"/>
      <c r="B278" s="50">
        <f t="shared" si="11"/>
        <v>256</v>
      </c>
      <c r="C278" s="913"/>
      <c r="D278" s="913"/>
      <c r="E278" s="913"/>
      <c r="F278" s="55"/>
      <c r="L278" s="372"/>
      <c r="M278" s="372"/>
      <c r="S278" s="378"/>
      <c r="T278" s="372"/>
      <c r="U278" s="372"/>
      <c r="V278" s="372"/>
    </row>
    <row r="279" spans="1:22">
      <c r="A279" s="52"/>
      <c r="B279" s="50">
        <f t="shared" si="11"/>
        <v>257</v>
      </c>
      <c r="C279" s="913"/>
      <c r="D279" s="913"/>
      <c r="E279" s="913"/>
      <c r="F279" s="55"/>
      <c r="L279" s="372"/>
      <c r="M279" s="372"/>
      <c r="S279" s="378"/>
      <c r="T279" s="372"/>
      <c r="U279" s="372"/>
      <c r="V279" s="372"/>
    </row>
    <row r="280" spans="1:22">
      <c r="A280" s="52"/>
      <c r="B280" s="50">
        <f t="shared" si="11"/>
        <v>258</v>
      </c>
      <c r="C280" s="913"/>
      <c r="D280" s="913"/>
      <c r="E280" s="913"/>
      <c r="F280" s="55"/>
      <c r="L280" s="372"/>
      <c r="M280" s="372"/>
      <c r="S280" s="378"/>
      <c r="T280" s="372"/>
      <c r="U280" s="372"/>
      <c r="V280" s="372"/>
    </row>
    <row r="281" spans="1:22">
      <c r="A281" s="52"/>
      <c r="B281" s="50">
        <f t="shared" ref="B281:B344" si="12">B280+1</f>
        <v>259</v>
      </c>
      <c r="C281" s="913"/>
      <c r="D281" s="913"/>
      <c r="E281" s="913"/>
      <c r="F281" s="55"/>
      <c r="L281" s="372"/>
      <c r="M281" s="372"/>
      <c r="S281" s="378"/>
      <c r="T281" s="372"/>
      <c r="U281" s="372"/>
      <c r="V281" s="372"/>
    </row>
    <row r="282" spans="1:22">
      <c r="A282" s="52"/>
      <c r="B282" s="50">
        <f t="shared" si="12"/>
        <v>260</v>
      </c>
      <c r="C282" s="913"/>
      <c r="D282" s="913"/>
      <c r="E282" s="913"/>
      <c r="F282" s="55"/>
      <c r="L282" s="372"/>
      <c r="M282" s="372"/>
      <c r="S282" s="378"/>
      <c r="T282" s="372"/>
      <c r="U282" s="372"/>
      <c r="V282" s="372"/>
    </row>
    <row r="283" spans="1:22">
      <c r="A283" s="52"/>
      <c r="B283" s="50">
        <f t="shared" si="12"/>
        <v>261</v>
      </c>
      <c r="C283" s="913"/>
      <c r="D283" s="913"/>
      <c r="E283" s="913"/>
      <c r="F283" s="55"/>
      <c r="L283" s="372"/>
      <c r="M283" s="372"/>
      <c r="S283" s="378"/>
      <c r="T283" s="372"/>
      <c r="U283" s="372"/>
      <c r="V283" s="372"/>
    </row>
    <row r="284" spans="1:22">
      <c r="A284" s="52"/>
      <c r="B284" s="50">
        <f t="shared" si="12"/>
        <v>262</v>
      </c>
      <c r="C284" s="913"/>
      <c r="D284" s="913"/>
      <c r="E284" s="913"/>
      <c r="F284" s="55"/>
      <c r="L284" s="372"/>
      <c r="M284" s="372"/>
      <c r="S284" s="378"/>
      <c r="T284" s="372"/>
      <c r="U284" s="372"/>
      <c r="V284" s="372"/>
    </row>
    <row r="285" spans="1:22">
      <c r="A285" s="52"/>
      <c r="B285" s="50">
        <f t="shared" si="12"/>
        <v>263</v>
      </c>
      <c r="C285" s="913"/>
      <c r="D285" s="913"/>
      <c r="E285" s="913"/>
      <c r="F285" s="55"/>
      <c r="L285" s="372"/>
      <c r="M285" s="372"/>
      <c r="S285" s="378"/>
      <c r="T285" s="372"/>
      <c r="U285" s="372"/>
      <c r="V285" s="372"/>
    </row>
    <row r="286" spans="1:22">
      <c r="A286" s="52"/>
      <c r="B286" s="50">
        <f t="shared" si="12"/>
        <v>264</v>
      </c>
      <c r="C286" s="913"/>
      <c r="D286" s="913"/>
      <c r="E286" s="913"/>
      <c r="F286" s="55"/>
      <c r="L286" s="372"/>
      <c r="M286" s="372"/>
      <c r="S286" s="378"/>
      <c r="T286" s="372"/>
      <c r="U286" s="372"/>
      <c r="V286" s="372"/>
    </row>
    <row r="287" spans="1:22">
      <c r="A287" s="52"/>
      <c r="B287" s="50">
        <f t="shared" si="12"/>
        <v>265</v>
      </c>
      <c r="C287" s="913"/>
      <c r="D287" s="913"/>
      <c r="E287" s="913"/>
      <c r="F287" s="55"/>
      <c r="L287" s="372"/>
      <c r="M287" s="372"/>
      <c r="S287" s="378"/>
      <c r="T287" s="372"/>
      <c r="U287" s="372"/>
      <c r="V287" s="372"/>
    </row>
    <row r="288" spans="1:22">
      <c r="A288" s="52"/>
      <c r="B288" s="50">
        <f t="shared" si="12"/>
        <v>266</v>
      </c>
      <c r="C288" s="913"/>
      <c r="D288" s="913"/>
      <c r="E288" s="913"/>
      <c r="F288" s="55"/>
      <c r="L288" s="372"/>
      <c r="M288" s="372"/>
      <c r="S288" s="378"/>
      <c r="T288" s="372"/>
      <c r="U288" s="372"/>
      <c r="V288" s="372"/>
    </row>
    <row r="289" spans="1:22">
      <c r="A289" s="52"/>
      <c r="B289" s="50">
        <f t="shared" si="12"/>
        <v>267</v>
      </c>
      <c r="C289" s="913"/>
      <c r="D289" s="913"/>
      <c r="E289" s="913"/>
      <c r="F289" s="55"/>
      <c r="L289" s="372"/>
      <c r="M289" s="372"/>
      <c r="S289" s="378"/>
      <c r="T289" s="372"/>
      <c r="U289" s="372"/>
      <c r="V289" s="372"/>
    </row>
    <row r="290" spans="1:22">
      <c r="A290" s="52"/>
      <c r="B290" s="50">
        <f t="shared" si="12"/>
        <v>268</v>
      </c>
      <c r="C290" s="913"/>
      <c r="D290" s="913"/>
      <c r="E290" s="913"/>
      <c r="F290" s="55"/>
      <c r="L290" s="372"/>
      <c r="M290" s="372"/>
      <c r="S290" s="378"/>
      <c r="T290" s="372"/>
      <c r="U290" s="372"/>
      <c r="V290" s="372"/>
    </row>
    <row r="291" spans="1:22">
      <c r="A291" s="52"/>
      <c r="B291" s="50">
        <f t="shared" si="12"/>
        <v>269</v>
      </c>
      <c r="C291" s="913"/>
      <c r="D291" s="913"/>
      <c r="E291" s="913"/>
      <c r="F291" s="55"/>
      <c r="L291" s="372"/>
      <c r="M291" s="372"/>
      <c r="S291" s="378"/>
      <c r="T291" s="372"/>
      <c r="U291" s="372"/>
      <c r="V291" s="372"/>
    </row>
    <row r="292" spans="1:22">
      <c r="A292" s="52"/>
      <c r="B292" s="50">
        <f t="shared" si="12"/>
        <v>270</v>
      </c>
      <c r="C292" s="913"/>
      <c r="D292" s="913"/>
      <c r="E292" s="913"/>
      <c r="F292" s="55"/>
      <c r="L292" s="372"/>
      <c r="M292" s="372"/>
      <c r="S292" s="378"/>
      <c r="T292" s="372"/>
      <c r="U292" s="372"/>
      <c r="V292" s="372"/>
    </row>
    <row r="293" spans="1:22">
      <c r="A293" s="52"/>
      <c r="B293" s="50">
        <f t="shared" si="12"/>
        <v>271</v>
      </c>
      <c r="C293" s="913"/>
      <c r="D293" s="913"/>
      <c r="E293" s="913"/>
      <c r="F293" s="55"/>
      <c r="L293" s="372"/>
      <c r="M293" s="372"/>
      <c r="S293" s="378"/>
      <c r="T293" s="372"/>
      <c r="U293" s="372"/>
      <c r="V293" s="372"/>
    </row>
    <row r="294" spans="1:22">
      <c r="A294" s="52"/>
      <c r="B294" s="50">
        <f t="shared" si="12"/>
        <v>272</v>
      </c>
      <c r="C294" s="913"/>
      <c r="D294" s="913"/>
      <c r="E294" s="913"/>
      <c r="F294" s="55"/>
      <c r="L294" s="372"/>
      <c r="M294" s="372"/>
      <c r="S294" s="378"/>
      <c r="T294" s="372"/>
      <c r="U294" s="372"/>
      <c r="V294" s="372"/>
    </row>
    <row r="295" spans="1:22">
      <c r="A295" s="52"/>
      <c r="B295" s="50">
        <f t="shared" si="12"/>
        <v>273</v>
      </c>
      <c r="C295" s="913"/>
      <c r="D295" s="913"/>
      <c r="E295" s="913"/>
      <c r="F295" s="55"/>
      <c r="L295" s="372"/>
      <c r="M295" s="372"/>
      <c r="S295" s="378"/>
      <c r="T295" s="372"/>
      <c r="U295" s="372"/>
      <c r="V295" s="372"/>
    </row>
    <row r="296" spans="1:22">
      <c r="A296" s="52"/>
      <c r="B296" s="50">
        <f t="shared" si="12"/>
        <v>274</v>
      </c>
      <c r="C296" s="913"/>
      <c r="D296" s="913"/>
      <c r="E296" s="913"/>
      <c r="F296" s="55"/>
      <c r="L296" s="372"/>
      <c r="M296" s="372"/>
      <c r="S296" s="378"/>
      <c r="T296" s="372"/>
      <c r="U296" s="372"/>
      <c r="V296" s="372"/>
    </row>
    <row r="297" spans="1:22">
      <c r="A297" s="52"/>
      <c r="B297" s="50">
        <f t="shared" si="12"/>
        <v>275</v>
      </c>
      <c r="C297" s="913"/>
      <c r="D297" s="913"/>
      <c r="E297" s="913"/>
      <c r="F297" s="55"/>
      <c r="L297" s="372"/>
      <c r="M297" s="372"/>
      <c r="S297" s="378"/>
      <c r="T297" s="372"/>
      <c r="U297" s="372"/>
      <c r="V297" s="372"/>
    </row>
    <row r="298" spans="1:22">
      <c r="A298" s="52"/>
      <c r="B298" s="50">
        <f t="shared" si="12"/>
        <v>276</v>
      </c>
      <c r="C298" s="913"/>
      <c r="D298" s="913"/>
      <c r="E298" s="913"/>
      <c r="F298" s="55"/>
      <c r="L298" s="372"/>
      <c r="M298" s="372"/>
      <c r="S298" s="378"/>
      <c r="T298" s="372"/>
      <c r="U298" s="372"/>
      <c r="V298" s="372"/>
    </row>
    <row r="299" spans="1:22">
      <c r="A299" s="52"/>
      <c r="B299" s="50">
        <f t="shared" si="12"/>
        <v>277</v>
      </c>
      <c r="C299" s="913"/>
      <c r="D299" s="913"/>
      <c r="E299" s="913"/>
      <c r="F299" s="55"/>
      <c r="L299" s="372"/>
      <c r="M299" s="372"/>
      <c r="S299" s="378"/>
      <c r="T299" s="372"/>
      <c r="U299" s="372"/>
      <c r="V299" s="372"/>
    </row>
    <row r="300" spans="1:22">
      <c r="A300" s="52"/>
      <c r="B300" s="50">
        <f t="shared" si="12"/>
        <v>278</v>
      </c>
      <c r="C300" s="913"/>
      <c r="D300" s="913"/>
      <c r="E300" s="913"/>
      <c r="F300" s="55"/>
      <c r="L300" s="372"/>
      <c r="M300" s="372"/>
      <c r="S300" s="378"/>
      <c r="T300" s="372"/>
      <c r="U300" s="372"/>
      <c r="V300" s="372"/>
    </row>
    <row r="301" spans="1:22">
      <c r="A301" s="52"/>
      <c r="B301" s="50">
        <f t="shared" si="12"/>
        <v>279</v>
      </c>
      <c r="C301" s="913"/>
      <c r="D301" s="913"/>
      <c r="E301" s="913"/>
      <c r="F301" s="55"/>
      <c r="L301" s="372"/>
      <c r="M301" s="372"/>
      <c r="S301" s="378"/>
      <c r="T301" s="372"/>
      <c r="U301" s="372"/>
      <c r="V301" s="372"/>
    </row>
    <row r="302" spans="1:22">
      <c r="A302" s="52"/>
      <c r="B302" s="50">
        <f t="shared" si="12"/>
        <v>280</v>
      </c>
      <c r="C302" s="913"/>
      <c r="D302" s="913"/>
      <c r="E302" s="913"/>
      <c r="F302" s="55"/>
      <c r="L302" s="372"/>
      <c r="M302" s="372"/>
      <c r="S302" s="378"/>
      <c r="T302" s="372"/>
      <c r="U302" s="372"/>
      <c r="V302" s="372"/>
    </row>
    <row r="303" spans="1:22">
      <c r="A303" s="52"/>
      <c r="B303" s="50">
        <f t="shared" si="12"/>
        <v>281</v>
      </c>
      <c r="C303" s="913"/>
      <c r="D303" s="913"/>
      <c r="E303" s="913"/>
      <c r="F303" s="55"/>
      <c r="L303" s="372"/>
      <c r="M303" s="372"/>
      <c r="S303" s="378"/>
      <c r="T303" s="372"/>
      <c r="U303" s="372"/>
      <c r="V303" s="372"/>
    </row>
    <row r="304" spans="1:22">
      <c r="A304" s="52"/>
      <c r="B304" s="50">
        <f t="shared" si="12"/>
        <v>282</v>
      </c>
      <c r="C304" s="913"/>
      <c r="D304" s="913"/>
      <c r="E304" s="913"/>
      <c r="F304" s="55"/>
      <c r="L304" s="372"/>
      <c r="M304" s="372"/>
      <c r="S304" s="378"/>
      <c r="T304" s="372"/>
      <c r="U304" s="372"/>
      <c r="V304" s="372"/>
    </row>
    <row r="305" spans="1:22">
      <c r="A305" s="52"/>
      <c r="B305" s="50">
        <f t="shared" si="12"/>
        <v>283</v>
      </c>
      <c r="C305" s="913"/>
      <c r="D305" s="913"/>
      <c r="E305" s="913"/>
      <c r="F305" s="55"/>
      <c r="L305" s="372"/>
      <c r="M305" s="372"/>
      <c r="S305" s="378"/>
      <c r="T305" s="372"/>
      <c r="U305" s="372"/>
      <c r="V305" s="372"/>
    </row>
    <row r="306" spans="1:22">
      <c r="A306" s="52"/>
      <c r="B306" s="50">
        <f t="shared" si="12"/>
        <v>284</v>
      </c>
      <c r="C306" s="913"/>
      <c r="D306" s="913"/>
      <c r="E306" s="913"/>
      <c r="F306" s="55"/>
      <c r="L306" s="372"/>
      <c r="M306" s="372"/>
      <c r="S306" s="378"/>
      <c r="T306" s="372"/>
      <c r="U306" s="372"/>
      <c r="V306" s="372"/>
    </row>
    <row r="307" spans="1:22">
      <c r="A307" s="52"/>
      <c r="B307" s="50">
        <f t="shared" si="12"/>
        <v>285</v>
      </c>
      <c r="C307" s="913"/>
      <c r="D307" s="913"/>
      <c r="E307" s="913"/>
      <c r="F307" s="55"/>
      <c r="L307" s="372"/>
      <c r="M307" s="372"/>
      <c r="S307" s="378"/>
      <c r="T307" s="372"/>
      <c r="U307" s="372"/>
      <c r="V307" s="372"/>
    </row>
    <row r="308" spans="1:22">
      <c r="A308" s="52"/>
      <c r="B308" s="50">
        <f t="shared" si="12"/>
        <v>286</v>
      </c>
      <c r="C308" s="913"/>
      <c r="D308" s="913"/>
      <c r="E308" s="913"/>
      <c r="F308" s="55"/>
      <c r="L308" s="372"/>
      <c r="M308" s="372"/>
      <c r="S308" s="378"/>
      <c r="T308" s="372"/>
      <c r="U308" s="372"/>
      <c r="V308" s="372"/>
    </row>
    <row r="309" spans="1:22">
      <c r="A309" s="52"/>
      <c r="B309" s="50">
        <f t="shared" si="12"/>
        <v>287</v>
      </c>
      <c r="C309" s="913"/>
      <c r="D309" s="913"/>
      <c r="E309" s="913"/>
      <c r="F309" s="55"/>
      <c r="L309" s="372"/>
      <c r="M309" s="372"/>
      <c r="S309" s="378"/>
      <c r="T309" s="372"/>
      <c r="U309" s="372"/>
      <c r="V309" s="372"/>
    </row>
    <row r="310" spans="1:22">
      <c r="A310" s="52"/>
      <c r="B310" s="50">
        <f t="shared" si="12"/>
        <v>288</v>
      </c>
      <c r="C310" s="913"/>
      <c r="D310" s="913"/>
      <c r="E310" s="913"/>
      <c r="F310" s="55"/>
      <c r="L310" s="372"/>
      <c r="M310" s="372"/>
      <c r="S310" s="378"/>
      <c r="T310" s="372"/>
      <c r="U310" s="372"/>
      <c r="V310" s="372"/>
    </row>
    <row r="311" spans="1:22">
      <c r="A311" s="52"/>
      <c r="B311" s="50">
        <f t="shared" si="12"/>
        <v>289</v>
      </c>
      <c r="C311" s="913"/>
      <c r="D311" s="913"/>
      <c r="E311" s="913"/>
      <c r="F311" s="55"/>
      <c r="L311" s="372"/>
      <c r="M311" s="372"/>
      <c r="S311" s="378"/>
      <c r="T311" s="372"/>
      <c r="U311" s="372"/>
      <c r="V311" s="372"/>
    </row>
    <row r="312" spans="1:22">
      <c r="A312" s="52"/>
      <c r="B312" s="50">
        <f t="shared" si="12"/>
        <v>290</v>
      </c>
      <c r="C312" s="913"/>
      <c r="D312" s="913"/>
      <c r="E312" s="913"/>
      <c r="F312" s="55"/>
      <c r="L312" s="372"/>
      <c r="M312" s="372"/>
      <c r="S312" s="378"/>
      <c r="T312" s="372"/>
      <c r="U312" s="372"/>
      <c r="V312" s="372"/>
    </row>
    <row r="313" spans="1:22">
      <c r="A313" s="52"/>
      <c r="B313" s="50">
        <f t="shared" si="12"/>
        <v>291</v>
      </c>
      <c r="C313" s="913"/>
      <c r="D313" s="913"/>
      <c r="E313" s="913"/>
      <c r="F313" s="55"/>
      <c r="L313" s="372"/>
      <c r="M313" s="372"/>
      <c r="S313" s="378"/>
      <c r="T313" s="372"/>
      <c r="U313" s="372"/>
      <c r="V313" s="372"/>
    </row>
    <row r="314" spans="1:22">
      <c r="A314" s="52"/>
      <c r="B314" s="50">
        <f t="shared" si="12"/>
        <v>292</v>
      </c>
      <c r="C314" s="913"/>
      <c r="D314" s="913"/>
      <c r="E314" s="913"/>
      <c r="F314" s="55"/>
      <c r="L314" s="372"/>
      <c r="M314" s="372"/>
      <c r="S314" s="378"/>
      <c r="T314" s="372"/>
      <c r="U314" s="372"/>
      <c r="V314" s="372"/>
    </row>
    <row r="315" spans="1:22">
      <c r="A315" s="52"/>
      <c r="B315" s="50">
        <f t="shared" si="12"/>
        <v>293</v>
      </c>
      <c r="C315" s="913"/>
      <c r="D315" s="913"/>
      <c r="E315" s="913"/>
      <c r="F315" s="55"/>
      <c r="L315" s="372"/>
      <c r="M315" s="372"/>
      <c r="S315" s="378"/>
      <c r="T315" s="372"/>
      <c r="U315" s="372"/>
      <c r="V315" s="372"/>
    </row>
    <row r="316" spans="1:22">
      <c r="A316" s="52"/>
      <c r="B316" s="50">
        <f t="shared" si="12"/>
        <v>294</v>
      </c>
      <c r="C316" s="913"/>
      <c r="D316" s="913"/>
      <c r="E316" s="913"/>
      <c r="F316" s="55"/>
      <c r="L316" s="372"/>
      <c r="M316" s="372"/>
      <c r="S316" s="378"/>
      <c r="T316" s="372"/>
      <c r="U316" s="372"/>
      <c r="V316" s="372"/>
    </row>
    <row r="317" spans="1:22">
      <c r="A317" s="52"/>
      <c r="B317" s="50">
        <f t="shared" si="12"/>
        <v>295</v>
      </c>
      <c r="C317" s="913"/>
      <c r="D317" s="913"/>
      <c r="E317" s="913"/>
      <c r="F317" s="55"/>
      <c r="L317" s="372"/>
      <c r="M317" s="372"/>
      <c r="S317" s="378"/>
      <c r="T317" s="372"/>
      <c r="U317" s="372"/>
      <c r="V317" s="372"/>
    </row>
    <row r="318" spans="1:22">
      <c r="A318" s="52"/>
      <c r="B318" s="50">
        <f t="shared" si="12"/>
        <v>296</v>
      </c>
      <c r="C318" s="913"/>
      <c r="D318" s="913"/>
      <c r="E318" s="913"/>
      <c r="F318" s="55"/>
      <c r="L318" s="372"/>
      <c r="M318" s="372"/>
      <c r="S318" s="378"/>
      <c r="T318" s="372"/>
      <c r="U318" s="372"/>
      <c r="V318" s="372"/>
    </row>
    <row r="319" spans="1:22">
      <c r="A319" s="52"/>
      <c r="B319" s="50">
        <f t="shared" si="12"/>
        <v>297</v>
      </c>
      <c r="C319" s="913"/>
      <c r="D319" s="913"/>
      <c r="E319" s="913"/>
      <c r="F319" s="55"/>
      <c r="L319" s="372"/>
      <c r="M319" s="372"/>
      <c r="S319" s="378"/>
      <c r="T319" s="372"/>
      <c r="U319" s="372"/>
      <c r="V319" s="372"/>
    </row>
    <row r="320" spans="1:22">
      <c r="A320" s="52"/>
      <c r="B320" s="50">
        <f t="shared" si="12"/>
        <v>298</v>
      </c>
      <c r="C320" s="913"/>
      <c r="D320" s="913"/>
      <c r="E320" s="913"/>
      <c r="F320" s="55"/>
      <c r="L320" s="372"/>
      <c r="M320" s="372"/>
      <c r="S320" s="378"/>
      <c r="T320" s="372"/>
      <c r="U320" s="372"/>
      <c r="V320" s="372"/>
    </row>
    <row r="321" spans="1:22">
      <c r="A321" s="52"/>
      <c r="B321" s="50">
        <f t="shared" si="12"/>
        <v>299</v>
      </c>
      <c r="C321" s="913"/>
      <c r="D321" s="913"/>
      <c r="E321" s="913"/>
      <c r="F321" s="55"/>
      <c r="L321" s="372"/>
      <c r="M321" s="372"/>
      <c r="S321" s="378"/>
      <c r="T321" s="372"/>
      <c r="U321" s="372"/>
      <c r="V321" s="372"/>
    </row>
    <row r="322" spans="1:22">
      <c r="A322" s="52"/>
      <c r="B322" s="50">
        <f t="shared" si="12"/>
        <v>300</v>
      </c>
      <c r="C322" s="913"/>
      <c r="D322" s="913"/>
      <c r="E322" s="913"/>
      <c r="F322" s="55"/>
      <c r="L322" s="372"/>
      <c r="M322" s="372"/>
      <c r="S322" s="378"/>
      <c r="T322" s="372"/>
      <c r="U322" s="372"/>
      <c r="V322" s="372"/>
    </row>
    <row r="323" spans="1:22">
      <c r="A323" s="52"/>
      <c r="B323" s="50">
        <f t="shared" si="12"/>
        <v>301</v>
      </c>
      <c r="C323" s="913"/>
      <c r="D323" s="913"/>
      <c r="E323" s="913"/>
      <c r="F323" s="55"/>
      <c r="L323" s="372"/>
      <c r="M323" s="372"/>
      <c r="S323" s="378"/>
      <c r="T323" s="372"/>
      <c r="U323" s="372"/>
      <c r="V323" s="372"/>
    </row>
    <row r="324" spans="1:22">
      <c r="A324" s="52"/>
      <c r="B324" s="50">
        <f t="shared" si="12"/>
        <v>302</v>
      </c>
      <c r="C324" s="913"/>
      <c r="D324" s="913"/>
      <c r="E324" s="913"/>
      <c r="F324" s="55"/>
      <c r="L324" s="372"/>
      <c r="M324" s="372"/>
      <c r="S324" s="378"/>
      <c r="T324" s="372"/>
      <c r="U324" s="372"/>
      <c r="V324" s="372"/>
    </row>
    <row r="325" spans="1:22">
      <c r="A325" s="52"/>
      <c r="B325" s="50">
        <f t="shared" si="12"/>
        <v>303</v>
      </c>
      <c r="C325" s="913"/>
      <c r="D325" s="913"/>
      <c r="E325" s="913"/>
      <c r="F325" s="55"/>
      <c r="L325" s="372"/>
      <c r="M325" s="372"/>
      <c r="S325" s="378"/>
      <c r="T325" s="372"/>
      <c r="U325" s="372"/>
      <c r="V325" s="372"/>
    </row>
    <row r="326" spans="1:22">
      <c r="A326" s="52"/>
      <c r="B326" s="50">
        <f t="shared" si="12"/>
        <v>304</v>
      </c>
      <c r="C326" s="913"/>
      <c r="D326" s="913"/>
      <c r="E326" s="913"/>
      <c r="F326" s="55"/>
      <c r="L326" s="372"/>
      <c r="M326" s="372"/>
      <c r="S326" s="378"/>
      <c r="T326" s="372"/>
      <c r="U326" s="372"/>
      <c r="V326" s="372"/>
    </row>
    <row r="327" spans="1:22">
      <c r="A327" s="52"/>
      <c r="B327" s="50">
        <f t="shared" si="12"/>
        <v>305</v>
      </c>
      <c r="C327" s="913"/>
      <c r="D327" s="913"/>
      <c r="E327" s="913"/>
      <c r="F327" s="55"/>
      <c r="L327" s="372"/>
      <c r="M327" s="372"/>
      <c r="S327" s="378"/>
      <c r="T327" s="372"/>
      <c r="U327" s="372"/>
      <c r="V327" s="372"/>
    </row>
    <row r="328" spans="1:22">
      <c r="A328" s="52"/>
      <c r="B328" s="50">
        <f t="shared" si="12"/>
        <v>306</v>
      </c>
      <c r="C328" s="913"/>
      <c r="D328" s="913"/>
      <c r="E328" s="913"/>
      <c r="F328" s="55"/>
      <c r="L328" s="372"/>
      <c r="M328" s="372"/>
      <c r="S328" s="378"/>
      <c r="T328" s="372"/>
      <c r="U328" s="372"/>
      <c r="V328" s="372"/>
    </row>
    <row r="329" spans="1:22">
      <c r="A329" s="52"/>
      <c r="B329" s="50">
        <f t="shared" si="12"/>
        <v>307</v>
      </c>
      <c r="C329" s="913"/>
      <c r="D329" s="913"/>
      <c r="E329" s="913"/>
      <c r="F329" s="55"/>
      <c r="L329" s="372"/>
      <c r="M329" s="372"/>
      <c r="S329" s="378"/>
      <c r="T329" s="372"/>
      <c r="U329" s="372"/>
      <c r="V329" s="372"/>
    </row>
    <row r="330" spans="1:22">
      <c r="A330" s="52"/>
      <c r="B330" s="50">
        <f t="shared" si="12"/>
        <v>308</v>
      </c>
      <c r="C330" s="913"/>
      <c r="D330" s="913"/>
      <c r="E330" s="913"/>
      <c r="F330" s="55"/>
      <c r="L330" s="372"/>
      <c r="M330" s="372"/>
      <c r="S330" s="378"/>
      <c r="T330" s="372"/>
      <c r="U330" s="372"/>
      <c r="V330" s="372"/>
    </row>
    <row r="331" spans="1:22">
      <c r="A331" s="52"/>
      <c r="B331" s="50">
        <f t="shared" si="12"/>
        <v>309</v>
      </c>
      <c r="C331" s="913"/>
      <c r="D331" s="913"/>
      <c r="E331" s="913"/>
      <c r="F331" s="55"/>
      <c r="L331" s="372"/>
      <c r="M331" s="372"/>
      <c r="S331" s="378"/>
      <c r="T331" s="372"/>
      <c r="U331" s="372"/>
      <c r="V331" s="372"/>
    </row>
    <row r="332" spans="1:22">
      <c r="A332" s="52"/>
      <c r="B332" s="50">
        <f t="shared" si="12"/>
        <v>310</v>
      </c>
      <c r="C332" s="913"/>
      <c r="D332" s="913"/>
      <c r="E332" s="913"/>
      <c r="F332" s="55"/>
      <c r="L332" s="372"/>
      <c r="M332" s="372"/>
      <c r="S332" s="378"/>
      <c r="T332" s="372"/>
      <c r="U332" s="372"/>
      <c r="V332" s="372"/>
    </row>
    <row r="333" spans="1:22">
      <c r="A333" s="52"/>
      <c r="B333" s="50">
        <f t="shared" si="12"/>
        <v>311</v>
      </c>
      <c r="C333" s="913"/>
      <c r="D333" s="913"/>
      <c r="E333" s="913"/>
      <c r="F333" s="55"/>
      <c r="L333" s="372"/>
      <c r="M333" s="372"/>
      <c r="S333" s="378"/>
      <c r="T333" s="372"/>
      <c r="U333" s="372"/>
      <c r="V333" s="372"/>
    </row>
    <row r="334" spans="1:22">
      <c r="A334" s="52"/>
      <c r="B334" s="50">
        <f t="shared" si="12"/>
        <v>312</v>
      </c>
      <c r="C334" s="913"/>
      <c r="D334" s="913"/>
      <c r="E334" s="913"/>
      <c r="F334" s="55"/>
      <c r="L334" s="372"/>
      <c r="M334" s="372"/>
      <c r="S334" s="378"/>
      <c r="T334" s="372"/>
      <c r="U334" s="372"/>
      <c r="V334" s="372"/>
    </row>
    <row r="335" spans="1:22">
      <c r="A335" s="52"/>
      <c r="B335" s="50">
        <f t="shared" si="12"/>
        <v>313</v>
      </c>
      <c r="C335" s="913"/>
      <c r="D335" s="913"/>
      <c r="E335" s="913"/>
      <c r="F335" s="55"/>
      <c r="L335" s="372"/>
      <c r="M335" s="372"/>
      <c r="S335" s="378"/>
      <c r="T335" s="372"/>
      <c r="U335" s="372"/>
      <c r="V335" s="372"/>
    </row>
    <row r="336" spans="1:22">
      <c r="A336" s="52"/>
      <c r="B336" s="50">
        <f t="shared" si="12"/>
        <v>314</v>
      </c>
      <c r="C336" s="913"/>
      <c r="D336" s="913"/>
      <c r="E336" s="913"/>
      <c r="F336" s="55"/>
      <c r="L336" s="372"/>
      <c r="M336" s="372"/>
      <c r="S336" s="378"/>
      <c r="T336" s="372"/>
      <c r="U336" s="372"/>
      <c r="V336" s="372"/>
    </row>
    <row r="337" spans="1:22">
      <c r="A337" s="52"/>
      <c r="B337" s="50">
        <f t="shared" si="12"/>
        <v>315</v>
      </c>
      <c r="C337" s="913"/>
      <c r="D337" s="913"/>
      <c r="E337" s="913"/>
      <c r="F337" s="55"/>
      <c r="L337" s="372"/>
      <c r="M337" s="372"/>
      <c r="S337" s="378"/>
      <c r="T337" s="372"/>
      <c r="U337" s="372"/>
      <c r="V337" s="372"/>
    </row>
    <row r="338" spans="1:22">
      <c r="A338" s="52"/>
      <c r="B338" s="50">
        <f t="shared" si="12"/>
        <v>316</v>
      </c>
      <c r="C338" s="913"/>
      <c r="D338" s="913"/>
      <c r="E338" s="913"/>
      <c r="F338" s="55"/>
      <c r="L338" s="372"/>
      <c r="M338" s="372"/>
      <c r="S338" s="378"/>
      <c r="T338" s="372"/>
      <c r="U338" s="372"/>
      <c r="V338" s="372"/>
    </row>
    <row r="339" spans="1:22">
      <c r="A339" s="52"/>
      <c r="B339" s="50">
        <f t="shared" si="12"/>
        <v>317</v>
      </c>
      <c r="C339" s="913"/>
      <c r="D339" s="913"/>
      <c r="E339" s="913"/>
      <c r="F339" s="55"/>
      <c r="L339" s="372"/>
      <c r="M339" s="372"/>
      <c r="S339" s="378"/>
      <c r="T339" s="372"/>
      <c r="U339" s="372"/>
      <c r="V339" s="372"/>
    </row>
    <row r="340" spans="1:22">
      <c r="A340" s="52"/>
      <c r="B340" s="50">
        <f t="shared" si="12"/>
        <v>318</v>
      </c>
      <c r="C340" s="913"/>
      <c r="D340" s="913"/>
      <c r="E340" s="913"/>
      <c r="F340" s="55"/>
      <c r="L340" s="372"/>
      <c r="M340" s="372"/>
      <c r="S340" s="378"/>
      <c r="T340" s="372"/>
      <c r="U340" s="372"/>
      <c r="V340" s="372"/>
    </row>
    <row r="341" spans="1:22">
      <c r="A341" s="52"/>
      <c r="B341" s="50">
        <f t="shared" si="12"/>
        <v>319</v>
      </c>
      <c r="C341" s="913"/>
      <c r="D341" s="913"/>
      <c r="E341" s="913"/>
      <c r="F341" s="55"/>
      <c r="L341" s="372"/>
      <c r="M341" s="372"/>
      <c r="S341" s="378"/>
      <c r="T341" s="372"/>
      <c r="U341" s="372"/>
      <c r="V341" s="372"/>
    </row>
    <row r="342" spans="1:22">
      <c r="A342" s="52"/>
      <c r="B342" s="50">
        <f t="shared" si="12"/>
        <v>320</v>
      </c>
      <c r="C342" s="913"/>
      <c r="D342" s="913"/>
      <c r="E342" s="913"/>
      <c r="F342" s="55"/>
      <c r="L342" s="372"/>
      <c r="M342" s="372"/>
      <c r="S342" s="378"/>
      <c r="T342" s="372"/>
      <c r="U342" s="372"/>
      <c r="V342" s="372"/>
    </row>
    <row r="343" spans="1:22">
      <c r="A343" s="52"/>
      <c r="B343" s="50">
        <f t="shared" si="12"/>
        <v>321</v>
      </c>
      <c r="C343" s="913"/>
      <c r="D343" s="913"/>
      <c r="E343" s="913"/>
      <c r="F343" s="55"/>
      <c r="L343" s="372"/>
      <c r="M343" s="372"/>
      <c r="S343" s="378"/>
      <c r="T343" s="372"/>
      <c r="U343" s="372"/>
      <c r="V343" s="372"/>
    </row>
    <row r="344" spans="1:22">
      <c r="A344" s="52"/>
      <c r="B344" s="50">
        <f t="shared" si="12"/>
        <v>322</v>
      </c>
      <c r="C344" s="913"/>
      <c r="D344" s="913"/>
      <c r="E344" s="913"/>
      <c r="F344" s="55"/>
      <c r="L344" s="372"/>
      <c r="M344" s="372"/>
      <c r="S344" s="378"/>
      <c r="T344" s="372"/>
      <c r="U344" s="372"/>
      <c r="V344" s="372"/>
    </row>
    <row r="345" spans="1:22">
      <c r="A345" s="52"/>
      <c r="B345" s="50">
        <f t="shared" ref="B345:B408" si="13">B344+1</f>
        <v>323</v>
      </c>
      <c r="C345" s="913"/>
      <c r="D345" s="913"/>
      <c r="E345" s="913"/>
      <c r="F345" s="55"/>
      <c r="L345" s="372"/>
      <c r="M345" s="372"/>
      <c r="S345" s="378"/>
      <c r="T345" s="372"/>
      <c r="U345" s="372"/>
      <c r="V345" s="372"/>
    </row>
    <row r="346" spans="1:22">
      <c r="A346" s="52"/>
      <c r="B346" s="50">
        <f t="shared" si="13"/>
        <v>324</v>
      </c>
      <c r="C346" s="913"/>
      <c r="D346" s="913"/>
      <c r="E346" s="913"/>
      <c r="F346" s="55"/>
      <c r="L346" s="372"/>
      <c r="M346" s="372"/>
      <c r="S346" s="378"/>
      <c r="T346" s="372"/>
      <c r="U346" s="372"/>
      <c r="V346" s="372"/>
    </row>
    <row r="347" spans="1:22">
      <c r="A347" s="52"/>
      <c r="B347" s="50">
        <f t="shared" si="13"/>
        <v>325</v>
      </c>
      <c r="C347" s="913"/>
      <c r="D347" s="913"/>
      <c r="E347" s="913"/>
      <c r="F347" s="55"/>
      <c r="L347" s="372"/>
      <c r="M347" s="372"/>
      <c r="S347" s="378"/>
      <c r="T347" s="372"/>
      <c r="U347" s="372"/>
      <c r="V347" s="372"/>
    </row>
    <row r="348" spans="1:22">
      <c r="A348" s="52"/>
      <c r="B348" s="50">
        <f t="shared" si="13"/>
        <v>326</v>
      </c>
      <c r="C348" s="913"/>
      <c r="D348" s="913"/>
      <c r="E348" s="913"/>
      <c r="F348" s="55"/>
      <c r="L348" s="372"/>
      <c r="M348" s="372"/>
      <c r="S348" s="378"/>
      <c r="T348" s="372"/>
      <c r="U348" s="372"/>
      <c r="V348" s="372"/>
    </row>
    <row r="349" spans="1:22">
      <c r="A349" s="52"/>
      <c r="B349" s="50">
        <f t="shared" si="13"/>
        <v>327</v>
      </c>
      <c r="C349" s="913"/>
      <c r="D349" s="913"/>
      <c r="E349" s="913"/>
      <c r="F349" s="55"/>
      <c r="L349" s="372"/>
      <c r="M349" s="372"/>
      <c r="S349" s="378"/>
      <c r="T349" s="372"/>
      <c r="U349" s="372"/>
      <c r="V349" s="372"/>
    </row>
    <row r="350" spans="1:22">
      <c r="A350" s="52"/>
      <c r="B350" s="50">
        <f t="shared" si="13"/>
        <v>328</v>
      </c>
      <c r="C350" s="913"/>
      <c r="D350" s="913"/>
      <c r="E350" s="913"/>
      <c r="F350" s="55"/>
      <c r="L350" s="372"/>
      <c r="M350" s="372"/>
      <c r="S350" s="378"/>
      <c r="T350" s="372"/>
      <c r="U350" s="372"/>
      <c r="V350" s="372"/>
    </row>
    <row r="351" spans="1:22">
      <c r="A351" s="52"/>
      <c r="B351" s="50">
        <f t="shared" si="13"/>
        <v>329</v>
      </c>
      <c r="C351" s="913"/>
      <c r="D351" s="913"/>
      <c r="E351" s="913"/>
      <c r="F351" s="55"/>
      <c r="L351" s="372"/>
      <c r="M351" s="372"/>
      <c r="S351" s="378"/>
      <c r="T351" s="372"/>
      <c r="U351" s="372"/>
      <c r="V351" s="372"/>
    </row>
    <row r="352" spans="1:22">
      <c r="A352" s="52"/>
      <c r="B352" s="50">
        <f t="shared" si="13"/>
        <v>330</v>
      </c>
      <c r="C352" s="913"/>
      <c r="D352" s="913"/>
      <c r="E352" s="913"/>
      <c r="F352" s="55"/>
      <c r="L352" s="372"/>
      <c r="M352" s="372"/>
      <c r="S352" s="378"/>
      <c r="T352" s="372"/>
      <c r="U352" s="372"/>
      <c r="V352" s="372"/>
    </row>
    <row r="353" spans="1:22">
      <c r="A353" s="52"/>
      <c r="B353" s="50">
        <f t="shared" si="13"/>
        <v>331</v>
      </c>
      <c r="C353" s="913"/>
      <c r="D353" s="913"/>
      <c r="E353" s="913"/>
      <c r="F353" s="55"/>
      <c r="L353" s="372"/>
      <c r="M353" s="372"/>
      <c r="S353" s="378"/>
      <c r="T353" s="372"/>
      <c r="U353" s="372"/>
      <c r="V353" s="372"/>
    </row>
    <row r="354" spans="1:22">
      <c r="A354" s="52"/>
      <c r="B354" s="50">
        <f t="shared" si="13"/>
        <v>332</v>
      </c>
      <c r="C354" s="913"/>
      <c r="D354" s="913"/>
      <c r="E354" s="913"/>
      <c r="F354" s="55"/>
      <c r="L354" s="372"/>
      <c r="M354" s="372"/>
      <c r="S354" s="378"/>
      <c r="T354" s="372"/>
      <c r="U354" s="372"/>
      <c r="V354" s="372"/>
    </row>
    <row r="355" spans="1:22">
      <c r="A355" s="52"/>
      <c r="B355" s="50">
        <f t="shared" si="13"/>
        <v>333</v>
      </c>
      <c r="C355" s="913"/>
      <c r="D355" s="913"/>
      <c r="E355" s="913"/>
      <c r="F355" s="55"/>
      <c r="L355" s="372"/>
      <c r="M355" s="372"/>
      <c r="S355" s="378"/>
      <c r="T355" s="372"/>
      <c r="U355" s="372"/>
      <c r="V355" s="372"/>
    </row>
    <row r="356" spans="1:22">
      <c r="A356" s="52"/>
      <c r="B356" s="50">
        <f t="shared" si="13"/>
        <v>334</v>
      </c>
      <c r="C356" s="913"/>
      <c r="D356" s="913"/>
      <c r="E356" s="913"/>
      <c r="F356" s="55"/>
      <c r="L356" s="372"/>
      <c r="M356" s="372"/>
      <c r="S356" s="378"/>
      <c r="T356" s="372"/>
      <c r="U356" s="372"/>
      <c r="V356" s="372"/>
    </row>
    <row r="357" spans="1:22">
      <c r="A357" s="52"/>
      <c r="B357" s="50">
        <f t="shared" si="13"/>
        <v>335</v>
      </c>
      <c r="C357" s="913"/>
      <c r="D357" s="913"/>
      <c r="E357" s="913"/>
      <c r="F357" s="55"/>
      <c r="L357" s="372"/>
      <c r="M357" s="372"/>
      <c r="S357" s="378"/>
      <c r="T357" s="372"/>
      <c r="U357" s="372"/>
      <c r="V357" s="372"/>
    </row>
    <row r="358" spans="1:22">
      <c r="A358" s="52"/>
      <c r="B358" s="50">
        <f t="shared" si="13"/>
        <v>336</v>
      </c>
      <c r="C358" s="913"/>
      <c r="D358" s="913"/>
      <c r="E358" s="913"/>
      <c r="F358" s="55"/>
      <c r="L358" s="372"/>
      <c r="M358" s="372"/>
      <c r="S358" s="378"/>
      <c r="T358" s="372"/>
      <c r="U358" s="372"/>
      <c r="V358" s="372"/>
    </row>
    <row r="359" spans="1:22">
      <c r="A359" s="52"/>
      <c r="B359" s="50">
        <f t="shared" si="13"/>
        <v>337</v>
      </c>
      <c r="C359" s="913"/>
      <c r="D359" s="913"/>
      <c r="E359" s="913"/>
      <c r="F359" s="55"/>
      <c r="L359" s="372"/>
      <c r="M359" s="372"/>
      <c r="S359" s="378"/>
      <c r="T359" s="372"/>
      <c r="U359" s="372"/>
      <c r="V359" s="372"/>
    </row>
    <row r="360" spans="1:22">
      <c r="A360" s="52"/>
      <c r="B360" s="50">
        <f t="shared" si="13"/>
        <v>338</v>
      </c>
      <c r="C360" s="913"/>
      <c r="D360" s="913"/>
      <c r="E360" s="913"/>
      <c r="F360" s="55"/>
      <c r="L360" s="372"/>
      <c r="M360" s="372"/>
      <c r="S360" s="378"/>
      <c r="T360" s="372"/>
      <c r="U360" s="372"/>
      <c r="V360" s="372"/>
    </row>
    <row r="361" spans="1:22">
      <c r="A361" s="52"/>
      <c r="B361" s="50">
        <f t="shared" si="13"/>
        <v>339</v>
      </c>
      <c r="C361" s="913"/>
      <c r="D361" s="913"/>
      <c r="E361" s="913"/>
      <c r="F361" s="55"/>
      <c r="L361" s="372"/>
      <c r="M361" s="372"/>
      <c r="S361" s="378"/>
      <c r="T361" s="372"/>
      <c r="U361" s="372"/>
      <c r="V361" s="372"/>
    </row>
    <row r="362" spans="1:22">
      <c r="A362" s="52"/>
      <c r="B362" s="50">
        <f t="shared" si="13"/>
        <v>340</v>
      </c>
      <c r="C362" s="913"/>
      <c r="D362" s="913"/>
      <c r="E362" s="913"/>
      <c r="F362" s="55"/>
      <c r="L362" s="372"/>
      <c r="M362" s="372"/>
      <c r="S362" s="378"/>
      <c r="T362" s="372"/>
      <c r="U362" s="372"/>
      <c r="V362" s="372"/>
    </row>
    <row r="363" spans="1:22">
      <c r="A363" s="52"/>
      <c r="B363" s="50">
        <f t="shared" si="13"/>
        <v>341</v>
      </c>
      <c r="C363" s="913"/>
      <c r="D363" s="913"/>
      <c r="E363" s="913"/>
      <c r="F363" s="55"/>
      <c r="L363" s="372"/>
      <c r="M363" s="372"/>
      <c r="S363" s="378"/>
      <c r="T363" s="372"/>
      <c r="U363" s="372"/>
      <c r="V363" s="372"/>
    </row>
    <row r="364" spans="1:22">
      <c r="A364" s="52"/>
      <c r="B364" s="50">
        <f t="shared" si="13"/>
        <v>342</v>
      </c>
      <c r="C364" s="913"/>
      <c r="D364" s="913"/>
      <c r="E364" s="913"/>
      <c r="F364" s="55"/>
      <c r="L364" s="372"/>
      <c r="M364" s="372"/>
      <c r="S364" s="378"/>
      <c r="T364" s="372"/>
      <c r="U364" s="372"/>
      <c r="V364" s="372"/>
    </row>
    <row r="365" spans="1:22">
      <c r="A365" s="52"/>
      <c r="B365" s="50">
        <f t="shared" si="13"/>
        <v>343</v>
      </c>
      <c r="C365" s="913"/>
      <c r="D365" s="913"/>
      <c r="E365" s="913"/>
      <c r="F365" s="55"/>
      <c r="L365" s="372"/>
      <c r="M365" s="372"/>
      <c r="S365" s="378"/>
      <c r="T365" s="372"/>
      <c r="U365" s="372"/>
      <c r="V365" s="372"/>
    </row>
    <row r="366" spans="1:22">
      <c r="A366" s="52"/>
      <c r="B366" s="50">
        <f t="shared" si="13"/>
        <v>344</v>
      </c>
      <c r="C366" s="913"/>
      <c r="D366" s="913"/>
      <c r="E366" s="913"/>
      <c r="F366" s="55"/>
      <c r="L366" s="372"/>
      <c r="M366" s="372"/>
      <c r="S366" s="378"/>
      <c r="T366" s="372"/>
      <c r="U366" s="372"/>
      <c r="V366" s="372"/>
    </row>
    <row r="367" spans="1:22">
      <c r="A367" s="52"/>
      <c r="B367" s="50">
        <f t="shared" si="13"/>
        <v>345</v>
      </c>
      <c r="C367" s="913"/>
      <c r="D367" s="913"/>
      <c r="E367" s="913"/>
      <c r="F367" s="55"/>
      <c r="L367" s="372"/>
      <c r="M367" s="372"/>
      <c r="S367" s="378"/>
      <c r="T367" s="372"/>
      <c r="U367" s="372"/>
      <c r="V367" s="372"/>
    </row>
    <row r="368" spans="1:22">
      <c r="A368" s="52"/>
      <c r="B368" s="50">
        <f t="shared" si="13"/>
        <v>346</v>
      </c>
      <c r="C368" s="913"/>
      <c r="D368" s="913"/>
      <c r="E368" s="913"/>
      <c r="F368" s="55"/>
      <c r="L368" s="372"/>
      <c r="M368" s="372"/>
      <c r="S368" s="378"/>
      <c r="T368" s="372"/>
      <c r="U368" s="372"/>
      <c r="V368" s="372"/>
    </row>
    <row r="369" spans="1:22">
      <c r="A369" s="52"/>
      <c r="B369" s="50">
        <f t="shared" si="13"/>
        <v>347</v>
      </c>
      <c r="C369" s="913"/>
      <c r="D369" s="913"/>
      <c r="E369" s="913"/>
      <c r="F369" s="55"/>
      <c r="L369" s="372"/>
      <c r="M369" s="372"/>
      <c r="S369" s="378"/>
      <c r="T369" s="372"/>
      <c r="U369" s="372"/>
      <c r="V369" s="372"/>
    </row>
    <row r="370" spans="1:22">
      <c r="A370" s="52"/>
      <c r="B370" s="50">
        <f t="shared" si="13"/>
        <v>348</v>
      </c>
      <c r="C370" s="913"/>
      <c r="D370" s="913"/>
      <c r="E370" s="913"/>
      <c r="F370" s="55"/>
      <c r="L370" s="372"/>
      <c r="M370" s="372"/>
      <c r="S370" s="378"/>
      <c r="T370" s="372"/>
      <c r="U370" s="372"/>
      <c r="V370" s="372"/>
    </row>
    <row r="371" spans="1:22">
      <c r="A371" s="52"/>
      <c r="B371" s="50">
        <f t="shared" si="13"/>
        <v>349</v>
      </c>
      <c r="C371" s="913"/>
      <c r="D371" s="913"/>
      <c r="E371" s="913"/>
      <c r="F371" s="55"/>
      <c r="L371" s="372"/>
      <c r="M371" s="372"/>
      <c r="S371" s="378"/>
      <c r="T371" s="372"/>
      <c r="U371" s="372"/>
      <c r="V371" s="372"/>
    </row>
    <row r="372" spans="1:22">
      <c r="A372" s="52"/>
      <c r="B372" s="50">
        <f t="shared" si="13"/>
        <v>350</v>
      </c>
      <c r="C372" s="913"/>
      <c r="D372" s="913"/>
      <c r="E372" s="913"/>
      <c r="F372" s="55"/>
      <c r="L372" s="372"/>
      <c r="M372" s="372"/>
      <c r="S372" s="378"/>
      <c r="T372" s="372"/>
      <c r="U372" s="372"/>
      <c r="V372" s="372"/>
    </row>
    <row r="373" spans="1:22">
      <c r="A373" s="52"/>
      <c r="B373" s="50">
        <f t="shared" si="13"/>
        <v>351</v>
      </c>
      <c r="C373" s="913"/>
      <c r="D373" s="913"/>
      <c r="E373" s="913"/>
      <c r="F373" s="55"/>
      <c r="L373" s="372"/>
      <c r="M373" s="372"/>
      <c r="S373" s="378"/>
      <c r="T373" s="372"/>
      <c r="U373" s="372"/>
      <c r="V373" s="372"/>
    </row>
    <row r="374" spans="1:22">
      <c r="A374" s="52"/>
      <c r="B374" s="50">
        <f t="shared" si="13"/>
        <v>352</v>
      </c>
      <c r="C374" s="913"/>
      <c r="D374" s="913"/>
      <c r="E374" s="913"/>
      <c r="F374" s="55"/>
      <c r="L374" s="372"/>
      <c r="M374" s="372"/>
      <c r="S374" s="378"/>
      <c r="T374" s="372"/>
      <c r="U374" s="372"/>
      <c r="V374" s="372"/>
    </row>
    <row r="375" spans="1:22">
      <c r="A375" s="52"/>
      <c r="B375" s="50">
        <f t="shared" si="13"/>
        <v>353</v>
      </c>
      <c r="C375" s="913"/>
      <c r="D375" s="913"/>
      <c r="E375" s="913"/>
      <c r="F375" s="55"/>
      <c r="L375" s="372"/>
      <c r="M375" s="372"/>
      <c r="S375" s="378"/>
      <c r="T375" s="372"/>
      <c r="U375" s="372"/>
      <c r="V375" s="372"/>
    </row>
    <row r="376" spans="1:22">
      <c r="A376" s="52"/>
      <c r="B376" s="50">
        <f t="shared" si="13"/>
        <v>354</v>
      </c>
      <c r="C376" s="913"/>
      <c r="D376" s="913"/>
      <c r="E376" s="913"/>
      <c r="F376" s="55"/>
      <c r="L376" s="372"/>
      <c r="M376" s="372"/>
      <c r="S376" s="378"/>
      <c r="T376" s="372"/>
      <c r="U376" s="372"/>
      <c r="V376" s="372"/>
    </row>
    <row r="377" spans="1:22">
      <c r="A377" s="52"/>
      <c r="B377" s="50">
        <f t="shared" si="13"/>
        <v>355</v>
      </c>
      <c r="C377" s="913"/>
      <c r="D377" s="913"/>
      <c r="E377" s="913"/>
      <c r="F377" s="55"/>
      <c r="L377" s="372"/>
      <c r="M377" s="372"/>
      <c r="S377" s="378"/>
      <c r="T377" s="372"/>
      <c r="U377" s="372"/>
      <c r="V377" s="372"/>
    </row>
    <row r="378" spans="1:22">
      <c r="A378" s="52"/>
      <c r="B378" s="50">
        <f t="shared" si="13"/>
        <v>356</v>
      </c>
      <c r="C378" s="913"/>
      <c r="D378" s="913"/>
      <c r="E378" s="913"/>
      <c r="F378" s="55"/>
      <c r="L378" s="372"/>
      <c r="M378" s="372"/>
      <c r="S378" s="378"/>
      <c r="T378" s="372"/>
      <c r="U378" s="372"/>
      <c r="V378" s="372"/>
    </row>
    <row r="379" spans="1:22">
      <c r="A379" s="52"/>
      <c r="B379" s="50">
        <f t="shared" si="13"/>
        <v>357</v>
      </c>
      <c r="C379" s="913"/>
      <c r="D379" s="913"/>
      <c r="E379" s="913"/>
      <c r="F379" s="55"/>
      <c r="L379" s="372"/>
      <c r="M379" s="372"/>
      <c r="S379" s="378"/>
      <c r="T379" s="372"/>
      <c r="U379" s="372"/>
      <c r="V379" s="372"/>
    </row>
    <row r="380" spans="1:22">
      <c r="A380" s="52"/>
      <c r="B380" s="50">
        <f t="shared" si="13"/>
        <v>358</v>
      </c>
      <c r="C380" s="913"/>
      <c r="D380" s="913"/>
      <c r="E380" s="913"/>
      <c r="F380" s="55"/>
      <c r="L380" s="372"/>
      <c r="M380" s="372"/>
      <c r="S380" s="378"/>
      <c r="T380" s="372"/>
      <c r="U380" s="372"/>
      <c r="V380" s="372"/>
    </row>
    <row r="381" spans="1:22">
      <c r="A381" s="52"/>
      <c r="B381" s="50">
        <f t="shared" si="13"/>
        <v>359</v>
      </c>
      <c r="C381" s="913"/>
      <c r="D381" s="913"/>
      <c r="E381" s="913"/>
      <c r="F381" s="55"/>
      <c r="L381" s="372"/>
      <c r="M381" s="372"/>
      <c r="S381" s="378"/>
      <c r="T381" s="372"/>
      <c r="U381" s="372"/>
      <c r="V381" s="372"/>
    </row>
    <row r="382" spans="1:22">
      <c r="A382" s="52"/>
      <c r="B382" s="50">
        <f t="shared" si="13"/>
        <v>360</v>
      </c>
      <c r="C382" s="913"/>
      <c r="D382" s="913"/>
      <c r="E382" s="913"/>
      <c r="F382" s="55"/>
      <c r="L382" s="372"/>
      <c r="M382" s="372"/>
      <c r="S382" s="378"/>
      <c r="T382" s="372"/>
      <c r="U382" s="372"/>
      <c r="V382" s="372"/>
    </row>
    <row r="383" spans="1:22">
      <c r="A383" s="52"/>
      <c r="B383" s="50">
        <f t="shared" si="13"/>
        <v>361</v>
      </c>
      <c r="C383" s="913"/>
      <c r="D383" s="913"/>
      <c r="E383" s="913"/>
      <c r="F383" s="55"/>
      <c r="L383" s="372"/>
      <c r="M383" s="372"/>
      <c r="S383" s="378"/>
      <c r="T383" s="372"/>
      <c r="U383" s="372"/>
      <c r="V383" s="372"/>
    </row>
    <row r="384" spans="1:22">
      <c r="A384" s="52"/>
      <c r="B384" s="50">
        <f t="shared" si="13"/>
        <v>362</v>
      </c>
      <c r="C384" s="913"/>
      <c r="D384" s="913"/>
      <c r="E384" s="913"/>
      <c r="F384" s="55"/>
      <c r="L384" s="372"/>
      <c r="M384" s="372"/>
      <c r="S384" s="378"/>
      <c r="T384" s="372"/>
      <c r="U384" s="372"/>
      <c r="V384" s="372"/>
    </row>
    <row r="385" spans="1:22">
      <c r="A385" s="52"/>
      <c r="B385" s="50">
        <f t="shared" si="13"/>
        <v>363</v>
      </c>
      <c r="C385" s="913"/>
      <c r="D385" s="913"/>
      <c r="E385" s="913"/>
      <c r="F385" s="55"/>
      <c r="L385" s="372"/>
      <c r="M385" s="372"/>
      <c r="S385" s="378"/>
      <c r="T385" s="372"/>
      <c r="U385" s="372"/>
      <c r="V385" s="372"/>
    </row>
    <row r="386" spans="1:22">
      <c r="A386" s="52"/>
      <c r="B386" s="50">
        <f t="shared" si="13"/>
        <v>364</v>
      </c>
      <c r="C386" s="913"/>
      <c r="D386" s="913"/>
      <c r="E386" s="913"/>
      <c r="F386" s="55"/>
      <c r="L386" s="372"/>
      <c r="M386" s="372"/>
      <c r="S386" s="378"/>
      <c r="T386" s="372"/>
      <c r="U386" s="372"/>
      <c r="V386" s="372"/>
    </row>
    <row r="387" spans="1:22">
      <c r="A387" s="52"/>
      <c r="B387" s="50">
        <f t="shared" si="13"/>
        <v>365</v>
      </c>
      <c r="C387" s="913"/>
      <c r="D387" s="913"/>
      <c r="E387" s="913"/>
      <c r="F387" s="55"/>
      <c r="L387" s="372"/>
      <c r="M387" s="372"/>
      <c r="S387" s="378"/>
      <c r="T387" s="372"/>
      <c r="U387" s="372"/>
      <c r="V387" s="372"/>
    </row>
    <row r="388" spans="1:22">
      <c r="A388" s="52"/>
      <c r="B388" s="50">
        <f t="shared" si="13"/>
        <v>366</v>
      </c>
      <c r="C388" s="913"/>
      <c r="D388" s="913"/>
      <c r="E388" s="913"/>
      <c r="F388" s="55"/>
      <c r="L388" s="372"/>
      <c r="M388" s="372"/>
      <c r="S388" s="378"/>
      <c r="T388" s="372"/>
      <c r="U388" s="372"/>
      <c r="V388" s="372"/>
    </row>
    <row r="389" spans="1:22">
      <c r="A389" s="52"/>
      <c r="B389" s="50">
        <f t="shared" si="13"/>
        <v>367</v>
      </c>
      <c r="C389" s="913"/>
      <c r="D389" s="913"/>
      <c r="E389" s="913"/>
      <c r="F389" s="55"/>
      <c r="L389" s="372"/>
      <c r="M389" s="372"/>
      <c r="S389" s="378"/>
      <c r="T389" s="372"/>
      <c r="U389" s="372"/>
      <c r="V389" s="372"/>
    </row>
    <row r="390" spans="1:22">
      <c r="A390" s="52"/>
      <c r="B390" s="50">
        <f t="shared" si="13"/>
        <v>368</v>
      </c>
      <c r="C390" s="913"/>
      <c r="D390" s="913"/>
      <c r="E390" s="913"/>
      <c r="F390" s="55"/>
      <c r="L390" s="372"/>
      <c r="M390" s="372"/>
      <c r="S390" s="378"/>
      <c r="T390" s="372"/>
      <c r="U390" s="372"/>
      <c r="V390" s="372"/>
    </row>
    <row r="391" spans="1:22">
      <c r="A391" s="52"/>
      <c r="B391" s="50">
        <f t="shared" si="13"/>
        <v>369</v>
      </c>
      <c r="C391" s="913"/>
      <c r="D391" s="913"/>
      <c r="E391" s="913"/>
      <c r="F391" s="55"/>
      <c r="L391" s="372"/>
      <c r="M391" s="372"/>
      <c r="S391" s="378"/>
      <c r="T391" s="372"/>
      <c r="U391" s="372"/>
      <c r="V391" s="372"/>
    </row>
    <row r="392" spans="1:22">
      <c r="A392" s="52"/>
      <c r="B392" s="50">
        <f t="shared" si="13"/>
        <v>370</v>
      </c>
      <c r="C392" s="913"/>
      <c r="D392" s="913"/>
      <c r="E392" s="913"/>
      <c r="F392" s="55"/>
      <c r="L392" s="372"/>
      <c r="M392" s="372"/>
      <c r="S392" s="378"/>
      <c r="T392" s="372"/>
      <c r="U392" s="372"/>
      <c r="V392" s="372"/>
    </row>
    <row r="393" spans="1:22">
      <c r="A393" s="52"/>
      <c r="B393" s="50">
        <f t="shared" si="13"/>
        <v>371</v>
      </c>
      <c r="C393" s="913"/>
      <c r="D393" s="913"/>
      <c r="E393" s="913"/>
      <c r="F393" s="55"/>
      <c r="L393" s="372"/>
      <c r="M393" s="372"/>
      <c r="S393" s="378"/>
      <c r="T393" s="372"/>
      <c r="U393" s="372"/>
      <c r="V393" s="372"/>
    </row>
    <row r="394" spans="1:22">
      <c r="A394" s="52"/>
      <c r="B394" s="50">
        <f t="shared" si="13"/>
        <v>372</v>
      </c>
      <c r="C394" s="913"/>
      <c r="D394" s="913"/>
      <c r="E394" s="913"/>
      <c r="F394" s="55"/>
      <c r="L394" s="372"/>
      <c r="M394" s="372"/>
      <c r="S394" s="378"/>
      <c r="T394" s="372"/>
      <c r="U394" s="372"/>
      <c r="V394" s="372"/>
    </row>
    <row r="395" spans="1:22">
      <c r="A395" s="52"/>
      <c r="B395" s="50">
        <f t="shared" si="13"/>
        <v>373</v>
      </c>
      <c r="C395" s="913"/>
      <c r="D395" s="913"/>
      <c r="E395" s="913"/>
      <c r="F395" s="55"/>
      <c r="L395" s="372"/>
      <c r="M395" s="372"/>
      <c r="S395" s="378"/>
      <c r="T395" s="372"/>
      <c r="U395" s="372"/>
      <c r="V395" s="372"/>
    </row>
    <row r="396" spans="1:22">
      <c r="A396" s="52"/>
      <c r="B396" s="50">
        <f t="shared" si="13"/>
        <v>374</v>
      </c>
      <c r="C396" s="913"/>
      <c r="D396" s="913"/>
      <c r="E396" s="913"/>
      <c r="F396" s="55"/>
      <c r="L396" s="372"/>
      <c r="M396" s="372"/>
      <c r="S396" s="378"/>
      <c r="T396" s="372"/>
      <c r="U396" s="372"/>
      <c r="V396" s="372"/>
    </row>
    <row r="397" spans="1:22">
      <c r="A397" s="52"/>
      <c r="B397" s="50">
        <f t="shared" si="13"/>
        <v>375</v>
      </c>
      <c r="C397" s="913"/>
      <c r="D397" s="913"/>
      <c r="E397" s="913"/>
      <c r="F397" s="55"/>
      <c r="L397" s="372"/>
      <c r="M397" s="372"/>
      <c r="S397" s="378"/>
      <c r="T397" s="372"/>
      <c r="U397" s="372"/>
      <c r="V397" s="372"/>
    </row>
    <row r="398" spans="1:22">
      <c r="A398" s="52"/>
      <c r="B398" s="50">
        <f t="shared" si="13"/>
        <v>376</v>
      </c>
      <c r="C398" s="913"/>
      <c r="D398" s="913"/>
      <c r="E398" s="913"/>
      <c r="F398" s="55"/>
      <c r="L398" s="372"/>
      <c r="M398" s="372"/>
      <c r="S398" s="378"/>
      <c r="T398" s="372"/>
      <c r="U398" s="372"/>
      <c r="V398" s="372"/>
    </row>
    <row r="399" spans="1:22">
      <c r="A399" s="52"/>
      <c r="B399" s="50">
        <f t="shared" si="13"/>
        <v>377</v>
      </c>
      <c r="C399" s="913"/>
      <c r="D399" s="913"/>
      <c r="E399" s="913"/>
      <c r="F399" s="55"/>
      <c r="L399" s="372"/>
      <c r="M399" s="372"/>
      <c r="S399" s="378"/>
      <c r="T399" s="372"/>
      <c r="U399" s="372"/>
      <c r="V399" s="372"/>
    </row>
    <row r="400" spans="1:22">
      <c r="A400" s="52"/>
      <c r="B400" s="50">
        <f t="shared" si="13"/>
        <v>378</v>
      </c>
      <c r="C400" s="913"/>
      <c r="D400" s="913"/>
      <c r="E400" s="913"/>
      <c r="F400" s="55"/>
      <c r="L400" s="372"/>
      <c r="M400" s="372"/>
      <c r="S400" s="378"/>
      <c r="T400" s="372"/>
      <c r="U400" s="372"/>
      <c r="V400" s="372"/>
    </row>
    <row r="401" spans="1:22">
      <c r="A401" s="52"/>
      <c r="B401" s="50">
        <f t="shared" si="13"/>
        <v>379</v>
      </c>
      <c r="C401" s="913"/>
      <c r="D401" s="913"/>
      <c r="E401" s="913"/>
      <c r="F401" s="55"/>
      <c r="L401" s="372"/>
      <c r="M401" s="372"/>
      <c r="S401" s="378"/>
      <c r="T401" s="372"/>
      <c r="U401" s="372"/>
      <c r="V401" s="372"/>
    </row>
    <row r="402" spans="1:22">
      <c r="A402" s="52"/>
      <c r="B402" s="50">
        <f t="shared" si="13"/>
        <v>380</v>
      </c>
      <c r="C402" s="913"/>
      <c r="D402" s="913"/>
      <c r="E402" s="913"/>
      <c r="F402" s="55"/>
      <c r="L402" s="372"/>
      <c r="M402" s="372"/>
      <c r="S402" s="378"/>
      <c r="T402" s="372"/>
      <c r="U402" s="372"/>
      <c r="V402" s="372"/>
    </row>
    <row r="403" spans="1:22">
      <c r="A403" s="52"/>
      <c r="B403" s="50">
        <f t="shared" si="13"/>
        <v>381</v>
      </c>
      <c r="C403" s="913"/>
      <c r="D403" s="913"/>
      <c r="E403" s="913"/>
      <c r="F403" s="55"/>
      <c r="L403" s="372"/>
      <c r="M403" s="372"/>
      <c r="S403" s="378"/>
      <c r="T403" s="372"/>
      <c r="U403" s="372"/>
      <c r="V403" s="372"/>
    </row>
    <row r="404" spans="1:22">
      <c r="A404" s="52"/>
      <c r="B404" s="50">
        <f t="shared" si="13"/>
        <v>382</v>
      </c>
      <c r="C404" s="913"/>
      <c r="D404" s="913"/>
      <c r="E404" s="913"/>
      <c r="F404" s="55"/>
      <c r="L404" s="372"/>
      <c r="M404" s="372"/>
      <c r="S404" s="378"/>
      <c r="T404" s="372"/>
      <c r="U404" s="372"/>
      <c r="V404" s="372"/>
    </row>
    <row r="405" spans="1:22">
      <c r="A405" s="52"/>
      <c r="B405" s="50">
        <f t="shared" si="13"/>
        <v>383</v>
      </c>
      <c r="C405" s="913"/>
      <c r="D405" s="913"/>
      <c r="E405" s="913"/>
      <c r="F405" s="55"/>
      <c r="L405" s="372"/>
      <c r="M405" s="372"/>
      <c r="S405" s="378"/>
      <c r="T405" s="372"/>
      <c r="U405" s="372"/>
      <c r="V405" s="372"/>
    </row>
    <row r="406" spans="1:22">
      <c r="A406" s="52"/>
      <c r="B406" s="50">
        <f t="shared" si="13"/>
        <v>384</v>
      </c>
      <c r="C406" s="913"/>
      <c r="D406" s="913"/>
      <c r="E406" s="913"/>
      <c r="F406" s="55"/>
      <c r="L406" s="372"/>
      <c r="M406" s="372"/>
      <c r="S406" s="378"/>
      <c r="T406" s="372"/>
      <c r="U406" s="372"/>
      <c r="V406" s="372"/>
    </row>
    <row r="407" spans="1:22">
      <c r="A407" s="52"/>
      <c r="B407" s="50">
        <f t="shared" si="13"/>
        <v>385</v>
      </c>
      <c r="C407" s="913"/>
      <c r="D407" s="913"/>
      <c r="E407" s="913"/>
      <c r="F407" s="55"/>
      <c r="L407" s="372"/>
      <c r="M407" s="372"/>
      <c r="S407" s="378"/>
      <c r="T407" s="372"/>
      <c r="U407" s="372"/>
      <c r="V407" s="372"/>
    </row>
    <row r="408" spans="1:22">
      <c r="A408" s="52"/>
      <c r="B408" s="50">
        <f t="shared" si="13"/>
        <v>386</v>
      </c>
      <c r="C408" s="913"/>
      <c r="D408" s="913"/>
      <c r="E408" s="913"/>
      <c r="F408" s="55"/>
      <c r="L408" s="372"/>
      <c r="M408" s="372"/>
      <c r="S408" s="378"/>
      <c r="T408" s="372"/>
      <c r="U408" s="372"/>
      <c r="V408" s="372"/>
    </row>
    <row r="409" spans="1:22">
      <c r="A409" s="52"/>
      <c r="B409" s="50">
        <f t="shared" ref="B409:B472" si="14">B408+1</f>
        <v>387</v>
      </c>
      <c r="C409" s="913"/>
      <c r="D409" s="913"/>
      <c r="E409" s="913"/>
      <c r="F409" s="55"/>
      <c r="L409" s="372"/>
      <c r="M409" s="372"/>
      <c r="S409" s="378"/>
      <c r="T409" s="372"/>
      <c r="U409" s="372"/>
      <c r="V409" s="372"/>
    </row>
    <row r="410" spans="1:22">
      <c r="A410" s="52"/>
      <c r="B410" s="50">
        <f t="shared" si="14"/>
        <v>388</v>
      </c>
      <c r="C410" s="913"/>
      <c r="D410" s="913"/>
      <c r="E410" s="913"/>
      <c r="F410" s="55"/>
      <c r="L410" s="372"/>
      <c r="M410" s="372"/>
      <c r="S410" s="378"/>
      <c r="T410" s="372"/>
      <c r="U410" s="372"/>
      <c r="V410" s="372"/>
    </row>
    <row r="411" spans="1:22">
      <c r="A411" s="52"/>
      <c r="B411" s="50">
        <f t="shared" si="14"/>
        <v>389</v>
      </c>
      <c r="C411" s="913"/>
      <c r="D411" s="913"/>
      <c r="E411" s="913"/>
      <c r="F411" s="55"/>
      <c r="L411" s="372"/>
      <c r="M411" s="372"/>
      <c r="S411" s="378"/>
      <c r="T411" s="372"/>
      <c r="U411" s="372"/>
      <c r="V411" s="372"/>
    </row>
    <row r="412" spans="1:22">
      <c r="A412" s="52"/>
      <c r="B412" s="50">
        <f t="shared" si="14"/>
        <v>390</v>
      </c>
      <c r="C412" s="913"/>
      <c r="D412" s="913"/>
      <c r="E412" s="913"/>
      <c r="F412" s="55"/>
      <c r="L412" s="372"/>
      <c r="M412" s="372"/>
      <c r="S412" s="378"/>
      <c r="T412" s="372"/>
      <c r="U412" s="372"/>
      <c r="V412" s="372"/>
    </row>
    <row r="413" spans="1:22">
      <c r="A413" s="52"/>
      <c r="B413" s="50">
        <f t="shared" si="14"/>
        <v>391</v>
      </c>
      <c r="C413" s="913"/>
      <c r="D413" s="913"/>
      <c r="E413" s="913"/>
      <c r="F413" s="55"/>
      <c r="L413" s="372"/>
      <c r="M413" s="372"/>
      <c r="S413" s="378"/>
      <c r="T413" s="372"/>
      <c r="U413" s="372"/>
      <c r="V413" s="372"/>
    </row>
    <row r="414" spans="1:22">
      <c r="A414" s="52"/>
      <c r="B414" s="50">
        <f t="shared" si="14"/>
        <v>392</v>
      </c>
      <c r="C414" s="913"/>
      <c r="D414" s="913"/>
      <c r="E414" s="913"/>
      <c r="F414" s="55"/>
      <c r="L414" s="372"/>
      <c r="M414" s="372"/>
      <c r="S414" s="378"/>
      <c r="T414" s="372"/>
      <c r="U414" s="372"/>
      <c r="V414" s="372"/>
    </row>
    <row r="415" spans="1:22">
      <c r="A415" s="52"/>
      <c r="B415" s="50">
        <f t="shared" si="14"/>
        <v>393</v>
      </c>
      <c r="C415" s="913"/>
      <c r="D415" s="913"/>
      <c r="E415" s="913"/>
      <c r="F415" s="55"/>
      <c r="L415" s="372"/>
      <c r="M415" s="372"/>
      <c r="S415" s="378"/>
      <c r="T415" s="372"/>
      <c r="U415" s="372"/>
      <c r="V415" s="372"/>
    </row>
    <row r="416" spans="1:22">
      <c r="A416" s="52"/>
      <c r="B416" s="50">
        <f t="shared" si="14"/>
        <v>394</v>
      </c>
      <c r="C416" s="913"/>
      <c r="D416" s="913"/>
      <c r="E416" s="913"/>
      <c r="F416" s="55"/>
      <c r="L416" s="372"/>
      <c r="M416" s="372"/>
      <c r="S416" s="378"/>
      <c r="T416" s="372"/>
      <c r="U416" s="372"/>
      <c r="V416" s="372"/>
    </row>
    <row r="417" spans="1:22">
      <c r="A417" s="52"/>
      <c r="B417" s="50">
        <f t="shared" si="14"/>
        <v>395</v>
      </c>
      <c r="C417" s="913"/>
      <c r="D417" s="913"/>
      <c r="E417" s="913"/>
      <c r="F417" s="55"/>
      <c r="L417" s="372"/>
      <c r="M417" s="372"/>
      <c r="S417" s="378"/>
      <c r="T417" s="372"/>
      <c r="U417" s="372"/>
      <c r="V417" s="372"/>
    </row>
    <row r="418" spans="1:22">
      <c r="A418" s="52"/>
      <c r="B418" s="50">
        <f t="shared" si="14"/>
        <v>396</v>
      </c>
      <c r="C418" s="913"/>
      <c r="D418" s="913"/>
      <c r="E418" s="913"/>
      <c r="F418" s="55"/>
      <c r="L418" s="372"/>
      <c r="M418" s="372"/>
      <c r="S418" s="378"/>
      <c r="T418" s="372"/>
      <c r="U418" s="372"/>
      <c r="V418" s="372"/>
    </row>
    <row r="419" spans="1:22">
      <c r="A419" s="52"/>
      <c r="B419" s="50">
        <f t="shared" si="14"/>
        <v>397</v>
      </c>
      <c r="C419" s="913"/>
      <c r="D419" s="913"/>
      <c r="E419" s="913"/>
      <c r="F419" s="55"/>
      <c r="L419" s="372"/>
      <c r="M419" s="372"/>
      <c r="S419" s="378"/>
      <c r="T419" s="372"/>
      <c r="U419" s="372"/>
      <c r="V419" s="372"/>
    </row>
    <row r="420" spans="1:22">
      <c r="A420" s="52"/>
      <c r="B420" s="50">
        <f t="shared" si="14"/>
        <v>398</v>
      </c>
      <c r="C420" s="913"/>
      <c r="D420" s="913"/>
      <c r="E420" s="913"/>
      <c r="F420" s="55"/>
      <c r="L420" s="372"/>
      <c r="M420" s="372"/>
      <c r="S420" s="378"/>
      <c r="T420" s="372"/>
      <c r="U420" s="372"/>
      <c r="V420" s="372"/>
    </row>
    <row r="421" spans="1:22">
      <c r="A421" s="52"/>
      <c r="B421" s="50">
        <f t="shared" si="14"/>
        <v>399</v>
      </c>
      <c r="C421" s="913"/>
      <c r="D421" s="913"/>
      <c r="E421" s="913"/>
      <c r="F421" s="55"/>
      <c r="L421" s="372"/>
      <c r="M421" s="372"/>
      <c r="S421" s="378"/>
      <c r="T421" s="372"/>
      <c r="U421" s="372"/>
      <c r="V421" s="372"/>
    </row>
    <row r="422" spans="1:22">
      <c r="A422" s="52"/>
      <c r="B422" s="50">
        <f t="shared" si="14"/>
        <v>400</v>
      </c>
      <c r="C422" s="913"/>
      <c r="D422" s="913"/>
      <c r="E422" s="913"/>
      <c r="F422" s="55"/>
      <c r="L422" s="372"/>
      <c r="M422" s="372"/>
      <c r="S422" s="378"/>
      <c r="T422" s="372"/>
      <c r="U422" s="372"/>
      <c r="V422" s="372"/>
    </row>
    <row r="423" spans="1:22">
      <c r="A423" s="52"/>
      <c r="B423" s="50">
        <f t="shared" si="14"/>
        <v>401</v>
      </c>
      <c r="C423" s="913"/>
      <c r="D423" s="913"/>
      <c r="E423" s="913"/>
      <c r="F423" s="55"/>
      <c r="L423" s="372"/>
      <c r="M423" s="372"/>
      <c r="S423" s="378"/>
      <c r="T423" s="372"/>
      <c r="U423" s="372"/>
      <c r="V423" s="372"/>
    </row>
    <row r="424" spans="1:22">
      <c r="A424" s="52"/>
      <c r="B424" s="50">
        <f t="shared" si="14"/>
        <v>402</v>
      </c>
      <c r="C424" s="913"/>
      <c r="D424" s="913"/>
      <c r="E424" s="913"/>
      <c r="F424" s="55"/>
      <c r="L424" s="372"/>
      <c r="M424" s="372"/>
      <c r="S424" s="378"/>
      <c r="T424" s="372"/>
      <c r="U424" s="372"/>
      <c r="V424" s="372"/>
    </row>
    <row r="425" spans="1:22">
      <c r="A425" s="52"/>
      <c r="B425" s="50">
        <f t="shared" si="14"/>
        <v>403</v>
      </c>
      <c r="C425" s="913"/>
      <c r="D425" s="913"/>
      <c r="E425" s="913"/>
      <c r="F425" s="55"/>
      <c r="L425" s="372"/>
      <c r="M425" s="372"/>
      <c r="S425" s="378"/>
      <c r="T425" s="372"/>
      <c r="U425" s="372"/>
      <c r="V425" s="372"/>
    </row>
    <row r="426" spans="1:22">
      <c r="A426" s="52"/>
      <c r="B426" s="50">
        <f t="shared" si="14"/>
        <v>404</v>
      </c>
      <c r="C426" s="913"/>
      <c r="D426" s="913"/>
      <c r="E426" s="913"/>
      <c r="F426" s="55"/>
      <c r="L426" s="372"/>
      <c r="M426" s="372"/>
      <c r="S426" s="378"/>
      <c r="T426" s="372"/>
      <c r="U426" s="372"/>
      <c r="V426" s="372"/>
    </row>
    <row r="427" spans="1:22">
      <c r="A427" s="52"/>
      <c r="B427" s="50">
        <f t="shared" si="14"/>
        <v>405</v>
      </c>
      <c r="C427" s="913"/>
      <c r="D427" s="913"/>
      <c r="E427" s="913"/>
      <c r="F427" s="55"/>
      <c r="L427" s="372"/>
      <c r="M427" s="372"/>
      <c r="S427" s="378"/>
      <c r="T427" s="372"/>
      <c r="U427" s="372"/>
      <c r="V427" s="372"/>
    </row>
    <row r="428" spans="1:22">
      <c r="A428" s="52"/>
      <c r="B428" s="50">
        <f t="shared" si="14"/>
        <v>406</v>
      </c>
      <c r="C428" s="913"/>
      <c r="D428" s="913"/>
      <c r="E428" s="913"/>
      <c r="F428" s="55"/>
      <c r="L428" s="372"/>
      <c r="M428" s="372"/>
      <c r="S428" s="378"/>
      <c r="T428" s="372"/>
      <c r="U428" s="372"/>
      <c r="V428" s="372"/>
    </row>
    <row r="429" spans="1:22">
      <c r="A429" s="52"/>
      <c r="B429" s="50">
        <f t="shared" si="14"/>
        <v>407</v>
      </c>
      <c r="C429" s="913"/>
      <c r="D429" s="913"/>
      <c r="E429" s="913"/>
      <c r="F429" s="55"/>
      <c r="L429" s="372"/>
      <c r="M429" s="372"/>
      <c r="S429" s="378"/>
      <c r="T429" s="372"/>
      <c r="U429" s="372"/>
      <c r="V429" s="372"/>
    </row>
    <row r="430" spans="1:22">
      <c r="A430" s="52"/>
      <c r="B430" s="50">
        <f t="shared" si="14"/>
        <v>408</v>
      </c>
      <c r="C430" s="913"/>
      <c r="D430" s="913"/>
      <c r="E430" s="913"/>
      <c r="F430" s="55"/>
      <c r="L430" s="372"/>
      <c r="M430" s="372"/>
      <c r="S430" s="378"/>
      <c r="T430" s="372"/>
      <c r="U430" s="372"/>
      <c r="V430" s="372"/>
    </row>
    <row r="431" spans="1:22">
      <c r="A431" s="52"/>
      <c r="B431" s="50">
        <f t="shared" si="14"/>
        <v>409</v>
      </c>
      <c r="C431" s="913"/>
      <c r="D431" s="913"/>
      <c r="E431" s="913"/>
      <c r="F431" s="55"/>
      <c r="L431" s="372"/>
      <c r="M431" s="372"/>
      <c r="S431" s="378"/>
      <c r="T431" s="372"/>
      <c r="U431" s="372"/>
      <c r="V431" s="372"/>
    </row>
    <row r="432" spans="1:22">
      <c r="A432" s="52"/>
      <c r="B432" s="50">
        <f t="shared" si="14"/>
        <v>410</v>
      </c>
      <c r="C432" s="913"/>
      <c r="D432" s="913"/>
      <c r="E432" s="913"/>
      <c r="F432" s="55"/>
      <c r="L432" s="372"/>
      <c r="M432" s="372"/>
      <c r="S432" s="378"/>
      <c r="T432" s="372"/>
      <c r="U432" s="372"/>
      <c r="V432" s="372"/>
    </row>
    <row r="433" spans="1:22">
      <c r="A433" s="52"/>
      <c r="B433" s="50">
        <f t="shared" si="14"/>
        <v>411</v>
      </c>
      <c r="C433" s="913"/>
      <c r="D433" s="913"/>
      <c r="E433" s="913"/>
      <c r="F433" s="55"/>
      <c r="L433" s="372"/>
      <c r="M433" s="372"/>
      <c r="S433" s="378"/>
      <c r="T433" s="372"/>
      <c r="U433" s="372"/>
      <c r="V433" s="372"/>
    </row>
    <row r="434" spans="1:22">
      <c r="A434" s="52"/>
      <c r="B434" s="50">
        <f t="shared" si="14"/>
        <v>412</v>
      </c>
      <c r="C434" s="913"/>
      <c r="D434" s="913"/>
      <c r="E434" s="913"/>
      <c r="F434" s="55"/>
      <c r="L434" s="372"/>
      <c r="M434" s="372"/>
      <c r="S434" s="378"/>
      <c r="T434" s="372"/>
      <c r="U434" s="372"/>
      <c r="V434" s="372"/>
    </row>
    <row r="435" spans="1:22">
      <c r="A435" s="52"/>
      <c r="B435" s="50">
        <f t="shared" si="14"/>
        <v>413</v>
      </c>
      <c r="C435" s="913"/>
      <c r="D435" s="913"/>
      <c r="E435" s="913"/>
      <c r="F435" s="55"/>
      <c r="L435" s="372"/>
      <c r="M435" s="372"/>
      <c r="S435" s="378"/>
      <c r="T435" s="372"/>
      <c r="U435" s="372"/>
      <c r="V435" s="372"/>
    </row>
    <row r="436" spans="1:22">
      <c r="A436" s="52"/>
      <c r="B436" s="50">
        <f t="shared" si="14"/>
        <v>414</v>
      </c>
      <c r="C436" s="913"/>
      <c r="D436" s="913"/>
      <c r="E436" s="913"/>
      <c r="F436" s="55"/>
      <c r="L436" s="372"/>
      <c r="M436" s="372"/>
      <c r="S436" s="378"/>
      <c r="T436" s="372"/>
      <c r="U436" s="372"/>
      <c r="V436" s="372"/>
    </row>
    <row r="437" spans="1:22">
      <c r="A437" s="52"/>
      <c r="B437" s="50">
        <f t="shared" si="14"/>
        <v>415</v>
      </c>
      <c r="C437" s="913"/>
      <c r="D437" s="913"/>
      <c r="E437" s="913"/>
      <c r="F437" s="55"/>
      <c r="L437" s="372"/>
      <c r="M437" s="372"/>
      <c r="S437" s="378"/>
      <c r="T437" s="372"/>
      <c r="U437" s="372"/>
      <c r="V437" s="372"/>
    </row>
    <row r="438" spans="1:22">
      <c r="A438" s="52"/>
      <c r="B438" s="50">
        <f t="shared" si="14"/>
        <v>416</v>
      </c>
      <c r="C438" s="913"/>
      <c r="D438" s="913"/>
      <c r="E438" s="913"/>
      <c r="F438" s="55"/>
      <c r="L438" s="372"/>
      <c r="M438" s="372"/>
      <c r="S438" s="378"/>
      <c r="T438" s="372"/>
      <c r="U438" s="372"/>
      <c r="V438" s="372"/>
    </row>
    <row r="439" spans="1:22">
      <c r="A439" s="52"/>
      <c r="B439" s="50">
        <f t="shared" si="14"/>
        <v>417</v>
      </c>
      <c r="C439" s="913"/>
      <c r="D439" s="913"/>
      <c r="E439" s="913"/>
      <c r="F439" s="55"/>
      <c r="L439" s="372"/>
      <c r="M439" s="372"/>
      <c r="S439" s="378"/>
      <c r="T439" s="372"/>
      <c r="U439" s="372"/>
      <c r="V439" s="372"/>
    </row>
    <row r="440" spans="1:22">
      <c r="A440" s="52"/>
      <c r="B440" s="50">
        <f t="shared" si="14"/>
        <v>418</v>
      </c>
      <c r="C440" s="913"/>
      <c r="D440" s="913"/>
      <c r="E440" s="913"/>
      <c r="F440" s="55"/>
      <c r="L440" s="372"/>
      <c r="M440" s="372"/>
      <c r="S440" s="378"/>
      <c r="T440" s="372"/>
      <c r="U440" s="372"/>
      <c r="V440" s="372"/>
    </row>
    <row r="441" spans="1:22">
      <c r="A441" s="52"/>
      <c r="B441" s="50">
        <f t="shared" si="14"/>
        <v>419</v>
      </c>
      <c r="C441" s="913"/>
      <c r="D441" s="913"/>
      <c r="E441" s="913"/>
      <c r="F441" s="55"/>
      <c r="L441" s="372"/>
      <c r="M441" s="372"/>
      <c r="S441" s="378"/>
      <c r="T441" s="372"/>
      <c r="U441" s="372"/>
      <c r="V441" s="372"/>
    </row>
    <row r="442" spans="1:22">
      <c r="A442" s="52"/>
      <c r="B442" s="50">
        <f t="shared" si="14"/>
        <v>420</v>
      </c>
      <c r="C442" s="913"/>
      <c r="D442" s="913"/>
      <c r="E442" s="913"/>
      <c r="F442" s="55"/>
      <c r="L442" s="372"/>
      <c r="M442" s="372"/>
      <c r="S442" s="378"/>
      <c r="T442" s="372"/>
      <c r="U442" s="372"/>
      <c r="V442" s="372"/>
    </row>
    <row r="443" spans="1:22">
      <c r="A443" s="52"/>
      <c r="B443" s="50">
        <f t="shared" si="14"/>
        <v>421</v>
      </c>
      <c r="C443" s="913"/>
      <c r="D443" s="913"/>
      <c r="E443" s="913"/>
      <c r="F443" s="55"/>
      <c r="L443" s="372"/>
      <c r="M443" s="372"/>
      <c r="S443" s="378"/>
      <c r="T443" s="372"/>
      <c r="U443" s="372"/>
      <c r="V443" s="372"/>
    </row>
    <row r="444" spans="1:22">
      <c r="A444" s="52"/>
      <c r="B444" s="50">
        <f t="shared" si="14"/>
        <v>422</v>
      </c>
      <c r="C444" s="913"/>
      <c r="D444" s="913"/>
      <c r="E444" s="913"/>
      <c r="F444" s="55"/>
      <c r="L444" s="372"/>
      <c r="M444" s="372"/>
      <c r="S444" s="378"/>
      <c r="T444" s="372"/>
      <c r="U444" s="372"/>
      <c r="V444" s="372"/>
    </row>
    <row r="445" spans="1:22">
      <c r="A445" s="52"/>
      <c r="B445" s="50">
        <f t="shared" si="14"/>
        <v>423</v>
      </c>
      <c r="C445" s="913"/>
      <c r="D445" s="913"/>
      <c r="E445" s="913"/>
      <c r="F445" s="55"/>
      <c r="L445" s="372"/>
      <c r="M445" s="372"/>
      <c r="S445" s="378"/>
      <c r="T445" s="372"/>
      <c r="U445" s="372"/>
      <c r="V445" s="372"/>
    </row>
    <row r="446" spans="1:22">
      <c r="A446" s="52"/>
      <c r="B446" s="50">
        <f t="shared" si="14"/>
        <v>424</v>
      </c>
      <c r="C446" s="913"/>
      <c r="D446" s="913"/>
      <c r="E446" s="913"/>
      <c r="F446" s="55"/>
      <c r="L446" s="372"/>
      <c r="M446" s="372"/>
      <c r="S446" s="378"/>
      <c r="T446" s="372"/>
      <c r="U446" s="372"/>
      <c r="V446" s="372"/>
    </row>
    <row r="447" spans="1:22">
      <c r="A447" s="52"/>
      <c r="B447" s="50">
        <f t="shared" si="14"/>
        <v>425</v>
      </c>
      <c r="C447" s="913"/>
      <c r="D447" s="913"/>
      <c r="E447" s="913"/>
      <c r="F447" s="55"/>
      <c r="L447" s="372"/>
      <c r="M447" s="372"/>
      <c r="S447" s="378"/>
      <c r="T447" s="372"/>
      <c r="U447" s="372"/>
      <c r="V447" s="372"/>
    </row>
    <row r="448" spans="1:22">
      <c r="A448" s="52"/>
      <c r="B448" s="50">
        <f t="shared" si="14"/>
        <v>426</v>
      </c>
      <c r="C448" s="913"/>
      <c r="D448" s="913"/>
      <c r="E448" s="913"/>
      <c r="F448" s="55"/>
      <c r="L448" s="372"/>
      <c r="M448" s="372"/>
      <c r="S448" s="378"/>
      <c r="T448" s="372"/>
      <c r="U448" s="372"/>
      <c r="V448" s="372"/>
    </row>
    <row r="449" spans="1:22">
      <c r="A449" s="52"/>
      <c r="B449" s="50">
        <f t="shared" si="14"/>
        <v>427</v>
      </c>
      <c r="C449" s="913"/>
      <c r="D449" s="913"/>
      <c r="E449" s="913"/>
      <c r="F449" s="55"/>
      <c r="L449" s="372"/>
      <c r="M449" s="372"/>
      <c r="S449" s="378"/>
      <c r="T449" s="372"/>
      <c r="U449" s="372"/>
      <c r="V449" s="372"/>
    </row>
    <row r="450" spans="1:22">
      <c r="A450" s="52"/>
      <c r="B450" s="50">
        <f t="shared" si="14"/>
        <v>428</v>
      </c>
      <c r="C450" s="913"/>
      <c r="D450" s="913"/>
      <c r="E450" s="913"/>
      <c r="F450" s="55"/>
      <c r="L450" s="372"/>
      <c r="M450" s="372"/>
      <c r="S450" s="378"/>
      <c r="T450" s="372"/>
      <c r="U450" s="372"/>
      <c r="V450" s="372"/>
    </row>
    <row r="451" spans="1:22">
      <c r="A451" s="52"/>
      <c r="B451" s="50">
        <f t="shared" si="14"/>
        <v>429</v>
      </c>
      <c r="C451" s="913"/>
      <c r="D451" s="913"/>
      <c r="E451" s="913"/>
      <c r="F451" s="55"/>
      <c r="L451" s="372"/>
      <c r="M451" s="372"/>
      <c r="S451" s="378"/>
      <c r="T451" s="372"/>
      <c r="U451" s="372"/>
      <c r="V451" s="372"/>
    </row>
    <row r="452" spans="1:22">
      <c r="A452" s="52"/>
      <c r="B452" s="50">
        <f t="shared" si="14"/>
        <v>430</v>
      </c>
      <c r="C452" s="913"/>
      <c r="D452" s="913"/>
      <c r="E452" s="913"/>
      <c r="F452" s="55"/>
      <c r="L452" s="372"/>
      <c r="M452" s="372"/>
      <c r="S452" s="378"/>
      <c r="T452" s="372"/>
      <c r="U452" s="372"/>
      <c r="V452" s="372"/>
    </row>
    <row r="453" spans="1:22">
      <c r="A453" s="52"/>
      <c r="B453" s="50">
        <f t="shared" si="14"/>
        <v>431</v>
      </c>
      <c r="C453" s="913"/>
      <c r="D453" s="913"/>
      <c r="E453" s="913"/>
      <c r="F453" s="55"/>
      <c r="L453" s="372"/>
      <c r="M453" s="372"/>
      <c r="S453" s="378"/>
      <c r="T453" s="372"/>
      <c r="U453" s="372"/>
      <c r="V453" s="372"/>
    </row>
    <row r="454" spans="1:22">
      <c r="A454" s="52"/>
      <c r="B454" s="50">
        <f t="shared" si="14"/>
        <v>432</v>
      </c>
      <c r="C454" s="913"/>
      <c r="D454" s="913"/>
      <c r="E454" s="913"/>
      <c r="F454" s="55"/>
      <c r="L454" s="372"/>
      <c r="M454" s="372"/>
      <c r="S454" s="378"/>
      <c r="T454" s="372"/>
      <c r="U454" s="372"/>
      <c r="V454" s="372"/>
    </row>
    <row r="455" spans="1:22">
      <c r="A455" s="52"/>
      <c r="B455" s="50">
        <f t="shared" si="14"/>
        <v>433</v>
      </c>
      <c r="C455" s="913"/>
      <c r="D455" s="913"/>
      <c r="E455" s="913"/>
      <c r="F455" s="55"/>
      <c r="L455" s="372"/>
      <c r="M455" s="372"/>
      <c r="S455" s="378"/>
      <c r="T455" s="372"/>
      <c r="U455" s="372"/>
      <c r="V455" s="372"/>
    </row>
    <row r="456" spans="1:22">
      <c r="A456" s="52"/>
      <c r="B456" s="50">
        <f t="shared" si="14"/>
        <v>434</v>
      </c>
      <c r="C456" s="913"/>
      <c r="D456" s="913"/>
      <c r="E456" s="913"/>
      <c r="F456" s="55"/>
      <c r="L456" s="372"/>
      <c r="M456" s="372"/>
      <c r="S456" s="378"/>
      <c r="T456" s="372"/>
      <c r="U456" s="372"/>
      <c r="V456" s="372"/>
    </row>
    <row r="457" spans="1:22">
      <c r="A457" s="52"/>
      <c r="B457" s="50">
        <f t="shared" si="14"/>
        <v>435</v>
      </c>
      <c r="C457" s="913"/>
      <c r="D457" s="913"/>
      <c r="E457" s="913"/>
      <c r="F457" s="55"/>
      <c r="L457" s="372"/>
      <c r="M457" s="372"/>
      <c r="S457" s="378"/>
      <c r="T457" s="372"/>
      <c r="U457" s="372"/>
      <c r="V457" s="372"/>
    </row>
    <row r="458" spans="1:22">
      <c r="A458" s="52"/>
      <c r="B458" s="50">
        <f t="shared" si="14"/>
        <v>436</v>
      </c>
      <c r="C458" s="913"/>
      <c r="D458" s="913"/>
      <c r="E458" s="913"/>
      <c r="F458" s="55"/>
      <c r="L458" s="372"/>
      <c r="M458" s="372"/>
      <c r="S458" s="378"/>
      <c r="T458" s="372"/>
      <c r="U458" s="372"/>
      <c r="V458" s="372"/>
    </row>
    <row r="459" spans="1:22">
      <c r="A459" s="52"/>
      <c r="B459" s="50">
        <f t="shared" si="14"/>
        <v>437</v>
      </c>
      <c r="C459" s="913"/>
      <c r="D459" s="913"/>
      <c r="E459" s="913"/>
      <c r="F459" s="55"/>
      <c r="L459" s="372"/>
      <c r="M459" s="372"/>
      <c r="S459" s="378"/>
      <c r="T459" s="372"/>
      <c r="U459" s="372"/>
      <c r="V459" s="372"/>
    </row>
    <row r="460" spans="1:22">
      <c r="A460" s="52"/>
      <c r="B460" s="50">
        <f t="shared" si="14"/>
        <v>438</v>
      </c>
      <c r="C460" s="913"/>
      <c r="D460" s="913"/>
      <c r="E460" s="913"/>
      <c r="F460" s="55"/>
      <c r="L460" s="372"/>
      <c r="M460" s="372"/>
      <c r="S460" s="378"/>
      <c r="T460" s="372"/>
      <c r="U460" s="372"/>
      <c r="V460" s="372"/>
    </row>
    <row r="461" spans="1:22">
      <c r="A461" s="52"/>
      <c r="B461" s="50">
        <f t="shared" si="14"/>
        <v>439</v>
      </c>
      <c r="C461" s="913"/>
      <c r="D461" s="913"/>
      <c r="E461" s="913"/>
      <c r="F461" s="55"/>
      <c r="L461" s="372"/>
      <c r="M461" s="372"/>
      <c r="S461" s="378"/>
      <c r="T461" s="372"/>
      <c r="U461" s="372"/>
      <c r="V461" s="372"/>
    </row>
    <row r="462" spans="1:22">
      <c r="A462" s="52"/>
      <c r="B462" s="50">
        <f t="shared" si="14"/>
        <v>440</v>
      </c>
      <c r="C462" s="913"/>
      <c r="D462" s="913"/>
      <c r="E462" s="913"/>
      <c r="F462" s="55"/>
      <c r="L462" s="372"/>
      <c r="M462" s="372"/>
      <c r="S462" s="378"/>
      <c r="T462" s="372"/>
      <c r="U462" s="372"/>
      <c r="V462" s="372"/>
    </row>
    <row r="463" spans="1:22">
      <c r="A463" s="52"/>
      <c r="B463" s="50">
        <f t="shared" si="14"/>
        <v>441</v>
      </c>
      <c r="C463" s="913"/>
      <c r="D463" s="913"/>
      <c r="E463" s="913"/>
      <c r="F463" s="55"/>
      <c r="L463" s="372"/>
      <c r="M463" s="372"/>
      <c r="S463" s="378"/>
      <c r="T463" s="372"/>
      <c r="U463" s="372"/>
      <c r="V463" s="372"/>
    </row>
    <row r="464" spans="1:22">
      <c r="A464" s="52"/>
      <c r="B464" s="50">
        <f t="shared" si="14"/>
        <v>442</v>
      </c>
      <c r="C464" s="913"/>
      <c r="D464" s="913"/>
      <c r="E464" s="913"/>
      <c r="F464" s="55"/>
      <c r="L464" s="372"/>
      <c r="M464" s="372"/>
      <c r="S464" s="378"/>
      <c r="T464" s="372"/>
      <c r="U464" s="372"/>
      <c r="V464" s="372"/>
    </row>
    <row r="465" spans="1:22">
      <c r="A465" s="52"/>
      <c r="B465" s="50">
        <f t="shared" si="14"/>
        <v>443</v>
      </c>
      <c r="C465" s="913"/>
      <c r="D465" s="913"/>
      <c r="E465" s="913"/>
      <c r="F465" s="55"/>
      <c r="L465" s="372"/>
      <c r="M465" s="372"/>
      <c r="S465" s="378"/>
      <c r="T465" s="372"/>
      <c r="U465" s="372"/>
      <c r="V465" s="372"/>
    </row>
    <row r="466" spans="1:22">
      <c r="A466" s="52"/>
      <c r="B466" s="50">
        <f t="shared" si="14"/>
        <v>444</v>
      </c>
      <c r="C466" s="913"/>
      <c r="D466" s="913"/>
      <c r="E466" s="913"/>
      <c r="F466" s="55"/>
      <c r="L466" s="372"/>
      <c r="M466" s="372"/>
      <c r="S466" s="378"/>
      <c r="T466" s="372"/>
      <c r="U466" s="372"/>
      <c r="V466" s="372"/>
    </row>
    <row r="467" spans="1:22">
      <c r="A467" s="52"/>
      <c r="B467" s="50">
        <f t="shared" si="14"/>
        <v>445</v>
      </c>
      <c r="C467" s="913"/>
      <c r="D467" s="913"/>
      <c r="E467" s="913"/>
      <c r="F467" s="55"/>
      <c r="L467" s="372"/>
      <c r="M467" s="372"/>
      <c r="S467" s="378"/>
      <c r="T467" s="372"/>
      <c r="U467" s="372"/>
      <c r="V467" s="372"/>
    </row>
    <row r="468" spans="1:22">
      <c r="A468" s="52"/>
      <c r="B468" s="50">
        <f t="shared" si="14"/>
        <v>446</v>
      </c>
      <c r="C468" s="913"/>
      <c r="D468" s="913"/>
      <c r="E468" s="913"/>
      <c r="F468" s="55"/>
      <c r="L468" s="372"/>
      <c r="M468" s="372"/>
      <c r="S468" s="378"/>
      <c r="T468" s="372"/>
      <c r="U468" s="372"/>
      <c r="V468" s="372"/>
    </row>
    <row r="469" spans="1:22">
      <c r="A469" s="52"/>
      <c r="B469" s="50">
        <f t="shared" si="14"/>
        <v>447</v>
      </c>
      <c r="C469" s="913"/>
      <c r="D469" s="913"/>
      <c r="E469" s="913"/>
      <c r="F469" s="55"/>
      <c r="L469" s="372"/>
      <c r="M469" s="372"/>
      <c r="S469" s="378"/>
      <c r="T469" s="372"/>
      <c r="U469" s="372"/>
      <c r="V469" s="372"/>
    </row>
    <row r="470" spans="1:22">
      <c r="A470" s="52"/>
      <c r="B470" s="50">
        <f t="shared" si="14"/>
        <v>448</v>
      </c>
      <c r="C470" s="913"/>
      <c r="D470" s="913"/>
      <c r="E470" s="913"/>
      <c r="F470" s="55"/>
      <c r="L470" s="372"/>
      <c r="M470" s="372"/>
      <c r="S470" s="378"/>
      <c r="T470" s="372"/>
      <c r="U470" s="372"/>
      <c r="V470" s="372"/>
    </row>
    <row r="471" spans="1:22">
      <c r="A471" s="52"/>
      <c r="B471" s="50">
        <f t="shared" si="14"/>
        <v>449</v>
      </c>
      <c r="C471" s="913"/>
      <c r="D471" s="913"/>
      <c r="E471" s="913"/>
      <c r="F471" s="55"/>
      <c r="L471" s="372"/>
      <c r="M471" s="372"/>
      <c r="S471" s="378"/>
      <c r="T471" s="372"/>
      <c r="U471" s="372"/>
      <c r="V471" s="372"/>
    </row>
    <row r="472" spans="1:22">
      <c r="A472" s="52"/>
      <c r="B472" s="50">
        <f t="shared" si="14"/>
        <v>450</v>
      </c>
      <c r="C472" s="913"/>
      <c r="D472" s="913"/>
      <c r="E472" s="913"/>
      <c r="F472" s="55"/>
      <c r="L472" s="372"/>
      <c r="M472" s="372"/>
      <c r="S472" s="378"/>
      <c r="T472" s="372"/>
      <c r="U472" s="372"/>
      <c r="V472" s="372"/>
    </row>
    <row r="473" spans="1:22">
      <c r="A473" s="52"/>
      <c r="B473" s="50">
        <f t="shared" ref="B473:B536" si="15">B472+1</f>
        <v>451</v>
      </c>
      <c r="C473" s="913"/>
      <c r="D473" s="913"/>
      <c r="E473" s="913"/>
      <c r="F473" s="55"/>
      <c r="L473" s="372"/>
      <c r="M473" s="372"/>
      <c r="S473" s="378"/>
      <c r="T473" s="372"/>
      <c r="U473" s="372"/>
      <c r="V473" s="372"/>
    </row>
    <row r="474" spans="1:22">
      <c r="A474" s="52"/>
      <c r="B474" s="50">
        <f t="shared" si="15"/>
        <v>452</v>
      </c>
      <c r="C474" s="913"/>
      <c r="D474" s="913"/>
      <c r="E474" s="913"/>
      <c r="F474" s="55"/>
      <c r="L474" s="372"/>
      <c r="M474" s="372"/>
      <c r="S474" s="378"/>
      <c r="T474" s="372"/>
      <c r="U474" s="372"/>
      <c r="V474" s="372"/>
    </row>
    <row r="475" spans="1:22">
      <c r="A475" s="52"/>
      <c r="B475" s="50">
        <f t="shared" si="15"/>
        <v>453</v>
      </c>
      <c r="C475" s="913"/>
      <c r="D475" s="913"/>
      <c r="E475" s="913"/>
      <c r="F475" s="55"/>
      <c r="L475" s="372"/>
      <c r="M475" s="372"/>
      <c r="S475" s="378"/>
      <c r="T475" s="372"/>
      <c r="U475" s="372"/>
      <c r="V475" s="372"/>
    </row>
    <row r="476" spans="1:22">
      <c r="A476" s="52"/>
      <c r="B476" s="50">
        <f t="shared" si="15"/>
        <v>454</v>
      </c>
      <c r="C476" s="913"/>
      <c r="D476" s="913"/>
      <c r="E476" s="913"/>
      <c r="F476" s="55"/>
      <c r="L476" s="372"/>
      <c r="M476" s="372"/>
      <c r="S476" s="378"/>
      <c r="T476" s="372"/>
      <c r="U476" s="372"/>
      <c r="V476" s="372"/>
    </row>
    <row r="477" spans="1:22">
      <c r="A477" s="52"/>
      <c r="B477" s="50">
        <f t="shared" si="15"/>
        <v>455</v>
      </c>
      <c r="C477" s="913"/>
      <c r="D477" s="913"/>
      <c r="E477" s="913"/>
      <c r="F477" s="55"/>
      <c r="L477" s="372"/>
      <c r="M477" s="372"/>
      <c r="S477" s="378"/>
      <c r="T477" s="372"/>
      <c r="U477" s="372"/>
      <c r="V477" s="372"/>
    </row>
    <row r="478" spans="1:22">
      <c r="A478" s="52"/>
      <c r="B478" s="50">
        <f t="shared" si="15"/>
        <v>456</v>
      </c>
      <c r="C478" s="913"/>
      <c r="D478" s="913"/>
      <c r="E478" s="913"/>
      <c r="F478" s="55"/>
      <c r="L478" s="372"/>
      <c r="M478" s="372"/>
      <c r="S478" s="378"/>
      <c r="T478" s="372"/>
      <c r="U478" s="372"/>
      <c r="V478" s="372"/>
    </row>
    <row r="479" spans="1:22">
      <c r="A479" s="52"/>
      <c r="B479" s="50">
        <f t="shared" si="15"/>
        <v>457</v>
      </c>
      <c r="C479" s="913"/>
      <c r="D479" s="913"/>
      <c r="E479" s="913"/>
      <c r="F479" s="55"/>
      <c r="L479" s="372"/>
      <c r="M479" s="372"/>
      <c r="S479" s="378"/>
      <c r="T479" s="372"/>
      <c r="U479" s="372"/>
      <c r="V479" s="372"/>
    </row>
    <row r="480" spans="1:22">
      <c r="A480" s="52"/>
      <c r="B480" s="50">
        <f t="shared" si="15"/>
        <v>458</v>
      </c>
      <c r="C480" s="913"/>
      <c r="D480" s="913"/>
      <c r="E480" s="913"/>
      <c r="F480" s="55"/>
      <c r="L480" s="372"/>
      <c r="M480" s="372"/>
      <c r="S480" s="378"/>
      <c r="T480" s="372"/>
      <c r="U480" s="372"/>
      <c r="V480" s="372"/>
    </row>
    <row r="481" spans="1:22">
      <c r="A481" s="52"/>
      <c r="B481" s="50">
        <f t="shared" si="15"/>
        <v>459</v>
      </c>
      <c r="C481" s="913"/>
      <c r="D481" s="913"/>
      <c r="E481" s="913"/>
      <c r="F481" s="55"/>
      <c r="L481" s="372"/>
      <c r="M481" s="372"/>
      <c r="S481" s="378"/>
      <c r="T481" s="372"/>
      <c r="U481" s="372"/>
      <c r="V481" s="372"/>
    </row>
    <row r="482" spans="1:22">
      <c r="A482" s="52"/>
      <c r="B482" s="50">
        <f t="shared" si="15"/>
        <v>460</v>
      </c>
      <c r="C482" s="913"/>
      <c r="D482" s="913"/>
      <c r="E482" s="913"/>
      <c r="F482" s="55"/>
      <c r="L482" s="372"/>
      <c r="M482" s="372"/>
      <c r="S482" s="378"/>
      <c r="T482" s="372"/>
      <c r="U482" s="372"/>
      <c r="V482" s="372"/>
    </row>
    <row r="483" spans="1:22">
      <c r="A483" s="52"/>
      <c r="B483" s="50">
        <f t="shared" si="15"/>
        <v>461</v>
      </c>
      <c r="C483" s="913"/>
      <c r="D483" s="913"/>
      <c r="E483" s="913"/>
      <c r="F483" s="55"/>
      <c r="L483" s="372"/>
      <c r="M483" s="372"/>
      <c r="S483" s="378"/>
      <c r="T483" s="372"/>
      <c r="U483" s="372"/>
      <c r="V483" s="372"/>
    </row>
    <row r="484" spans="1:22">
      <c r="A484" s="52"/>
      <c r="B484" s="50">
        <f t="shared" si="15"/>
        <v>462</v>
      </c>
      <c r="C484" s="913"/>
      <c r="D484" s="913"/>
      <c r="E484" s="913"/>
      <c r="F484" s="55"/>
      <c r="L484" s="372"/>
      <c r="M484" s="372"/>
      <c r="S484" s="378"/>
      <c r="T484" s="372"/>
      <c r="U484" s="372"/>
      <c r="V484" s="372"/>
    </row>
    <row r="485" spans="1:22">
      <c r="A485" s="52"/>
      <c r="B485" s="50">
        <f t="shared" si="15"/>
        <v>463</v>
      </c>
      <c r="C485" s="913"/>
      <c r="D485" s="913"/>
      <c r="E485" s="913"/>
      <c r="F485" s="55"/>
      <c r="L485" s="372"/>
      <c r="M485" s="372"/>
      <c r="S485" s="378"/>
      <c r="T485" s="372"/>
      <c r="U485" s="372"/>
      <c r="V485" s="372"/>
    </row>
    <row r="486" spans="1:22">
      <c r="A486" s="52"/>
      <c r="B486" s="50">
        <f t="shared" si="15"/>
        <v>464</v>
      </c>
      <c r="C486" s="913"/>
      <c r="D486" s="913"/>
      <c r="E486" s="913"/>
      <c r="F486" s="55"/>
      <c r="L486" s="372"/>
      <c r="M486" s="372"/>
      <c r="S486" s="378"/>
      <c r="T486" s="372"/>
      <c r="U486" s="372"/>
      <c r="V486" s="372"/>
    </row>
    <row r="487" spans="1:22">
      <c r="A487" s="52"/>
      <c r="B487" s="50">
        <f t="shared" si="15"/>
        <v>465</v>
      </c>
      <c r="C487" s="913"/>
      <c r="D487" s="913"/>
      <c r="E487" s="913"/>
      <c r="F487" s="55"/>
      <c r="L487" s="372"/>
      <c r="M487" s="372"/>
      <c r="S487" s="378"/>
      <c r="T487" s="372"/>
      <c r="U487" s="372"/>
      <c r="V487" s="372"/>
    </row>
    <row r="488" spans="1:22">
      <c r="A488" s="52"/>
      <c r="B488" s="50">
        <f t="shared" si="15"/>
        <v>466</v>
      </c>
      <c r="C488" s="913"/>
      <c r="D488" s="913"/>
      <c r="E488" s="913"/>
      <c r="F488" s="55"/>
      <c r="L488" s="372"/>
      <c r="M488" s="372"/>
      <c r="S488" s="378"/>
      <c r="T488" s="372"/>
      <c r="U488" s="372"/>
      <c r="V488" s="372"/>
    </row>
    <row r="489" spans="1:22">
      <c r="A489" s="52"/>
      <c r="B489" s="50">
        <f t="shared" si="15"/>
        <v>467</v>
      </c>
      <c r="C489" s="913"/>
      <c r="D489" s="913"/>
      <c r="E489" s="913"/>
      <c r="F489" s="55"/>
      <c r="L489" s="372"/>
      <c r="M489" s="372"/>
      <c r="S489" s="378"/>
      <c r="T489" s="372"/>
      <c r="U489" s="372"/>
      <c r="V489" s="372"/>
    </row>
    <row r="490" spans="1:22">
      <c r="A490" s="52"/>
      <c r="B490" s="50">
        <f t="shared" si="15"/>
        <v>468</v>
      </c>
      <c r="C490" s="913"/>
      <c r="D490" s="913"/>
      <c r="E490" s="913"/>
      <c r="F490" s="55"/>
      <c r="L490" s="372"/>
      <c r="M490" s="372"/>
      <c r="S490" s="378"/>
      <c r="T490" s="372"/>
      <c r="U490" s="372"/>
      <c r="V490" s="372"/>
    </row>
    <row r="491" spans="1:22">
      <c r="A491" s="52"/>
      <c r="B491" s="50">
        <f t="shared" si="15"/>
        <v>469</v>
      </c>
      <c r="C491" s="913"/>
      <c r="D491" s="913"/>
      <c r="E491" s="913"/>
      <c r="F491" s="55"/>
      <c r="L491" s="372"/>
      <c r="M491" s="372"/>
      <c r="S491" s="378"/>
      <c r="T491" s="372"/>
      <c r="U491" s="372"/>
      <c r="V491" s="372"/>
    </row>
    <row r="492" spans="1:22">
      <c r="A492" s="52"/>
      <c r="B492" s="50">
        <f t="shared" si="15"/>
        <v>470</v>
      </c>
      <c r="C492" s="913"/>
      <c r="D492" s="913"/>
      <c r="E492" s="913"/>
      <c r="F492" s="55"/>
      <c r="L492" s="372"/>
      <c r="M492" s="372"/>
      <c r="S492" s="378"/>
      <c r="T492" s="372"/>
      <c r="U492" s="372"/>
      <c r="V492" s="372"/>
    </row>
    <row r="493" spans="1:22">
      <c r="A493" s="52"/>
      <c r="B493" s="50">
        <f t="shared" si="15"/>
        <v>471</v>
      </c>
      <c r="C493" s="913"/>
      <c r="D493" s="913"/>
      <c r="E493" s="913"/>
      <c r="F493" s="55"/>
      <c r="L493" s="372"/>
      <c r="M493" s="372"/>
      <c r="S493" s="378"/>
      <c r="T493" s="372"/>
      <c r="U493" s="372"/>
      <c r="V493" s="372"/>
    </row>
    <row r="494" spans="1:22">
      <c r="A494" s="52"/>
      <c r="B494" s="50">
        <f t="shared" si="15"/>
        <v>472</v>
      </c>
      <c r="C494" s="913"/>
      <c r="D494" s="913"/>
      <c r="E494" s="913"/>
      <c r="F494" s="55"/>
      <c r="L494" s="372"/>
      <c r="M494" s="372"/>
      <c r="S494" s="378"/>
      <c r="T494" s="372"/>
      <c r="U494" s="372"/>
      <c r="V494" s="372"/>
    </row>
    <row r="495" spans="1:22">
      <c r="A495" s="52"/>
      <c r="B495" s="50">
        <f t="shared" si="15"/>
        <v>473</v>
      </c>
      <c r="C495" s="913"/>
      <c r="D495" s="913"/>
      <c r="E495" s="913"/>
      <c r="F495" s="55"/>
      <c r="L495" s="372"/>
      <c r="M495" s="372"/>
      <c r="S495" s="378"/>
      <c r="T495" s="372"/>
      <c r="U495" s="372"/>
      <c r="V495" s="372"/>
    </row>
    <row r="496" spans="1:22">
      <c r="A496" s="52"/>
      <c r="B496" s="50">
        <f t="shared" si="15"/>
        <v>474</v>
      </c>
      <c r="C496" s="913"/>
      <c r="D496" s="913"/>
      <c r="E496" s="913"/>
      <c r="F496" s="55"/>
      <c r="L496" s="372"/>
      <c r="M496" s="372"/>
      <c r="S496" s="378"/>
      <c r="T496" s="372"/>
      <c r="U496" s="372"/>
      <c r="V496" s="372"/>
    </row>
    <row r="497" spans="1:22">
      <c r="A497" s="52"/>
      <c r="B497" s="50">
        <f t="shared" si="15"/>
        <v>475</v>
      </c>
      <c r="C497" s="913"/>
      <c r="D497" s="913"/>
      <c r="E497" s="913"/>
      <c r="F497" s="55"/>
      <c r="L497" s="372"/>
      <c r="M497" s="372"/>
      <c r="S497" s="378"/>
      <c r="T497" s="372"/>
      <c r="U497" s="372"/>
      <c r="V497" s="372"/>
    </row>
    <row r="498" spans="1:22">
      <c r="A498" s="52"/>
      <c r="B498" s="50">
        <f t="shared" si="15"/>
        <v>476</v>
      </c>
      <c r="C498" s="913"/>
      <c r="D498" s="913"/>
      <c r="E498" s="913"/>
      <c r="F498" s="55"/>
      <c r="L498" s="372"/>
      <c r="M498" s="372"/>
      <c r="S498" s="378"/>
      <c r="T498" s="372"/>
      <c r="U498" s="372"/>
      <c r="V498" s="372"/>
    </row>
    <row r="499" spans="1:22">
      <c r="A499" s="52"/>
      <c r="B499" s="50">
        <f t="shared" si="15"/>
        <v>477</v>
      </c>
      <c r="C499" s="913"/>
      <c r="D499" s="913"/>
      <c r="E499" s="913"/>
      <c r="F499" s="55"/>
      <c r="L499" s="372"/>
      <c r="M499" s="372"/>
      <c r="S499" s="378"/>
      <c r="T499" s="372"/>
      <c r="U499" s="372"/>
      <c r="V499" s="372"/>
    </row>
    <row r="500" spans="1:22">
      <c r="A500" s="52"/>
      <c r="B500" s="50">
        <f t="shared" si="15"/>
        <v>478</v>
      </c>
      <c r="C500" s="913"/>
      <c r="D500" s="913"/>
      <c r="E500" s="913"/>
      <c r="F500" s="55"/>
      <c r="L500" s="372"/>
      <c r="M500" s="372"/>
      <c r="S500" s="378"/>
      <c r="T500" s="372"/>
      <c r="U500" s="372"/>
      <c r="V500" s="372"/>
    </row>
    <row r="501" spans="1:22">
      <c r="A501" s="52"/>
      <c r="B501" s="50">
        <f t="shared" si="15"/>
        <v>479</v>
      </c>
      <c r="C501" s="913"/>
      <c r="D501" s="913"/>
      <c r="E501" s="913"/>
      <c r="F501" s="55"/>
      <c r="L501" s="372"/>
      <c r="M501" s="372"/>
      <c r="S501" s="378"/>
      <c r="T501" s="372"/>
      <c r="U501" s="372"/>
      <c r="V501" s="372"/>
    </row>
    <row r="502" spans="1:22">
      <c r="A502" s="52"/>
      <c r="B502" s="50">
        <f t="shared" si="15"/>
        <v>480</v>
      </c>
      <c r="C502" s="913"/>
      <c r="D502" s="913"/>
      <c r="E502" s="913"/>
      <c r="F502" s="55"/>
      <c r="L502" s="372"/>
      <c r="M502" s="372"/>
      <c r="S502" s="378"/>
      <c r="T502" s="372"/>
      <c r="U502" s="372"/>
      <c r="V502" s="372"/>
    </row>
    <row r="503" spans="1:22">
      <c r="A503" s="52"/>
      <c r="B503" s="50">
        <f t="shared" si="15"/>
        <v>481</v>
      </c>
      <c r="C503" s="913"/>
      <c r="D503" s="913"/>
      <c r="E503" s="913"/>
      <c r="F503" s="55"/>
      <c r="L503" s="372"/>
      <c r="M503" s="372"/>
      <c r="S503" s="378"/>
      <c r="T503" s="372"/>
      <c r="U503" s="372"/>
      <c r="V503" s="372"/>
    </row>
    <row r="504" spans="1:22">
      <c r="A504" s="52"/>
      <c r="B504" s="50">
        <f t="shared" si="15"/>
        <v>482</v>
      </c>
      <c r="C504" s="913"/>
      <c r="D504" s="913"/>
      <c r="E504" s="913"/>
      <c r="F504" s="55"/>
      <c r="L504" s="372"/>
      <c r="M504" s="372"/>
      <c r="S504" s="378"/>
      <c r="T504" s="372"/>
      <c r="U504" s="372"/>
      <c r="V504" s="372"/>
    </row>
    <row r="505" spans="1:22">
      <c r="A505" s="52"/>
      <c r="B505" s="50">
        <f t="shared" si="15"/>
        <v>483</v>
      </c>
      <c r="C505" s="913"/>
      <c r="D505" s="913"/>
      <c r="E505" s="913"/>
      <c r="F505" s="55"/>
      <c r="L505" s="372"/>
      <c r="M505" s="372"/>
      <c r="S505" s="378"/>
      <c r="T505" s="372"/>
      <c r="U505" s="372"/>
      <c r="V505" s="372"/>
    </row>
    <row r="506" spans="1:22">
      <c r="A506" s="52"/>
      <c r="B506" s="50">
        <f t="shared" si="15"/>
        <v>484</v>
      </c>
      <c r="C506" s="913"/>
      <c r="D506" s="913"/>
      <c r="E506" s="913"/>
      <c r="F506" s="55"/>
      <c r="L506" s="372"/>
      <c r="M506" s="372"/>
      <c r="S506" s="378"/>
      <c r="T506" s="372"/>
      <c r="U506" s="372"/>
      <c r="V506" s="372"/>
    </row>
    <row r="507" spans="1:22">
      <c r="A507" s="52"/>
      <c r="B507" s="50">
        <f t="shared" si="15"/>
        <v>485</v>
      </c>
      <c r="C507" s="913"/>
      <c r="D507" s="913"/>
      <c r="E507" s="913"/>
      <c r="F507" s="55"/>
      <c r="L507" s="372"/>
      <c r="M507" s="372"/>
      <c r="S507" s="378"/>
      <c r="T507" s="372"/>
      <c r="U507" s="372"/>
      <c r="V507" s="372"/>
    </row>
    <row r="508" spans="1:22">
      <c r="A508" s="52"/>
      <c r="B508" s="50">
        <f t="shared" si="15"/>
        <v>486</v>
      </c>
      <c r="C508" s="913"/>
      <c r="D508" s="913"/>
      <c r="E508" s="913"/>
      <c r="F508" s="55"/>
      <c r="L508" s="372"/>
      <c r="M508" s="372"/>
      <c r="S508" s="378"/>
      <c r="T508" s="372"/>
      <c r="U508" s="372"/>
      <c r="V508" s="372"/>
    </row>
    <row r="509" spans="1:22">
      <c r="A509" s="52"/>
      <c r="B509" s="50">
        <f t="shared" si="15"/>
        <v>487</v>
      </c>
      <c r="C509" s="913"/>
      <c r="D509" s="913"/>
      <c r="E509" s="913"/>
      <c r="F509" s="55"/>
      <c r="L509" s="372"/>
      <c r="M509" s="372"/>
      <c r="S509" s="378"/>
      <c r="T509" s="372"/>
      <c r="U509" s="372"/>
      <c r="V509" s="372"/>
    </row>
    <row r="510" spans="1:22">
      <c r="A510" s="52"/>
      <c r="B510" s="50">
        <f t="shared" si="15"/>
        <v>488</v>
      </c>
      <c r="C510" s="913"/>
      <c r="D510" s="913"/>
      <c r="E510" s="913"/>
      <c r="F510" s="55"/>
      <c r="L510" s="372"/>
      <c r="M510" s="372"/>
      <c r="S510" s="378"/>
      <c r="T510" s="372"/>
      <c r="U510" s="372"/>
      <c r="V510" s="372"/>
    </row>
    <row r="511" spans="1:22">
      <c r="A511" s="52"/>
      <c r="B511" s="50">
        <f t="shared" si="15"/>
        <v>489</v>
      </c>
      <c r="C511" s="913"/>
      <c r="D511" s="913"/>
      <c r="E511" s="913"/>
      <c r="F511" s="55"/>
      <c r="L511" s="372"/>
      <c r="M511" s="372"/>
      <c r="S511" s="378"/>
      <c r="T511" s="372"/>
      <c r="U511" s="372"/>
      <c r="V511" s="372"/>
    </row>
    <row r="512" spans="1:22">
      <c r="A512" s="52"/>
      <c r="B512" s="50">
        <f t="shared" si="15"/>
        <v>490</v>
      </c>
      <c r="C512" s="913"/>
      <c r="D512" s="913"/>
      <c r="E512" s="913"/>
      <c r="F512" s="55"/>
      <c r="L512" s="372"/>
      <c r="M512" s="372"/>
      <c r="S512" s="378"/>
      <c r="T512" s="372"/>
      <c r="U512" s="372"/>
      <c r="V512" s="372"/>
    </row>
    <row r="513" spans="1:22">
      <c r="A513" s="52"/>
      <c r="B513" s="50">
        <f t="shared" si="15"/>
        <v>491</v>
      </c>
      <c r="C513" s="913"/>
      <c r="D513" s="913"/>
      <c r="E513" s="913"/>
      <c r="F513" s="55"/>
      <c r="L513" s="372"/>
      <c r="M513" s="372"/>
      <c r="S513" s="378"/>
      <c r="T513" s="372"/>
      <c r="U513" s="372"/>
      <c r="V513" s="372"/>
    </row>
    <row r="514" spans="1:22">
      <c r="A514" s="52"/>
      <c r="B514" s="50">
        <f t="shared" si="15"/>
        <v>492</v>
      </c>
      <c r="C514" s="913"/>
      <c r="D514" s="913"/>
      <c r="E514" s="913"/>
      <c r="F514" s="55"/>
      <c r="L514" s="372"/>
      <c r="M514" s="372"/>
      <c r="S514" s="378"/>
      <c r="T514" s="372"/>
      <c r="U514" s="372"/>
      <c r="V514" s="372"/>
    </row>
    <row r="515" spans="1:22">
      <c r="A515" s="52"/>
      <c r="B515" s="50">
        <f t="shared" si="15"/>
        <v>493</v>
      </c>
      <c r="C515" s="913"/>
      <c r="D515" s="913"/>
      <c r="E515" s="913"/>
      <c r="F515" s="55"/>
      <c r="L515" s="372"/>
      <c r="M515" s="372"/>
      <c r="S515" s="378"/>
      <c r="T515" s="372"/>
      <c r="U515" s="372"/>
      <c r="V515" s="372"/>
    </row>
    <row r="516" spans="1:22">
      <c r="A516" s="52"/>
      <c r="B516" s="50">
        <f t="shared" si="15"/>
        <v>494</v>
      </c>
      <c r="C516" s="913"/>
      <c r="D516" s="913"/>
      <c r="E516" s="913"/>
      <c r="F516" s="55"/>
      <c r="L516" s="372"/>
      <c r="M516" s="372"/>
      <c r="S516" s="378"/>
      <c r="T516" s="372"/>
      <c r="U516" s="372"/>
      <c r="V516" s="372"/>
    </row>
    <row r="517" spans="1:22">
      <c r="A517" s="52"/>
      <c r="B517" s="50">
        <f t="shared" si="15"/>
        <v>495</v>
      </c>
      <c r="C517" s="913"/>
      <c r="D517" s="913"/>
      <c r="E517" s="913"/>
      <c r="F517" s="55"/>
      <c r="L517" s="372"/>
      <c r="M517" s="372"/>
      <c r="S517" s="378"/>
      <c r="T517" s="372"/>
      <c r="U517" s="372"/>
      <c r="V517" s="372"/>
    </row>
    <row r="518" spans="1:22">
      <c r="A518" s="52"/>
      <c r="B518" s="50">
        <f t="shared" si="15"/>
        <v>496</v>
      </c>
      <c r="C518" s="913"/>
      <c r="D518" s="913"/>
      <c r="E518" s="913"/>
      <c r="F518" s="55"/>
      <c r="L518" s="372"/>
      <c r="M518" s="372"/>
      <c r="S518" s="378"/>
      <c r="T518" s="372"/>
      <c r="U518" s="372"/>
      <c r="V518" s="372"/>
    </row>
    <row r="519" spans="1:22">
      <c r="A519" s="52"/>
      <c r="B519" s="50">
        <f t="shared" si="15"/>
        <v>497</v>
      </c>
      <c r="C519" s="913"/>
      <c r="D519" s="913"/>
      <c r="E519" s="913"/>
      <c r="F519" s="55"/>
      <c r="L519" s="372"/>
      <c r="M519" s="372"/>
      <c r="S519" s="378"/>
      <c r="T519" s="372"/>
      <c r="U519" s="372"/>
      <c r="V519" s="372"/>
    </row>
    <row r="520" spans="1:22">
      <c r="A520" s="52"/>
      <c r="B520" s="50">
        <f t="shared" si="15"/>
        <v>498</v>
      </c>
      <c r="C520" s="913"/>
      <c r="D520" s="913"/>
      <c r="E520" s="913"/>
      <c r="F520" s="55"/>
      <c r="L520" s="372"/>
      <c r="M520" s="372"/>
      <c r="S520" s="378"/>
      <c r="T520" s="372"/>
      <c r="U520" s="372"/>
      <c r="V520" s="372"/>
    </row>
    <row r="521" spans="1:22">
      <c r="A521" s="52"/>
      <c r="B521" s="50">
        <f t="shared" si="15"/>
        <v>499</v>
      </c>
      <c r="C521" s="913"/>
      <c r="D521" s="913"/>
      <c r="E521" s="913"/>
      <c r="F521" s="55"/>
      <c r="L521" s="372"/>
      <c r="M521" s="372"/>
      <c r="S521" s="378"/>
      <c r="T521" s="372"/>
      <c r="U521" s="372"/>
      <c r="V521" s="372"/>
    </row>
    <row r="522" spans="1:22">
      <c r="A522" s="52"/>
      <c r="B522" s="50">
        <f t="shared" si="15"/>
        <v>500</v>
      </c>
      <c r="C522" s="913"/>
      <c r="D522" s="913"/>
      <c r="E522" s="913"/>
      <c r="F522" s="55"/>
      <c r="L522" s="372"/>
      <c r="M522" s="372"/>
      <c r="S522" s="378"/>
      <c r="T522" s="372"/>
      <c r="U522" s="372"/>
      <c r="V522" s="372"/>
    </row>
    <row r="523" spans="1:22">
      <c r="A523" s="52"/>
      <c r="B523" s="50">
        <f t="shared" si="15"/>
        <v>501</v>
      </c>
      <c r="C523" s="913"/>
      <c r="D523" s="913"/>
      <c r="E523" s="913"/>
      <c r="F523" s="55"/>
      <c r="L523" s="372"/>
      <c r="M523" s="372"/>
      <c r="S523" s="378"/>
      <c r="T523" s="372"/>
      <c r="U523" s="372"/>
      <c r="V523" s="372"/>
    </row>
    <row r="524" spans="1:22">
      <c r="A524" s="52"/>
      <c r="B524" s="50">
        <f t="shared" si="15"/>
        <v>502</v>
      </c>
      <c r="C524" s="913"/>
      <c r="D524" s="913"/>
      <c r="E524" s="913"/>
      <c r="F524" s="55"/>
      <c r="L524" s="372"/>
      <c r="M524" s="372"/>
      <c r="S524" s="378"/>
      <c r="T524" s="372"/>
      <c r="U524" s="372"/>
      <c r="V524" s="372"/>
    </row>
    <row r="525" spans="1:22">
      <c r="A525" s="52"/>
      <c r="B525" s="50">
        <f t="shared" si="15"/>
        <v>503</v>
      </c>
      <c r="C525" s="913"/>
      <c r="D525" s="913"/>
      <c r="E525" s="913"/>
      <c r="F525" s="55"/>
      <c r="L525" s="372"/>
      <c r="M525" s="372"/>
      <c r="S525" s="378"/>
      <c r="T525" s="372"/>
      <c r="U525" s="372"/>
      <c r="V525" s="372"/>
    </row>
    <row r="526" spans="1:22">
      <c r="A526" s="52"/>
      <c r="B526" s="50">
        <f t="shared" si="15"/>
        <v>504</v>
      </c>
      <c r="C526" s="913"/>
      <c r="D526" s="913"/>
      <c r="E526" s="913"/>
      <c r="F526" s="55"/>
      <c r="L526" s="372"/>
      <c r="M526" s="372"/>
      <c r="S526" s="378"/>
      <c r="T526" s="372"/>
      <c r="U526" s="372"/>
      <c r="V526" s="372"/>
    </row>
    <row r="527" spans="1:22">
      <c r="A527" s="52"/>
      <c r="B527" s="50">
        <f t="shared" si="15"/>
        <v>505</v>
      </c>
      <c r="C527" s="913"/>
      <c r="D527" s="913"/>
      <c r="E527" s="913"/>
      <c r="F527" s="55"/>
      <c r="L527" s="372"/>
      <c r="M527" s="372"/>
      <c r="S527" s="378"/>
      <c r="T527" s="372"/>
      <c r="U527" s="372"/>
      <c r="V527" s="372"/>
    </row>
    <row r="528" spans="1:22">
      <c r="A528" s="52"/>
      <c r="B528" s="50">
        <f t="shared" si="15"/>
        <v>506</v>
      </c>
      <c r="C528" s="913"/>
      <c r="D528" s="913"/>
      <c r="E528" s="913"/>
      <c r="F528" s="55"/>
      <c r="L528" s="372"/>
      <c r="M528" s="372"/>
      <c r="S528" s="378"/>
      <c r="T528" s="372"/>
      <c r="U528" s="372"/>
      <c r="V528" s="372"/>
    </row>
    <row r="529" spans="1:22">
      <c r="A529" s="52"/>
      <c r="B529" s="50">
        <f t="shared" si="15"/>
        <v>507</v>
      </c>
      <c r="C529" s="913"/>
      <c r="D529" s="913"/>
      <c r="E529" s="913"/>
      <c r="F529" s="55"/>
      <c r="L529" s="372"/>
      <c r="M529" s="372"/>
      <c r="S529" s="378"/>
      <c r="T529" s="372"/>
      <c r="U529" s="372"/>
      <c r="V529" s="372"/>
    </row>
    <row r="530" spans="1:22">
      <c r="A530" s="52"/>
      <c r="B530" s="50">
        <f t="shared" si="15"/>
        <v>508</v>
      </c>
      <c r="C530" s="913"/>
      <c r="D530" s="913"/>
      <c r="E530" s="913"/>
      <c r="F530" s="55"/>
      <c r="L530" s="372"/>
      <c r="M530" s="372"/>
      <c r="S530" s="378"/>
      <c r="T530" s="372"/>
      <c r="U530" s="372"/>
      <c r="V530" s="372"/>
    </row>
    <row r="531" spans="1:22">
      <c r="A531" s="52"/>
      <c r="B531" s="50">
        <f t="shared" si="15"/>
        <v>509</v>
      </c>
      <c r="C531" s="913"/>
      <c r="D531" s="913"/>
      <c r="E531" s="913"/>
      <c r="F531" s="55"/>
      <c r="L531" s="372"/>
      <c r="M531" s="372"/>
      <c r="S531" s="378"/>
      <c r="T531" s="372"/>
      <c r="U531" s="372"/>
      <c r="V531" s="372"/>
    </row>
    <row r="532" spans="1:22">
      <c r="A532" s="52"/>
      <c r="B532" s="50">
        <f t="shared" si="15"/>
        <v>510</v>
      </c>
      <c r="C532" s="913"/>
      <c r="D532" s="913"/>
      <c r="E532" s="913"/>
      <c r="F532" s="55"/>
      <c r="L532" s="372"/>
      <c r="M532" s="372"/>
      <c r="S532" s="378"/>
      <c r="T532" s="372"/>
      <c r="U532" s="372"/>
      <c r="V532" s="372"/>
    </row>
    <row r="533" spans="1:22">
      <c r="A533" s="52"/>
      <c r="B533" s="50">
        <f t="shared" si="15"/>
        <v>511</v>
      </c>
      <c r="C533" s="913"/>
      <c r="D533" s="913"/>
      <c r="E533" s="913"/>
      <c r="F533" s="55"/>
      <c r="L533" s="372"/>
      <c r="M533" s="372"/>
      <c r="S533" s="378"/>
      <c r="T533" s="372"/>
      <c r="U533" s="372"/>
      <c r="V533" s="372"/>
    </row>
    <row r="534" spans="1:22">
      <c r="A534" s="52"/>
      <c r="B534" s="50">
        <f t="shared" si="15"/>
        <v>512</v>
      </c>
      <c r="C534" s="913"/>
      <c r="D534" s="913"/>
      <c r="E534" s="913"/>
      <c r="F534" s="55"/>
      <c r="L534" s="372"/>
      <c r="M534" s="372"/>
      <c r="S534" s="378"/>
      <c r="T534" s="372"/>
      <c r="U534" s="372"/>
      <c r="V534" s="372"/>
    </row>
    <row r="535" spans="1:22">
      <c r="A535" s="52"/>
      <c r="B535" s="50">
        <f t="shared" si="15"/>
        <v>513</v>
      </c>
      <c r="C535" s="913"/>
      <c r="D535" s="913"/>
      <c r="E535" s="913"/>
      <c r="F535" s="55"/>
      <c r="L535" s="372"/>
      <c r="M535" s="372"/>
      <c r="S535" s="378"/>
      <c r="T535" s="372"/>
      <c r="U535" s="372"/>
      <c r="V535" s="372"/>
    </row>
    <row r="536" spans="1:22">
      <c r="A536" s="52"/>
      <c r="B536" s="50">
        <f t="shared" si="15"/>
        <v>514</v>
      </c>
      <c r="C536" s="913"/>
      <c r="D536" s="913"/>
      <c r="E536" s="913"/>
      <c r="F536" s="55"/>
      <c r="L536" s="372"/>
      <c r="M536" s="372"/>
      <c r="S536" s="378"/>
      <c r="T536" s="372"/>
      <c r="U536" s="372"/>
      <c r="V536" s="372"/>
    </row>
    <row r="537" spans="1:22">
      <c r="A537" s="52"/>
      <c r="B537" s="50">
        <f t="shared" ref="B537:B600" si="16">B536+1</f>
        <v>515</v>
      </c>
      <c r="C537" s="913"/>
      <c r="D537" s="913"/>
      <c r="E537" s="913"/>
      <c r="F537" s="55"/>
      <c r="L537" s="372"/>
      <c r="M537" s="372"/>
      <c r="S537" s="378"/>
      <c r="T537" s="372"/>
      <c r="U537" s="372"/>
      <c r="V537" s="372"/>
    </row>
    <row r="538" spans="1:22">
      <c r="A538" s="52"/>
      <c r="B538" s="50">
        <f t="shared" si="16"/>
        <v>516</v>
      </c>
      <c r="C538" s="913"/>
      <c r="D538" s="913"/>
      <c r="E538" s="913"/>
      <c r="F538" s="55"/>
      <c r="L538" s="372"/>
      <c r="M538" s="372"/>
      <c r="S538" s="378"/>
      <c r="T538" s="372"/>
      <c r="U538" s="372"/>
      <c r="V538" s="372"/>
    </row>
    <row r="539" spans="1:22">
      <c r="A539" s="52"/>
      <c r="B539" s="50">
        <f t="shared" si="16"/>
        <v>517</v>
      </c>
      <c r="C539" s="913"/>
      <c r="D539" s="913"/>
      <c r="E539" s="913"/>
      <c r="F539" s="55"/>
      <c r="L539" s="372"/>
      <c r="M539" s="372"/>
      <c r="S539" s="378"/>
      <c r="T539" s="372"/>
      <c r="U539" s="372"/>
      <c r="V539" s="372"/>
    </row>
    <row r="540" spans="1:22">
      <c r="A540" s="52"/>
      <c r="B540" s="50">
        <f t="shared" si="16"/>
        <v>518</v>
      </c>
      <c r="C540" s="913"/>
      <c r="D540" s="913"/>
      <c r="E540" s="913"/>
      <c r="F540" s="55"/>
      <c r="L540" s="372"/>
      <c r="M540" s="372"/>
      <c r="S540" s="378"/>
      <c r="T540" s="372"/>
      <c r="U540" s="372"/>
      <c r="V540" s="372"/>
    </row>
    <row r="541" spans="1:22">
      <c r="A541" s="52"/>
      <c r="B541" s="50">
        <f t="shared" si="16"/>
        <v>519</v>
      </c>
      <c r="C541" s="913"/>
      <c r="D541" s="913"/>
      <c r="E541" s="913"/>
      <c r="F541" s="55"/>
      <c r="L541" s="372"/>
      <c r="M541" s="372"/>
      <c r="S541" s="378"/>
      <c r="T541" s="372"/>
      <c r="U541" s="372"/>
      <c r="V541" s="372"/>
    </row>
    <row r="542" spans="1:22">
      <c r="A542" s="52"/>
      <c r="B542" s="50">
        <f t="shared" si="16"/>
        <v>520</v>
      </c>
      <c r="C542" s="913"/>
      <c r="D542" s="913"/>
      <c r="E542" s="913"/>
      <c r="F542" s="55"/>
      <c r="L542" s="372"/>
      <c r="M542" s="372"/>
      <c r="S542" s="378"/>
      <c r="T542" s="372"/>
      <c r="U542" s="372"/>
      <c r="V542" s="372"/>
    </row>
    <row r="543" spans="1:22">
      <c r="A543" s="52"/>
      <c r="B543" s="50">
        <f t="shared" si="16"/>
        <v>521</v>
      </c>
      <c r="C543" s="913"/>
      <c r="D543" s="913"/>
      <c r="E543" s="913"/>
      <c r="F543" s="55"/>
      <c r="L543" s="372"/>
      <c r="M543" s="372"/>
      <c r="S543" s="378"/>
      <c r="T543" s="372"/>
      <c r="U543" s="372"/>
      <c r="V543" s="372"/>
    </row>
    <row r="544" spans="1:22">
      <c r="A544" s="52"/>
      <c r="B544" s="50">
        <f t="shared" si="16"/>
        <v>522</v>
      </c>
      <c r="C544" s="913"/>
      <c r="D544" s="913"/>
      <c r="E544" s="913"/>
      <c r="F544" s="55"/>
      <c r="L544" s="372"/>
      <c r="M544" s="372"/>
      <c r="S544" s="378"/>
      <c r="T544" s="372"/>
      <c r="U544" s="372"/>
      <c r="V544" s="372"/>
    </row>
    <row r="545" spans="1:22">
      <c r="A545" s="52"/>
      <c r="B545" s="50">
        <f t="shared" si="16"/>
        <v>523</v>
      </c>
      <c r="C545" s="913"/>
      <c r="D545" s="913"/>
      <c r="E545" s="913"/>
      <c r="F545" s="55"/>
      <c r="L545" s="372"/>
      <c r="M545" s="372"/>
      <c r="S545" s="378"/>
      <c r="T545" s="372"/>
      <c r="U545" s="372"/>
      <c r="V545" s="372"/>
    </row>
    <row r="546" spans="1:22">
      <c r="A546" s="52"/>
      <c r="B546" s="50">
        <f t="shared" si="16"/>
        <v>524</v>
      </c>
      <c r="C546" s="913"/>
      <c r="D546" s="913"/>
      <c r="E546" s="913"/>
      <c r="F546" s="55"/>
      <c r="L546" s="372"/>
      <c r="M546" s="372"/>
      <c r="S546" s="378"/>
      <c r="T546" s="372"/>
      <c r="U546" s="372"/>
      <c r="V546" s="372"/>
    </row>
    <row r="547" spans="1:22">
      <c r="A547" s="52"/>
      <c r="B547" s="50">
        <f t="shared" si="16"/>
        <v>525</v>
      </c>
      <c r="C547" s="913"/>
      <c r="D547" s="913"/>
      <c r="E547" s="913"/>
      <c r="F547" s="55"/>
      <c r="L547" s="372"/>
      <c r="M547" s="372"/>
      <c r="S547" s="378"/>
      <c r="T547" s="372"/>
      <c r="U547" s="372"/>
      <c r="V547" s="372"/>
    </row>
    <row r="548" spans="1:22">
      <c r="A548" s="52"/>
      <c r="B548" s="50">
        <f t="shared" si="16"/>
        <v>526</v>
      </c>
      <c r="C548" s="913"/>
      <c r="D548" s="913"/>
      <c r="E548" s="913"/>
      <c r="F548" s="55"/>
      <c r="L548" s="372"/>
      <c r="M548" s="372"/>
      <c r="S548" s="378"/>
      <c r="T548" s="372"/>
      <c r="U548" s="372"/>
      <c r="V548" s="372"/>
    </row>
    <row r="549" spans="1:22">
      <c r="A549" s="52"/>
      <c r="B549" s="50">
        <f t="shared" si="16"/>
        <v>527</v>
      </c>
      <c r="C549" s="913"/>
      <c r="D549" s="913"/>
      <c r="E549" s="913"/>
      <c r="F549" s="55"/>
      <c r="L549" s="372"/>
      <c r="M549" s="372"/>
      <c r="S549" s="378"/>
      <c r="T549" s="372"/>
      <c r="U549" s="372"/>
      <c r="V549" s="372"/>
    </row>
    <row r="550" spans="1:22">
      <c r="A550" s="52"/>
      <c r="B550" s="50">
        <f t="shared" si="16"/>
        <v>528</v>
      </c>
      <c r="C550" s="913"/>
      <c r="D550" s="913"/>
      <c r="E550" s="913"/>
      <c r="F550" s="55"/>
      <c r="L550" s="372"/>
      <c r="M550" s="372"/>
      <c r="S550" s="378"/>
      <c r="T550" s="372"/>
      <c r="U550" s="372"/>
      <c r="V550" s="372"/>
    </row>
    <row r="551" spans="1:22">
      <c r="A551" s="52"/>
      <c r="B551" s="50">
        <f t="shared" si="16"/>
        <v>529</v>
      </c>
      <c r="C551" s="913"/>
      <c r="D551" s="913"/>
      <c r="E551" s="913"/>
      <c r="F551" s="55"/>
      <c r="L551" s="372"/>
      <c r="M551" s="372"/>
      <c r="S551" s="378"/>
      <c r="T551" s="372"/>
      <c r="U551" s="372"/>
      <c r="V551" s="372"/>
    </row>
    <row r="552" spans="1:22">
      <c r="A552" s="52"/>
      <c r="B552" s="50">
        <f t="shared" si="16"/>
        <v>530</v>
      </c>
      <c r="C552" s="913"/>
      <c r="D552" s="913"/>
      <c r="E552" s="913"/>
      <c r="F552" s="55"/>
      <c r="L552" s="372"/>
      <c r="M552" s="372"/>
      <c r="S552" s="378"/>
      <c r="T552" s="372"/>
      <c r="U552" s="372"/>
      <c r="V552" s="372"/>
    </row>
    <row r="553" spans="1:22">
      <c r="A553" s="52"/>
      <c r="B553" s="50">
        <f t="shared" si="16"/>
        <v>531</v>
      </c>
      <c r="C553" s="913"/>
      <c r="D553" s="913"/>
      <c r="E553" s="913"/>
      <c r="F553" s="55"/>
      <c r="L553" s="372"/>
      <c r="M553" s="372"/>
      <c r="S553" s="378"/>
      <c r="T553" s="372"/>
      <c r="U553" s="372"/>
      <c r="V553" s="372"/>
    </row>
    <row r="554" spans="1:22">
      <c r="A554" s="52"/>
      <c r="B554" s="50">
        <f t="shared" si="16"/>
        <v>532</v>
      </c>
      <c r="C554" s="913"/>
      <c r="D554" s="913"/>
      <c r="E554" s="913"/>
      <c r="F554" s="55"/>
      <c r="L554" s="372"/>
      <c r="M554" s="372"/>
      <c r="S554" s="378"/>
      <c r="T554" s="372"/>
      <c r="U554" s="372"/>
      <c r="V554" s="372"/>
    </row>
    <row r="555" spans="1:22">
      <c r="A555" s="52"/>
      <c r="B555" s="50">
        <f t="shared" si="16"/>
        <v>533</v>
      </c>
      <c r="C555" s="913"/>
      <c r="D555" s="913"/>
      <c r="E555" s="913"/>
      <c r="F555" s="55"/>
      <c r="L555" s="372"/>
      <c r="M555" s="372"/>
      <c r="S555" s="378"/>
      <c r="T555" s="372"/>
      <c r="U555" s="372"/>
      <c r="V555" s="372"/>
    </row>
    <row r="556" spans="1:22">
      <c r="A556" s="52"/>
      <c r="B556" s="50">
        <f t="shared" si="16"/>
        <v>534</v>
      </c>
      <c r="C556" s="913"/>
      <c r="D556" s="913"/>
      <c r="E556" s="913"/>
      <c r="F556" s="55"/>
      <c r="L556" s="372"/>
      <c r="M556" s="372"/>
      <c r="S556" s="378"/>
      <c r="T556" s="372"/>
      <c r="U556" s="372"/>
      <c r="V556" s="372"/>
    </row>
    <row r="557" spans="1:22">
      <c r="A557" s="52"/>
      <c r="B557" s="50">
        <f t="shared" si="16"/>
        <v>535</v>
      </c>
      <c r="C557" s="913"/>
      <c r="D557" s="913"/>
      <c r="E557" s="913"/>
      <c r="F557" s="55"/>
      <c r="L557" s="372"/>
      <c r="M557" s="372"/>
      <c r="S557" s="378"/>
      <c r="T557" s="372"/>
      <c r="U557" s="372"/>
      <c r="V557" s="372"/>
    </row>
    <row r="558" spans="1:22">
      <c r="A558" s="52"/>
      <c r="B558" s="50">
        <f t="shared" si="16"/>
        <v>536</v>
      </c>
      <c r="C558" s="913"/>
      <c r="D558" s="913"/>
      <c r="E558" s="913"/>
      <c r="F558" s="55"/>
      <c r="L558" s="372"/>
      <c r="M558" s="372"/>
      <c r="S558" s="378"/>
      <c r="T558" s="372"/>
      <c r="U558" s="372"/>
      <c r="V558" s="372"/>
    </row>
    <row r="559" spans="1:22">
      <c r="A559" s="52"/>
      <c r="B559" s="50">
        <f t="shared" si="16"/>
        <v>537</v>
      </c>
      <c r="C559" s="913"/>
      <c r="D559" s="913"/>
      <c r="E559" s="913"/>
      <c r="F559" s="55"/>
      <c r="L559" s="372"/>
      <c r="M559" s="372"/>
      <c r="S559" s="378"/>
      <c r="T559" s="372"/>
      <c r="U559" s="372"/>
      <c r="V559" s="372"/>
    </row>
    <row r="560" spans="1:22">
      <c r="A560" s="52"/>
      <c r="B560" s="50">
        <f t="shared" si="16"/>
        <v>538</v>
      </c>
      <c r="C560" s="913"/>
      <c r="D560" s="913"/>
      <c r="E560" s="913"/>
      <c r="F560" s="55"/>
      <c r="L560" s="372"/>
      <c r="M560" s="372"/>
      <c r="S560" s="378"/>
      <c r="T560" s="372"/>
      <c r="U560" s="372"/>
      <c r="V560" s="372"/>
    </row>
    <row r="561" spans="1:22">
      <c r="A561" s="52"/>
      <c r="B561" s="50">
        <f t="shared" si="16"/>
        <v>539</v>
      </c>
      <c r="C561" s="913"/>
      <c r="D561" s="913"/>
      <c r="E561" s="913"/>
      <c r="F561" s="55"/>
      <c r="L561" s="372"/>
      <c r="M561" s="372"/>
      <c r="S561" s="378"/>
      <c r="T561" s="372"/>
      <c r="U561" s="372"/>
      <c r="V561" s="372"/>
    </row>
    <row r="562" spans="1:22">
      <c r="A562" s="52"/>
      <c r="B562" s="50">
        <f t="shared" si="16"/>
        <v>540</v>
      </c>
      <c r="C562" s="913"/>
      <c r="D562" s="913"/>
      <c r="E562" s="913"/>
      <c r="F562" s="55"/>
      <c r="L562" s="372"/>
      <c r="M562" s="372"/>
      <c r="S562" s="378"/>
      <c r="T562" s="372"/>
      <c r="U562" s="372"/>
      <c r="V562" s="372"/>
    </row>
    <row r="563" spans="1:22">
      <c r="A563" s="52"/>
      <c r="B563" s="50">
        <f t="shared" si="16"/>
        <v>541</v>
      </c>
      <c r="C563" s="913"/>
      <c r="D563" s="913"/>
      <c r="E563" s="913"/>
      <c r="F563" s="55"/>
      <c r="L563" s="372"/>
      <c r="M563" s="372"/>
      <c r="S563" s="378"/>
      <c r="T563" s="372"/>
      <c r="U563" s="372"/>
      <c r="V563" s="372"/>
    </row>
    <row r="564" spans="1:22">
      <c r="A564" s="52"/>
      <c r="B564" s="50">
        <f t="shared" si="16"/>
        <v>542</v>
      </c>
      <c r="C564" s="913"/>
      <c r="D564" s="913"/>
      <c r="E564" s="913"/>
      <c r="F564" s="55"/>
      <c r="L564" s="372"/>
      <c r="M564" s="372"/>
      <c r="S564" s="378"/>
      <c r="T564" s="372"/>
      <c r="U564" s="372"/>
      <c r="V564" s="372"/>
    </row>
    <row r="565" spans="1:22">
      <c r="A565" s="52"/>
      <c r="B565" s="50">
        <f t="shared" si="16"/>
        <v>543</v>
      </c>
      <c r="C565" s="913"/>
      <c r="D565" s="913"/>
      <c r="E565" s="913"/>
      <c r="F565" s="55"/>
      <c r="L565" s="372"/>
      <c r="M565" s="372"/>
      <c r="S565" s="378"/>
      <c r="T565" s="372"/>
      <c r="U565" s="372"/>
      <c r="V565" s="372"/>
    </row>
    <row r="566" spans="1:22">
      <c r="A566" s="52"/>
      <c r="B566" s="50">
        <f t="shared" si="16"/>
        <v>544</v>
      </c>
      <c r="C566" s="913"/>
      <c r="D566" s="913"/>
      <c r="E566" s="913"/>
      <c r="F566" s="55"/>
      <c r="L566" s="372"/>
      <c r="M566" s="372"/>
      <c r="S566" s="378"/>
      <c r="T566" s="372"/>
      <c r="U566" s="372"/>
      <c r="V566" s="372"/>
    </row>
    <row r="567" spans="1:22">
      <c r="A567" s="52"/>
      <c r="B567" s="50">
        <f t="shared" si="16"/>
        <v>545</v>
      </c>
      <c r="C567" s="913"/>
      <c r="D567" s="913"/>
      <c r="E567" s="913"/>
      <c r="F567" s="55"/>
      <c r="L567" s="372"/>
      <c r="M567" s="372"/>
      <c r="S567" s="378"/>
      <c r="T567" s="372"/>
      <c r="U567" s="372"/>
      <c r="V567" s="372"/>
    </row>
    <row r="568" spans="1:22">
      <c r="A568" s="52"/>
      <c r="B568" s="50">
        <f t="shared" si="16"/>
        <v>546</v>
      </c>
      <c r="C568" s="913"/>
      <c r="D568" s="913"/>
      <c r="E568" s="913"/>
      <c r="F568" s="55"/>
      <c r="L568" s="372"/>
      <c r="M568" s="372"/>
      <c r="S568" s="378"/>
      <c r="T568" s="372"/>
      <c r="U568" s="372"/>
      <c r="V568" s="372"/>
    </row>
    <row r="569" spans="1:22">
      <c r="A569" s="52"/>
      <c r="B569" s="50">
        <f t="shared" si="16"/>
        <v>547</v>
      </c>
      <c r="C569" s="913"/>
      <c r="D569" s="913"/>
      <c r="E569" s="913"/>
      <c r="F569" s="55"/>
      <c r="L569" s="372"/>
      <c r="M569" s="372"/>
      <c r="S569" s="378"/>
      <c r="T569" s="372"/>
      <c r="U569" s="372"/>
      <c r="V569" s="372"/>
    </row>
    <row r="570" spans="1:22">
      <c r="A570" s="52"/>
      <c r="B570" s="50">
        <f t="shared" si="16"/>
        <v>548</v>
      </c>
      <c r="C570" s="913"/>
      <c r="D570" s="913"/>
      <c r="E570" s="913"/>
      <c r="F570" s="55"/>
      <c r="L570" s="372"/>
      <c r="M570" s="372"/>
      <c r="S570" s="378"/>
      <c r="T570" s="372"/>
      <c r="U570" s="372"/>
      <c r="V570" s="372"/>
    </row>
    <row r="571" spans="1:22">
      <c r="A571" s="52"/>
      <c r="B571" s="50">
        <f t="shared" si="16"/>
        <v>549</v>
      </c>
      <c r="C571" s="913"/>
      <c r="D571" s="913"/>
      <c r="E571" s="913"/>
      <c r="F571" s="55"/>
      <c r="L571" s="372"/>
      <c r="M571" s="372"/>
      <c r="S571" s="378"/>
      <c r="T571" s="372"/>
      <c r="U571" s="372"/>
      <c r="V571" s="372"/>
    </row>
    <row r="572" spans="1:22">
      <c r="A572" s="52"/>
      <c r="B572" s="50">
        <f t="shared" si="16"/>
        <v>550</v>
      </c>
      <c r="C572" s="913"/>
      <c r="D572" s="913"/>
      <c r="E572" s="913"/>
      <c r="F572" s="55"/>
      <c r="L572" s="372"/>
      <c r="M572" s="372"/>
      <c r="S572" s="378"/>
      <c r="T572" s="372"/>
      <c r="U572" s="372"/>
      <c r="V572" s="372"/>
    </row>
    <row r="573" spans="1:22">
      <c r="A573" s="52"/>
      <c r="B573" s="50">
        <f t="shared" si="16"/>
        <v>551</v>
      </c>
      <c r="C573" s="913"/>
      <c r="D573" s="913"/>
      <c r="E573" s="913"/>
      <c r="F573" s="55"/>
      <c r="L573" s="372"/>
      <c r="M573" s="372"/>
      <c r="S573" s="378"/>
      <c r="T573" s="372"/>
      <c r="U573" s="372"/>
      <c r="V573" s="372"/>
    </row>
    <row r="574" spans="1:22">
      <c r="A574" s="52"/>
      <c r="B574" s="50">
        <f t="shared" si="16"/>
        <v>552</v>
      </c>
      <c r="C574" s="913"/>
      <c r="D574" s="913"/>
      <c r="E574" s="913"/>
      <c r="F574" s="55"/>
      <c r="L574" s="372"/>
      <c r="M574" s="372"/>
      <c r="S574" s="378"/>
      <c r="T574" s="372"/>
      <c r="U574" s="372"/>
      <c r="V574" s="372"/>
    </row>
    <row r="575" spans="1:22">
      <c r="A575" s="52"/>
      <c r="B575" s="50">
        <f t="shared" si="16"/>
        <v>553</v>
      </c>
      <c r="C575" s="913"/>
      <c r="D575" s="913"/>
      <c r="E575" s="913"/>
      <c r="F575" s="55"/>
      <c r="L575" s="372"/>
      <c r="M575" s="372"/>
      <c r="S575" s="378"/>
      <c r="T575" s="372"/>
      <c r="U575" s="372"/>
      <c r="V575" s="372"/>
    </row>
    <row r="576" spans="1:22">
      <c r="A576" s="52"/>
      <c r="B576" s="50">
        <f t="shared" si="16"/>
        <v>554</v>
      </c>
      <c r="C576" s="913"/>
      <c r="D576" s="913"/>
      <c r="E576" s="913"/>
      <c r="F576" s="55"/>
      <c r="L576" s="372"/>
      <c r="M576" s="372"/>
      <c r="S576" s="378"/>
      <c r="T576" s="372"/>
      <c r="U576" s="372"/>
      <c r="V576" s="372"/>
    </row>
    <row r="577" spans="1:22">
      <c r="A577" s="52"/>
      <c r="B577" s="50">
        <f t="shared" si="16"/>
        <v>555</v>
      </c>
      <c r="C577" s="913"/>
      <c r="D577" s="913"/>
      <c r="E577" s="913"/>
      <c r="F577" s="55"/>
      <c r="L577" s="372"/>
      <c r="M577" s="372"/>
      <c r="S577" s="378"/>
      <c r="T577" s="372"/>
      <c r="U577" s="372"/>
      <c r="V577" s="372"/>
    </row>
    <row r="578" spans="1:22">
      <c r="A578" s="52"/>
      <c r="B578" s="50">
        <f t="shared" si="16"/>
        <v>556</v>
      </c>
      <c r="C578" s="913"/>
      <c r="D578" s="913"/>
      <c r="E578" s="913"/>
      <c r="F578" s="55"/>
      <c r="L578" s="372"/>
      <c r="M578" s="372"/>
      <c r="S578" s="378"/>
      <c r="T578" s="372"/>
      <c r="U578" s="372"/>
      <c r="V578" s="372"/>
    </row>
    <row r="579" spans="1:22">
      <c r="A579" s="52"/>
      <c r="B579" s="50">
        <f t="shared" si="16"/>
        <v>557</v>
      </c>
      <c r="C579" s="913"/>
      <c r="D579" s="913"/>
      <c r="E579" s="913"/>
      <c r="F579" s="55"/>
      <c r="L579" s="372"/>
      <c r="M579" s="372"/>
      <c r="S579" s="378"/>
      <c r="T579" s="372"/>
      <c r="U579" s="372"/>
      <c r="V579" s="372"/>
    </row>
    <row r="580" spans="1:22">
      <c r="A580" s="52"/>
      <c r="B580" s="50">
        <f t="shared" si="16"/>
        <v>558</v>
      </c>
      <c r="C580" s="913"/>
      <c r="D580" s="913"/>
      <c r="E580" s="913"/>
      <c r="F580" s="55"/>
      <c r="L580" s="372"/>
      <c r="M580" s="372"/>
      <c r="S580" s="378"/>
      <c r="T580" s="372"/>
      <c r="U580" s="372"/>
      <c r="V580" s="372"/>
    </row>
    <row r="581" spans="1:22">
      <c r="A581" s="52"/>
      <c r="B581" s="50">
        <f t="shared" si="16"/>
        <v>559</v>
      </c>
      <c r="C581" s="913"/>
      <c r="D581" s="913"/>
      <c r="E581" s="913"/>
      <c r="F581" s="55"/>
      <c r="L581" s="372"/>
      <c r="M581" s="372"/>
      <c r="S581" s="378"/>
      <c r="T581" s="372"/>
      <c r="U581" s="372"/>
      <c r="V581" s="372"/>
    </row>
    <row r="582" spans="1:22">
      <c r="A582" s="52"/>
      <c r="B582" s="50">
        <f t="shared" si="16"/>
        <v>560</v>
      </c>
      <c r="C582" s="913"/>
      <c r="D582" s="913"/>
      <c r="E582" s="913"/>
      <c r="F582" s="55"/>
      <c r="L582" s="372"/>
      <c r="M582" s="372"/>
      <c r="S582" s="378"/>
      <c r="T582" s="372"/>
      <c r="U582" s="372"/>
      <c r="V582" s="372"/>
    </row>
    <row r="583" spans="1:22">
      <c r="A583" s="52"/>
      <c r="B583" s="50">
        <f t="shared" si="16"/>
        <v>561</v>
      </c>
      <c r="C583" s="913"/>
      <c r="D583" s="913"/>
      <c r="E583" s="913"/>
      <c r="F583" s="55"/>
      <c r="L583" s="372"/>
      <c r="M583" s="372"/>
      <c r="S583" s="378"/>
      <c r="T583" s="372"/>
      <c r="U583" s="372"/>
      <c r="V583" s="372"/>
    </row>
    <row r="584" spans="1:22">
      <c r="A584" s="52"/>
      <c r="B584" s="50">
        <f t="shared" si="16"/>
        <v>562</v>
      </c>
      <c r="C584" s="913"/>
      <c r="D584" s="913"/>
      <c r="E584" s="913"/>
      <c r="F584" s="55"/>
      <c r="L584" s="372"/>
      <c r="M584" s="372"/>
      <c r="S584" s="378"/>
      <c r="T584" s="372"/>
      <c r="U584" s="372"/>
      <c r="V584" s="372"/>
    </row>
    <row r="585" spans="1:22">
      <c r="A585" s="52"/>
      <c r="B585" s="50">
        <f t="shared" si="16"/>
        <v>563</v>
      </c>
      <c r="C585" s="913"/>
      <c r="D585" s="913"/>
      <c r="E585" s="913"/>
      <c r="F585" s="55"/>
      <c r="L585" s="372"/>
      <c r="M585" s="372"/>
      <c r="S585" s="378"/>
      <c r="T585" s="372"/>
      <c r="U585" s="372"/>
      <c r="V585" s="372"/>
    </row>
    <row r="586" spans="1:22">
      <c r="A586" s="52"/>
      <c r="B586" s="50">
        <f t="shared" si="16"/>
        <v>564</v>
      </c>
      <c r="C586" s="913"/>
      <c r="D586" s="913"/>
      <c r="E586" s="913"/>
      <c r="F586" s="55"/>
      <c r="L586" s="372"/>
      <c r="M586" s="372"/>
      <c r="S586" s="378"/>
      <c r="T586" s="372"/>
      <c r="U586" s="372"/>
      <c r="V586" s="372"/>
    </row>
    <row r="587" spans="1:22">
      <c r="A587" s="52"/>
      <c r="B587" s="50">
        <f t="shared" si="16"/>
        <v>565</v>
      </c>
      <c r="C587" s="913"/>
      <c r="D587" s="913"/>
      <c r="E587" s="913"/>
      <c r="F587" s="55"/>
      <c r="L587" s="372"/>
      <c r="M587" s="372"/>
      <c r="S587" s="378"/>
      <c r="T587" s="372"/>
      <c r="U587" s="372"/>
      <c r="V587" s="372"/>
    </row>
    <row r="588" spans="1:22">
      <c r="A588" s="52"/>
      <c r="B588" s="50">
        <f t="shared" si="16"/>
        <v>566</v>
      </c>
      <c r="C588" s="913"/>
      <c r="D588" s="913"/>
      <c r="E588" s="913"/>
      <c r="F588" s="55"/>
      <c r="L588" s="372"/>
      <c r="M588" s="372"/>
      <c r="S588" s="378"/>
      <c r="T588" s="372"/>
      <c r="U588" s="372"/>
      <c r="V588" s="372"/>
    </row>
    <row r="589" spans="1:22">
      <c r="A589" s="52"/>
      <c r="B589" s="50">
        <f t="shared" si="16"/>
        <v>567</v>
      </c>
      <c r="C589" s="913"/>
      <c r="D589" s="913"/>
      <c r="E589" s="913"/>
      <c r="F589" s="55"/>
      <c r="L589" s="372"/>
      <c r="M589" s="372"/>
      <c r="S589" s="378"/>
      <c r="T589" s="372"/>
      <c r="U589" s="372"/>
      <c r="V589" s="372"/>
    </row>
    <row r="590" spans="1:22">
      <c r="A590" s="52"/>
      <c r="B590" s="50">
        <f t="shared" si="16"/>
        <v>568</v>
      </c>
      <c r="C590" s="913"/>
      <c r="D590" s="913"/>
      <c r="E590" s="913"/>
      <c r="F590" s="55"/>
      <c r="L590" s="372"/>
      <c r="M590" s="372"/>
      <c r="S590" s="378"/>
      <c r="T590" s="372"/>
      <c r="U590" s="372"/>
      <c r="V590" s="372"/>
    </row>
    <row r="591" spans="1:22">
      <c r="A591" s="52"/>
      <c r="B591" s="50">
        <f t="shared" si="16"/>
        <v>569</v>
      </c>
      <c r="C591" s="913"/>
      <c r="D591" s="913"/>
      <c r="E591" s="913"/>
      <c r="F591" s="55"/>
      <c r="L591" s="372"/>
      <c r="M591" s="372"/>
      <c r="S591" s="378"/>
      <c r="T591" s="372"/>
      <c r="U591" s="372"/>
      <c r="V591" s="372"/>
    </row>
    <row r="592" spans="1:22">
      <c r="A592" s="52"/>
      <c r="B592" s="50">
        <f t="shared" si="16"/>
        <v>570</v>
      </c>
      <c r="C592" s="913"/>
      <c r="D592" s="913"/>
      <c r="E592" s="913"/>
      <c r="F592" s="55"/>
      <c r="L592" s="372"/>
      <c r="M592" s="372"/>
      <c r="S592" s="378"/>
      <c r="T592" s="372"/>
      <c r="U592" s="372"/>
      <c r="V592" s="372"/>
    </row>
    <row r="593" spans="1:22">
      <c r="A593" s="52"/>
      <c r="B593" s="50">
        <f t="shared" si="16"/>
        <v>571</v>
      </c>
      <c r="C593" s="913"/>
      <c r="D593" s="913"/>
      <c r="E593" s="913"/>
      <c r="F593" s="55"/>
      <c r="L593" s="372"/>
      <c r="M593" s="372"/>
      <c r="S593" s="378"/>
      <c r="T593" s="372"/>
      <c r="U593" s="372"/>
      <c r="V593" s="372"/>
    </row>
    <row r="594" spans="1:22">
      <c r="A594" s="52"/>
      <c r="B594" s="50">
        <f t="shared" si="16"/>
        <v>572</v>
      </c>
      <c r="C594" s="913"/>
      <c r="D594" s="913"/>
      <c r="E594" s="913"/>
      <c r="F594" s="55"/>
      <c r="L594" s="372"/>
      <c r="M594" s="372"/>
      <c r="S594" s="378"/>
      <c r="T594" s="372"/>
      <c r="U594" s="372"/>
      <c r="V594" s="372"/>
    </row>
    <row r="595" spans="1:22">
      <c r="A595" s="52"/>
      <c r="B595" s="50">
        <f t="shared" si="16"/>
        <v>573</v>
      </c>
      <c r="C595" s="913"/>
      <c r="D595" s="913"/>
      <c r="E595" s="913"/>
      <c r="F595" s="55"/>
      <c r="L595" s="372"/>
      <c r="M595" s="372"/>
      <c r="S595" s="378"/>
      <c r="T595" s="372"/>
      <c r="U595" s="372"/>
      <c r="V595" s="372"/>
    </row>
    <row r="596" spans="1:22">
      <c r="A596" s="52"/>
      <c r="B596" s="50">
        <f t="shared" si="16"/>
        <v>574</v>
      </c>
      <c r="C596" s="913"/>
      <c r="D596" s="913"/>
      <c r="E596" s="913"/>
      <c r="F596" s="55"/>
      <c r="L596" s="372"/>
      <c r="M596" s="372"/>
      <c r="S596" s="378"/>
      <c r="T596" s="372"/>
      <c r="U596" s="372"/>
      <c r="V596" s="372"/>
    </row>
    <row r="597" spans="1:22">
      <c r="A597" s="52"/>
      <c r="B597" s="50">
        <f t="shared" si="16"/>
        <v>575</v>
      </c>
      <c r="C597" s="913"/>
      <c r="D597" s="913"/>
      <c r="E597" s="913"/>
      <c r="F597" s="55"/>
      <c r="L597" s="372"/>
      <c r="M597" s="372"/>
      <c r="S597" s="378"/>
      <c r="T597" s="372"/>
      <c r="U597" s="372"/>
      <c r="V597" s="372"/>
    </row>
    <row r="598" spans="1:22">
      <c r="A598" s="52"/>
      <c r="B598" s="50">
        <f t="shared" si="16"/>
        <v>576</v>
      </c>
      <c r="C598" s="913"/>
      <c r="D598" s="913"/>
      <c r="E598" s="913"/>
      <c r="F598" s="55"/>
      <c r="L598" s="372"/>
      <c r="M598" s="372"/>
      <c r="S598" s="378"/>
      <c r="T598" s="372"/>
      <c r="U598" s="372"/>
      <c r="V598" s="372"/>
    </row>
    <row r="599" spans="1:22">
      <c r="A599" s="52"/>
      <c r="B599" s="50">
        <f t="shared" si="16"/>
        <v>577</v>
      </c>
      <c r="C599" s="913"/>
      <c r="D599" s="913"/>
      <c r="E599" s="913"/>
      <c r="F599" s="55"/>
      <c r="L599" s="372"/>
      <c r="M599" s="372"/>
      <c r="S599" s="378"/>
      <c r="T599" s="372"/>
      <c r="U599" s="372"/>
      <c r="V599" s="372"/>
    </row>
    <row r="600" spans="1:22">
      <c r="A600" s="52"/>
      <c r="B600" s="50">
        <f t="shared" si="16"/>
        <v>578</v>
      </c>
      <c r="C600" s="913"/>
      <c r="D600" s="913"/>
      <c r="E600" s="913"/>
      <c r="F600" s="55"/>
      <c r="L600" s="372"/>
      <c r="M600" s="372"/>
      <c r="S600" s="378"/>
      <c r="T600" s="372"/>
      <c r="U600" s="372"/>
      <c r="V600" s="372"/>
    </row>
    <row r="601" spans="1:22">
      <c r="A601" s="52"/>
      <c r="B601" s="50">
        <f t="shared" ref="B601:B664" si="17">B600+1</f>
        <v>579</v>
      </c>
      <c r="C601" s="913"/>
      <c r="D601" s="913"/>
      <c r="E601" s="913"/>
      <c r="F601" s="55"/>
      <c r="L601" s="372"/>
      <c r="M601" s="372"/>
      <c r="S601" s="378"/>
      <c r="T601" s="372"/>
      <c r="U601" s="372"/>
      <c r="V601" s="372"/>
    </row>
    <row r="602" spans="1:22">
      <c r="A602" s="52"/>
      <c r="B602" s="50">
        <f t="shared" si="17"/>
        <v>580</v>
      </c>
      <c r="C602" s="913"/>
      <c r="D602" s="913"/>
      <c r="E602" s="913"/>
      <c r="F602" s="55"/>
      <c r="L602" s="372"/>
      <c r="M602" s="372"/>
      <c r="S602" s="378"/>
      <c r="T602" s="372"/>
      <c r="U602" s="372"/>
      <c r="V602" s="372"/>
    </row>
    <row r="603" spans="1:22">
      <c r="A603" s="52"/>
      <c r="B603" s="50">
        <f t="shared" si="17"/>
        <v>581</v>
      </c>
      <c r="C603" s="913"/>
      <c r="D603" s="913"/>
      <c r="E603" s="913"/>
      <c r="F603" s="55"/>
      <c r="L603" s="372"/>
      <c r="M603" s="372"/>
      <c r="S603" s="378"/>
      <c r="T603" s="372"/>
      <c r="U603" s="372"/>
      <c r="V603" s="372"/>
    </row>
    <row r="604" spans="1:22">
      <c r="A604" s="52"/>
      <c r="B604" s="50">
        <f t="shared" si="17"/>
        <v>582</v>
      </c>
      <c r="C604" s="913"/>
      <c r="D604" s="913"/>
      <c r="E604" s="913"/>
      <c r="F604" s="55"/>
      <c r="L604" s="372"/>
      <c r="M604" s="372"/>
      <c r="S604" s="378"/>
      <c r="T604" s="372"/>
      <c r="U604" s="372"/>
      <c r="V604" s="372"/>
    </row>
    <row r="605" spans="1:22">
      <c r="A605" s="52"/>
      <c r="B605" s="50">
        <f t="shared" si="17"/>
        <v>583</v>
      </c>
      <c r="C605" s="913"/>
      <c r="D605" s="913"/>
      <c r="E605" s="913"/>
      <c r="F605" s="55"/>
      <c r="L605" s="372"/>
      <c r="M605" s="372"/>
      <c r="S605" s="378"/>
      <c r="T605" s="372"/>
      <c r="U605" s="372"/>
      <c r="V605" s="372"/>
    </row>
    <row r="606" spans="1:22">
      <c r="A606" s="52"/>
      <c r="B606" s="50">
        <f t="shared" si="17"/>
        <v>584</v>
      </c>
      <c r="C606" s="913"/>
      <c r="D606" s="913"/>
      <c r="E606" s="913"/>
      <c r="F606" s="55"/>
      <c r="L606" s="372"/>
      <c r="M606" s="372"/>
      <c r="S606" s="378"/>
      <c r="T606" s="372"/>
      <c r="U606" s="372"/>
      <c r="V606" s="372"/>
    </row>
    <row r="607" spans="1:22">
      <c r="A607" s="52"/>
      <c r="B607" s="50">
        <f t="shared" si="17"/>
        <v>585</v>
      </c>
      <c r="C607" s="913"/>
      <c r="D607" s="913"/>
      <c r="E607" s="913"/>
      <c r="F607" s="55"/>
      <c r="L607" s="372"/>
      <c r="M607" s="372"/>
      <c r="S607" s="378"/>
      <c r="T607" s="372"/>
      <c r="U607" s="372"/>
      <c r="V607" s="372"/>
    </row>
    <row r="608" spans="1:22">
      <c r="A608" s="52"/>
      <c r="B608" s="50">
        <f t="shared" si="17"/>
        <v>586</v>
      </c>
      <c r="C608" s="913"/>
      <c r="D608" s="913"/>
      <c r="E608" s="913"/>
      <c r="F608" s="55"/>
      <c r="L608" s="372"/>
      <c r="M608" s="372"/>
      <c r="S608" s="378"/>
      <c r="T608" s="372"/>
      <c r="U608" s="372"/>
      <c r="V608" s="372"/>
    </row>
    <row r="609" spans="1:22">
      <c r="A609" s="52"/>
      <c r="B609" s="50">
        <f t="shared" si="17"/>
        <v>587</v>
      </c>
      <c r="C609" s="913"/>
      <c r="D609" s="913"/>
      <c r="E609" s="913"/>
      <c r="F609" s="55"/>
      <c r="L609" s="372"/>
      <c r="M609" s="372"/>
      <c r="S609" s="378"/>
      <c r="T609" s="372"/>
      <c r="U609" s="372"/>
      <c r="V609" s="372"/>
    </row>
    <row r="610" spans="1:22">
      <c r="A610" s="52"/>
      <c r="B610" s="50">
        <f t="shared" si="17"/>
        <v>588</v>
      </c>
      <c r="C610" s="913"/>
      <c r="D610" s="913"/>
      <c r="E610" s="913"/>
      <c r="F610" s="55"/>
      <c r="L610" s="372"/>
      <c r="M610" s="372"/>
      <c r="S610" s="378"/>
      <c r="T610" s="372"/>
      <c r="U610" s="372"/>
      <c r="V610" s="372"/>
    </row>
    <row r="611" spans="1:22">
      <c r="A611" s="52"/>
      <c r="B611" s="50">
        <f t="shared" si="17"/>
        <v>589</v>
      </c>
      <c r="C611" s="913"/>
      <c r="D611" s="913"/>
      <c r="E611" s="913"/>
      <c r="F611" s="55"/>
      <c r="L611" s="372"/>
      <c r="M611" s="372"/>
      <c r="S611" s="378"/>
      <c r="T611" s="372"/>
      <c r="U611" s="372"/>
      <c r="V611" s="372"/>
    </row>
    <row r="612" spans="1:22">
      <c r="A612" s="52"/>
      <c r="B612" s="50">
        <f t="shared" si="17"/>
        <v>590</v>
      </c>
      <c r="C612" s="913"/>
      <c r="D612" s="913"/>
      <c r="E612" s="913"/>
      <c r="F612" s="55"/>
      <c r="L612" s="372"/>
      <c r="M612" s="372"/>
      <c r="S612" s="378"/>
      <c r="T612" s="372"/>
      <c r="U612" s="372"/>
      <c r="V612" s="372"/>
    </row>
    <row r="613" spans="1:22">
      <c r="A613" s="52"/>
      <c r="B613" s="50">
        <f t="shared" si="17"/>
        <v>591</v>
      </c>
      <c r="C613" s="913"/>
      <c r="D613" s="913"/>
      <c r="E613" s="913"/>
      <c r="F613" s="55"/>
      <c r="L613" s="372"/>
      <c r="M613" s="372"/>
      <c r="S613" s="378"/>
      <c r="T613" s="372"/>
      <c r="U613" s="372"/>
      <c r="V613" s="372"/>
    </row>
    <row r="614" spans="1:22">
      <c r="A614" s="52"/>
      <c r="B614" s="50">
        <f t="shared" si="17"/>
        <v>592</v>
      </c>
      <c r="C614" s="913"/>
      <c r="D614" s="913"/>
      <c r="E614" s="913"/>
      <c r="F614" s="55"/>
      <c r="L614" s="372"/>
      <c r="M614" s="372"/>
      <c r="S614" s="378"/>
      <c r="T614" s="372"/>
      <c r="U614" s="372"/>
      <c r="V614" s="372"/>
    </row>
    <row r="615" spans="1:22">
      <c r="A615" s="52"/>
      <c r="B615" s="50">
        <f t="shared" si="17"/>
        <v>593</v>
      </c>
      <c r="C615" s="913"/>
      <c r="D615" s="913"/>
      <c r="E615" s="913"/>
      <c r="F615" s="55"/>
      <c r="L615" s="372"/>
      <c r="M615" s="372"/>
      <c r="S615" s="378"/>
      <c r="T615" s="372"/>
      <c r="U615" s="372"/>
      <c r="V615" s="372"/>
    </row>
    <row r="616" spans="1:22">
      <c r="A616" s="52"/>
      <c r="B616" s="50">
        <f t="shared" si="17"/>
        <v>594</v>
      </c>
      <c r="C616" s="913"/>
      <c r="D616" s="913"/>
      <c r="E616" s="913"/>
      <c r="F616" s="55"/>
      <c r="L616" s="372"/>
      <c r="M616" s="372"/>
      <c r="S616" s="378"/>
      <c r="T616" s="372"/>
      <c r="U616" s="372"/>
      <c r="V616" s="372"/>
    </row>
    <row r="617" spans="1:22">
      <c r="A617" s="52"/>
      <c r="B617" s="50">
        <f t="shared" si="17"/>
        <v>595</v>
      </c>
      <c r="C617" s="913"/>
      <c r="D617" s="913"/>
      <c r="E617" s="913"/>
      <c r="F617" s="55"/>
      <c r="L617" s="372"/>
      <c r="M617" s="372"/>
      <c r="S617" s="378"/>
      <c r="T617" s="372"/>
      <c r="U617" s="372"/>
      <c r="V617" s="372"/>
    </row>
    <row r="618" spans="1:22">
      <c r="A618" s="52"/>
      <c r="B618" s="50">
        <f t="shared" si="17"/>
        <v>596</v>
      </c>
      <c r="C618" s="913"/>
      <c r="D618" s="913"/>
      <c r="E618" s="913"/>
      <c r="F618" s="55"/>
      <c r="L618" s="372"/>
      <c r="M618" s="372"/>
      <c r="S618" s="378"/>
      <c r="T618" s="372"/>
      <c r="U618" s="372"/>
      <c r="V618" s="372"/>
    </row>
    <row r="619" spans="1:22">
      <c r="A619" s="52"/>
      <c r="B619" s="50">
        <f t="shared" si="17"/>
        <v>597</v>
      </c>
      <c r="C619" s="913"/>
      <c r="D619" s="913"/>
      <c r="E619" s="913"/>
      <c r="F619" s="55"/>
      <c r="L619" s="372"/>
      <c r="M619" s="372"/>
      <c r="S619" s="378"/>
      <c r="T619" s="372"/>
      <c r="U619" s="372"/>
      <c r="V619" s="372"/>
    </row>
    <row r="620" spans="1:22">
      <c r="A620" s="52"/>
      <c r="B620" s="50">
        <f t="shared" si="17"/>
        <v>598</v>
      </c>
      <c r="C620" s="913"/>
      <c r="D620" s="913"/>
      <c r="E620" s="913"/>
      <c r="F620" s="55"/>
      <c r="L620" s="372"/>
      <c r="M620" s="372"/>
      <c r="S620" s="378"/>
      <c r="T620" s="372"/>
      <c r="U620" s="372"/>
      <c r="V620" s="372"/>
    </row>
    <row r="621" spans="1:22">
      <c r="A621" s="52"/>
      <c r="B621" s="50">
        <f t="shared" si="17"/>
        <v>599</v>
      </c>
      <c r="C621" s="913"/>
      <c r="D621" s="913"/>
      <c r="E621" s="913"/>
      <c r="F621" s="55"/>
      <c r="L621" s="372"/>
      <c r="M621" s="372"/>
      <c r="S621" s="378"/>
      <c r="T621" s="372"/>
      <c r="U621" s="372"/>
      <c r="V621" s="372"/>
    </row>
    <row r="622" spans="1:22">
      <c r="A622" s="52"/>
      <c r="B622" s="50">
        <f t="shared" si="17"/>
        <v>600</v>
      </c>
      <c r="C622" s="913"/>
      <c r="D622" s="913"/>
      <c r="E622" s="913"/>
      <c r="F622" s="55"/>
      <c r="L622" s="372"/>
      <c r="M622" s="372"/>
      <c r="S622" s="378"/>
      <c r="T622" s="372"/>
      <c r="U622" s="372"/>
      <c r="V622" s="372"/>
    </row>
    <row r="623" spans="1:22">
      <c r="A623" s="52"/>
      <c r="B623" s="50">
        <f t="shared" si="17"/>
        <v>601</v>
      </c>
      <c r="C623" s="913"/>
      <c r="D623" s="913"/>
      <c r="E623" s="913"/>
      <c r="F623" s="55"/>
      <c r="L623" s="372"/>
      <c r="M623" s="372"/>
      <c r="S623" s="378"/>
      <c r="T623" s="372"/>
      <c r="U623" s="372"/>
      <c r="V623" s="372"/>
    </row>
    <row r="624" spans="1:22">
      <c r="A624" s="52"/>
      <c r="B624" s="50">
        <f t="shared" si="17"/>
        <v>602</v>
      </c>
      <c r="C624" s="913"/>
      <c r="D624" s="913"/>
      <c r="E624" s="913"/>
      <c r="F624" s="55"/>
      <c r="L624" s="372"/>
      <c r="M624" s="372"/>
      <c r="S624" s="378"/>
      <c r="T624" s="372"/>
      <c r="U624" s="372"/>
      <c r="V624" s="372"/>
    </row>
    <row r="625" spans="1:22">
      <c r="A625" s="52"/>
      <c r="B625" s="50">
        <f t="shared" si="17"/>
        <v>603</v>
      </c>
      <c r="C625" s="913"/>
      <c r="D625" s="913"/>
      <c r="E625" s="913"/>
      <c r="F625" s="55"/>
      <c r="L625" s="372"/>
      <c r="M625" s="372"/>
      <c r="S625" s="378"/>
      <c r="T625" s="372"/>
      <c r="U625" s="372"/>
      <c r="V625" s="372"/>
    </row>
    <row r="626" spans="1:22">
      <c r="A626" s="52"/>
      <c r="B626" s="50">
        <f t="shared" si="17"/>
        <v>604</v>
      </c>
      <c r="C626" s="913"/>
      <c r="D626" s="913"/>
      <c r="E626" s="913"/>
      <c r="F626" s="55"/>
      <c r="L626" s="372"/>
      <c r="M626" s="372"/>
      <c r="S626" s="378"/>
      <c r="T626" s="372"/>
      <c r="U626" s="372"/>
      <c r="V626" s="372"/>
    </row>
    <row r="627" spans="1:22">
      <c r="A627" s="52"/>
      <c r="B627" s="50">
        <f t="shared" si="17"/>
        <v>605</v>
      </c>
      <c r="C627" s="913"/>
      <c r="D627" s="913"/>
      <c r="E627" s="913"/>
      <c r="F627" s="55"/>
      <c r="L627" s="372"/>
      <c r="M627" s="372"/>
      <c r="S627" s="378"/>
      <c r="T627" s="372"/>
      <c r="U627" s="372"/>
      <c r="V627" s="372"/>
    </row>
    <row r="628" spans="1:22">
      <c r="A628" s="52"/>
      <c r="B628" s="50">
        <f t="shared" si="17"/>
        <v>606</v>
      </c>
      <c r="C628" s="913"/>
      <c r="D628" s="913"/>
      <c r="E628" s="913"/>
      <c r="F628" s="55"/>
      <c r="L628" s="372"/>
      <c r="M628" s="372"/>
      <c r="S628" s="378"/>
      <c r="T628" s="372"/>
      <c r="U628" s="372"/>
      <c r="V628" s="372"/>
    </row>
    <row r="629" spans="1:22">
      <c r="A629" s="52"/>
      <c r="B629" s="50">
        <f t="shared" si="17"/>
        <v>607</v>
      </c>
      <c r="C629" s="913"/>
      <c r="D629" s="913"/>
      <c r="E629" s="913"/>
      <c r="F629" s="55"/>
      <c r="L629" s="372"/>
      <c r="M629" s="372"/>
      <c r="S629" s="378"/>
      <c r="T629" s="372"/>
      <c r="U629" s="372"/>
      <c r="V629" s="372"/>
    </row>
    <row r="630" spans="1:22">
      <c r="A630" s="52"/>
      <c r="B630" s="50">
        <f t="shared" si="17"/>
        <v>608</v>
      </c>
      <c r="C630" s="913"/>
      <c r="D630" s="913"/>
      <c r="E630" s="913"/>
      <c r="F630" s="55"/>
      <c r="L630" s="372"/>
      <c r="M630" s="372"/>
      <c r="S630" s="378"/>
      <c r="T630" s="372"/>
      <c r="U630" s="372"/>
      <c r="V630" s="372"/>
    </row>
    <row r="631" spans="1:22">
      <c r="A631" s="52"/>
      <c r="B631" s="50">
        <f t="shared" si="17"/>
        <v>609</v>
      </c>
      <c r="C631" s="913"/>
      <c r="D631" s="913"/>
      <c r="E631" s="913"/>
      <c r="F631" s="55"/>
      <c r="L631" s="372"/>
      <c r="M631" s="372"/>
      <c r="S631" s="378"/>
      <c r="T631" s="372"/>
      <c r="U631" s="372"/>
      <c r="V631" s="372"/>
    </row>
    <row r="632" spans="1:22">
      <c r="A632" s="52"/>
      <c r="B632" s="50">
        <f t="shared" si="17"/>
        <v>610</v>
      </c>
      <c r="C632" s="913"/>
      <c r="D632" s="913"/>
      <c r="E632" s="913"/>
      <c r="F632" s="55"/>
      <c r="L632" s="372"/>
      <c r="M632" s="372"/>
      <c r="S632" s="378"/>
      <c r="T632" s="372"/>
      <c r="U632" s="372"/>
      <c r="V632" s="372"/>
    </row>
    <row r="633" spans="1:22">
      <c r="A633" s="52"/>
      <c r="B633" s="50">
        <f t="shared" si="17"/>
        <v>611</v>
      </c>
      <c r="C633" s="913"/>
      <c r="D633" s="913"/>
      <c r="E633" s="913"/>
      <c r="F633" s="55"/>
      <c r="L633" s="372"/>
      <c r="M633" s="372"/>
      <c r="S633" s="378"/>
      <c r="T633" s="372"/>
      <c r="U633" s="372"/>
      <c r="V633" s="372"/>
    </row>
    <row r="634" spans="1:22">
      <c r="A634" s="52"/>
      <c r="B634" s="50">
        <f t="shared" si="17"/>
        <v>612</v>
      </c>
      <c r="C634" s="913"/>
      <c r="D634" s="913"/>
      <c r="E634" s="913"/>
      <c r="F634" s="55"/>
      <c r="L634" s="372"/>
      <c r="M634" s="372"/>
      <c r="S634" s="378"/>
      <c r="T634" s="372"/>
      <c r="U634" s="372"/>
      <c r="V634" s="372"/>
    </row>
    <row r="635" spans="1:22">
      <c r="A635" s="52"/>
      <c r="B635" s="50">
        <f t="shared" si="17"/>
        <v>613</v>
      </c>
      <c r="C635" s="913"/>
      <c r="D635" s="913"/>
      <c r="E635" s="913"/>
      <c r="F635" s="55"/>
      <c r="L635" s="372"/>
      <c r="M635" s="372"/>
      <c r="S635" s="378"/>
      <c r="T635" s="372"/>
      <c r="U635" s="372"/>
      <c r="V635" s="372"/>
    </row>
    <row r="636" spans="1:22">
      <c r="A636" s="52"/>
      <c r="B636" s="50">
        <f t="shared" si="17"/>
        <v>614</v>
      </c>
      <c r="C636" s="913"/>
      <c r="D636" s="913"/>
      <c r="E636" s="913"/>
      <c r="F636" s="55"/>
      <c r="L636" s="372"/>
      <c r="M636" s="372"/>
      <c r="S636" s="378"/>
      <c r="T636" s="372"/>
      <c r="U636" s="372"/>
      <c r="V636" s="372"/>
    </row>
    <row r="637" spans="1:22">
      <c r="A637" s="52"/>
      <c r="B637" s="50">
        <f t="shared" si="17"/>
        <v>615</v>
      </c>
      <c r="C637" s="913"/>
      <c r="D637" s="913"/>
      <c r="E637" s="913"/>
      <c r="F637" s="55"/>
      <c r="L637" s="372"/>
      <c r="M637" s="372"/>
      <c r="S637" s="378"/>
      <c r="T637" s="372"/>
      <c r="U637" s="372"/>
      <c r="V637" s="372"/>
    </row>
    <row r="638" spans="1:22">
      <c r="A638" s="52"/>
      <c r="B638" s="50">
        <f t="shared" si="17"/>
        <v>616</v>
      </c>
      <c r="C638" s="913"/>
      <c r="D638" s="913"/>
      <c r="E638" s="913"/>
      <c r="F638" s="55"/>
      <c r="L638" s="372"/>
      <c r="M638" s="372"/>
      <c r="S638" s="378"/>
      <c r="T638" s="372"/>
      <c r="U638" s="372"/>
      <c r="V638" s="372"/>
    </row>
    <row r="639" spans="1:22">
      <c r="A639" s="52"/>
      <c r="B639" s="50">
        <f t="shared" si="17"/>
        <v>617</v>
      </c>
      <c r="C639" s="913"/>
      <c r="D639" s="913"/>
      <c r="E639" s="913"/>
      <c r="F639" s="55"/>
      <c r="L639" s="372"/>
      <c r="M639" s="372"/>
      <c r="S639" s="378"/>
      <c r="T639" s="372"/>
      <c r="U639" s="372"/>
      <c r="V639" s="372"/>
    </row>
    <row r="640" spans="1:22">
      <c r="A640" s="52"/>
      <c r="B640" s="50">
        <f t="shared" si="17"/>
        <v>618</v>
      </c>
      <c r="C640" s="913"/>
      <c r="D640" s="913"/>
      <c r="E640" s="913"/>
      <c r="F640" s="55"/>
      <c r="L640" s="372"/>
      <c r="M640" s="372"/>
      <c r="S640" s="378"/>
      <c r="T640" s="372"/>
      <c r="U640" s="372"/>
      <c r="V640" s="372"/>
    </row>
    <row r="641" spans="1:22">
      <c r="A641" s="52"/>
      <c r="B641" s="50">
        <f t="shared" si="17"/>
        <v>619</v>
      </c>
      <c r="C641" s="913"/>
      <c r="D641" s="913"/>
      <c r="E641" s="913"/>
      <c r="F641" s="55"/>
      <c r="L641" s="372"/>
      <c r="M641" s="372"/>
      <c r="S641" s="378"/>
      <c r="T641" s="372"/>
      <c r="U641" s="372"/>
      <c r="V641" s="372"/>
    </row>
    <row r="642" spans="1:22">
      <c r="A642" s="52"/>
      <c r="B642" s="50">
        <f t="shared" si="17"/>
        <v>620</v>
      </c>
      <c r="C642" s="913"/>
      <c r="D642" s="913"/>
      <c r="E642" s="913"/>
      <c r="F642" s="55"/>
      <c r="L642" s="372"/>
      <c r="M642" s="372"/>
      <c r="S642" s="378"/>
      <c r="T642" s="372"/>
      <c r="U642" s="372"/>
      <c r="V642" s="372"/>
    </row>
    <row r="643" spans="1:22">
      <c r="A643" s="52"/>
      <c r="B643" s="50">
        <f t="shared" si="17"/>
        <v>621</v>
      </c>
      <c r="C643" s="913"/>
      <c r="D643" s="913"/>
      <c r="E643" s="913"/>
      <c r="F643" s="55"/>
      <c r="L643" s="372"/>
      <c r="M643" s="372"/>
      <c r="S643" s="378"/>
      <c r="T643" s="372"/>
      <c r="U643" s="372"/>
      <c r="V643" s="372"/>
    </row>
    <row r="644" spans="1:22">
      <c r="A644" s="52"/>
      <c r="B644" s="50">
        <f t="shared" si="17"/>
        <v>622</v>
      </c>
      <c r="C644" s="913"/>
      <c r="D644" s="913"/>
      <c r="E644" s="913"/>
      <c r="F644" s="55"/>
      <c r="L644" s="372"/>
      <c r="M644" s="372"/>
      <c r="S644" s="378"/>
      <c r="T644" s="372"/>
      <c r="U644" s="372"/>
      <c r="V644" s="372"/>
    </row>
    <row r="645" spans="1:22">
      <c r="A645" s="52"/>
      <c r="B645" s="50">
        <f t="shared" si="17"/>
        <v>623</v>
      </c>
      <c r="C645" s="913"/>
      <c r="D645" s="913"/>
      <c r="E645" s="913"/>
      <c r="F645" s="55"/>
      <c r="L645" s="372"/>
      <c r="M645" s="372"/>
      <c r="S645" s="378"/>
      <c r="T645" s="372"/>
      <c r="U645" s="372"/>
      <c r="V645" s="372"/>
    </row>
    <row r="646" spans="1:22">
      <c r="A646" s="52"/>
      <c r="B646" s="50">
        <f t="shared" si="17"/>
        <v>624</v>
      </c>
      <c r="C646" s="913"/>
      <c r="D646" s="913"/>
      <c r="E646" s="913"/>
      <c r="F646" s="55"/>
      <c r="L646" s="372"/>
      <c r="M646" s="372"/>
      <c r="S646" s="378"/>
      <c r="T646" s="372"/>
      <c r="U646" s="372"/>
      <c r="V646" s="372"/>
    </row>
    <row r="647" spans="1:22">
      <c r="A647" s="52"/>
      <c r="B647" s="50">
        <f t="shared" si="17"/>
        <v>625</v>
      </c>
      <c r="C647" s="913"/>
      <c r="D647" s="913"/>
      <c r="E647" s="913"/>
      <c r="F647" s="55"/>
      <c r="L647" s="372"/>
      <c r="M647" s="372"/>
      <c r="S647" s="378"/>
      <c r="T647" s="372"/>
      <c r="U647" s="372"/>
      <c r="V647" s="372"/>
    </row>
    <row r="648" spans="1:22">
      <c r="A648" s="52"/>
      <c r="B648" s="50">
        <f t="shared" si="17"/>
        <v>626</v>
      </c>
      <c r="C648" s="913"/>
      <c r="D648" s="913"/>
      <c r="E648" s="913"/>
      <c r="F648" s="55"/>
      <c r="L648" s="372"/>
      <c r="M648" s="372"/>
      <c r="S648" s="378"/>
      <c r="T648" s="372"/>
      <c r="U648" s="372"/>
      <c r="V648" s="372"/>
    </row>
    <row r="649" spans="1:22">
      <c r="A649" s="52"/>
      <c r="B649" s="50">
        <f t="shared" si="17"/>
        <v>627</v>
      </c>
      <c r="C649" s="913"/>
      <c r="D649" s="913"/>
      <c r="E649" s="913"/>
      <c r="F649" s="55"/>
      <c r="L649" s="372"/>
      <c r="M649" s="372"/>
      <c r="S649" s="378"/>
      <c r="T649" s="372"/>
      <c r="U649" s="372"/>
      <c r="V649" s="372"/>
    </row>
    <row r="650" spans="1:22">
      <c r="A650" s="52"/>
      <c r="B650" s="50">
        <f t="shared" si="17"/>
        <v>628</v>
      </c>
      <c r="C650" s="913"/>
      <c r="D650" s="913"/>
      <c r="E650" s="913"/>
      <c r="F650" s="55"/>
      <c r="L650" s="372"/>
      <c r="M650" s="372"/>
      <c r="S650" s="378"/>
      <c r="T650" s="372"/>
      <c r="U650" s="372"/>
      <c r="V650" s="372"/>
    </row>
    <row r="651" spans="1:22">
      <c r="A651" s="52"/>
      <c r="B651" s="50">
        <f t="shared" si="17"/>
        <v>629</v>
      </c>
      <c r="C651" s="913"/>
      <c r="D651" s="913"/>
      <c r="E651" s="913"/>
      <c r="F651" s="55"/>
      <c r="L651" s="372"/>
      <c r="M651" s="372"/>
      <c r="S651" s="378"/>
      <c r="T651" s="372"/>
      <c r="U651" s="372"/>
      <c r="V651" s="372"/>
    </row>
    <row r="652" spans="1:22">
      <c r="A652" s="52"/>
      <c r="B652" s="50">
        <f t="shared" si="17"/>
        <v>630</v>
      </c>
      <c r="C652" s="913"/>
      <c r="D652" s="913"/>
      <c r="E652" s="913"/>
      <c r="F652" s="55"/>
      <c r="L652" s="372"/>
      <c r="M652" s="372"/>
      <c r="S652" s="378"/>
      <c r="T652" s="372"/>
      <c r="U652" s="372"/>
      <c r="V652" s="372"/>
    </row>
    <row r="653" spans="1:22">
      <c r="A653" s="52"/>
      <c r="B653" s="50">
        <f t="shared" si="17"/>
        <v>631</v>
      </c>
      <c r="C653" s="913"/>
      <c r="D653" s="913"/>
      <c r="E653" s="913"/>
      <c r="F653" s="55"/>
      <c r="L653" s="372"/>
      <c r="M653" s="372"/>
      <c r="S653" s="378"/>
      <c r="T653" s="372"/>
      <c r="U653" s="372"/>
      <c r="V653" s="372"/>
    </row>
    <row r="654" spans="1:22">
      <c r="A654" s="52"/>
      <c r="B654" s="50">
        <f t="shared" si="17"/>
        <v>632</v>
      </c>
      <c r="C654" s="913"/>
      <c r="D654" s="913"/>
      <c r="E654" s="913"/>
      <c r="F654" s="55"/>
      <c r="L654" s="372"/>
      <c r="M654" s="372"/>
      <c r="S654" s="378"/>
      <c r="T654" s="372"/>
      <c r="U654" s="372"/>
      <c r="V654" s="372"/>
    </row>
    <row r="655" spans="1:22">
      <c r="A655" s="52"/>
      <c r="B655" s="50">
        <f t="shared" si="17"/>
        <v>633</v>
      </c>
      <c r="C655" s="913"/>
      <c r="D655" s="913"/>
      <c r="E655" s="913"/>
      <c r="F655" s="55"/>
      <c r="L655" s="372"/>
      <c r="M655" s="372"/>
      <c r="S655" s="378"/>
      <c r="T655" s="372"/>
      <c r="U655" s="372"/>
      <c r="V655" s="372"/>
    </row>
    <row r="656" spans="1:22">
      <c r="A656" s="52"/>
      <c r="B656" s="50">
        <f t="shared" si="17"/>
        <v>634</v>
      </c>
      <c r="C656" s="913"/>
      <c r="D656" s="913"/>
      <c r="E656" s="913"/>
      <c r="F656" s="55"/>
      <c r="L656" s="372"/>
      <c r="M656" s="372"/>
      <c r="S656" s="378"/>
      <c r="T656" s="372"/>
      <c r="U656" s="372"/>
      <c r="V656" s="372"/>
    </row>
    <row r="657" spans="1:22">
      <c r="A657" s="52"/>
      <c r="B657" s="50">
        <f t="shared" si="17"/>
        <v>635</v>
      </c>
      <c r="C657" s="913"/>
      <c r="D657" s="913"/>
      <c r="E657" s="913"/>
      <c r="F657" s="55"/>
      <c r="L657" s="372"/>
      <c r="M657" s="372"/>
      <c r="S657" s="378"/>
      <c r="T657" s="372"/>
      <c r="U657" s="372"/>
      <c r="V657" s="372"/>
    </row>
    <row r="658" spans="1:22">
      <c r="A658" s="52"/>
      <c r="B658" s="50">
        <f t="shared" si="17"/>
        <v>636</v>
      </c>
      <c r="C658" s="913"/>
      <c r="D658" s="913"/>
      <c r="E658" s="913"/>
      <c r="F658" s="55"/>
      <c r="L658" s="372"/>
      <c r="M658" s="372"/>
      <c r="S658" s="378"/>
      <c r="T658" s="372"/>
      <c r="U658" s="372"/>
      <c r="V658" s="372"/>
    </row>
    <row r="659" spans="1:22">
      <c r="A659" s="52"/>
      <c r="B659" s="50">
        <f t="shared" si="17"/>
        <v>637</v>
      </c>
      <c r="C659" s="913"/>
      <c r="D659" s="913"/>
      <c r="E659" s="913"/>
      <c r="F659" s="55"/>
      <c r="L659" s="372"/>
      <c r="M659" s="372"/>
      <c r="S659" s="378"/>
      <c r="T659" s="372"/>
      <c r="U659" s="372"/>
      <c r="V659" s="372"/>
    </row>
    <row r="660" spans="1:22">
      <c r="A660" s="52"/>
      <c r="B660" s="50">
        <f t="shared" si="17"/>
        <v>638</v>
      </c>
      <c r="C660" s="913"/>
      <c r="D660" s="913"/>
      <c r="E660" s="913"/>
      <c r="F660" s="55"/>
      <c r="L660" s="372"/>
      <c r="M660" s="372"/>
      <c r="S660" s="378"/>
      <c r="T660" s="372"/>
      <c r="U660" s="372"/>
      <c r="V660" s="372"/>
    </row>
    <row r="661" spans="1:22">
      <c r="A661" s="52"/>
      <c r="B661" s="50">
        <f t="shared" si="17"/>
        <v>639</v>
      </c>
      <c r="C661" s="913"/>
      <c r="D661" s="913"/>
      <c r="E661" s="913"/>
      <c r="F661" s="55"/>
      <c r="L661" s="372"/>
      <c r="M661" s="372"/>
      <c r="S661" s="378"/>
      <c r="T661" s="372"/>
      <c r="U661" s="372"/>
      <c r="V661" s="372"/>
    </row>
    <row r="662" spans="1:22">
      <c r="A662" s="52"/>
      <c r="B662" s="50">
        <f t="shared" si="17"/>
        <v>640</v>
      </c>
      <c r="C662" s="913"/>
      <c r="D662" s="913"/>
      <c r="E662" s="913"/>
      <c r="F662" s="55"/>
      <c r="L662" s="372"/>
      <c r="M662" s="372"/>
      <c r="S662" s="378"/>
      <c r="T662" s="372"/>
      <c r="U662" s="372"/>
      <c r="V662" s="372"/>
    </row>
    <row r="663" spans="1:22">
      <c r="A663" s="52"/>
      <c r="B663" s="50">
        <f t="shared" si="17"/>
        <v>641</v>
      </c>
      <c r="C663" s="913"/>
      <c r="D663" s="913"/>
      <c r="E663" s="913"/>
      <c r="F663" s="55"/>
      <c r="L663" s="372"/>
      <c r="M663" s="372"/>
      <c r="S663" s="378"/>
      <c r="T663" s="372"/>
      <c r="U663" s="372"/>
      <c r="V663" s="372"/>
    </row>
    <row r="664" spans="1:22">
      <c r="A664" s="52"/>
      <c r="B664" s="50">
        <f t="shared" si="17"/>
        <v>642</v>
      </c>
      <c r="C664" s="913"/>
      <c r="D664" s="913"/>
      <c r="E664" s="913"/>
      <c r="F664" s="55"/>
      <c r="L664" s="372"/>
      <c r="M664" s="372"/>
      <c r="S664" s="378"/>
      <c r="T664" s="372"/>
      <c r="U664" s="372"/>
      <c r="V664" s="372"/>
    </row>
    <row r="665" spans="1:22">
      <c r="A665" s="52"/>
      <c r="B665" s="50">
        <f t="shared" ref="B665:B728" si="18">B664+1</f>
        <v>643</v>
      </c>
      <c r="C665" s="913"/>
      <c r="D665" s="913"/>
      <c r="E665" s="913"/>
      <c r="F665" s="55"/>
      <c r="L665" s="372"/>
      <c r="M665" s="372"/>
      <c r="S665" s="378"/>
      <c r="T665" s="372"/>
      <c r="U665" s="372"/>
      <c r="V665" s="372"/>
    </row>
    <row r="666" spans="1:22">
      <c r="A666" s="52"/>
      <c r="B666" s="50">
        <f t="shared" si="18"/>
        <v>644</v>
      </c>
      <c r="C666" s="913"/>
      <c r="D666" s="913"/>
      <c r="E666" s="913"/>
      <c r="F666" s="55"/>
      <c r="L666" s="372"/>
      <c r="M666" s="372"/>
      <c r="S666" s="378"/>
      <c r="T666" s="372"/>
      <c r="U666" s="372"/>
      <c r="V666" s="372"/>
    </row>
    <row r="667" spans="1:22">
      <c r="A667" s="52"/>
      <c r="B667" s="50">
        <f t="shared" si="18"/>
        <v>645</v>
      </c>
      <c r="C667" s="913"/>
      <c r="D667" s="913"/>
      <c r="E667" s="913"/>
      <c r="F667" s="55"/>
      <c r="L667" s="372"/>
      <c r="M667" s="372"/>
      <c r="S667" s="378"/>
      <c r="T667" s="372"/>
      <c r="U667" s="372"/>
      <c r="V667" s="372"/>
    </row>
    <row r="668" spans="1:22">
      <c r="A668" s="52"/>
      <c r="B668" s="50">
        <f t="shared" si="18"/>
        <v>646</v>
      </c>
      <c r="C668" s="913"/>
      <c r="D668" s="913"/>
      <c r="E668" s="913"/>
      <c r="F668" s="55"/>
      <c r="L668" s="372"/>
      <c r="M668" s="372"/>
      <c r="S668" s="378"/>
      <c r="T668" s="372"/>
      <c r="U668" s="372"/>
      <c r="V668" s="372"/>
    </row>
    <row r="669" spans="1:22">
      <c r="A669" s="52"/>
      <c r="B669" s="50">
        <f t="shared" si="18"/>
        <v>647</v>
      </c>
      <c r="C669" s="913"/>
      <c r="D669" s="913"/>
      <c r="E669" s="913"/>
      <c r="F669" s="55"/>
      <c r="L669" s="372"/>
      <c r="M669" s="372"/>
      <c r="S669" s="378"/>
      <c r="T669" s="372"/>
      <c r="U669" s="372"/>
      <c r="V669" s="372"/>
    </row>
    <row r="670" spans="1:22">
      <c r="A670" s="52"/>
      <c r="B670" s="50">
        <f t="shared" si="18"/>
        <v>648</v>
      </c>
      <c r="C670" s="913"/>
      <c r="D670" s="913"/>
      <c r="E670" s="913"/>
      <c r="F670" s="55"/>
      <c r="L670" s="372"/>
      <c r="M670" s="372"/>
      <c r="S670" s="378"/>
      <c r="T670" s="372"/>
      <c r="U670" s="372"/>
      <c r="V670" s="372"/>
    </row>
    <row r="671" spans="1:22">
      <c r="A671" s="52"/>
      <c r="B671" s="50">
        <f t="shared" si="18"/>
        <v>649</v>
      </c>
      <c r="C671" s="913"/>
      <c r="D671" s="913"/>
      <c r="E671" s="913"/>
      <c r="F671" s="55"/>
      <c r="L671" s="372"/>
      <c r="M671" s="372"/>
      <c r="S671" s="378"/>
      <c r="T671" s="372"/>
      <c r="U671" s="372"/>
      <c r="V671" s="372"/>
    </row>
    <row r="672" spans="1:22">
      <c r="A672" s="52"/>
      <c r="B672" s="50">
        <f t="shared" si="18"/>
        <v>650</v>
      </c>
      <c r="C672" s="913"/>
      <c r="D672" s="913"/>
      <c r="E672" s="913"/>
      <c r="F672" s="55"/>
      <c r="L672" s="372"/>
      <c r="M672" s="372"/>
      <c r="S672" s="378"/>
      <c r="T672" s="372"/>
      <c r="U672" s="372"/>
      <c r="V672" s="372"/>
    </row>
    <row r="673" spans="1:22">
      <c r="A673" s="52"/>
      <c r="B673" s="50">
        <f t="shared" si="18"/>
        <v>651</v>
      </c>
      <c r="C673" s="913"/>
      <c r="D673" s="913"/>
      <c r="E673" s="913"/>
      <c r="F673" s="55"/>
      <c r="L673" s="372"/>
      <c r="M673" s="372"/>
      <c r="S673" s="378"/>
      <c r="T673" s="372"/>
      <c r="U673" s="372"/>
      <c r="V673" s="372"/>
    </row>
    <row r="674" spans="1:22">
      <c r="A674" s="52"/>
      <c r="B674" s="50">
        <f t="shared" si="18"/>
        <v>652</v>
      </c>
      <c r="C674" s="913"/>
      <c r="D674" s="913"/>
      <c r="E674" s="913"/>
      <c r="F674" s="55"/>
      <c r="L674" s="372"/>
      <c r="M674" s="372"/>
      <c r="S674" s="378"/>
      <c r="T674" s="372"/>
      <c r="U674" s="372"/>
      <c r="V674" s="372"/>
    </row>
    <row r="675" spans="1:22">
      <c r="A675" s="52"/>
      <c r="B675" s="50">
        <f t="shared" si="18"/>
        <v>653</v>
      </c>
      <c r="C675" s="913"/>
      <c r="D675" s="913"/>
      <c r="E675" s="913"/>
      <c r="F675" s="55"/>
      <c r="L675" s="372"/>
      <c r="M675" s="372"/>
      <c r="S675" s="378"/>
      <c r="T675" s="372"/>
      <c r="U675" s="372"/>
      <c r="V675" s="372"/>
    </row>
    <row r="676" spans="1:22">
      <c r="A676" s="52"/>
      <c r="B676" s="50">
        <f t="shared" si="18"/>
        <v>654</v>
      </c>
      <c r="C676" s="913"/>
      <c r="D676" s="913"/>
      <c r="E676" s="913"/>
      <c r="F676" s="55"/>
      <c r="L676" s="372"/>
      <c r="M676" s="372"/>
      <c r="S676" s="378"/>
      <c r="T676" s="372"/>
      <c r="U676" s="372"/>
      <c r="V676" s="372"/>
    </row>
    <row r="677" spans="1:22">
      <c r="A677" s="52"/>
      <c r="B677" s="50">
        <f t="shared" si="18"/>
        <v>655</v>
      </c>
      <c r="C677" s="913"/>
      <c r="D677" s="913"/>
      <c r="E677" s="913"/>
      <c r="F677" s="55"/>
      <c r="L677" s="372"/>
      <c r="M677" s="372"/>
      <c r="S677" s="378"/>
      <c r="T677" s="372"/>
      <c r="U677" s="372"/>
      <c r="V677" s="372"/>
    </row>
    <row r="678" spans="1:22">
      <c r="A678" s="52"/>
      <c r="B678" s="50">
        <f t="shared" si="18"/>
        <v>656</v>
      </c>
      <c r="C678" s="913"/>
      <c r="D678" s="913"/>
      <c r="E678" s="913"/>
      <c r="F678" s="55"/>
      <c r="L678" s="372"/>
      <c r="M678" s="372"/>
      <c r="S678" s="378"/>
      <c r="T678" s="372"/>
      <c r="U678" s="372"/>
      <c r="V678" s="372"/>
    </row>
    <row r="679" spans="1:22">
      <c r="A679" s="52"/>
      <c r="B679" s="50">
        <f t="shared" si="18"/>
        <v>657</v>
      </c>
      <c r="C679" s="913"/>
      <c r="D679" s="913"/>
      <c r="E679" s="913"/>
      <c r="F679" s="55"/>
      <c r="L679" s="372"/>
      <c r="M679" s="372"/>
      <c r="S679" s="378"/>
      <c r="T679" s="372"/>
      <c r="U679" s="372"/>
      <c r="V679" s="372"/>
    </row>
    <row r="680" spans="1:22">
      <c r="A680" s="52"/>
      <c r="B680" s="50">
        <f t="shared" si="18"/>
        <v>658</v>
      </c>
      <c r="C680" s="913"/>
      <c r="D680" s="913"/>
      <c r="E680" s="913"/>
      <c r="F680" s="55"/>
      <c r="L680" s="372"/>
      <c r="M680" s="372"/>
      <c r="S680" s="378"/>
      <c r="T680" s="372"/>
      <c r="U680" s="372"/>
      <c r="V680" s="372"/>
    </row>
    <row r="681" spans="1:22">
      <c r="A681" s="52"/>
      <c r="B681" s="50">
        <f t="shared" si="18"/>
        <v>659</v>
      </c>
      <c r="C681" s="913"/>
      <c r="D681" s="913"/>
      <c r="E681" s="913"/>
      <c r="F681" s="55"/>
      <c r="L681" s="372"/>
      <c r="M681" s="372"/>
      <c r="S681" s="378"/>
      <c r="T681" s="372"/>
      <c r="U681" s="372"/>
      <c r="V681" s="372"/>
    </row>
    <row r="682" spans="1:22">
      <c r="A682" s="52"/>
      <c r="B682" s="50">
        <f t="shared" si="18"/>
        <v>660</v>
      </c>
      <c r="C682" s="913"/>
      <c r="D682" s="913"/>
      <c r="E682" s="913"/>
      <c r="F682" s="55"/>
      <c r="L682" s="372"/>
      <c r="M682" s="372"/>
      <c r="S682" s="378"/>
      <c r="T682" s="372"/>
      <c r="U682" s="372"/>
      <c r="V682" s="372"/>
    </row>
    <row r="683" spans="1:22">
      <c r="A683" s="52"/>
      <c r="B683" s="50">
        <f t="shared" si="18"/>
        <v>661</v>
      </c>
      <c r="C683" s="913"/>
      <c r="D683" s="913"/>
      <c r="E683" s="913"/>
      <c r="F683" s="55"/>
      <c r="L683" s="372"/>
      <c r="M683" s="372"/>
      <c r="S683" s="378"/>
      <c r="T683" s="372"/>
      <c r="U683" s="372"/>
      <c r="V683" s="372"/>
    </row>
    <row r="684" spans="1:22">
      <c r="A684" s="52"/>
      <c r="B684" s="50">
        <f t="shared" si="18"/>
        <v>662</v>
      </c>
      <c r="C684" s="913"/>
      <c r="D684" s="913"/>
      <c r="E684" s="913"/>
      <c r="F684" s="55"/>
      <c r="L684" s="372"/>
      <c r="M684" s="372"/>
      <c r="S684" s="378"/>
      <c r="T684" s="372"/>
      <c r="U684" s="372"/>
      <c r="V684" s="372"/>
    </row>
    <row r="685" spans="1:22">
      <c r="A685" s="52"/>
      <c r="B685" s="50">
        <f t="shared" si="18"/>
        <v>663</v>
      </c>
      <c r="C685" s="913"/>
      <c r="D685" s="913"/>
      <c r="E685" s="913"/>
      <c r="F685" s="55"/>
      <c r="L685" s="372"/>
      <c r="M685" s="372"/>
      <c r="S685" s="378"/>
      <c r="T685" s="372"/>
      <c r="U685" s="372"/>
      <c r="V685" s="372"/>
    </row>
    <row r="686" spans="1:22">
      <c r="A686" s="52"/>
      <c r="B686" s="50">
        <f t="shared" si="18"/>
        <v>664</v>
      </c>
      <c r="C686" s="913"/>
      <c r="D686" s="913"/>
      <c r="E686" s="913"/>
      <c r="F686" s="55"/>
      <c r="L686" s="372"/>
      <c r="M686" s="372"/>
      <c r="S686" s="378"/>
      <c r="T686" s="372"/>
      <c r="U686" s="372"/>
      <c r="V686" s="372"/>
    </row>
    <row r="687" spans="1:22">
      <c r="A687" s="52"/>
      <c r="B687" s="50">
        <f t="shared" si="18"/>
        <v>665</v>
      </c>
      <c r="C687" s="913"/>
      <c r="D687" s="913"/>
      <c r="E687" s="913"/>
      <c r="F687" s="55"/>
      <c r="L687" s="372"/>
      <c r="M687" s="372"/>
      <c r="S687" s="378"/>
      <c r="T687" s="372"/>
      <c r="U687" s="372"/>
      <c r="V687" s="372"/>
    </row>
    <row r="688" spans="1:22">
      <c r="A688" s="52"/>
      <c r="B688" s="50">
        <f t="shared" si="18"/>
        <v>666</v>
      </c>
      <c r="C688" s="913"/>
      <c r="D688" s="913"/>
      <c r="E688" s="913"/>
      <c r="F688" s="55"/>
      <c r="L688" s="372"/>
      <c r="M688" s="372"/>
      <c r="S688" s="378"/>
      <c r="T688" s="372"/>
      <c r="U688" s="372"/>
      <c r="V688" s="372"/>
    </row>
    <row r="689" spans="1:22">
      <c r="A689" s="52"/>
      <c r="B689" s="50">
        <f t="shared" si="18"/>
        <v>667</v>
      </c>
      <c r="C689" s="913"/>
      <c r="D689" s="913"/>
      <c r="E689" s="913"/>
      <c r="F689" s="55"/>
      <c r="L689" s="372"/>
      <c r="M689" s="372"/>
      <c r="S689" s="378"/>
      <c r="T689" s="372"/>
      <c r="U689" s="372"/>
      <c r="V689" s="372"/>
    </row>
    <row r="690" spans="1:22">
      <c r="A690" s="52"/>
      <c r="B690" s="50">
        <f t="shared" si="18"/>
        <v>668</v>
      </c>
      <c r="C690" s="913"/>
      <c r="D690" s="913"/>
      <c r="E690" s="913"/>
      <c r="F690" s="55"/>
      <c r="L690" s="372"/>
      <c r="M690" s="372"/>
      <c r="S690" s="378"/>
      <c r="T690" s="372"/>
      <c r="U690" s="372"/>
      <c r="V690" s="372"/>
    </row>
    <row r="691" spans="1:22">
      <c r="A691" s="52"/>
      <c r="B691" s="50">
        <f t="shared" si="18"/>
        <v>669</v>
      </c>
      <c r="C691" s="913"/>
      <c r="D691" s="913"/>
      <c r="E691" s="913"/>
      <c r="F691" s="55"/>
      <c r="L691" s="372"/>
      <c r="M691" s="372"/>
      <c r="S691" s="378"/>
      <c r="T691" s="372"/>
      <c r="U691" s="372"/>
      <c r="V691" s="372"/>
    </row>
    <row r="692" spans="1:22">
      <c r="A692" s="52"/>
      <c r="B692" s="50">
        <f t="shared" si="18"/>
        <v>670</v>
      </c>
      <c r="C692" s="913"/>
      <c r="D692" s="913"/>
      <c r="E692" s="913"/>
      <c r="F692" s="55"/>
      <c r="L692" s="372"/>
      <c r="M692" s="372"/>
      <c r="S692" s="378"/>
      <c r="T692" s="372"/>
      <c r="U692" s="372"/>
      <c r="V692" s="372"/>
    </row>
    <row r="693" spans="1:22">
      <c r="A693" s="52"/>
      <c r="B693" s="50">
        <f t="shared" si="18"/>
        <v>671</v>
      </c>
      <c r="C693" s="913"/>
      <c r="D693" s="913"/>
      <c r="E693" s="913"/>
      <c r="F693" s="55"/>
      <c r="L693" s="372"/>
      <c r="M693" s="372"/>
      <c r="S693" s="378"/>
      <c r="T693" s="372"/>
      <c r="U693" s="372"/>
      <c r="V693" s="372"/>
    </row>
    <row r="694" spans="1:22">
      <c r="A694" s="52"/>
      <c r="B694" s="50">
        <f t="shared" si="18"/>
        <v>672</v>
      </c>
      <c r="C694" s="913"/>
      <c r="D694" s="913"/>
      <c r="E694" s="913"/>
      <c r="F694" s="55"/>
      <c r="L694" s="372"/>
      <c r="M694" s="372"/>
      <c r="S694" s="378"/>
      <c r="T694" s="372"/>
      <c r="U694" s="372"/>
      <c r="V694" s="372"/>
    </row>
    <row r="695" spans="1:22">
      <c r="A695" s="52"/>
      <c r="B695" s="50">
        <f t="shared" si="18"/>
        <v>673</v>
      </c>
      <c r="C695" s="913"/>
      <c r="D695" s="913"/>
      <c r="E695" s="913"/>
      <c r="F695" s="55"/>
      <c r="L695" s="372"/>
      <c r="M695" s="372"/>
      <c r="S695" s="378"/>
      <c r="T695" s="372"/>
      <c r="U695" s="372"/>
      <c r="V695" s="372"/>
    </row>
    <row r="696" spans="1:22">
      <c r="A696" s="52"/>
      <c r="B696" s="50">
        <f t="shared" si="18"/>
        <v>674</v>
      </c>
      <c r="C696" s="913"/>
      <c r="D696" s="913"/>
      <c r="E696" s="913"/>
      <c r="F696" s="55"/>
      <c r="L696" s="372"/>
      <c r="M696" s="372"/>
      <c r="S696" s="378"/>
      <c r="T696" s="372"/>
      <c r="U696" s="372"/>
      <c r="V696" s="372"/>
    </row>
    <row r="697" spans="1:22">
      <c r="A697" s="52"/>
      <c r="B697" s="50">
        <f t="shared" si="18"/>
        <v>675</v>
      </c>
      <c r="C697" s="913"/>
      <c r="D697" s="913"/>
      <c r="E697" s="913"/>
      <c r="F697" s="55"/>
      <c r="L697" s="372"/>
      <c r="M697" s="372"/>
      <c r="S697" s="378"/>
      <c r="T697" s="372"/>
      <c r="U697" s="372"/>
      <c r="V697" s="372"/>
    </row>
    <row r="698" spans="1:22">
      <c r="A698" s="52"/>
      <c r="B698" s="50">
        <f t="shared" si="18"/>
        <v>676</v>
      </c>
      <c r="C698" s="913"/>
      <c r="D698" s="913"/>
      <c r="E698" s="913"/>
      <c r="F698" s="55"/>
      <c r="L698" s="372"/>
      <c r="M698" s="372"/>
      <c r="S698" s="378"/>
      <c r="T698" s="372"/>
      <c r="U698" s="372"/>
      <c r="V698" s="372"/>
    </row>
    <row r="699" spans="1:22">
      <c r="A699" s="52"/>
      <c r="B699" s="50">
        <f t="shared" si="18"/>
        <v>677</v>
      </c>
      <c r="C699" s="913"/>
      <c r="D699" s="913"/>
      <c r="E699" s="913"/>
      <c r="F699" s="55"/>
      <c r="L699" s="372"/>
      <c r="M699" s="372"/>
      <c r="S699" s="378"/>
      <c r="T699" s="372"/>
      <c r="U699" s="372"/>
      <c r="V699" s="372"/>
    </row>
    <row r="700" spans="1:22">
      <c r="A700" s="52"/>
      <c r="B700" s="50">
        <f t="shared" si="18"/>
        <v>678</v>
      </c>
      <c r="C700" s="913"/>
      <c r="D700" s="913"/>
      <c r="E700" s="913"/>
      <c r="F700" s="55"/>
      <c r="L700" s="372"/>
      <c r="M700" s="372"/>
      <c r="S700" s="378"/>
      <c r="T700" s="372"/>
      <c r="U700" s="372"/>
      <c r="V700" s="372"/>
    </row>
    <row r="701" spans="1:22">
      <c r="A701" s="52"/>
      <c r="B701" s="50">
        <f t="shared" si="18"/>
        <v>679</v>
      </c>
      <c r="C701" s="913"/>
      <c r="D701" s="913"/>
      <c r="E701" s="913"/>
      <c r="F701" s="55"/>
      <c r="L701" s="372"/>
      <c r="M701" s="372"/>
      <c r="S701" s="378"/>
      <c r="T701" s="372"/>
      <c r="U701" s="372"/>
      <c r="V701" s="372"/>
    </row>
    <row r="702" spans="1:22">
      <c r="A702" s="52"/>
      <c r="B702" s="50">
        <f t="shared" si="18"/>
        <v>680</v>
      </c>
      <c r="C702" s="913"/>
      <c r="D702" s="913"/>
      <c r="E702" s="913"/>
      <c r="F702" s="55"/>
      <c r="L702" s="372"/>
      <c r="M702" s="372"/>
      <c r="S702" s="378"/>
      <c r="T702" s="372"/>
      <c r="U702" s="372"/>
      <c r="V702" s="372"/>
    </row>
    <row r="703" spans="1:22">
      <c r="A703" s="52"/>
      <c r="B703" s="50">
        <f t="shared" si="18"/>
        <v>681</v>
      </c>
      <c r="C703" s="913"/>
      <c r="D703" s="913"/>
      <c r="E703" s="913"/>
      <c r="F703" s="55"/>
      <c r="L703" s="372"/>
      <c r="M703" s="372"/>
      <c r="S703" s="378"/>
      <c r="T703" s="372"/>
      <c r="U703" s="372"/>
      <c r="V703" s="372"/>
    </row>
    <row r="704" spans="1:22">
      <c r="A704" s="52"/>
      <c r="B704" s="50">
        <f t="shared" si="18"/>
        <v>682</v>
      </c>
      <c r="C704" s="913"/>
      <c r="D704" s="913"/>
      <c r="E704" s="913"/>
      <c r="F704" s="55"/>
      <c r="L704" s="372"/>
      <c r="M704" s="372"/>
      <c r="S704" s="378"/>
      <c r="T704" s="372"/>
      <c r="U704" s="372"/>
      <c r="V704" s="372"/>
    </row>
    <row r="705" spans="1:22">
      <c r="A705" s="52"/>
      <c r="B705" s="50">
        <f t="shared" si="18"/>
        <v>683</v>
      </c>
      <c r="C705" s="913"/>
      <c r="D705" s="913"/>
      <c r="E705" s="913"/>
      <c r="F705" s="55"/>
      <c r="L705" s="372"/>
      <c r="M705" s="372"/>
      <c r="S705" s="378"/>
      <c r="T705" s="372"/>
      <c r="U705" s="372"/>
      <c r="V705" s="372"/>
    </row>
    <row r="706" spans="1:22">
      <c r="A706" s="52"/>
      <c r="B706" s="50">
        <f t="shared" si="18"/>
        <v>684</v>
      </c>
      <c r="C706" s="913"/>
      <c r="D706" s="913"/>
      <c r="E706" s="913"/>
      <c r="F706" s="55"/>
      <c r="L706" s="372"/>
      <c r="M706" s="372"/>
      <c r="S706" s="378"/>
      <c r="T706" s="372"/>
      <c r="U706" s="372"/>
      <c r="V706" s="372"/>
    </row>
    <row r="707" spans="1:22">
      <c r="A707" s="52"/>
      <c r="B707" s="50">
        <f t="shared" si="18"/>
        <v>685</v>
      </c>
      <c r="C707" s="913"/>
      <c r="D707" s="913"/>
      <c r="E707" s="913"/>
      <c r="F707" s="55"/>
      <c r="L707" s="372"/>
      <c r="M707" s="372"/>
      <c r="S707" s="378"/>
      <c r="T707" s="372"/>
      <c r="U707" s="372"/>
      <c r="V707" s="372"/>
    </row>
    <row r="708" spans="1:22">
      <c r="A708" s="52"/>
      <c r="B708" s="50">
        <f t="shared" si="18"/>
        <v>686</v>
      </c>
      <c r="C708" s="913"/>
      <c r="D708" s="913"/>
      <c r="E708" s="913"/>
      <c r="F708" s="55"/>
      <c r="L708" s="372"/>
      <c r="M708" s="372"/>
      <c r="S708" s="378"/>
      <c r="T708" s="372"/>
      <c r="U708" s="372"/>
      <c r="V708" s="372"/>
    </row>
    <row r="709" spans="1:22">
      <c r="A709" s="52"/>
      <c r="B709" s="50">
        <f t="shared" si="18"/>
        <v>687</v>
      </c>
      <c r="C709" s="913"/>
      <c r="D709" s="913"/>
      <c r="E709" s="913"/>
      <c r="F709" s="55"/>
      <c r="L709" s="372"/>
      <c r="M709" s="372"/>
      <c r="S709" s="378"/>
      <c r="T709" s="372"/>
      <c r="U709" s="372"/>
      <c r="V709" s="372"/>
    </row>
    <row r="710" spans="1:22">
      <c r="A710" s="52"/>
      <c r="B710" s="50">
        <f t="shared" si="18"/>
        <v>688</v>
      </c>
      <c r="C710" s="913"/>
      <c r="D710" s="913"/>
      <c r="E710" s="913"/>
      <c r="F710" s="55"/>
      <c r="L710" s="372"/>
      <c r="M710" s="372"/>
      <c r="S710" s="378"/>
      <c r="T710" s="372"/>
      <c r="U710" s="372"/>
      <c r="V710" s="372"/>
    </row>
    <row r="711" spans="1:22">
      <c r="A711" s="52"/>
      <c r="B711" s="50">
        <f t="shared" si="18"/>
        <v>689</v>
      </c>
      <c r="C711" s="913"/>
      <c r="D711" s="913"/>
      <c r="E711" s="913"/>
      <c r="F711" s="55"/>
      <c r="L711" s="372"/>
      <c r="M711" s="372"/>
      <c r="S711" s="378"/>
      <c r="T711" s="372"/>
      <c r="U711" s="372"/>
      <c r="V711" s="372"/>
    </row>
    <row r="712" spans="1:22">
      <c r="A712" s="52"/>
      <c r="B712" s="50">
        <f t="shared" si="18"/>
        <v>690</v>
      </c>
      <c r="C712" s="913"/>
      <c r="D712" s="913"/>
      <c r="E712" s="913"/>
      <c r="F712" s="55"/>
      <c r="L712" s="372"/>
      <c r="M712" s="372"/>
      <c r="S712" s="378"/>
      <c r="T712" s="372"/>
      <c r="U712" s="372"/>
      <c r="V712" s="372"/>
    </row>
    <row r="713" spans="1:22">
      <c r="A713" s="52"/>
      <c r="B713" s="50">
        <f t="shared" si="18"/>
        <v>691</v>
      </c>
      <c r="C713" s="913"/>
      <c r="D713" s="913"/>
      <c r="E713" s="913"/>
      <c r="F713" s="55"/>
      <c r="L713" s="372"/>
      <c r="M713" s="372"/>
      <c r="S713" s="378"/>
      <c r="T713" s="372"/>
      <c r="U713" s="372"/>
      <c r="V713" s="372"/>
    </row>
    <row r="714" spans="1:22">
      <c r="A714" s="52"/>
      <c r="B714" s="50">
        <f t="shared" si="18"/>
        <v>692</v>
      </c>
      <c r="C714" s="913"/>
      <c r="D714" s="913"/>
      <c r="E714" s="913"/>
      <c r="F714" s="55"/>
      <c r="L714" s="372"/>
      <c r="M714" s="372"/>
      <c r="S714" s="378"/>
      <c r="T714" s="372"/>
      <c r="U714" s="372"/>
      <c r="V714" s="372"/>
    </row>
    <row r="715" spans="1:22">
      <c r="A715" s="52"/>
      <c r="B715" s="50">
        <f t="shared" si="18"/>
        <v>693</v>
      </c>
      <c r="C715" s="913"/>
      <c r="D715" s="913"/>
      <c r="E715" s="913"/>
      <c r="F715" s="55"/>
      <c r="L715" s="372"/>
      <c r="M715" s="372"/>
      <c r="S715" s="378"/>
      <c r="T715" s="372"/>
      <c r="U715" s="372"/>
      <c r="V715" s="372"/>
    </row>
    <row r="716" spans="1:22">
      <c r="A716" s="52"/>
      <c r="B716" s="50">
        <f t="shared" si="18"/>
        <v>694</v>
      </c>
      <c r="C716" s="913"/>
      <c r="D716" s="913"/>
      <c r="E716" s="913"/>
      <c r="F716" s="55"/>
      <c r="L716" s="372"/>
      <c r="M716" s="372"/>
      <c r="S716" s="378"/>
      <c r="T716" s="372"/>
      <c r="U716" s="372"/>
      <c r="V716" s="372"/>
    </row>
    <row r="717" spans="1:22">
      <c r="A717" s="52"/>
      <c r="B717" s="50">
        <f t="shared" si="18"/>
        <v>695</v>
      </c>
      <c r="C717" s="913"/>
      <c r="D717" s="913"/>
      <c r="E717" s="913"/>
      <c r="F717" s="55"/>
      <c r="L717" s="372"/>
      <c r="M717" s="372"/>
      <c r="S717" s="378"/>
      <c r="T717" s="372"/>
      <c r="U717" s="372"/>
      <c r="V717" s="372"/>
    </row>
    <row r="718" spans="1:22">
      <c r="A718" s="52"/>
      <c r="B718" s="50">
        <f t="shared" si="18"/>
        <v>696</v>
      </c>
      <c r="C718" s="913"/>
      <c r="D718" s="913"/>
      <c r="E718" s="913"/>
      <c r="F718" s="55"/>
      <c r="L718" s="372"/>
      <c r="M718" s="372"/>
      <c r="S718" s="378"/>
      <c r="T718" s="372"/>
      <c r="U718" s="372"/>
      <c r="V718" s="372"/>
    </row>
    <row r="719" spans="1:22">
      <c r="A719" s="52"/>
      <c r="B719" s="50">
        <f t="shared" si="18"/>
        <v>697</v>
      </c>
      <c r="C719" s="913"/>
      <c r="D719" s="913"/>
      <c r="E719" s="913"/>
      <c r="F719" s="55"/>
      <c r="L719" s="372"/>
      <c r="M719" s="372"/>
      <c r="S719" s="378"/>
      <c r="T719" s="372"/>
      <c r="U719" s="372"/>
      <c r="V719" s="372"/>
    </row>
    <row r="720" spans="1:22">
      <c r="A720" s="52"/>
      <c r="B720" s="50">
        <f t="shared" si="18"/>
        <v>698</v>
      </c>
      <c r="C720" s="913"/>
      <c r="D720" s="913"/>
      <c r="E720" s="913"/>
      <c r="F720" s="55"/>
      <c r="L720" s="372"/>
      <c r="M720" s="372"/>
      <c r="S720" s="378"/>
      <c r="T720" s="372"/>
      <c r="U720" s="372"/>
      <c r="V720" s="372"/>
    </row>
    <row r="721" spans="1:22">
      <c r="A721" s="52"/>
      <c r="B721" s="50">
        <f t="shared" si="18"/>
        <v>699</v>
      </c>
      <c r="C721" s="913"/>
      <c r="D721" s="913"/>
      <c r="E721" s="913"/>
      <c r="F721" s="55"/>
      <c r="L721" s="372"/>
      <c r="M721" s="372"/>
      <c r="S721" s="378"/>
      <c r="T721" s="372"/>
      <c r="U721" s="372"/>
      <c r="V721" s="372"/>
    </row>
    <row r="722" spans="1:22">
      <c r="A722" s="52"/>
      <c r="B722" s="50">
        <f t="shared" si="18"/>
        <v>700</v>
      </c>
      <c r="C722" s="913"/>
      <c r="D722" s="913"/>
      <c r="E722" s="913"/>
      <c r="F722" s="55"/>
      <c r="L722" s="372"/>
      <c r="M722" s="372"/>
      <c r="S722" s="378"/>
      <c r="T722" s="372"/>
      <c r="U722" s="372"/>
      <c r="V722" s="372"/>
    </row>
    <row r="723" spans="1:22">
      <c r="A723" s="52"/>
      <c r="B723" s="50">
        <f t="shared" si="18"/>
        <v>701</v>
      </c>
      <c r="C723" s="913"/>
      <c r="D723" s="913"/>
      <c r="E723" s="913"/>
      <c r="F723" s="55"/>
      <c r="L723" s="372"/>
      <c r="M723" s="372"/>
      <c r="S723" s="378"/>
      <c r="T723" s="372"/>
      <c r="U723" s="372"/>
      <c r="V723" s="372"/>
    </row>
    <row r="724" spans="1:22">
      <c r="A724" s="52"/>
      <c r="B724" s="50">
        <f t="shared" si="18"/>
        <v>702</v>
      </c>
      <c r="C724" s="913"/>
      <c r="D724" s="913"/>
      <c r="E724" s="913"/>
      <c r="F724" s="55"/>
      <c r="L724" s="372"/>
      <c r="M724" s="372"/>
      <c r="S724" s="378"/>
      <c r="T724" s="372"/>
      <c r="U724" s="372"/>
      <c r="V724" s="372"/>
    </row>
    <row r="725" spans="1:22">
      <c r="A725" s="52"/>
      <c r="B725" s="50">
        <f t="shared" si="18"/>
        <v>703</v>
      </c>
      <c r="C725" s="913"/>
      <c r="D725" s="913"/>
      <c r="E725" s="913"/>
      <c r="F725" s="55"/>
      <c r="L725" s="372"/>
      <c r="M725" s="372"/>
      <c r="S725" s="378"/>
      <c r="T725" s="372"/>
      <c r="U725" s="372"/>
      <c r="V725" s="372"/>
    </row>
    <row r="726" spans="1:22">
      <c r="A726" s="52"/>
      <c r="B726" s="50">
        <f t="shared" si="18"/>
        <v>704</v>
      </c>
      <c r="C726" s="913"/>
      <c r="D726" s="913"/>
      <c r="E726" s="913"/>
      <c r="F726" s="55"/>
      <c r="L726" s="372"/>
      <c r="M726" s="372"/>
      <c r="S726" s="378"/>
      <c r="T726" s="372"/>
      <c r="U726" s="372"/>
      <c r="V726" s="372"/>
    </row>
    <row r="727" spans="1:22">
      <c r="A727" s="52"/>
      <c r="B727" s="50">
        <f t="shared" si="18"/>
        <v>705</v>
      </c>
      <c r="C727" s="913"/>
      <c r="D727" s="913"/>
      <c r="E727" s="913"/>
      <c r="F727" s="55"/>
      <c r="L727" s="372"/>
      <c r="M727" s="372"/>
      <c r="S727" s="378"/>
      <c r="T727" s="372"/>
      <c r="U727" s="372"/>
      <c r="V727" s="372"/>
    </row>
    <row r="728" spans="1:22">
      <c r="A728" s="52"/>
      <c r="B728" s="50">
        <f t="shared" si="18"/>
        <v>706</v>
      </c>
      <c r="C728" s="913"/>
      <c r="D728" s="913"/>
      <c r="E728" s="913"/>
      <c r="F728" s="55"/>
      <c r="L728" s="372"/>
      <c r="M728" s="372"/>
      <c r="S728" s="378"/>
      <c r="T728" s="372"/>
      <c r="U728" s="372"/>
      <c r="V728" s="372"/>
    </row>
    <row r="729" spans="1:22">
      <c r="A729" s="52"/>
      <c r="B729" s="50">
        <f t="shared" ref="B729:B792" si="19">B728+1</f>
        <v>707</v>
      </c>
      <c r="C729" s="913"/>
      <c r="D729" s="913"/>
      <c r="E729" s="913"/>
      <c r="F729" s="55"/>
      <c r="L729" s="372"/>
      <c r="M729" s="372"/>
      <c r="S729" s="378"/>
      <c r="T729" s="372"/>
      <c r="U729" s="372"/>
      <c r="V729" s="372"/>
    </row>
    <row r="730" spans="1:22">
      <c r="A730" s="52"/>
      <c r="B730" s="50">
        <f t="shared" si="19"/>
        <v>708</v>
      </c>
      <c r="C730" s="913"/>
      <c r="D730" s="913"/>
      <c r="E730" s="913"/>
      <c r="F730" s="55"/>
      <c r="L730" s="372"/>
      <c r="M730" s="372"/>
      <c r="S730" s="378"/>
      <c r="T730" s="372"/>
      <c r="U730" s="372"/>
      <c r="V730" s="372"/>
    </row>
    <row r="731" spans="1:22">
      <c r="A731" s="52"/>
      <c r="B731" s="50">
        <f t="shared" si="19"/>
        <v>709</v>
      </c>
      <c r="C731" s="913"/>
      <c r="D731" s="913"/>
      <c r="E731" s="913"/>
      <c r="F731" s="55"/>
      <c r="L731" s="372"/>
      <c r="M731" s="372"/>
      <c r="S731" s="378"/>
      <c r="T731" s="372"/>
      <c r="U731" s="372"/>
      <c r="V731" s="372"/>
    </row>
    <row r="732" spans="1:22">
      <c r="A732" s="52"/>
      <c r="B732" s="50">
        <f t="shared" si="19"/>
        <v>710</v>
      </c>
      <c r="C732" s="913"/>
      <c r="D732" s="913"/>
      <c r="E732" s="913"/>
      <c r="F732" s="55"/>
      <c r="L732" s="372"/>
      <c r="M732" s="372"/>
      <c r="S732" s="378"/>
      <c r="T732" s="372"/>
      <c r="U732" s="372"/>
      <c r="V732" s="372"/>
    </row>
    <row r="733" spans="1:22">
      <c r="A733" s="52"/>
      <c r="B733" s="50">
        <f t="shared" si="19"/>
        <v>711</v>
      </c>
      <c r="C733" s="913"/>
      <c r="D733" s="913"/>
      <c r="E733" s="913"/>
      <c r="F733" s="55"/>
      <c r="L733" s="372"/>
      <c r="M733" s="372"/>
      <c r="S733" s="378"/>
      <c r="T733" s="372"/>
      <c r="U733" s="372"/>
      <c r="V733" s="372"/>
    </row>
    <row r="734" spans="1:22">
      <c r="A734" s="52"/>
      <c r="B734" s="50">
        <f t="shared" si="19"/>
        <v>712</v>
      </c>
      <c r="C734" s="913"/>
      <c r="D734" s="913"/>
      <c r="E734" s="913"/>
      <c r="F734" s="55"/>
      <c r="L734" s="372"/>
      <c r="M734" s="372"/>
      <c r="S734" s="378"/>
      <c r="T734" s="372"/>
      <c r="U734" s="372"/>
      <c r="V734" s="372"/>
    </row>
    <row r="735" spans="1:22">
      <c r="A735" s="52"/>
      <c r="B735" s="50">
        <f t="shared" si="19"/>
        <v>713</v>
      </c>
      <c r="C735" s="913"/>
      <c r="D735" s="913"/>
      <c r="E735" s="913"/>
      <c r="F735" s="55"/>
      <c r="L735" s="372"/>
      <c r="M735" s="372"/>
      <c r="S735" s="378"/>
      <c r="T735" s="372"/>
      <c r="U735" s="372"/>
      <c r="V735" s="372"/>
    </row>
    <row r="736" spans="1:22">
      <c r="A736" s="52"/>
      <c r="B736" s="50">
        <f t="shared" si="19"/>
        <v>714</v>
      </c>
      <c r="C736" s="913"/>
      <c r="D736" s="913"/>
      <c r="E736" s="913"/>
      <c r="F736" s="55"/>
      <c r="L736" s="372"/>
      <c r="M736" s="372"/>
      <c r="S736" s="378"/>
      <c r="T736" s="372"/>
      <c r="U736" s="372"/>
      <c r="V736" s="372"/>
    </row>
    <row r="737" spans="1:22">
      <c r="A737" s="52"/>
      <c r="B737" s="50">
        <f t="shared" si="19"/>
        <v>715</v>
      </c>
      <c r="C737" s="913"/>
      <c r="D737" s="913"/>
      <c r="E737" s="913"/>
      <c r="F737" s="55"/>
      <c r="L737" s="372"/>
      <c r="M737" s="372"/>
      <c r="S737" s="378"/>
      <c r="T737" s="372"/>
      <c r="U737" s="372"/>
      <c r="V737" s="372"/>
    </row>
    <row r="738" spans="1:22">
      <c r="A738" s="52"/>
      <c r="B738" s="50">
        <f t="shared" si="19"/>
        <v>716</v>
      </c>
      <c r="C738" s="913"/>
      <c r="D738" s="913"/>
      <c r="E738" s="913"/>
      <c r="F738" s="55"/>
      <c r="L738" s="372"/>
      <c r="M738" s="372"/>
      <c r="S738" s="378"/>
      <c r="T738" s="372"/>
      <c r="U738" s="372"/>
      <c r="V738" s="372"/>
    </row>
    <row r="739" spans="1:22">
      <c r="A739" s="52"/>
      <c r="B739" s="50">
        <f t="shared" si="19"/>
        <v>717</v>
      </c>
      <c r="C739" s="913"/>
      <c r="D739" s="913"/>
      <c r="E739" s="913"/>
      <c r="F739" s="55"/>
      <c r="L739" s="372"/>
      <c r="M739" s="372"/>
      <c r="S739" s="378"/>
      <c r="T739" s="372"/>
      <c r="U739" s="372"/>
      <c r="V739" s="372"/>
    </row>
    <row r="740" spans="1:22">
      <c r="A740" s="52"/>
      <c r="B740" s="50">
        <f t="shared" si="19"/>
        <v>718</v>
      </c>
      <c r="C740" s="913"/>
      <c r="D740" s="913"/>
      <c r="E740" s="913"/>
      <c r="F740" s="55"/>
      <c r="L740" s="372"/>
      <c r="M740" s="372"/>
      <c r="S740" s="378"/>
      <c r="T740" s="372"/>
      <c r="U740" s="372"/>
      <c r="V740" s="372"/>
    </row>
    <row r="741" spans="1:22">
      <c r="A741" s="52"/>
      <c r="B741" s="50">
        <f t="shared" si="19"/>
        <v>719</v>
      </c>
      <c r="C741" s="913"/>
      <c r="D741" s="913"/>
      <c r="E741" s="913"/>
      <c r="F741" s="55"/>
      <c r="L741" s="372"/>
      <c r="M741" s="372"/>
      <c r="S741" s="378"/>
      <c r="T741" s="372"/>
      <c r="U741" s="372"/>
      <c r="V741" s="372"/>
    </row>
    <row r="742" spans="1:22">
      <c r="A742" s="52"/>
      <c r="B742" s="50">
        <f t="shared" si="19"/>
        <v>720</v>
      </c>
      <c r="C742" s="913"/>
      <c r="D742" s="913"/>
      <c r="E742" s="913"/>
      <c r="F742" s="55"/>
      <c r="L742" s="372"/>
      <c r="M742" s="372"/>
      <c r="S742" s="378"/>
      <c r="T742" s="372"/>
      <c r="U742" s="372"/>
      <c r="V742" s="372"/>
    </row>
    <row r="743" spans="1:22">
      <c r="A743" s="52"/>
      <c r="B743" s="50">
        <f t="shared" si="19"/>
        <v>721</v>
      </c>
      <c r="C743" s="913"/>
      <c r="D743" s="913"/>
      <c r="E743" s="913"/>
      <c r="F743" s="55"/>
      <c r="L743" s="372"/>
      <c r="M743" s="372"/>
      <c r="S743" s="378"/>
      <c r="T743" s="372"/>
      <c r="U743" s="372"/>
      <c r="V743" s="372"/>
    </row>
    <row r="744" spans="1:22">
      <c r="A744" s="52"/>
      <c r="B744" s="50">
        <f t="shared" si="19"/>
        <v>722</v>
      </c>
      <c r="C744" s="913"/>
      <c r="D744" s="913"/>
      <c r="E744" s="913"/>
      <c r="F744" s="55"/>
      <c r="L744" s="372"/>
      <c r="M744" s="372"/>
      <c r="S744" s="378"/>
      <c r="T744" s="372"/>
      <c r="U744" s="372"/>
      <c r="V744" s="372"/>
    </row>
    <row r="745" spans="1:22">
      <c r="A745" s="52"/>
      <c r="B745" s="50">
        <f t="shared" si="19"/>
        <v>723</v>
      </c>
      <c r="C745" s="913"/>
      <c r="D745" s="913"/>
      <c r="E745" s="913"/>
      <c r="F745" s="55"/>
      <c r="L745" s="372"/>
      <c r="M745" s="372"/>
      <c r="S745" s="378"/>
      <c r="T745" s="372"/>
      <c r="U745" s="372"/>
      <c r="V745" s="372"/>
    </row>
    <row r="746" spans="1:22">
      <c r="A746" s="52"/>
      <c r="B746" s="50">
        <f t="shared" si="19"/>
        <v>724</v>
      </c>
      <c r="C746" s="913"/>
      <c r="D746" s="913"/>
      <c r="E746" s="913"/>
      <c r="F746" s="55"/>
      <c r="L746" s="372"/>
      <c r="M746" s="372"/>
      <c r="S746" s="378"/>
      <c r="T746" s="372"/>
      <c r="U746" s="372"/>
      <c r="V746" s="372"/>
    </row>
    <row r="747" spans="1:22">
      <c r="A747" s="52"/>
      <c r="B747" s="50">
        <f t="shared" si="19"/>
        <v>725</v>
      </c>
      <c r="C747" s="913"/>
      <c r="D747" s="913"/>
      <c r="E747" s="913"/>
      <c r="F747" s="55"/>
      <c r="L747" s="372"/>
      <c r="M747" s="372"/>
      <c r="S747" s="378"/>
      <c r="T747" s="372"/>
      <c r="U747" s="372"/>
      <c r="V747" s="372"/>
    </row>
    <row r="748" spans="1:22">
      <c r="A748" s="52"/>
      <c r="B748" s="50">
        <f t="shared" si="19"/>
        <v>726</v>
      </c>
      <c r="C748" s="913"/>
      <c r="D748" s="913"/>
      <c r="E748" s="913"/>
      <c r="F748" s="55"/>
      <c r="L748" s="372"/>
      <c r="M748" s="372"/>
      <c r="S748" s="378"/>
      <c r="T748" s="372"/>
      <c r="U748" s="372"/>
      <c r="V748" s="372"/>
    </row>
    <row r="749" spans="1:22">
      <c r="A749" s="52"/>
      <c r="B749" s="50">
        <f t="shared" si="19"/>
        <v>727</v>
      </c>
      <c r="C749" s="913"/>
      <c r="D749" s="913"/>
      <c r="E749" s="913"/>
      <c r="F749" s="55"/>
      <c r="L749" s="372"/>
      <c r="M749" s="372"/>
      <c r="S749" s="378"/>
      <c r="T749" s="372"/>
      <c r="U749" s="372"/>
      <c r="V749" s="372"/>
    </row>
    <row r="750" spans="1:22">
      <c r="A750" s="52"/>
      <c r="B750" s="50">
        <f t="shared" si="19"/>
        <v>728</v>
      </c>
      <c r="C750" s="913"/>
      <c r="D750" s="913"/>
      <c r="E750" s="913"/>
      <c r="F750" s="55"/>
      <c r="L750" s="372"/>
      <c r="M750" s="372"/>
      <c r="S750" s="378"/>
      <c r="T750" s="372"/>
      <c r="U750" s="372"/>
      <c r="V750" s="372"/>
    </row>
    <row r="751" spans="1:22">
      <c r="A751" s="52"/>
      <c r="B751" s="50">
        <f t="shared" si="19"/>
        <v>729</v>
      </c>
      <c r="C751" s="913"/>
      <c r="D751" s="913"/>
      <c r="E751" s="913"/>
      <c r="F751" s="55"/>
      <c r="L751" s="372"/>
      <c r="M751" s="372"/>
      <c r="S751" s="378"/>
      <c r="T751" s="372"/>
      <c r="U751" s="372"/>
      <c r="V751" s="372"/>
    </row>
    <row r="752" spans="1:22">
      <c r="A752" s="52"/>
      <c r="B752" s="50">
        <f t="shared" si="19"/>
        <v>730</v>
      </c>
      <c r="C752" s="913"/>
      <c r="D752" s="913"/>
      <c r="E752" s="913"/>
      <c r="F752" s="55"/>
      <c r="L752" s="372"/>
      <c r="M752" s="372"/>
      <c r="S752" s="378"/>
      <c r="T752" s="372"/>
      <c r="U752" s="372"/>
      <c r="V752" s="372"/>
    </row>
    <row r="753" spans="1:22">
      <c r="A753" s="52"/>
      <c r="B753" s="50">
        <f t="shared" si="19"/>
        <v>731</v>
      </c>
      <c r="C753" s="913"/>
      <c r="D753" s="913"/>
      <c r="E753" s="913"/>
      <c r="F753" s="55"/>
      <c r="L753" s="372"/>
      <c r="M753" s="372"/>
      <c r="S753" s="378"/>
      <c r="T753" s="372"/>
      <c r="U753" s="372"/>
      <c r="V753" s="372"/>
    </row>
    <row r="754" spans="1:22">
      <c r="A754" s="52"/>
      <c r="B754" s="50">
        <f t="shared" si="19"/>
        <v>732</v>
      </c>
      <c r="C754" s="913"/>
      <c r="D754" s="913"/>
      <c r="E754" s="913"/>
      <c r="F754" s="55"/>
      <c r="L754" s="372"/>
      <c r="M754" s="372"/>
      <c r="S754" s="378"/>
      <c r="T754" s="372"/>
      <c r="U754" s="372"/>
      <c r="V754" s="372"/>
    </row>
    <row r="755" spans="1:22">
      <c r="A755" s="52"/>
      <c r="B755" s="50">
        <f t="shared" si="19"/>
        <v>733</v>
      </c>
      <c r="C755" s="913"/>
      <c r="D755" s="913"/>
      <c r="E755" s="913"/>
      <c r="F755" s="55"/>
      <c r="L755" s="372"/>
      <c r="M755" s="372"/>
      <c r="S755" s="378"/>
      <c r="T755" s="372"/>
      <c r="U755" s="372"/>
      <c r="V755" s="372"/>
    </row>
    <row r="756" spans="1:22">
      <c r="A756" s="52"/>
      <c r="B756" s="50">
        <f t="shared" si="19"/>
        <v>734</v>
      </c>
      <c r="C756" s="913"/>
      <c r="D756" s="913"/>
      <c r="E756" s="913"/>
      <c r="F756" s="55"/>
      <c r="L756" s="372"/>
      <c r="M756" s="372"/>
      <c r="S756" s="378"/>
      <c r="T756" s="372"/>
      <c r="U756" s="372"/>
      <c r="V756" s="372"/>
    </row>
    <row r="757" spans="1:22">
      <c r="A757" s="52"/>
      <c r="B757" s="50">
        <f t="shared" si="19"/>
        <v>735</v>
      </c>
      <c r="C757" s="913"/>
      <c r="D757" s="913"/>
      <c r="E757" s="913"/>
      <c r="F757" s="55"/>
      <c r="L757" s="372"/>
      <c r="M757" s="372"/>
      <c r="S757" s="378"/>
      <c r="T757" s="372"/>
      <c r="U757" s="372"/>
      <c r="V757" s="372"/>
    </row>
    <row r="758" spans="1:22">
      <c r="A758" s="52"/>
      <c r="B758" s="50">
        <f t="shared" si="19"/>
        <v>736</v>
      </c>
      <c r="C758" s="913"/>
      <c r="D758" s="913"/>
      <c r="E758" s="913"/>
      <c r="F758" s="55"/>
      <c r="L758" s="372"/>
      <c r="M758" s="372"/>
      <c r="S758" s="378"/>
      <c r="T758" s="372"/>
      <c r="U758" s="372"/>
      <c r="V758" s="372"/>
    </row>
    <row r="759" spans="1:22">
      <c r="A759" s="52"/>
      <c r="B759" s="50">
        <f t="shared" si="19"/>
        <v>737</v>
      </c>
      <c r="C759" s="913"/>
      <c r="D759" s="913"/>
      <c r="E759" s="913"/>
      <c r="F759" s="55"/>
      <c r="L759" s="372"/>
      <c r="M759" s="372"/>
      <c r="S759" s="378"/>
      <c r="T759" s="372"/>
      <c r="U759" s="372"/>
      <c r="V759" s="372"/>
    </row>
    <row r="760" spans="1:22">
      <c r="A760" s="52"/>
      <c r="B760" s="50">
        <f t="shared" si="19"/>
        <v>738</v>
      </c>
      <c r="C760" s="913"/>
      <c r="D760" s="913"/>
      <c r="E760" s="913"/>
      <c r="F760" s="55"/>
      <c r="L760" s="372"/>
      <c r="M760" s="372"/>
      <c r="S760" s="378"/>
      <c r="T760" s="372"/>
      <c r="U760" s="372"/>
      <c r="V760" s="372"/>
    </row>
    <row r="761" spans="1:22">
      <c r="A761" s="52"/>
      <c r="B761" s="50">
        <f t="shared" si="19"/>
        <v>739</v>
      </c>
      <c r="C761" s="913"/>
      <c r="D761" s="913"/>
      <c r="E761" s="913"/>
      <c r="F761" s="55"/>
      <c r="L761" s="372"/>
      <c r="M761" s="372"/>
      <c r="S761" s="378"/>
      <c r="T761" s="372"/>
      <c r="U761" s="372"/>
      <c r="V761" s="372"/>
    </row>
    <row r="762" spans="1:22">
      <c r="A762" s="52"/>
      <c r="B762" s="50">
        <f t="shared" si="19"/>
        <v>740</v>
      </c>
      <c r="C762" s="913"/>
      <c r="D762" s="913"/>
      <c r="E762" s="913"/>
      <c r="F762" s="55"/>
      <c r="L762" s="372"/>
      <c r="M762" s="372"/>
      <c r="S762" s="378"/>
      <c r="T762" s="372"/>
      <c r="U762" s="372"/>
      <c r="V762" s="372"/>
    </row>
    <row r="763" spans="1:22">
      <c r="A763" s="52"/>
      <c r="B763" s="50">
        <f t="shared" si="19"/>
        <v>741</v>
      </c>
      <c r="C763" s="913"/>
      <c r="D763" s="913"/>
      <c r="E763" s="913"/>
      <c r="F763" s="55"/>
      <c r="L763" s="372"/>
      <c r="M763" s="372"/>
      <c r="S763" s="378"/>
      <c r="T763" s="372"/>
      <c r="U763" s="372"/>
      <c r="V763" s="372"/>
    </row>
    <row r="764" spans="1:22">
      <c r="A764" s="52"/>
      <c r="B764" s="50">
        <f t="shared" si="19"/>
        <v>742</v>
      </c>
      <c r="C764" s="913"/>
      <c r="D764" s="913"/>
      <c r="E764" s="913"/>
      <c r="F764" s="55"/>
      <c r="L764" s="372"/>
      <c r="M764" s="372"/>
      <c r="S764" s="378"/>
      <c r="T764" s="372"/>
      <c r="U764" s="372"/>
      <c r="V764" s="372"/>
    </row>
    <row r="765" spans="1:22">
      <c r="A765" s="52"/>
      <c r="B765" s="50">
        <f t="shared" si="19"/>
        <v>743</v>
      </c>
      <c r="C765" s="913"/>
      <c r="D765" s="913"/>
      <c r="E765" s="913"/>
      <c r="F765" s="55"/>
      <c r="L765" s="372"/>
      <c r="M765" s="372"/>
      <c r="S765" s="378"/>
      <c r="T765" s="372"/>
      <c r="U765" s="372"/>
      <c r="V765" s="372"/>
    </row>
    <row r="766" spans="1:22">
      <c r="A766" s="52"/>
      <c r="B766" s="50">
        <f t="shared" si="19"/>
        <v>744</v>
      </c>
      <c r="C766" s="913"/>
      <c r="D766" s="913"/>
      <c r="E766" s="913"/>
      <c r="F766" s="55"/>
      <c r="L766" s="372"/>
      <c r="M766" s="372"/>
      <c r="S766" s="378"/>
      <c r="T766" s="372"/>
      <c r="U766" s="372"/>
      <c r="V766" s="372"/>
    </row>
    <row r="767" spans="1:22">
      <c r="A767" s="52"/>
      <c r="B767" s="50">
        <f t="shared" si="19"/>
        <v>745</v>
      </c>
      <c r="C767" s="913"/>
      <c r="D767" s="913"/>
      <c r="E767" s="913"/>
      <c r="F767" s="55"/>
      <c r="L767" s="372"/>
      <c r="M767" s="372"/>
      <c r="S767" s="378"/>
      <c r="T767" s="372"/>
      <c r="U767" s="372"/>
      <c r="V767" s="372"/>
    </row>
    <row r="768" spans="1:22">
      <c r="A768" s="52"/>
      <c r="B768" s="50">
        <f t="shared" si="19"/>
        <v>746</v>
      </c>
      <c r="C768" s="913"/>
      <c r="D768" s="913"/>
      <c r="E768" s="913"/>
      <c r="F768" s="55"/>
      <c r="L768" s="372"/>
      <c r="M768" s="372"/>
      <c r="S768" s="378"/>
      <c r="T768" s="372"/>
      <c r="U768" s="372"/>
      <c r="V768" s="372"/>
    </row>
    <row r="769" spans="1:22">
      <c r="A769" s="52"/>
      <c r="B769" s="50">
        <f t="shared" si="19"/>
        <v>747</v>
      </c>
      <c r="C769" s="913"/>
      <c r="D769" s="913"/>
      <c r="E769" s="913"/>
      <c r="F769" s="55"/>
      <c r="L769" s="372"/>
      <c r="M769" s="372"/>
      <c r="S769" s="378"/>
      <c r="T769" s="372"/>
      <c r="U769" s="372"/>
      <c r="V769" s="372"/>
    </row>
    <row r="770" spans="1:22">
      <c r="A770" s="52"/>
      <c r="B770" s="50">
        <f t="shared" si="19"/>
        <v>748</v>
      </c>
      <c r="C770" s="913"/>
      <c r="D770" s="913"/>
      <c r="E770" s="913"/>
      <c r="F770" s="55"/>
      <c r="L770" s="372"/>
      <c r="M770" s="372"/>
      <c r="S770" s="378"/>
      <c r="T770" s="372"/>
      <c r="U770" s="372"/>
      <c r="V770" s="372"/>
    </row>
    <row r="771" spans="1:22">
      <c r="A771" s="52"/>
      <c r="B771" s="50">
        <f t="shared" si="19"/>
        <v>749</v>
      </c>
      <c r="C771" s="913"/>
      <c r="D771" s="913"/>
      <c r="E771" s="913"/>
      <c r="F771" s="55"/>
      <c r="L771" s="372"/>
      <c r="M771" s="372"/>
      <c r="S771" s="378"/>
      <c r="T771" s="372"/>
      <c r="U771" s="372"/>
      <c r="V771" s="372"/>
    </row>
    <row r="772" spans="1:22">
      <c r="A772" s="52"/>
      <c r="B772" s="50">
        <f t="shared" si="19"/>
        <v>750</v>
      </c>
      <c r="C772" s="913"/>
      <c r="D772" s="913"/>
      <c r="E772" s="913"/>
      <c r="F772" s="55"/>
      <c r="L772" s="372"/>
      <c r="M772" s="372"/>
      <c r="S772" s="378"/>
      <c r="T772" s="372"/>
      <c r="U772" s="372"/>
      <c r="V772" s="372"/>
    </row>
    <row r="773" spans="1:22">
      <c r="A773" s="52"/>
      <c r="B773" s="50">
        <f t="shared" si="19"/>
        <v>751</v>
      </c>
      <c r="C773" s="913"/>
      <c r="D773" s="913"/>
      <c r="E773" s="913"/>
      <c r="F773" s="55"/>
      <c r="L773" s="372"/>
      <c r="M773" s="372"/>
      <c r="S773" s="378"/>
      <c r="T773" s="372"/>
      <c r="U773" s="372"/>
      <c r="V773" s="372"/>
    </row>
    <row r="774" spans="1:22">
      <c r="A774" s="52"/>
      <c r="B774" s="50">
        <f t="shared" si="19"/>
        <v>752</v>
      </c>
      <c r="C774" s="913"/>
      <c r="D774" s="913"/>
      <c r="E774" s="913"/>
      <c r="F774" s="55"/>
      <c r="L774" s="372"/>
      <c r="M774" s="372"/>
      <c r="S774" s="378"/>
      <c r="T774" s="372"/>
      <c r="U774" s="372"/>
      <c r="V774" s="372"/>
    </row>
    <row r="775" spans="1:22">
      <c r="A775" s="52"/>
      <c r="B775" s="50">
        <f t="shared" si="19"/>
        <v>753</v>
      </c>
      <c r="C775" s="913"/>
      <c r="D775" s="913"/>
      <c r="E775" s="913"/>
      <c r="F775" s="55"/>
      <c r="L775" s="372"/>
      <c r="M775" s="372"/>
      <c r="S775" s="378"/>
      <c r="T775" s="372"/>
      <c r="U775" s="372"/>
      <c r="V775" s="372"/>
    </row>
    <row r="776" spans="1:22">
      <c r="A776" s="52"/>
      <c r="B776" s="50">
        <f t="shared" si="19"/>
        <v>754</v>
      </c>
      <c r="C776" s="913"/>
      <c r="D776" s="913"/>
      <c r="E776" s="913"/>
      <c r="F776" s="55"/>
      <c r="L776" s="372"/>
      <c r="M776" s="372"/>
      <c r="S776" s="378"/>
      <c r="T776" s="372"/>
      <c r="U776" s="372"/>
      <c r="V776" s="372"/>
    </row>
    <row r="777" spans="1:22">
      <c r="A777" s="52"/>
      <c r="B777" s="50">
        <f t="shared" si="19"/>
        <v>755</v>
      </c>
      <c r="C777" s="913"/>
      <c r="D777" s="913"/>
      <c r="E777" s="913"/>
      <c r="F777" s="55"/>
      <c r="L777" s="372"/>
      <c r="M777" s="372"/>
      <c r="S777" s="378"/>
      <c r="T777" s="372"/>
      <c r="U777" s="372"/>
      <c r="V777" s="372"/>
    </row>
    <row r="778" spans="1:22">
      <c r="A778" s="52"/>
      <c r="B778" s="50">
        <f t="shared" si="19"/>
        <v>756</v>
      </c>
      <c r="C778" s="913"/>
      <c r="D778" s="913"/>
      <c r="E778" s="913"/>
      <c r="F778" s="55"/>
      <c r="L778" s="372"/>
      <c r="M778" s="372"/>
      <c r="S778" s="378"/>
      <c r="T778" s="372"/>
      <c r="U778" s="372"/>
      <c r="V778" s="372"/>
    </row>
    <row r="779" spans="1:22">
      <c r="A779" s="52"/>
      <c r="B779" s="50">
        <f t="shared" si="19"/>
        <v>757</v>
      </c>
      <c r="C779" s="913"/>
      <c r="D779" s="913"/>
      <c r="E779" s="913"/>
      <c r="F779" s="55"/>
      <c r="L779" s="372"/>
      <c r="M779" s="372"/>
      <c r="S779" s="378"/>
      <c r="T779" s="372"/>
      <c r="U779" s="372"/>
      <c r="V779" s="372"/>
    </row>
    <row r="780" spans="1:22">
      <c r="A780" s="52"/>
      <c r="B780" s="50">
        <f t="shared" si="19"/>
        <v>758</v>
      </c>
      <c r="C780" s="913"/>
      <c r="D780" s="913"/>
      <c r="E780" s="913"/>
      <c r="F780" s="55"/>
      <c r="L780" s="372"/>
      <c r="M780" s="372"/>
      <c r="S780" s="378"/>
      <c r="T780" s="372"/>
      <c r="U780" s="372"/>
      <c r="V780" s="372"/>
    </row>
    <row r="781" spans="1:22">
      <c r="A781" s="52"/>
      <c r="B781" s="50">
        <f t="shared" si="19"/>
        <v>759</v>
      </c>
      <c r="C781" s="913"/>
      <c r="D781" s="913"/>
      <c r="E781" s="913"/>
      <c r="F781" s="55"/>
      <c r="L781" s="372"/>
      <c r="M781" s="372"/>
      <c r="S781" s="378"/>
      <c r="T781" s="372"/>
      <c r="U781" s="372"/>
      <c r="V781" s="372"/>
    </row>
    <row r="782" spans="1:22">
      <c r="A782" s="52"/>
      <c r="B782" s="50">
        <f t="shared" si="19"/>
        <v>760</v>
      </c>
      <c r="C782" s="913"/>
      <c r="D782" s="913"/>
      <c r="E782" s="913"/>
      <c r="F782" s="55"/>
      <c r="L782" s="372"/>
      <c r="M782" s="372"/>
      <c r="S782" s="378"/>
      <c r="T782" s="372"/>
      <c r="U782" s="372"/>
      <c r="V782" s="372"/>
    </row>
    <row r="783" spans="1:22">
      <c r="A783" s="52"/>
      <c r="B783" s="50">
        <f t="shared" si="19"/>
        <v>761</v>
      </c>
      <c r="C783" s="913"/>
      <c r="D783" s="913"/>
      <c r="E783" s="913"/>
      <c r="F783" s="55"/>
      <c r="L783" s="372"/>
      <c r="M783" s="372"/>
      <c r="S783" s="378"/>
      <c r="T783" s="372"/>
      <c r="U783" s="372"/>
      <c r="V783" s="372"/>
    </row>
    <row r="784" spans="1:22">
      <c r="A784" s="52"/>
      <c r="B784" s="50">
        <f t="shared" si="19"/>
        <v>762</v>
      </c>
      <c r="C784" s="913"/>
      <c r="D784" s="913"/>
      <c r="E784" s="913"/>
      <c r="F784" s="55"/>
      <c r="L784" s="372"/>
      <c r="M784" s="372"/>
      <c r="S784" s="378"/>
      <c r="T784" s="372"/>
      <c r="U784" s="372"/>
      <c r="V784" s="372"/>
    </row>
    <row r="785" spans="1:22">
      <c r="A785" s="52"/>
      <c r="B785" s="50">
        <f t="shared" si="19"/>
        <v>763</v>
      </c>
      <c r="C785" s="913"/>
      <c r="D785" s="913"/>
      <c r="E785" s="913"/>
      <c r="F785" s="55"/>
      <c r="L785" s="372"/>
      <c r="M785" s="372"/>
      <c r="S785" s="378"/>
      <c r="T785" s="372"/>
      <c r="U785" s="372"/>
      <c r="V785" s="372"/>
    </row>
    <row r="786" spans="1:22">
      <c r="A786" s="52"/>
      <c r="B786" s="50">
        <f t="shared" si="19"/>
        <v>764</v>
      </c>
      <c r="C786" s="913"/>
      <c r="D786" s="913"/>
      <c r="E786" s="913"/>
      <c r="F786" s="55"/>
      <c r="L786" s="372"/>
      <c r="M786" s="372"/>
      <c r="S786" s="378"/>
      <c r="T786" s="372"/>
      <c r="U786" s="372"/>
      <c r="V786" s="372"/>
    </row>
    <row r="787" spans="1:22">
      <c r="A787" s="52"/>
      <c r="B787" s="50">
        <f t="shared" si="19"/>
        <v>765</v>
      </c>
      <c r="C787" s="913"/>
      <c r="D787" s="913"/>
      <c r="E787" s="913"/>
      <c r="F787" s="55"/>
      <c r="L787" s="372"/>
      <c r="M787" s="372"/>
      <c r="S787" s="378"/>
      <c r="T787" s="372"/>
      <c r="U787" s="372"/>
      <c r="V787" s="372"/>
    </row>
    <row r="788" spans="1:22">
      <c r="A788" s="52"/>
      <c r="B788" s="50">
        <f t="shared" si="19"/>
        <v>766</v>
      </c>
      <c r="C788" s="913"/>
      <c r="D788" s="913"/>
      <c r="E788" s="913"/>
      <c r="F788" s="55"/>
      <c r="L788" s="372"/>
      <c r="M788" s="372"/>
      <c r="S788" s="378"/>
      <c r="T788" s="372"/>
      <c r="U788" s="372"/>
      <c r="V788" s="372"/>
    </row>
    <row r="789" spans="1:22">
      <c r="A789" s="52"/>
      <c r="B789" s="50">
        <f t="shared" si="19"/>
        <v>767</v>
      </c>
      <c r="C789" s="913"/>
      <c r="D789" s="913"/>
      <c r="E789" s="913"/>
      <c r="F789" s="55"/>
      <c r="L789" s="372"/>
      <c r="M789" s="372"/>
      <c r="S789" s="378"/>
      <c r="T789" s="372"/>
      <c r="U789" s="372"/>
      <c r="V789" s="372"/>
    </row>
    <row r="790" spans="1:22">
      <c r="A790" s="52"/>
      <c r="B790" s="50">
        <f t="shared" si="19"/>
        <v>768</v>
      </c>
      <c r="C790" s="913"/>
      <c r="D790" s="913"/>
      <c r="E790" s="913"/>
      <c r="F790" s="55"/>
      <c r="L790" s="372"/>
      <c r="M790" s="372"/>
      <c r="S790" s="378"/>
      <c r="T790" s="372"/>
      <c r="U790" s="372"/>
      <c r="V790" s="372"/>
    </row>
    <row r="791" spans="1:22">
      <c r="A791" s="52"/>
      <c r="B791" s="50">
        <f t="shared" si="19"/>
        <v>769</v>
      </c>
      <c r="C791" s="913"/>
      <c r="D791" s="913"/>
      <c r="E791" s="913"/>
      <c r="F791" s="55"/>
      <c r="L791" s="372"/>
      <c r="M791" s="372"/>
      <c r="S791" s="378"/>
      <c r="T791" s="372"/>
      <c r="U791" s="372"/>
      <c r="V791" s="372"/>
    </row>
    <row r="792" spans="1:22">
      <c r="A792" s="52"/>
      <c r="B792" s="50">
        <f t="shared" si="19"/>
        <v>770</v>
      </c>
      <c r="C792" s="913"/>
      <c r="D792" s="913"/>
      <c r="E792" s="913"/>
      <c r="F792" s="55"/>
      <c r="L792" s="372"/>
      <c r="M792" s="372"/>
      <c r="S792" s="378"/>
      <c r="T792" s="372"/>
      <c r="U792" s="372"/>
      <c r="V792" s="372"/>
    </row>
    <row r="793" spans="1:22">
      <c r="A793" s="52"/>
      <c r="B793" s="50">
        <f t="shared" ref="B793:B856" si="20">B792+1</f>
        <v>771</v>
      </c>
      <c r="C793" s="913"/>
      <c r="D793" s="913"/>
      <c r="E793" s="913"/>
      <c r="F793" s="55"/>
      <c r="L793" s="372"/>
      <c r="M793" s="372"/>
      <c r="S793" s="378"/>
      <c r="T793" s="372"/>
      <c r="U793" s="372"/>
      <c r="V793" s="372"/>
    </row>
    <row r="794" spans="1:22">
      <c r="A794" s="52"/>
      <c r="B794" s="50">
        <f t="shared" si="20"/>
        <v>772</v>
      </c>
      <c r="C794" s="913"/>
      <c r="D794" s="913"/>
      <c r="E794" s="913"/>
      <c r="F794" s="55"/>
      <c r="L794" s="372"/>
      <c r="M794" s="372"/>
      <c r="S794" s="378"/>
      <c r="T794" s="372"/>
      <c r="U794" s="372"/>
      <c r="V794" s="372"/>
    </row>
    <row r="795" spans="1:22">
      <c r="A795" s="52"/>
      <c r="B795" s="50">
        <f t="shared" si="20"/>
        <v>773</v>
      </c>
      <c r="C795" s="913"/>
      <c r="D795" s="913"/>
      <c r="E795" s="913"/>
      <c r="F795" s="55"/>
      <c r="L795" s="372"/>
      <c r="M795" s="372"/>
      <c r="S795" s="378"/>
      <c r="T795" s="372"/>
      <c r="U795" s="372"/>
      <c r="V795" s="372"/>
    </row>
    <row r="796" spans="1:22">
      <c r="A796" s="52"/>
      <c r="B796" s="50">
        <f t="shared" si="20"/>
        <v>774</v>
      </c>
      <c r="C796" s="913"/>
      <c r="D796" s="913"/>
      <c r="E796" s="913"/>
      <c r="F796" s="55"/>
      <c r="L796" s="372"/>
      <c r="M796" s="372"/>
      <c r="S796" s="378"/>
      <c r="T796" s="372"/>
      <c r="U796" s="372"/>
      <c r="V796" s="372"/>
    </row>
    <row r="797" spans="1:22">
      <c r="A797" s="52"/>
      <c r="B797" s="50">
        <f t="shared" si="20"/>
        <v>775</v>
      </c>
      <c r="C797" s="913"/>
      <c r="D797" s="913"/>
      <c r="E797" s="913"/>
      <c r="F797" s="55"/>
      <c r="L797" s="372"/>
      <c r="M797" s="372"/>
      <c r="S797" s="378"/>
      <c r="T797" s="372"/>
      <c r="U797" s="372"/>
      <c r="V797" s="372"/>
    </row>
    <row r="798" spans="1:22">
      <c r="A798" s="52"/>
      <c r="B798" s="50">
        <f t="shared" si="20"/>
        <v>776</v>
      </c>
      <c r="C798" s="913"/>
      <c r="D798" s="913"/>
      <c r="E798" s="913"/>
      <c r="F798" s="55"/>
      <c r="L798" s="372"/>
      <c r="M798" s="372"/>
      <c r="S798" s="378"/>
      <c r="T798" s="372"/>
      <c r="U798" s="372"/>
      <c r="V798" s="372"/>
    </row>
    <row r="799" spans="1:22">
      <c r="A799" s="52"/>
      <c r="B799" s="50">
        <f t="shared" si="20"/>
        <v>777</v>
      </c>
      <c r="C799" s="913"/>
      <c r="D799" s="913"/>
      <c r="E799" s="913"/>
      <c r="F799" s="55"/>
      <c r="L799" s="372"/>
      <c r="M799" s="372"/>
      <c r="S799" s="378"/>
      <c r="T799" s="372"/>
      <c r="U799" s="372"/>
      <c r="V799" s="372"/>
    </row>
    <row r="800" spans="1:22">
      <c r="A800" s="52"/>
      <c r="B800" s="50">
        <f t="shared" si="20"/>
        <v>778</v>
      </c>
      <c r="C800" s="913"/>
      <c r="D800" s="913"/>
      <c r="E800" s="913"/>
      <c r="F800" s="55"/>
      <c r="L800" s="372"/>
      <c r="M800" s="372"/>
      <c r="S800" s="378"/>
      <c r="T800" s="372"/>
      <c r="U800" s="372"/>
      <c r="V800" s="372"/>
    </row>
    <row r="801" spans="1:22">
      <c r="A801" s="52"/>
      <c r="B801" s="50">
        <f t="shared" si="20"/>
        <v>779</v>
      </c>
      <c r="C801" s="913"/>
      <c r="D801" s="913"/>
      <c r="E801" s="913"/>
      <c r="F801" s="55"/>
      <c r="L801" s="372"/>
      <c r="M801" s="372"/>
      <c r="S801" s="378"/>
      <c r="T801" s="372"/>
      <c r="U801" s="372"/>
      <c r="V801" s="372"/>
    </row>
    <row r="802" spans="1:22">
      <c r="A802" s="52"/>
      <c r="B802" s="50">
        <f t="shared" si="20"/>
        <v>780</v>
      </c>
      <c r="C802" s="913"/>
      <c r="D802" s="913"/>
      <c r="E802" s="913"/>
      <c r="F802" s="55"/>
      <c r="L802" s="372"/>
      <c r="M802" s="372"/>
      <c r="S802" s="378"/>
      <c r="T802" s="372"/>
      <c r="U802" s="372"/>
      <c r="V802" s="372"/>
    </row>
    <row r="803" spans="1:22">
      <c r="A803" s="52"/>
      <c r="B803" s="50">
        <f t="shared" si="20"/>
        <v>781</v>
      </c>
      <c r="C803" s="913"/>
      <c r="D803" s="913"/>
      <c r="E803" s="913"/>
      <c r="F803" s="55"/>
      <c r="L803" s="372"/>
      <c r="M803" s="372"/>
      <c r="S803" s="378"/>
      <c r="T803" s="372"/>
      <c r="U803" s="372"/>
      <c r="V803" s="372"/>
    </row>
    <row r="804" spans="1:22">
      <c r="A804" s="52"/>
      <c r="B804" s="50">
        <f t="shared" si="20"/>
        <v>782</v>
      </c>
      <c r="C804" s="913"/>
      <c r="D804" s="913"/>
      <c r="E804" s="913"/>
      <c r="F804" s="55"/>
      <c r="L804" s="372"/>
      <c r="M804" s="372"/>
      <c r="S804" s="378"/>
      <c r="T804" s="372"/>
      <c r="U804" s="372"/>
      <c r="V804" s="372"/>
    </row>
    <row r="805" spans="1:22">
      <c r="A805" s="52"/>
      <c r="B805" s="50">
        <f t="shared" si="20"/>
        <v>783</v>
      </c>
      <c r="C805" s="913"/>
      <c r="D805" s="913"/>
      <c r="E805" s="913"/>
      <c r="F805" s="55"/>
      <c r="L805" s="372"/>
      <c r="M805" s="372"/>
      <c r="S805" s="378"/>
      <c r="T805" s="372"/>
      <c r="U805" s="372"/>
      <c r="V805" s="372"/>
    </row>
    <row r="806" spans="1:22">
      <c r="A806" s="52"/>
      <c r="B806" s="50">
        <f t="shared" si="20"/>
        <v>784</v>
      </c>
      <c r="C806" s="913"/>
      <c r="D806" s="913"/>
      <c r="E806" s="913"/>
      <c r="F806" s="55"/>
      <c r="L806" s="372"/>
      <c r="M806" s="372"/>
      <c r="S806" s="378"/>
      <c r="T806" s="372"/>
      <c r="U806" s="372"/>
      <c r="V806" s="372"/>
    </row>
    <row r="807" spans="1:22">
      <c r="A807" s="52"/>
      <c r="B807" s="50">
        <f t="shared" si="20"/>
        <v>785</v>
      </c>
      <c r="C807" s="913"/>
      <c r="D807" s="913"/>
      <c r="E807" s="913"/>
      <c r="F807" s="55"/>
      <c r="L807" s="372"/>
      <c r="M807" s="372"/>
      <c r="S807" s="378"/>
      <c r="T807" s="372"/>
      <c r="U807" s="372"/>
      <c r="V807" s="372"/>
    </row>
    <row r="808" spans="1:22">
      <c r="A808" s="52"/>
      <c r="B808" s="50">
        <f t="shared" si="20"/>
        <v>786</v>
      </c>
      <c r="C808" s="913"/>
      <c r="D808" s="913"/>
      <c r="E808" s="913"/>
      <c r="F808" s="55"/>
      <c r="L808" s="372"/>
      <c r="M808" s="372"/>
      <c r="S808" s="378"/>
      <c r="T808" s="372"/>
      <c r="U808" s="372"/>
      <c r="V808" s="372"/>
    </row>
    <row r="809" spans="1:22">
      <c r="A809" s="52"/>
      <c r="B809" s="50">
        <f t="shared" si="20"/>
        <v>787</v>
      </c>
      <c r="C809" s="913"/>
      <c r="D809" s="913"/>
      <c r="E809" s="913"/>
      <c r="F809" s="55"/>
      <c r="L809" s="372"/>
      <c r="M809" s="372"/>
      <c r="S809" s="378"/>
      <c r="T809" s="372"/>
      <c r="U809" s="372"/>
      <c r="V809" s="372"/>
    </row>
    <row r="810" spans="1:22">
      <c r="A810" s="52"/>
      <c r="B810" s="50">
        <f t="shared" si="20"/>
        <v>788</v>
      </c>
      <c r="C810" s="913"/>
      <c r="D810" s="913"/>
      <c r="E810" s="913"/>
      <c r="F810" s="55"/>
      <c r="L810" s="372"/>
      <c r="M810" s="372"/>
      <c r="S810" s="378"/>
      <c r="T810" s="372"/>
      <c r="U810" s="372"/>
      <c r="V810" s="372"/>
    </row>
    <row r="811" spans="1:22">
      <c r="A811" s="52"/>
      <c r="B811" s="50">
        <f t="shared" si="20"/>
        <v>789</v>
      </c>
      <c r="C811" s="913"/>
      <c r="D811" s="913"/>
      <c r="E811" s="913"/>
      <c r="F811" s="55"/>
      <c r="L811" s="372"/>
      <c r="M811" s="372"/>
      <c r="S811" s="378"/>
      <c r="T811" s="372"/>
      <c r="U811" s="372"/>
      <c r="V811" s="372"/>
    </row>
    <row r="812" spans="1:22">
      <c r="A812" s="52"/>
      <c r="B812" s="50">
        <f t="shared" si="20"/>
        <v>790</v>
      </c>
      <c r="C812" s="913"/>
      <c r="D812" s="913"/>
      <c r="E812" s="913"/>
      <c r="F812" s="55"/>
      <c r="L812" s="372"/>
      <c r="M812" s="372"/>
      <c r="S812" s="378"/>
      <c r="T812" s="372"/>
      <c r="U812" s="372"/>
      <c r="V812" s="372"/>
    </row>
    <row r="813" spans="1:22">
      <c r="A813" s="52"/>
      <c r="B813" s="50">
        <f t="shared" si="20"/>
        <v>791</v>
      </c>
      <c r="C813" s="913"/>
      <c r="D813" s="913"/>
      <c r="E813" s="913"/>
      <c r="F813" s="55"/>
      <c r="L813" s="372"/>
      <c r="M813" s="372"/>
      <c r="S813" s="378"/>
      <c r="T813" s="372"/>
      <c r="U813" s="372"/>
      <c r="V813" s="372"/>
    </row>
    <row r="814" spans="1:22">
      <c r="A814" s="52"/>
      <c r="B814" s="50">
        <f t="shared" si="20"/>
        <v>792</v>
      </c>
      <c r="C814" s="913"/>
      <c r="D814" s="913"/>
      <c r="E814" s="913"/>
      <c r="F814" s="55"/>
      <c r="L814" s="372"/>
      <c r="M814" s="372"/>
      <c r="S814" s="378"/>
      <c r="T814" s="372"/>
      <c r="U814" s="372"/>
      <c r="V814" s="372"/>
    </row>
    <row r="815" spans="1:22">
      <c r="A815" s="52"/>
      <c r="B815" s="50">
        <f t="shared" si="20"/>
        <v>793</v>
      </c>
      <c r="C815" s="913"/>
      <c r="D815" s="913"/>
      <c r="E815" s="913"/>
      <c r="F815" s="55"/>
      <c r="L815" s="372"/>
      <c r="M815" s="372"/>
      <c r="S815" s="378"/>
      <c r="T815" s="372"/>
      <c r="U815" s="372"/>
      <c r="V815" s="372"/>
    </row>
    <row r="816" spans="1:22">
      <c r="A816" s="52"/>
      <c r="B816" s="50">
        <f t="shared" si="20"/>
        <v>794</v>
      </c>
      <c r="C816" s="913"/>
      <c r="D816" s="913"/>
      <c r="E816" s="913"/>
      <c r="F816" s="55"/>
      <c r="L816" s="372"/>
      <c r="M816" s="372"/>
      <c r="S816" s="378"/>
      <c r="T816" s="372"/>
      <c r="U816" s="372"/>
      <c r="V816" s="372"/>
    </row>
    <row r="817" spans="1:22">
      <c r="A817" s="52"/>
      <c r="B817" s="50">
        <f t="shared" si="20"/>
        <v>795</v>
      </c>
      <c r="C817" s="913"/>
      <c r="D817" s="913"/>
      <c r="E817" s="913"/>
      <c r="F817" s="55"/>
      <c r="L817" s="372"/>
      <c r="M817" s="372"/>
      <c r="S817" s="378"/>
      <c r="T817" s="372"/>
      <c r="U817" s="372"/>
      <c r="V817" s="372"/>
    </row>
    <row r="818" spans="1:22">
      <c r="A818" s="52"/>
      <c r="B818" s="50">
        <f t="shared" si="20"/>
        <v>796</v>
      </c>
      <c r="C818" s="913"/>
      <c r="D818" s="913"/>
      <c r="E818" s="913"/>
      <c r="F818" s="55"/>
      <c r="L818" s="372"/>
      <c r="M818" s="372"/>
      <c r="S818" s="378"/>
      <c r="T818" s="372"/>
      <c r="U818" s="372"/>
      <c r="V818" s="372"/>
    </row>
    <row r="819" spans="1:22">
      <c r="A819" s="52"/>
      <c r="B819" s="50">
        <f t="shared" si="20"/>
        <v>797</v>
      </c>
      <c r="C819" s="913"/>
      <c r="D819" s="913"/>
      <c r="E819" s="913"/>
      <c r="F819" s="55"/>
      <c r="L819" s="372"/>
      <c r="M819" s="372"/>
      <c r="S819" s="378"/>
      <c r="T819" s="372"/>
      <c r="U819" s="372"/>
      <c r="V819" s="372"/>
    </row>
    <row r="820" spans="1:22">
      <c r="A820" s="52"/>
      <c r="B820" s="50">
        <f t="shared" si="20"/>
        <v>798</v>
      </c>
      <c r="C820" s="913"/>
      <c r="D820" s="913"/>
      <c r="E820" s="913"/>
      <c r="F820" s="55"/>
      <c r="L820" s="372"/>
      <c r="M820" s="372"/>
      <c r="S820" s="378"/>
      <c r="T820" s="372"/>
      <c r="U820" s="372"/>
      <c r="V820" s="372"/>
    </row>
    <row r="821" spans="1:22">
      <c r="A821" s="52"/>
      <c r="B821" s="50">
        <f t="shared" si="20"/>
        <v>799</v>
      </c>
      <c r="C821" s="913"/>
      <c r="D821" s="913"/>
      <c r="E821" s="913"/>
      <c r="F821" s="55"/>
      <c r="L821" s="372"/>
      <c r="M821" s="372"/>
      <c r="S821" s="378"/>
      <c r="T821" s="372"/>
      <c r="U821" s="372"/>
      <c r="V821" s="372"/>
    </row>
    <row r="822" spans="1:22">
      <c r="A822" s="52"/>
      <c r="B822" s="50">
        <f t="shared" si="20"/>
        <v>800</v>
      </c>
      <c r="C822" s="913"/>
      <c r="D822" s="913"/>
      <c r="E822" s="913"/>
      <c r="F822" s="55"/>
      <c r="L822" s="372"/>
      <c r="M822" s="372"/>
      <c r="S822" s="378"/>
      <c r="T822" s="372"/>
      <c r="U822" s="372"/>
      <c r="V822" s="372"/>
    </row>
    <row r="823" spans="1:22">
      <c r="A823" s="52"/>
      <c r="B823" s="50">
        <f t="shared" si="20"/>
        <v>801</v>
      </c>
      <c r="C823" s="913"/>
      <c r="D823" s="913"/>
      <c r="E823" s="913"/>
      <c r="F823" s="55"/>
      <c r="L823" s="372"/>
      <c r="M823" s="372"/>
      <c r="S823" s="378"/>
      <c r="T823" s="372"/>
      <c r="U823" s="372"/>
      <c r="V823" s="372"/>
    </row>
    <row r="824" spans="1:22">
      <c r="A824" s="52"/>
      <c r="B824" s="50">
        <f t="shared" si="20"/>
        <v>802</v>
      </c>
      <c r="C824" s="913"/>
      <c r="D824" s="913"/>
      <c r="E824" s="913"/>
      <c r="F824" s="55"/>
      <c r="L824" s="372"/>
      <c r="M824" s="372"/>
      <c r="S824" s="378"/>
      <c r="T824" s="372"/>
      <c r="U824" s="372"/>
      <c r="V824" s="372"/>
    </row>
    <row r="825" spans="1:22">
      <c r="A825" s="52"/>
      <c r="B825" s="50">
        <f t="shared" si="20"/>
        <v>803</v>
      </c>
      <c r="C825" s="913"/>
      <c r="D825" s="913"/>
      <c r="E825" s="913"/>
      <c r="F825" s="55"/>
      <c r="L825" s="372"/>
      <c r="M825" s="372"/>
      <c r="S825" s="378"/>
      <c r="T825" s="372"/>
      <c r="U825" s="372"/>
      <c r="V825" s="372"/>
    </row>
    <row r="826" spans="1:22">
      <c r="A826" s="52"/>
      <c r="B826" s="50">
        <f t="shared" si="20"/>
        <v>804</v>
      </c>
      <c r="C826" s="913"/>
      <c r="D826" s="913"/>
      <c r="E826" s="913"/>
      <c r="F826" s="55"/>
      <c r="L826" s="372"/>
      <c r="M826" s="372"/>
      <c r="S826" s="378"/>
      <c r="T826" s="372"/>
      <c r="U826" s="372"/>
      <c r="V826" s="372"/>
    </row>
    <row r="827" spans="1:22">
      <c r="A827" s="52"/>
      <c r="B827" s="50">
        <f t="shared" si="20"/>
        <v>805</v>
      </c>
      <c r="C827" s="913"/>
      <c r="D827" s="913"/>
      <c r="E827" s="913"/>
      <c r="F827" s="55"/>
      <c r="L827" s="372"/>
      <c r="M827" s="372"/>
      <c r="S827" s="378"/>
      <c r="T827" s="372"/>
      <c r="U827" s="372"/>
      <c r="V827" s="372"/>
    </row>
    <row r="828" spans="1:22">
      <c r="A828" s="52"/>
      <c r="B828" s="50">
        <f t="shared" si="20"/>
        <v>806</v>
      </c>
      <c r="C828" s="913"/>
      <c r="D828" s="913"/>
      <c r="E828" s="913"/>
      <c r="F828" s="55"/>
      <c r="L828" s="372"/>
      <c r="M828" s="372"/>
      <c r="S828" s="378"/>
      <c r="T828" s="372"/>
      <c r="U828" s="372"/>
      <c r="V828" s="372"/>
    </row>
    <row r="829" spans="1:22">
      <c r="A829" s="52"/>
      <c r="B829" s="50">
        <f t="shared" si="20"/>
        <v>807</v>
      </c>
      <c r="C829" s="913"/>
      <c r="D829" s="913"/>
      <c r="E829" s="913"/>
      <c r="F829" s="55"/>
      <c r="L829" s="372"/>
      <c r="M829" s="372"/>
      <c r="S829" s="378"/>
      <c r="T829" s="372"/>
      <c r="U829" s="372"/>
      <c r="V829" s="372"/>
    </row>
    <row r="830" spans="1:22">
      <c r="A830" s="52"/>
      <c r="B830" s="50">
        <f t="shared" si="20"/>
        <v>808</v>
      </c>
      <c r="C830" s="913"/>
      <c r="D830" s="913"/>
      <c r="E830" s="913"/>
      <c r="F830" s="55"/>
      <c r="L830" s="372"/>
      <c r="M830" s="372"/>
      <c r="S830" s="378"/>
      <c r="T830" s="372"/>
      <c r="U830" s="372"/>
      <c r="V830" s="372"/>
    </row>
    <row r="831" spans="1:22">
      <c r="A831" s="52"/>
      <c r="B831" s="50">
        <f t="shared" si="20"/>
        <v>809</v>
      </c>
      <c r="C831" s="913"/>
      <c r="D831" s="913"/>
      <c r="E831" s="913"/>
      <c r="F831" s="55"/>
      <c r="L831" s="372"/>
      <c r="M831" s="372"/>
      <c r="S831" s="378"/>
      <c r="T831" s="372"/>
      <c r="U831" s="372"/>
      <c r="V831" s="372"/>
    </row>
    <row r="832" spans="1:22">
      <c r="A832" s="52"/>
      <c r="B832" s="50">
        <f t="shared" si="20"/>
        <v>810</v>
      </c>
      <c r="C832" s="913"/>
      <c r="D832" s="913"/>
      <c r="E832" s="913"/>
      <c r="F832" s="55"/>
      <c r="L832" s="372"/>
      <c r="M832" s="372"/>
      <c r="S832" s="378"/>
      <c r="T832" s="372"/>
      <c r="U832" s="372"/>
      <c r="V832" s="372"/>
    </row>
    <row r="833" spans="1:22">
      <c r="A833" s="52"/>
      <c r="B833" s="50">
        <f t="shared" si="20"/>
        <v>811</v>
      </c>
      <c r="C833" s="913"/>
      <c r="D833" s="913"/>
      <c r="E833" s="913"/>
      <c r="F833" s="55"/>
      <c r="L833" s="372"/>
      <c r="M833" s="372"/>
      <c r="S833" s="378"/>
      <c r="T833" s="372"/>
      <c r="U833" s="372"/>
      <c r="V833" s="372"/>
    </row>
    <row r="834" spans="1:22">
      <c r="A834" s="52"/>
      <c r="B834" s="50">
        <f t="shared" si="20"/>
        <v>812</v>
      </c>
      <c r="C834" s="913"/>
      <c r="D834" s="913"/>
      <c r="E834" s="913"/>
      <c r="F834" s="55"/>
      <c r="L834" s="372"/>
      <c r="M834" s="372"/>
      <c r="S834" s="378"/>
      <c r="T834" s="372"/>
      <c r="U834" s="372"/>
      <c r="V834" s="372"/>
    </row>
    <row r="835" spans="1:22">
      <c r="A835" s="52"/>
      <c r="B835" s="50">
        <f t="shared" si="20"/>
        <v>813</v>
      </c>
      <c r="C835" s="913"/>
      <c r="D835" s="913"/>
      <c r="E835" s="913"/>
      <c r="F835" s="55"/>
      <c r="L835" s="372"/>
      <c r="M835" s="372"/>
      <c r="S835" s="378"/>
      <c r="T835" s="372"/>
      <c r="U835" s="372"/>
      <c r="V835" s="372"/>
    </row>
    <row r="836" spans="1:22">
      <c r="A836" s="52"/>
      <c r="B836" s="50">
        <f t="shared" si="20"/>
        <v>814</v>
      </c>
      <c r="C836" s="913"/>
      <c r="D836" s="913"/>
      <c r="E836" s="913"/>
      <c r="F836" s="55"/>
      <c r="L836" s="372"/>
      <c r="M836" s="372"/>
      <c r="S836" s="378"/>
      <c r="T836" s="372"/>
      <c r="U836" s="372"/>
      <c r="V836" s="372"/>
    </row>
    <row r="837" spans="1:22">
      <c r="A837" s="52"/>
      <c r="B837" s="50">
        <f t="shared" si="20"/>
        <v>815</v>
      </c>
      <c r="C837" s="913"/>
      <c r="D837" s="913"/>
      <c r="E837" s="913"/>
      <c r="F837" s="55"/>
      <c r="L837" s="372"/>
      <c r="M837" s="372"/>
      <c r="S837" s="378"/>
      <c r="T837" s="372"/>
      <c r="U837" s="372"/>
      <c r="V837" s="372"/>
    </row>
    <row r="838" spans="1:22">
      <c r="A838" s="52"/>
      <c r="B838" s="50">
        <f t="shared" si="20"/>
        <v>816</v>
      </c>
      <c r="C838" s="913"/>
      <c r="D838" s="913"/>
      <c r="E838" s="913"/>
      <c r="F838" s="55"/>
      <c r="L838" s="372"/>
      <c r="M838" s="372"/>
      <c r="S838" s="378"/>
      <c r="T838" s="372"/>
      <c r="U838" s="372"/>
      <c r="V838" s="372"/>
    </row>
    <row r="839" spans="1:22">
      <c r="A839" s="52"/>
      <c r="B839" s="50">
        <f t="shared" si="20"/>
        <v>817</v>
      </c>
      <c r="C839" s="913"/>
      <c r="D839" s="913"/>
      <c r="E839" s="913"/>
      <c r="F839" s="55"/>
      <c r="L839" s="372"/>
      <c r="M839" s="372"/>
      <c r="S839" s="378"/>
      <c r="T839" s="372"/>
      <c r="U839" s="372"/>
      <c r="V839" s="372"/>
    </row>
    <row r="840" spans="1:22">
      <c r="A840" s="52"/>
      <c r="B840" s="50">
        <f t="shared" si="20"/>
        <v>818</v>
      </c>
      <c r="C840" s="913"/>
      <c r="D840" s="913"/>
      <c r="E840" s="913"/>
      <c r="F840" s="55"/>
      <c r="L840" s="372"/>
      <c r="M840" s="372"/>
      <c r="S840" s="378"/>
      <c r="T840" s="372"/>
      <c r="U840" s="372"/>
      <c r="V840" s="372"/>
    </row>
    <row r="841" spans="1:22">
      <c r="A841" s="52"/>
      <c r="B841" s="50">
        <f t="shared" si="20"/>
        <v>819</v>
      </c>
      <c r="C841" s="913"/>
      <c r="D841" s="913"/>
      <c r="E841" s="913"/>
      <c r="F841" s="55"/>
      <c r="L841" s="372"/>
      <c r="M841" s="372"/>
      <c r="S841" s="378"/>
      <c r="T841" s="372"/>
      <c r="U841" s="372"/>
      <c r="V841" s="372"/>
    </row>
    <row r="842" spans="1:22">
      <c r="A842" s="52"/>
      <c r="B842" s="50">
        <f t="shared" si="20"/>
        <v>820</v>
      </c>
      <c r="C842" s="913"/>
      <c r="D842" s="913"/>
      <c r="E842" s="913"/>
      <c r="F842" s="55"/>
      <c r="L842" s="372"/>
      <c r="M842" s="372"/>
      <c r="S842" s="378"/>
      <c r="T842" s="372"/>
      <c r="U842" s="372"/>
      <c r="V842" s="372"/>
    </row>
    <row r="843" spans="1:22">
      <c r="A843" s="52"/>
      <c r="B843" s="50">
        <f t="shared" si="20"/>
        <v>821</v>
      </c>
      <c r="C843" s="913"/>
      <c r="D843" s="913"/>
      <c r="E843" s="913"/>
      <c r="F843" s="55"/>
      <c r="L843" s="372"/>
      <c r="M843" s="372"/>
      <c r="S843" s="378"/>
      <c r="T843" s="372"/>
      <c r="U843" s="372"/>
      <c r="V843" s="372"/>
    </row>
    <row r="844" spans="1:22">
      <c r="A844" s="52"/>
      <c r="B844" s="50">
        <f t="shared" si="20"/>
        <v>822</v>
      </c>
      <c r="C844" s="913"/>
      <c r="D844" s="913"/>
      <c r="E844" s="913"/>
      <c r="F844" s="55"/>
      <c r="L844" s="372"/>
      <c r="M844" s="372"/>
      <c r="S844" s="378"/>
      <c r="T844" s="372"/>
      <c r="U844" s="372"/>
      <c r="V844" s="372"/>
    </row>
    <row r="845" spans="1:22">
      <c r="A845" s="52"/>
      <c r="B845" s="50">
        <f t="shared" si="20"/>
        <v>823</v>
      </c>
      <c r="C845" s="913"/>
      <c r="D845" s="913"/>
      <c r="E845" s="913"/>
      <c r="F845" s="55"/>
      <c r="L845" s="372"/>
      <c r="M845" s="372"/>
      <c r="S845" s="378"/>
      <c r="T845" s="372"/>
      <c r="U845" s="372"/>
      <c r="V845" s="372"/>
    </row>
    <row r="846" spans="1:22">
      <c r="A846" s="52"/>
      <c r="B846" s="50">
        <f t="shared" si="20"/>
        <v>824</v>
      </c>
      <c r="C846" s="913"/>
      <c r="D846" s="913"/>
      <c r="E846" s="913"/>
      <c r="F846" s="55"/>
      <c r="L846" s="372"/>
      <c r="M846" s="372"/>
      <c r="S846" s="378"/>
      <c r="T846" s="372"/>
      <c r="U846" s="372"/>
      <c r="V846" s="372"/>
    </row>
    <row r="847" spans="1:22">
      <c r="A847" s="52"/>
      <c r="B847" s="50">
        <f t="shared" si="20"/>
        <v>825</v>
      </c>
      <c r="C847" s="913"/>
      <c r="D847" s="913"/>
      <c r="E847" s="913"/>
      <c r="F847" s="55"/>
      <c r="L847" s="372"/>
      <c r="M847" s="372"/>
      <c r="S847" s="378"/>
      <c r="T847" s="372"/>
      <c r="U847" s="372"/>
      <c r="V847" s="372"/>
    </row>
    <row r="848" spans="1:22">
      <c r="A848" s="52"/>
      <c r="B848" s="50">
        <f t="shared" si="20"/>
        <v>826</v>
      </c>
      <c r="C848" s="913"/>
      <c r="D848" s="913"/>
      <c r="E848" s="913"/>
      <c r="F848" s="55"/>
      <c r="L848" s="372"/>
      <c r="M848" s="372"/>
      <c r="S848" s="378"/>
      <c r="T848" s="372"/>
      <c r="U848" s="372"/>
      <c r="V848" s="372"/>
    </row>
    <row r="849" spans="1:22">
      <c r="A849" s="52"/>
      <c r="B849" s="50">
        <f t="shared" si="20"/>
        <v>827</v>
      </c>
      <c r="C849" s="913"/>
      <c r="D849" s="913"/>
      <c r="E849" s="913"/>
      <c r="F849" s="55"/>
      <c r="L849" s="372"/>
      <c r="M849" s="372"/>
      <c r="S849" s="378"/>
      <c r="T849" s="372"/>
      <c r="U849" s="372"/>
      <c r="V849" s="372"/>
    </row>
    <row r="850" spans="1:22">
      <c r="A850" s="52"/>
      <c r="B850" s="50">
        <f t="shared" si="20"/>
        <v>828</v>
      </c>
      <c r="C850" s="913"/>
      <c r="D850" s="913"/>
      <c r="E850" s="913"/>
      <c r="F850" s="55"/>
      <c r="L850" s="372"/>
      <c r="M850" s="372"/>
      <c r="S850" s="378"/>
      <c r="T850" s="372"/>
      <c r="U850" s="372"/>
      <c r="V850" s="372"/>
    </row>
    <row r="851" spans="1:22">
      <c r="A851" s="52"/>
      <c r="B851" s="50">
        <f t="shared" si="20"/>
        <v>829</v>
      </c>
      <c r="C851" s="913"/>
      <c r="D851" s="913"/>
      <c r="E851" s="913"/>
      <c r="F851" s="55"/>
      <c r="L851" s="372"/>
      <c r="M851" s="372"/>
      <c r="S851" s="378"/>
      <c r="T851" s="372"/>
      <c r="U851" s="372"/>
      <c r="V851" s="372"/>
    </row>
    <row r="852" spans="1:22">
      <c r="A852" s="52"/>
      <c r="B852" s="50">
        <f t="shared" si="20"/>
        <v>830</v>
      </c>
      <c r="C852" s="913"/>
      <c r="D852" s="913"/>
      <c r="E852" s="913"/>
      <c r="F852" s="55"/>
      <c r="L852" s="372"/>
      <c r="M852" s="372"/>
      <c r="S852" s="378"/>
      <c r="T852" s="372"/>
      <c r="U852" s="372"/>
      <c r="V852" s="372"/>
    </row>
    <row r="853" spans="1:22">
      <c r="A853" s="52"/>
      <c r="B853" s="50">
        <f t="shared" si="20"/>
        <v>831</v>
      </c>
      <c r="C853" s="913"/>
      <c r="D853" s="913"/>
      <c r="E853" s="913"/>
      <c r="F853" s="55"/>
      <c r="L853" s="372"/>
      <c r="M853" s="372"/>
      <c r="S853" s="378"/>
      <c r="T853" s="372"/>
      <c r="U853" s="372"/>
      <c r="V853" s="372"/>
    </row>
    <row r="854" spans="1:22">
      <c r="A854" s="52"/>
      <c r="B854" s="50">
        <f t="shared" si="20"/>
        <v>832</v>
      </c>
      <c r="C854" s="913"/>
      <c r="D854" s="913"/>
      <c r="E854" s="913"/>
      <c r="F854" s="55"/>
      <c r="L854" s="372"/>
      <c r="M854" s="372"/>
      <c r="S854" s="378"/>
      <c r="T854" s="372"/>
      <c r="U854" s="372"/>
      <c r="V854" s="372"/>
    </row>
    <row r="855" spans="1:22">
      <c r="A855" s="52"/>
      <c r="B855" s="50">
        <f t="shared" si="20"/>
        <v>833</v>
      </c>
      <c r="C855" s="913"/>
      <c r="D855" s="913"/>
      <c r="E855" s="913"/>
      <c r="F855" s="55"/>
      <c r="L855" s="372"/>
      <c r="M855" s="372"/>
      <c r="S855" s="378"/>
      <c r="T855" s="372"/>
      <c r="U855" s="372"/>
      <c r="V855" s="372"/>
    </row>
    <row r="856" spans="1:22">
      <c r="A856" s="52"/>
      <c r="B856" s="50">
        <f t="shared" si="20"/>
        <v>834</v>
      </c>
      <c r="C856" s="913"/>
      <c r="D856" s="913"/>
      <c r="E856" s="913"/>
      <c r="F856" s="55"/>
      <c r="L856" s="372"/>
      <c r="M856" s="372"/>
      <c r="S856" s="378"/>
      <c r="T856" s="372"/>
      <c r="U856" s="372"/>
      <c r="V856" s="372"/>
    </row>
    <row r="857" spans="1:22">
      <c r="A857" s="52"/>
      <c r="B857" s="50">
        <f t="shared" ref="B857:B920" si="21">B856+1</f>
        <v>835</v>
      </c>
      <c r="C857" s="913"/>
      <c r="D857" s="913"/>
      <c r="E857" s="913"/>
      <c r="F857" s="55"/>
      <c r="L857" s="372"/>
      <c r="M857" s="372"/>
      <c r="S857" s="378"/>
      <c r="T857" s="372"/>
      <c r="U857" s="372"/>
      <c r="V857" s="372"/>
    </row>
    <row r="858" spans="1:22">
      <c r="A858" s="52"/>
      <c r="B858" s="50">
        <f t="shared" si="21"/>
        <v>836</v>
      </c>
      <c r="C858" s="913"/>
      <c r="D858" s="913"/>
      <c r="E858" s="913"/>
      <c r="F858" s="55"/>
      <c r="L858" s="372"/>
      <c r="M858" s="372"/>
      <c r="S858" s="378"/>
      <c r="T858" s="372"/>
      <c r="U858" s="372"/>
      <c r="V858" s="372"/>
    </row>
    <row r="859" spans="1:22">
      <c r="A859" s="52"/>
      <c r="B859" s="50">
        <f t="shared" si="21"/>
        <v>837</v>
      </c>
      <c r="C859" s="913"/>
      <c r="D859" s="913"/>
      <c r="E859" s="913"/>
      <c r="F859" s="55"/>
      <c r="L859" s="372"/>
      <c r="M859" s="372"/>
      <c r="S859" s="378"/>
      <c r="T859" s="372"/>
      <c r="U859" s="372"/>
      <c r="V859" s="372"/>
    </row>
    <row r="860" spans="1:22">
      <c r="A860" s="52"/>
      <c r="B860" s="50">
        <f t="shared" si="21"/>
        <v>838</v>
      </c>
      <c r="C860" s="913"/>
      <c r="D860" s="913"/>
      <c r="E860" s="913"/>
      <c r="F860" s="55"/>
      <c r="L860" s="372"/>
      <c r="M860" s="372"/>
      <c r="S860" s="378"/>
      <c r="T860" s="372"/>
      <c r="U860" s="372"/>
      <c r="V860" s="372"/>
    </row>
    <row r="861" spans="1:22">
      <c r="A861" s="52"/>
      <c r="B861" s="50">
        <f t="shared" si="21"/>
        <v>839</v>
      </c>
      <c r="C861" s="913"/>
      <c r="D861" s="913"/>
      <c r="E861" s="913"/>
      <c r="F861" s="55"/>
      <c r="L861" s="372"/>
      <c r="M861" s="372"/>
      <c r="S861" s="378"/>
      <c r="T861" s="372"/>
      <c r="U861" s="372"/>
      <c r="V861" s="372"/>
    </row>
    <row r="862" spans="1:22">
      <c r="A862" s="52"/>
      <c r="B862" s="50">
        <f t="shared" si="21"/>
        <v>840</v>
      </c>
      <c r="C862" s="913"/>
      <c r="D862" s="913"/>
      <c r="E862" s="913"/>
      <c r="F862" s="55"/>
      <c r="L862" s="372"/>
      <c r="M862" s="372"/>
      <c r="S862" s="378"/>
      <c r="T862" s="372"/>
      <c r="U862" s="372"/>
      <c r="V862" s="372"/>
    </row>
    <row r="863" spans="1:22">
      <c r="A863" s="52"/>
      <c r="B863" s="50">
        <f t="shared" si="21"/>
        <v>841</v>
      </c>
      <c r="C863" s="913"/>
      <c r="D863" s="913"/>
      <c r="E863" s="913"/>
      <c r="F863" s="55"/>
      <c r="L863" s="372"/>
      <c r="M863" s="372"/>
      <c r="S863" s="378"/>
      <c r="T863" s="372"/>
      <c r="U863" s="372"/>
      <c r="V863" s="372"/>
    </row>
    <row r="864" spans="1:22">
      <c r="A864" s="52"/>
      <c r="B864" s="50">
        <f t="shared" si="21"/>
        <v>842</v>
      </c>
      <c r="C864" s="913"/>
      <c r="D864" s="913"/>
      <c r="E864" s="913"/>
      <c r="F864" s="55"/>
      <c r="L864" s="372"/>
      <c r="M864" s="372"/>
      <c r="S864" s="378"/>
      <c r="T864" s="372"/>
      <c r="U864" s="372"/>
      <c r="V864" s="372"/>
    </row>
    <row r="865" spans="1:22">
      <c r="A865" s="52"/>
      <c r="B865" s="50">
        <f t="shared" si="21"/>
        <v>843</v>
      </c>
      <c r="C865" s="913"/>
      <c r="D865" s="913"/>
      <c r="E865" s="913"/>
      <c r="F865" s="55"/>
      <c r="L865" s="372"/>
      <c r="M865" s="372"/>
      <c r="S865" s="378"/>
      <c r="T865" s="372"/>
      <c r="U865" s="372"/>
      <c r="V865" s="372"/>
    </row>
    <row r="866" spans="1:22">
      <c r="A866" s="52"/>
      <c r="B866" s="50">
        <f t="shared" si="21"/>
        <v>844</v>
      </c>
      <c r="C866" s="913"/>
      <c r="D866" s="913"/>
      <c r="E866" s="913"/>
      <c r="F866" s="55"/>
      <c r="L866" s="372"/>
      <c r="M866" s="372"/>
      <c r="S866" s="378"/>
      <c r="T866" s="372"/>
      <c r="U866" s="372"/>
      <c r="V866" s="372"/>
    </row>
    <row r="867" spans="1:22">
      <c r="A867" s="52"/>
      <c r="B867" s="50">
        <f t="shared" si="21"/>
        <v>845</v>
      </c>
      <c r="C867" s="913"/>
      <c r="D867" s="913"/>
      <c r="E867" s="913"/>
      <c r="F867" s="55"/>
      <c r="L867" s="372"/>
      <c r="M867" s="372"/>
      <c r="S867" s="378"/>
      <c r="T867" s="372"/>
      <c r="U867" s="372"/>
      <c r="V867" s="372"/>
    </row>
    <row r="868" spans="1:22">
      <c r="A868" s="52"/>
      <c r="B868" s="50">
        <f t="shared" si="21"/>
        <v>846</v>
      </c>
      <c r="C868" s="913"/>
      <c r="D868" s="913"/>
      <c r="E868" s="913"/>
      <c r="F868" s="55"/>
      <c r="L868" s="372"/>
      <c r="M868" s="372"/>
      <c r="S868" s="378"/>
      <c r="T868" s="372"/>
      <c r="U868" s="372"/>
      <c r="V868" s="372"/>
    </row>
    <row r="869" spans="1:22">
      <c r="A869" s="52"/>
      <c r="B869" s="50">
        <f t="shared" si="21"/>
        <v>847</v>
      </c>
      <c r="C869" s="913"/>
      <c r="D869" s="913"/>
      <c r="E869" s="913"/>
      <c r="F869" s="55"/>
      <c r="L869" s="372"/>
      <c r="M869" s="372"/>
      <c r="S869" s="378"/>
      <c r="T869" s="372"/>
      <c r="U869" s="372"/>
      <c r="V869" s="372"/>
    </row>
    <row r="870" spans="1:22">
      <c r="A870" s="52"/>
      <c r="B870" s="50">
        <f t="shared" si="21"/>
        <v>848</v>
      </c>
      <c r="C870" s="913"/>
      <c r="D870" s="913"/>
      <c r="E870" s="913"/>
      <c r="F870" s="55"/>
      <c r="L870" s="372"/>
      <c r="M870" s="372"/>
      <c r="S870" s="378"/>
      <c r="T870" s="372"/>
      <c r="U870" s="372"/>
      <c r="V870" s="372"/>
    </row>
    <row r="871" spans="1:22">
      <c r="A871" s="52"/>
      <c r="B871" s="50">
        <f t="shared" si="21"/>
        <v>849</v>
      </c>
      <c r="C871" s="913"/>
      <c r="D871" s="913"/>
      <c r="E871" s="913"/>
      <c r="F871" s="55"/>
      <c r="L871" s="372"/>
      <c r="M871" s="372"/>
      <c r="S871" s="378"/>
      <c r="T871" s="372"/>
      <c r="U871" s="372"/>
      <c r="V871" s="372"/>
    </row>
    <row r="872" spans="1:22">
      <c r="A872" s="52"/>
      <c r="B872" s="50">
        <f t="shared" si="21"/>
        <v>850</v>
      </c>
      <c r="C872" s="913"/>
      <c r="D872" s="913"/>
      <c r="E872" s="913"/>
      <c r="F872" s="55"/>
      <c r="L872" s="372"/>
      <c r="M872" s="372"/>
      <c r="S872" s="378"/>
      <c r="T872" s="372"/>
      <c r="U872" s="372"/>
      <c r="V872" s="372"/>
    </row>
    <row r="873" spans="1:22">
      <c r="A873" s="52"/>
      <c r="B873" s="50">
        <f t="shared" si="21"/>
        <v>851</v>
      </c>
      <c r="C873" s="913"/>
      <c r="D873" s="913"/>
      <c r="E873" s="913"/>
      <c r="F873" s="55"/>
      <c r="L873" s="372"/>
      <c r="M873" s="372"/>
      <c r="S873" s="378"/>
      <c r="T873" s="372"/>
      <c r="U873" s="372"/>
      <c r="V873" s="372"/>
    </row>
    <row r="874" spans="1:22">
      <c r="A874" s="52"/>
      <c r="B874" s="50">
        <f t="shared" si="21"/>
        <v>852</v>
      </c>
      <c r="C874" s="913"/>
      <c r="D874" s="913"/>
      <c r="E874" s="913"/>
      <c r="F874" s="55"/>
      <c r="L874" s="372"/>
      <c r="M874" s="372"/>
      <c r="S874" s="378"/>
      <c r="T874" s="372"/>
      <c r="U874" s="372"/>
      <c r="V874" s="372"/>
    </row>
    <row r="875" spans="1:22">
      <c r="A875" s="52"/>
      <c r="B875" s="50">
        <f t="shared" si="21"/>
        <v>853</v>
      </c>
      <c r="C875" s="913"/>
      <c r="D875" s="913"/>
      <c r="E875" s="913"/>
      <c r="F875" s="55"/>
      <c r="L875" s="372"/>
      <c r="M875" s="372"/>
      <c r="S875" s="378"/>
      <c r="T875" s="372"/>
      <c r="U875" s="372"/>
      <c r="V875" s="372"/>
    </row>
    <row r="876" spans="1:22">
      <c r="A876" s="52"/>
      <c r="B876" s="50">
        <f t="shared" si="21"/>
        <v>854</v>
      </c>
      <c r="C876" s="913"/>
      <c r="D876" s="913"/>
      <c r="E876" s="913"/>
      <c r="F876" s="55"/>
      <c r="L876" s="372"/>
      <c r="M876" s="372"/>
      <c r="S876" s="378"/>
      <c r="T876" s="372"/>
      <c r="U876" s="372"/>
      <c r="V876" s="372"/>
    </row>
    <row r="877" spans="1:22">
      <c r="A877" s="52"/>
      <c r="B877" s="50">
        <f t="shared" si="21"/>
        <v>855</v>
      </c>
      <c r="C877" s="913"/>
      <c r="D877" s="913"/>
      <c r="E877" s="913"/>
      <c r="F877" s="55"/>
      <c r="L877" s="372"/>
      <c r="M877" s="372"/>
      <c r="S877" s="378"/>
      <c r="T877" s="372"/>
      <c r="U877" s="372"/>
      <c r="V877" s="372"/>
    </row>
    <row r="878" spans="1:22">
      <c r="A878" s="52"/>
      <c r="B878" s="50">
        <f t="shared" si="21"/>
        <v>856</v>
      </c>
      <c r="C878" s="913"/>
      <c r="D878" s="913"/>
      <c r="E878" s="913"/>
      <c r="F878" s="55"/>
      <c r="L878" s="372"/>
      <c r="M878" s="372"/>
      <c r="S878" s="378"/>
      <c r="T878" s="372"/>
      <c r="U878" s="372"/>
      <c r="V878" s="372"/>
    </row>
    <row r="879" spans="1:22">
      <c r="A879" s="52"/>
      <c r="B879" s="50">
        <f t="shared" si="21"/>
        <v>857</v>
      </c>
      <c r="C879" s="913"/>
      <c r="D879" s="913"/>
      <c r="E879" s="913"/>
      <c r="F879" s="55"/>
      <c r="L879" s="372"/>
      <c r="M879" s="372"/>
      <c r="S879" s="378"/>
      <c r="T879" s="372"/>
      <c r="U879" s="372"/>
      <c r="V879" s="372"/>
    </row>
    <row r="880" spans="1:22">
      <c r="A880" s="52"/>
      <c r="B880" s="50">
        <f t="shared" si="21"/>
        <v>858</v>
      </c>
      <c r="C880" s="913"/>
      <c r="D880" s="913"/>
      <c r="E880" s="913"/>
      <c r="F880" s="55"/>
      <c r="L880" s="372"/>
      <c r="M880" s="372"/>
      <c r="S880" s="378"/>
      <c r="T880" s="372"/>
      <c r="U880" s="372"/>
      <c r="V880" s="372"/>
    </row>
    <row r="881" spans="1:22">
      <c r="A881" s="52"/>
      <c r="B881" s="50">
        <f t="shared" si="21"/>
        <v>859</v>
      </c>
      <c r="C881" s="913"/>
      <c r="D881" s="913"/>
      <c r="E881" s="913"/>
      <c r="F881" s="55"/>
      <c r="L881" s="372"/>
      <c r="M881" s="372"/>
      <c r="S881" s="378"/>
      <c r="T881" s="372"/>
      <c r="U881" s="372"/>
      <c r="V881" s="372"/>
    </row>
    <row r="882" spans="1:22">
      <c r="A882" s="52"/>
      <c r="B882" s="50">
        <f t="shared" si="21"/>
        <v>860</v>
      </c>
      <c r="C882" s="913"/>
      <c r="D882" s="913"/>
      <c r="E882" s="913"/>
      <c r="F882" s="55"/>
      <c r="L882" s="372"/>
      <c r="M882" s="372"/>
      <c r="S882" s="378"/>
      <c r="T882" s="372"/>
      <c r="U882" s="372"/>
      <c r="V882" s="372"/>
    </row>
    <row r="883" spans="1:22">
      <c r="A883" s="52"/>
      <c r="B883" s="50">
        <f t="shared" si="21"/>
        <v>861</v>
      </c>
      <c r="C883" s="913"/>
      <c r="D883" s="913"/>
      <c r="E883" s="913"/>
      <c r="F883" s="55"/>
      <c r="L883" s="372"/>
      <c r="M883" s="372"/>
      <c r="S883" s="378"/>
      <c r="T883" s="372"/>
      <c r="U883" s="372"/>
      <c r="V883" s="372"/>
    </row>
    <row r="884" spans="1:22">
      <c r="A884" s="52"/>
      <c r="B884" s="50">
        <f t="shared" si="21"/>
        <v>862</v>
      </c>
      <c r="C884" s="913"/>
      <c r="D884" s="913"/>
      <c r="E884" s="913"/>
      <c r="F884" s="55"/>
      <c r="L884" s="372"/>
      <c r="M884" s="372"/>
      <c r="S884" s="378"/>
      <c r="T884" s="372"/>
      <c r="U884" s="372"/>
      <c r="V884" s="372"/>
    </row>
    <row r="885" spans="1:22">
      <c r="A885" s="52"/>
      <c r="B885" s="50">
        <f t="shared" si="21"/>
        <v>863</v>
      </c>
      <c r="C885" s="913"/>
      <c r="D885" s="913"/>
      <c r="E885" s="913"/>
      <c r="F885" s="55"/>
      <c r="L885" s="372"/>
      <c r="M885" s="372"/>
      <c r="S885" s="378"/>
      <c r="T885" s="372"/>
      <c r="U885" s="372"/>
      <c r="V885" s="372"/>
    </row>
    <row r="886" spans="1:22">
      <c r="A886" s="52"/>
      <c r="B886" s="50">
        <f t="shared" si="21"/>
        <v>864</v>
      </c>
      <c r="C886" s="913"/>
      <c r="D886" s="913"/>
      <c r="E886" s="913"/>
      <c r="F886" s="55"/>
      <c r="L886" s="372"/>
      <c r="M886" s="372"/>
      <c r="S886" s="378"/>
      <c r="T886" s="372"/>
      <c r="U886" s="372"/>
      <c r="V886" s="372"/>
    </row>
    <row r="887" spans="1:22">
      <c r="A887" s="52"/>
      <c r="B887" s="50">
        <f t="shared" si="21"/>
        <v>865</v>
      </c>
      <c r="C887" s="913"/>
      <c r="D887" s="913"/>
      <c r="E887" s="913"/>
      <c r="F887" s="55"/>
      <c r="L887" s="372"/>
      <c r="M887" s="372"/>
      <c r="S887" s="378"/>
      <c r="T887" s="372"/>
      <c r="U887" s="372"/>
      <c r="V887" s="372"/>
    </row>
    <row r="888" spans="1:22">
      <c r="A888" s="52"/>
      <c r="B888" s="50">
        <f t="shared" si="21"/>
        <v>866</v>
      </c>
      <c r="C888" s="913"/>
      <c r="D888" s="913"/>
      <c r="E888" s="913"/>
      <c r="F888" s="55"/>
      <c r="L888" s="372"/>
      <c r="M888" s="372"/>
      <c r="S888" s="378"/>
      <c r="T888" s="372"/>
      <c r="U888" s="372"/>
      <c r="V888" s="372"/>
    </row>
    <row r="889" spans="1:22">
      <c r="A889" s="52"/>
      <c r="B889" s="50">
        <f t="shared" si="21"/>
        <v>867</v>
      </c>
      <c r="C889" s="913"/>
      <c r="D889" s="913"/>
      <c r="E889" s="913"/>
      <c r="F889" s="55"/>
      <c r="L889" s="372"/>
      <c r="M889" s="372"/>
      <c r="S889" s="378"/>
      <c r="T889" s="372"/>
      <c r="U889" s="372"/>
      <c r="V889" s="372"/>
    </row>
    <row r="890" spans="1:22">
      <c r="A890" s="52"/>
      <c r="B890" s="50">
        <f t="shared" si="21"/>
        <v>868</v>
      </c>
      <c r="C890" s="913"/>
      <c r="D890" s="913"/>
      <c r="E890" s="913"/>
      <c r="F890" s="55"/>
      <c r="L890" s="372"/>
      <c r="M890" s="372"/>
      <c r="S890" s="378"/>
      <c r="T890" s="372"/>
      <c r="U890" s="372"/>
      <c r="V890" s="372"/>
    </row>
    <row r="891" spans="1:22">
      <c r="A891" s="52"/>
      <c r="B891" s="50">
        <f t="shared" si="21"/>
        <v>869</v>
      </c>
      <c r="C891" s="913"/>
      <c r="D891" s="913"/>
      <c r="E891" s="913"/>
      <c r="F891" s="55"/>
      <c r="L891" s="372"/>
      <c r="M891" s="372"/>
      <c r="S891" s="378"/>
      <c r="T891" s="372"/>
      <c r="U891" s="372"/>
      <c r="V891" s="372"/>
    </row>
    <row r="892" spans="1:22">
      <c r="A892" s="52"/>
      <c r="B892" s="50">
        <f t="shared" si="21"/>
        <v>870</v>
      </c>
      <c r="C892" s="913"/>
      <c r="D892" s="913"/>
      <c r="E892" s="913"/>
      <c r="F892" s="55"/>
      <c r="L892" s="372"/>
      <c r="M892" s="372"/>
      <c r="S892" s="378"/>
      <c r="T892" s="372"/>
      <c r="U892" s="372"/>
      <c r="V892" s="372"/>
    </row>
    <row r="893" spans="1:22">
      <c r="A893" s="52"/>
      <c r="B893" s="50">
        <f t="shared" si="21"/>
        <v>871</v>
      </c>
      <c r="C893" s="913"/>
      <c r="D893" s="913"/>
      <c r="E893" s="913"/>
      <c r="F893" s="55"/>
      <c r="L893" s="372"/>
      <c r="M893" s="372"/>
      <c r="S893" s="378"/>
      <c r="T893" s="372"/>
      <c r="U893" s="372"/>
      <c r="V893" s="372"/>
    </row>
    <row r="894" spans="1:22">
      <c r="A894" s="52"/>
      <c r="B894" s="50">
        <f t="shared" si="21"/>
        <v>872</v>
      </c>
      <c r="C894" s="913"/>
      <c r="D894" s="913"/>
      <c r="E894" s="913"/>
      <c r="F894" s="55"/>
      <c r="L894" s="372"/>
      <c r="M894" s="372"/>
      <c r="S894" s="378"/>
      <c r="T894" s="372"/>
      <c r="U894" s="372"/>
      <c r="V894" s="372"/>
    </row>
    <row r="895" spans="1:22">
      <c r="A895" s="52"/>
      <c r="B895" s="50">
        <f t="shared" si="21"/>
        <v>873</v>
      </c>
      <c r="C895" s="913"/>
      <c r="D895" s="913"/>
      <c r="E895" s="913"/>
      <c r="F895" s="55"/>
      <c r="L895" s="372"/>
      <c r="M895" s="372"/>
      <c r="S895" s="378"/>
      <c r="T895" s="372"/>
      <c r="U895" s="372"/>
      <c r="V895" s="372"/>
    </row>
    <row r="896" spans="1:22">
      <c r="A896" s="52"/>
      <c r="B896" s="50">
        <f t="shared" si="21"/>
        <v>874</v>
      </c>
      <c r="C896" s="913"/>
      <c r="D896" s="913"/>
      <c r="E896" s="913"/>
      <c r="F896" s="55"/>
      <c r="L896" s="372"/>
      <c r="M896" s="372"/>
      <c r="S896" s="378"/>
      <c r="T896" s="372"/>
      <c r="U896" s="372"/>
      <c r="V896" s="372"/>
    </row>
    <row r="897" spans="1:22">
      <c r="A897" s="52"/>
      <c r="B897" s="50">
        <f t="shared" si="21"/>
        <v>875</v>
      </c>
      <c r="C897" s="913"/>
      <c r="D897" s="913"/>
      <c r="E897" s="913"/>
      <c r="F897" s="55"/>
      <c r="L897" s="372"/>
      <c r="M897" s="372"/>
      <c r="S897" s="378"/>
      <c r="T897" s="372"/>
      <c r="U897" s="372"/>
      <c r="V897" s="372"/>
    </row>
    <row r="898" spans="1:22">
      <c r="A898" s="52"/>
      <c r="B898" s="50">
        <f t="shared" si="21"/>
        <v>876</v>
      </c>
      <c r="C898" s="913"/>
      <c r="D898" s="913"/>
      <c r="E898" s="913"/>
      <c r="F898" s="55"/>
      <c r="L898" s="372"/>
      <c r="M898" s="372"/>
      <c r="S898" s="378"/>
      <c r="T898" s="372"/>
      <c r="U898" s="372"/>
      <c r="V898" s="372"/>
    </row>
    <row r="899" spans="1:22">
      <c r="A899" s="52"/>
      <c r="B899" s="50">
        <f t="shared" si="21"/>
        <v>877</v>
      </c>
      <c r="C899" s="913"/>
      <c r="D899" s="913"/>
      <c r="E899" s="913"/>
      <c r="F899" s="55"/>
      <c r="L899" s="372"/>
      <c r="M899" s="372"/>
      <c r="S899" s="378"/>
      <c r="T899" s="372"/>
      <c r="U899" s="372"/>
      <c r="V899" s="372"/>
    </row>
    <row r="900" spans="1:22">
      <c r="A900" s="52"/>
      <c r="B900" s="50">
        <f t="shared" si="21"/>
        <v>878</v>
      </c>
      <c r="C900" s="913"/>
      <c r="D900" s="913"/>
      <c r="E900" s="913"/>
      <c r="F900" s="55"/>
      <c r="L900" s="372"/>
      <c r="M900" s="372"/>
      <c r="S900" s="378"/>
      <c r="T900" s="372"/>
      <c r="U900" s="372"/>
      <c r="V900" s="372"/>
    </row>
    <row r="901" spans="1:22">
      <c r="A901" s="52"/>
      <c r="B901" s="50">
        <f t="shared" si="21"/>
        <v>879</v>
      </c>
      <c r="C901" s="913"/>
      <c r="D901" s="913"/>
      <c r="E901" s="913"/>
      <c r="F901" s="55"/>
      <c r="L901" s="372"/>
      <c r="M901" s="372"/>
      <c r="S901" s="378"/>
      <c r="T901" s="372"/>
      <c r="U901" s="372"/>
      <c r="V901" s="372"/>
    </row>
    <row r="902" spans="1:22">
      <c r="A902" s="52"/>
      <c r="B902" s="50">
        <f t="shared" si="21"/>
        <v>880</v>
      </c>
      <c r="C902" s="913"/>
      <c r="D902" s="913"/>
      <c r="E902" s="913"/>
      <c r="F902" s="55"/>
      <c r="L902" s="372"/>
      <c r="M902" s="372"/>
      <c r="S902" s="378"/>
      <c r="T902" s="372"/>
      <c r="U902" s="372"/>
      <c r="V902" s="372"/>
    </row>
    <row r="903" spans="1:22">
      <c r="A903" s="52"/>
      <c r="B903" s="50">
        <f t="shared" si="21"/>
        <v>881</v>
      </c>
      <c r="C903" s="913"/>
      <c r="D903" s="913"/>
      <c r="E903" s="913"/>
      <c r="F903" s="55"/>
      <c r="L903" s="372"/>
      <c r="M903" s="372"/>
      <c r="S903" s="378"/>
      <c r="T903" s="372"/>
      <c r="U903" s="372"/>
      <c r="V903" s="372"/>
    </row>
    <row r="904" spans="1:22">
      <c r="A904" s="52"/>
      <c r="B904" s="50">
        <f t="shared" si="21"/>
        <v>882</v>
      </c>
      <c r="C904" s="913"/>
      <c r="D904" s="913"/>
      <c r="E904" s="913"/>
      <c r="F904" s="55"/>
      <c r="L904" s="372"/>
      <c r="M904" s="372"/>
      <c r="S904" s="378"/>
      <c r="T904" s="372"/>
      <c r="U904" s="372"/>
      <c r="V904" s="372"/>
    </row>
    <row r="905" spans="1:22">
      <c r="A905" s="52"/>
      <c r="B905" s="50">
        <f t="shared" si="21"/>
        <v>883</v>
      </c>
      <c r="C905" s="913"/>
      <c r="D905" s="913"/>
      <c r="E905" s="913"/>
      <c r="F905" s="55"/>
      <c r="L905" s="372"/>
      <c r="M905" s="372"/>
      <c r="S905" s="378"/>
      <c r="T905" s="372"/>
      <c r="U905" s="372"/>
      <c r="V905" s="372"/>
    </row>
    <row r="906" spans="1:22">
      <c r="A906" s="52"/>
      <c r="B906" s="50">
        <f t="shared" si="21"/>
        <v>884</v>
      </c>
      <c r="C906" s="913"/>
      <c r="D906" s="913"/>
      <c r="E906" s="913"/>
      <c r="F906" s="55"/>
      <c r="L906" s="372"/>
      <c r="M906" s="372"/>
      <c r="S906" s="378"/>
      <c r="T906" s="372"/>
      <c r="U906" s="372"/>
      <c r="V906" s="372"/>
    </row>
    <row r="907" spans="1:22">
      <c r="A907" s="52"/>
      <c r="B907" s="50">
        <f t="shared" si="21"/>
        <v>885</v>
      </c>
      <c r="C907" s="913"/>
      <c r="D907" s="913"/>
      <c r="E907" s="913"/>
      <c r="F907" s="55"/>
      <c r="L907" s="372"/>
      <c r="M907" s="372"/>
      <c r="S907" s="378"/>
      <c r="T907" s="372"/>
      <c r="U907" s="372"/>
      <c r="V907" s="372"/>
    </row>
    <row r="908" spans="1:22">
      <c r="A908" s="52"/>
      <c r="B908" s="50">
        <f t="shared" si="21"/>
        <v>886</v>
      </c>
      <c r="C908" s="913"/>
      <c r="D908" s="913"/>
      <c r="E908" s="913"/>
      <c r="F908" s="55"/>
      <c r="L908" s="372"/>
      <c r="M908" s="372"/>
      <c r="S908" s="378"/>
      <c r="T908" s="372"/>
      <c r="U908" s="372"/>
      <c r="V908" s="372"/>
    </row>
    <row r="909" spans="1:22">
      <c r="A909" s="52"/>
      <c r="B909" s="50">
        <f t="shared" si="21"/>
        <v>887</v>
      </c>
      <c r="C909" s="913"/>
      <c r="D909" s="913"/>
      <c r="E909" s="913"/>
      <c r="F909" s="55"/>
      <c r="L909" s="372"/>
      <c r="M909" s="372"/>
      <c r="S909" s="378"/>
      <c r="T909" s="372"/>
      <c r="U909" s="372"/>
      <c r="V909" s="372"/>
    </row>
    <row r="910" spans="1:22">
      <c r="A910" s="52"/>
      <c r="B910" s="50">
        <f t="shared" si="21"/>
        <v>888</v>
      </c>
      <c r="C910" s="913"/>
      <c r="D910" s="913"/>
      <c r="E910" s="913"/>
      <c r="F910" s="55"/>
      <c r="L910" s="372"/>
      <c r="M910" s="372"/>
      <c r="S910" s="378"/>
      <c r="T910" s="372"/>
      <c r="U910" s="372"/>
      <c r="V910" s="372"/>
    </row>
    <row r="911" spans="1:22">
      <c r="A911" s="52"/>
      <c r="B911" s="50">
        <f t="shared" si="21"/>
        <v>889</v>
      </c>
      <c r="C911" s="913"/>
      <c r="D911" s="913"/>
      <c r="E911" s="913"/>
      <c r="F911" s="55"/>
      <c r="L911" s="372"/>
      <c r="M911" s="372"/>
      <c r="S911" s="378"/>
      <c r="T911" s="372"/>
      <c r="U911" s="372"/>
      <c r="V911" s="372"/>
    </row>
    <row r="912" spans="1:22">
      <c r="A912" s="52"/>
      <c r="B912" s="50">
        <f t="shared" si="21"/>
        <v>890</v>
      </c>
      <c r="C912" s="913"/>
      <c r="D912" s="913"/>
      <c r="E912" s="913"/>
      <c r="F912" s="55"/>
      <c r="L912" s="372"/>
      <c r="M912" s="372"/>
      <c r="S912" s="378"/>
      <c r="T912" s="372"/>
      <c r="U912" s="372"/>
      <c r="V912" s="372"/>
    </row>
    <row r="913" spans="1:22">
      <c r="A913" s="52"/>
      <c r="B913" s="50">
        <f t="shared" si="21"/>
        <v>891</v>
      </c>
      <c r="C913" s="913"/>
      <c r="D913" s="913"/>
      <c r="E913" s="913"/>
      <c r="F913" s="55"/>
      <c r="L913" s="372"/>
      <c r="M913" s="372"/>
      <c r="S913" s="378"/>
      <c r="T913" s="372"/>
      <c r="U913" s="372"/>
      <c r="V913" s="372"/>
    </row>
    <row r="914" spans="1:22">
      <c r="A914" s="52"/>
      <c r="B914" s="50">
        <f t="shared" si="21"/>
        <v>892</v>
      </c>
      <c r="C914" s="913"/>
      <c r="D914" s="913"/>
      <c r="E914" s="913"/>
      <c r="F914" s="55"/>
      <c r="L914" s="372"/>
      <c r="M914" s="372"/>
      <c r="S914" s="378"/>
      <c r="T914" s="372"/>
      <c r="U914" s="372"/>
      <c r="V914" s="372"/>
    </row>
    <row r="915" spans="1:22">
      <c r="A915" s="52"/>
      <c r="B915" s="50">
        <f t="shared" si="21"/>
        <v>893</v>
      </c>
      <c r="C915" s="913"/>
      <c r="D915" s="913"/>
      <c r="E915" s="913"/>
      <c r="F915" s="55"/>
      <c r="L915" s="372"/>
      <c r="M915" s="372"/>
      <c r="S915" s="378"/>
      <c r="T915" s="372"/>
      <c r="U915" s="372"/>
      <c r="V915" s="372"/>
    </row>
    <row r="916" spans="1:22">
      <c r="A916" s="52"/>
      <c r="B916" s="50">
        <f t="shared" si="21"/>
        <v>894</v>
      </c>
      <c r="C916" s="913"/>
      <c r="D916" s="913"/>
      <c r="E916" s="913"/>
      <c r="F916" s="55"/>
      <c r="L916" s="372"/>
      <c r="M916" s="372"/>
      <c r="S916" s="378"/>
      <c r="T916" s="372"/>
      <c r="U916" s="372"/>
      <c r="V916" s="372"/>
    </row>
    <row r="917" spans="1:22">
      <c r="A917" s="52"/>
      <c r="B917" s="50">
        <f t="shared" si="21"/>
        <v>895</v>
      </c>
      <c r="C917" s="913"/>
      <c r="D917" s="913"/>
      <c r="E917" s="913"/>
      <c r="F917" s="55"/>
      <c r="L917" s="372"/>
      <c r="M917" s="372"/>
      <c r="S917" s="378"/>
      <c r="T917" s="372"/>
      <c r="U917" s="372"/>
      <c r="V917" s="372"/>
    </row>
    <row r="918" spans="1:22">
      <c r="A918" s="52"/>
      <c r="B918" s="50">
        <f t="shared" si="21"/>
        <v>896</v>
      </c>
      <c r="C918" s="913"/>
      <c r="D918" s="913"/>
      <c r="E918" s="913"/>
      <c r="F918" s="55"/>
      <c r="L918" s="372"/>
      <c r="M918" s="372"/>
      <c r="S918" s="378"/>
      <c r="T918" s="372"/>
      <c r="U918" s="372"/>
      <c r="V918" s="372"/>
    </row>
    <row r="919" spans="1:22">
      <c r="A919" s="52"/>
      <c r="B919" s="50">
        <f t="shared" si="21"/>
        <v>897</v>
      </c>
      <c r="C919" s="913"/>
      <c r="D919" s="913"/>
      <c r="E919" s="913"/>
      <c r="F919" s="55"/>
      <c r="L919" s="372"/>
      <c r="M919" s="372"/>
      <c r="S919" s="378"/>
      <c r="T919" s="372"/>
      <c r="U919" s="372"/>
      <c r="V919" s="372"/>
    </row>
    <row r="920" spans="1:22">
      <c r="A920" s="52"/>
      <c r="B920" s="50">
        <f t="shared" si="21"/>
        <v>898</v>
      </c>
      <c r="C920" s="913"/>
      <c r="D920" s="913"/>
      <c r="E920" s="913"/>
      <c r="F920" s="55"/>
      <c r="L920" s="372"/>
      <c r="M920" s="372"/>
      <c r="S920" s="378"/>
      <c r="T920" s="372"/>
      <c r="U920" s="372"/>
      <c r="V920" s="372"/>
    </row>
    <row r="921" spans="1:22">
      <c r="A921" s="52"/>
      <c r="B921" s="50">
        <f t="shared" ref="B921:B984" si="22">B920+1</f>
        <v>899</v>
      </c>
      <c r="C921" s="913"/>
      <c r="D921" s="913"/>
      <c r="E921" s="913"/>
      <c r="F921" s="55"/>
      <c r="L921" s="372"/>
      <c r="M921" s="372"/>
      <c r="S921" s="378"/>
      <c r="T921" s="372"/>
      <c r="U921" s="372"/>
      <c r="V921" s="372"/>
    </row>
    <row r="922" spans="1:22">
      <c r="A922" s="52"/>
      <c r="B922" s="50">
        <f t="shared" si="22"/>
        <v>900</v>
      </c>
      <c r="C922" s="913"/>
      <c r="D922" s="913"/>
      <c r="E922" s="913"/>
      <c r="F922" s="55"/>
      <c r="L922" s="372"/>
      <c r="M922" s="372"/>
      <c r="S922" s="378"/>
      <c r="T922" s="372"/>
      <c r="U922" s="372"/>
      <c r="V922" s="372"/>
    </row>
    <row r="923" spans="1:22">
      <c r="A923" s="52"/>
      <c r="B923" s="50">
        <f t="shared" si="22"/>
        <v>901</v>
      </c>
      <c r="C923" s="913"/>
      <c r="D923" s="913"/>
      <c r="E923" s="913"/>
      <c r="F923" s="55"/>
      <c r="L923" s="372"/>
      <c r="M923" s="372"/>
      <c r="S923" s="378"/>
      <c r="T923" s="372"/>
      <c r="U923" s="372"/>
      <c r="V923" s="372"/>
    </row>
    <row r="924" spans="1:22">
      <c r="A924" s="52"/>
      <c r="B924" s="50">
        <f t="shared" si="22"/>
        <v>902</v>
      </c>
      <c r="C924" s="913"/>
      <c r="D924" s="913"/>
      <c r="E924" s="913"/>
      <c r="F924" s="55"/>
      <c r="L924" s="372"/>
      <c r="M924" s="372"/>
      <c r="S924" s="378"/>
      <c r="T924" s="372"/>
      <c r="U924" s="372"/>
      <c r="V924" s="372"/>
    </row>
    <row r="925" spans="1:22">
      <c r="A925" s="52"/>
      <c r="B925" s="50">
        <f t="shared" si="22"/>
        <v>903</v>
      </c>
      <c r="C925" s="913"/>
      <c r="D925" s="913"/>
      <c r="E925" s="913"/>
      <c r="F925" s="55"/>
      <c r="L925" s="372"/>
      <c r="M925" s="372"/>
      <c r="S925" s="378"/>
      <c r="T925" s="372"/>
      <c r="U925" s="372"/>
      <c r="V925" s="372"/>
    </row>
    <row r="926" spans="1:22">
      <c r="A926" s="52"/>
      <c r="B926" s="50">
        <f t="shared" si="22"/>
        <v>904</v>
      </c>
      <c r="C926" s="913"/>
      <c r="D926" s="913"/>
      <c r="E926" s="913"/>
      <c r="F926" s="55"/>
      <c r="L926" s="372"/>
      <c r="M926" s="372"/>
      <c r="S926" s="378"/>
      <c r="T926" s="372"/>
      <c r="U926" s="372"/>
      <c r="V926" s="372"/>
    </row>
    <row r="927" spans="1:22">
      <c r="A927" s="52"/>
      <c r="B927" s="50">
        <f t="shared" si="22"/>
        <v>905</v>
      </c>
      <c r="C927" s="913"/>
      <c r="D927" s="913"/>
      <c r="E927" s="913"/>
      <c r="F927" s="55"/>
      <c r="L927" s="372"/>
      <c r="M927" s="372"/>
      <c r="S927" s="378"/>
      <c r="T927" s="372"/>
      <c r="U927" s="372"/>
      <c r="V927" s="372"/>
    </row>
    <row r="928" spans="1:22">
      <c r="A928" s="52"/>
      <c r="B928" s="50">
        <f t="shared" si="22"/>
        <v>906</v>
      </c>
      <c r="C928" s="913"/>
      <c r="D928" s="913"/>
      <c r="E928" s="913"/>
      <c r="F928" s="55"/>
      <c r="L928" s="372"/>
      <c r="M928" s="372"/>
      <c r="S928" s="378"/>
      <c r="T928" s="372"/>
      <c r="U928" s="372"/>
      <c r="V928" s="372"/>
    </row>
    <row r="929" spans="1:22">
      <c r="A929" s="52"/>
      <c r="B929" s="50">
        <f t="shared" si="22"/>
        <v>907</v>
      </c>
      <c r="C929" s="913"/>
      <c r="D929" s="913"/>
      <c r="E929" s="913"/>
      <c r="F929" s="55"/>
      <c r="L929" s="372"/>
      <c r="M929" s="372"/>
      <c r="S929" s="378"/>
      <c r="T929" s="372"/>
      <c r="U929" s="372"/>
      <c r="V929" s="372"/>
    </row>
    <row r="930" spans="1:22">
      <c r="A930" s="52"/>
      <c r="B930" s="50">
        <f t="shared" si="22"/>
        <v>908</v>
      </c>
      <c r="C930" s="913"/>
      <c r="D930" s="913"/>
      <c r="E930" s="913"/>
      <c r="F930" s="55"/>
      <c r="L930" s="372"/>
      <c r="M930" s="372"/>
      <c r="S930" s="378"/>
      <c r="T930" s="372"/>
      <c r="U930" s="372"/>
      <c r="V930" s="372"/>
    </row>
    <row r="931" spans="1:22">
      <c r="A931" s="52"/>
      <c r="B931" s="50">
        <f t="shared" si="22"/>
        <v>909</v>
      </c>
      <c r="C931" s="913"/>
      <c r="D931" s="913"/>
      <c r="E931" s="913"/>
      <c r="F931" s="55"/>
      <c r="L931" s="372"/>
      <c r="M931" s="372"/>
      <c r="S931" s="378"/>
      <c r="T931" s="372"/>
      <c r="U931" s="372"/>
      <c r="V931" s="372"/>
    </row>
    <row r="932" spans="1:22">
      <c r="A932" s="52"/>
      <c r="B932" s="50">
        <f t="shared" si="22"/>
        <v>910</v>
      </c>
      <c r="C932" s="913"/>
      <c r="D932" s="913"/>
      <c r="E932" s="913"/>
      <c r="F932" s="55"/>
      <c r="L932" s="372"/>
      <c r="M932" s="372"/>
      <c r="S932" s="378"/>
      <c r="T932" s="372"/>
      <c r="U932" s="372"/>
      <c r="V932" s="372"/>
    </row>
    <row r="933" spans="1:22">
      <c r="A933" s="52"/>
      <c r="B933" s="50">
        <f t="shared" si="22"/>
        <v>911</v>
      </c>
      <c r="C933" s="913"/>
      <c r="D933" s="913"/>
      <c r="E933" s="913"/>
      <c r="F933" s="55"/>
      <c r="L933" s="372"/>
      <c r="M933" s="372"/>
      <c r="S933" s="378"/>
      <c r="T933" s="372"/>
      <c r="U933" s="372"/>
      <c r="V933" s="372"/>
    </row>
    <row r="934" spans="1:22">
      <c r="A934" s="52"/>
      <c r="B934" s="50">
        <f t="shared" si="22"/>
        <v>912</v>
      </c>
      <c r="C934" s="913"/>
      <c r="D934" s="913"/>
      <c r="E934" s="913"/>
      <c r="F934" s="55"/>
      <c r="L934" s="372"/>
      <c r="M934" s="372"/>
      <c r="S934" s="378"/>
      <c r="T934" s="372"/>
      <c r="U934" s="372"/>
      <c r="V934" s="372"/>
    </row>
    <row r="935" spans="1:22">
      <c r="A935" s="52"/>
      <c r="B935" s="50">
        <f t="shared" si="22"/>
        <v>913</v>
      </c>
      <c r="C935" s="913"/>
      <c r="D935" s="913"/>
      <c r="E935" s="913"/>
      <c r="F935" s="55"/>
      <c r="L935" s="372"/>
      <c r="M935" s="372"/>
      <c r="S935" s="378"/>
      <c r="T935" s="372"/>
      <c r="U935" s="372"/>
      <c r="V935" s="372"/>
    </row>
    <row r="936" spans="1:22">
      <c r="A936" s="52"/>
      <c r="B936" s="50">
        <f t="shared" si="22"/>
        <v>914</v>
      </c>
      <c r="C936" s="913"/>
      <c r="D936" s="913"/>
      <c r="E936" s="913"/>
      <c r="F936" s="55"/>
      <c r="L936" s="372"/>
      <c r="M936" s="372"/>
      <c r="S936" s="378"/>
      <c r="T936" s="372"/>
      <c r="U936" s="372"/>
      <c r="V936" s="372"/>
    </row>
    <row r="937" spans="1:22">
      <c r="A937" s="52"/>
      <c r="B937" s="50">
        <f t="shared" si="22"/>
        <v>915</v>
      </c>
      <c r="C937" s="913"/>
      <c r="D937" s="913"/>
      <c r="E937" s="913"/>
      <c r="F937" s="55"/>
      <c r="L937" s="372"/>
      <c r="M937" s="372"/>
      <c r="S937" s="378"/>
      <c r="T937" s="372"/>
      <c r="U937" s="372"/>
      <c r="V937" s="372"/>
    </row>
    <row r="938" spans="1:22">
      <c r="A938" s="52"/>
      <c r="B938" s="50">
        <f t="shared" si="22"/>
        <v>916</v>
      </c>
      <c r="C938" s="913"/>
      <c r="D938" s="913"/>
      <c r="E938" s="913"/>
      <c r="F938" s="55"/>
      <c r="L938" s="372"/>
      <c r="M938" s="372"/>
      <c r="S938" s="378"/>
      <c r="T938" s="372"/>
      <c r="U938" s="372"/>
      <c r="V938" s="372"/>
    </row>
    <row r="939" spans="1:22">
      <c r="A939" s="52"/>
      <c r="B939" s="50">
        <f t="shared" si="22"/>
        <v>917</v>
      </c>
      <c r="C939" s="913"/>
      <c r="D939" s="913"/>
      <c r="E939" s="913"/>
      <c r="F939" s="55"/>
      <c r="L939" s="372"/>
      <c r="M939" s="372"/>
      <c r="S939" s="378"/>
      <c r="T939" s="372"/>
      <c r="U939" s="372"/>
      <c r="V939" s="372"/>
    </row>
    <row r="940" spans="1:22">
      <c r="A940" s="52"/>
      <c r="B940" s="50">
        <f t="shared" si="22"/>
        <v>918</v>
      </c>
      <c r="C940" s="913"/>
      <c r="D940" s="913"/>
      <c r="E940" s="913"/>
      <c r="F940" s="55"/>
      <c r="L940" s="372"/>
      <c r="M940" s="372"/>
      <c r="S940" s="378"/>
      <c r="T940" s="372"/>
      <c r="U940" s="372"/>
      <c r="V940" s="372"/>
    </row>
    <row r="941" spans="1:22">
      <c r="A941" s="52"/>
      <c r="B941" s="50">
        <f t="shared" si="22"/>
        <v>919</v>
      </c>
      <c r="C941" s="913"/>
      <c r="D941" s="913"/>
      <c r="E941" s="913"/>
      <c r="F941" s="55"/>
      <c r="L941" s="372"/>
      <c r="M941" s="372"/>
      <c r="S941" s="378"/>
      <c r="T941" s="372"/>
      <c r="U941" s="372"/>
      <c r="V941" s="372"/>
    </row>
    <row r="942" spans="1:22">
      <c r="A942" s="52"/>
      <c r="B942" s="50">
        <f t="shared" si="22"/>
        <v>920</v>
      </c>
      <c r="C942" s="913"/>
      <c r="D942" s="913"/>
      <c r="E942" s="913"/>
      <c r="F942" s="55"/>
      <c r="L942" s="372"/>
      <c r="M942" s="372"/>
      <c r="S942" s="378"/>
      <c r="T942" s="372"/>
      <c r="U942" s="372"/>
      <c r="V942" s="372"/>
    </row>
    <row r="943" spans="1:22">
      <c r="A943" s="52"/>
      <c r="B943" s="50">
        <f t="shared" si="22"/>
        <v>921</v>
      </c>
      <c r="C943" s="913"/>
      <c r="D943" s="913"/>
      <c r="E943" s="913"/>
      <c r="F943" s="55"/>
      <c r="L943" s="372"/>
      <c r="M943" s="372"/>
      <c r="S943" s="378"/>
      <c r="T943" s="372"/>
      <c r="U943" s="372"/>
      <c r="V943" s="372"/>
    </row>
    <row r="944" spans="1:22">
      <c r="A944" s="52"/>
      <c r="B944" s="50">
        <f t="shared" si="22"/>
        <v>922</v>
      </c>
      <c r="C944" s="913"/>
      <c r="D944" s="913"/>
      <c r="E944" s="913"/>
      <c r="F944" s="55"/>
      <c r="L944" s="372"/>
      <c r="M944" s="372"/>
      <c r="S944" s="378"/>
      <c r="T944" s="372"/>
      <c r="U944" s="372"/>
      <c r="V944" s="372"/>
    </row>
    <row r="945" spans="1:22">
      <c r="A945" s="52"/>
      <c r="B945" s="50">
        <f t="shared" si="22"/>
        <v>923</v>
      </c>
      <c r="C945" s="913"/>
      <c r="D945" s="913"/>
      <c r="E945" s="913"/>
      <c r="F945" s="55"/>
      <c r="L945" s="372"/>
      <c r="M945" s="372"/>
      <c r="S945" s="378"/>
      <c r="T945" s="372"/>
      <c r="U945" s="372"/>
      <c r="V945" s="372"/>
    </row>
    <row r="946" spans="1:22">
      <c r="A946" s="52"/>
      <c r="B946" s="50">
        <f t="shared" si="22"/>
        <v>924</v>
      </c>
      <c r="C946" s="913"/>
      <c r="D946" s="913"/>
      <c r="E946" s="913"/>
      <c r="F946" s="55"/>
      <c r="L946" s="372"/>
      <c r="M946" s="372"/>
      <c r="S946" s="378"/>
      <c r="T946" s="372"/>
      <c r="U946" s="372"/>
      <c r="V946" s="372"/>
    </row>
    <row r="947" spans="1:22">
      <c r="A947" s="52"/>
      <c r="B947" s="50">
        <f t="shared" si="22"/>
        <v>925</v>
      </c>
      <c r="C947" s="913"/>
      <c r="D947" s="913"/>
      <c r="E947" s="913"/>
      <c r="F947" s="55"/>
      <c r="L947" s="372"/>
      <c r="M947" s="372"/>
      <c r="S947" s="378"/>
      <c r="T947" s="372"/>
      <c r="U947" s="372"/>
      <c r="V947" s="372"/>
    </row>
    <row r="948" spans="1:22">
      <c r="A948" s="52"/>
      <c r="B948" s="50">
        <f t="shared" si="22"/>
        <v>926</v>
      </c>
      <c r="C948" s="913"/>
      <c r="D948" s="913"/>
      <c r="E948" s="913"/>
      <c r="F948" s="55"/>
      <c r="L948" s="372"/>
      <c r="M948" s="372"/>
      <c r="S948" s="378"/>
      <c r="T948" s="372"/>
      <c r="U948" s="372"/>
      <c r="V948" s="372"/>
    </row>
    <row r="949" spans="1:22">
      <c r="A949" s="52"/>
      <c r="B949" s="50">
        <f t="shared" si="22"/>
        <v>927</v>
      </c>
      <c r="C949" s="913"/>
      <c r="D949" s="913"/>
      <c r="E949" s="913"/>
      <c r="F949" s="55"/>
      <c r="L949" s="372"/>
      <c r="M949" s="372"/>
      <c r="S949" s="378"/>
      <c r="T949" s="372"/>
      <c r="U949" s="372"/>
      <c r="V949" s="372"/>
    </row>
    <row r="950" spans="1:22">
      <c r="A950" s="52"/>
      <c r="B950" s="50">
        <f t="shared" si="22"/>
        <v>928</v>
      </c>
      <c r="C950" s="913"/>
      <c r="D950" s="913"/>
      <c r="E950" s="913"/>
      <c r="F950" s="55"/>
      <c r="L950" s="372"/>
      <c r="M950" s="372"/>
      <c r="S950" s="378"/>
      <c r="T950" s="372"/>
      <c r="U950" s="372"/>
      <c r="V950" s="372"/>
    </row>
    <row r="951" spans="1:22">
      <c r="A951" s="52"/>
      <c r="B951" s="50">
        <f t="shared" si="22"/>
        <v>929</v>
      </c>
      <c r="C951" s="913"/>
      <c r="D951" s="913"/>
      <c r="E951" s="913"/>
      <c r="F951" s="55"/>
      <c r="L951" s="372"/>
      <c r="M951" s="372"/>
      <c r="S951" s="378"/>
      <c r="T951" s="372"/>
      <c r="U951" s="372"/>
      <c r="V951" s="372"/>
    </row>
    <row r="952" spans="1:22">
      <c r="A952" s="52"/>
      <c r="B952" s="50">
        <f t="shared" si="22"/>
        <v>930</v>
      </c>
      <c r="C952" s="913"/>
      <c r="D952" s="913"/>
      <c r="E952" s="913"/>
      <c r="F952" s="55"/>
      <c r="L952" s="372"/>
      <c r="M952" s="372"/>
      <c r="S952" s="378"/>
      <c r="T952" s="372"/>
      <c r="U952" s="372"/>
      <c r="V952" s="372"/>
    </row>
    <row r="953" spans="1:22">
      <c r="A953" s="52"/>
      <c r="B953" s="50">
        <f t="shared" si="22"/>
        <v>931</v>
      </c>
      <c r="C953" s="913"/>
      <c r="D953" s="913"/>
      <c r="E953" s="913"/>
      <c r="F953" s="55"/>
      <c r="L953" s="372"/>
      <c r="M953" s="372"/>
      <c r="S953" s="378"/>
      <c r="T953" s="372"/>
      <c r="U953" s="372"/>
      <c r="V953" s="372"/>
    </row>
    <row r="954" spans="1:22">
      <c r="A954" s="52"/>
      <c r="B954" s="50">
        <f t="shared" si="22"/>
        <v>932</v>
      </c>
      <c r="C954" s="913"/>
      <c r="D954" s="913"/>
      <c r="E954" s="913"/>
      <c r="F954" s="55"/>
      <c r="L954" s="372"/>
      <c r="M954" s="372"/>
      <c r="S954" s="378"/>
      <c r="T954" s="372"/>
      <c r="U954" s="372"/>
      <c r="V954" s="372"/>
    </row>
    <row r="955" spans="1:22">
      <c r="A955" s="52"/>
      <c r="B955" s="50">
        <f t="shared" si="22"/>
        <v>933</v>
      </c>
      <c r="C955" s="913"/>
      <c r="D955" s="913"/>
      <c r="E955" s="913"/>
      <c r="F955" s="55"/>
      <c r="L955" s="372"/>
      <c r="M955" s="372"/>
      <c r="S955" s="378"/>
      <c r="T955" s="372"/>
      <c r="U955" s="372"/>
      <c r="V955" s="372"/>
    </row>
    <row r="956" spans="1:22">
      <c r="A956" s="52"/>
      <c r="B956" s="50">
        <f t="shared" si="22"/>
        <v>934</v>
      </c>
      <c r="C956" s="913"/>
      <c r="D956" s="913"/>
      <c r="E956" s="913"/>
      <c r="F956" s="55"/>
      <c r="L956" s="372"/>
      <c r="M956" s="372"/>
      <c r="S956" s="378"/>
      <c r="T956" s="372"/>
      <c r="U956" s="372"/>
      <c r="V956" s="372"/>
    </row>
    <row r="957" spans="1:22">
      <c r="A957" s="52"/>
      <c r="B957" s="50">
        <f t="shared" si="22"/>
        <v>935</v>
      </c>
      <c r="C957" s="913"/>
      <c r="D957" s="913"/>
      <c r="E957" s="913"/>
      <c r="F957" s="55"/>
      <c r="L957" s="372"/>
      <c r="M957" s="372"/>
      <c r="S957" s="378"/>
      <c r="T957" s="372"/>
      <c r="U957" s="372"/>
      <c r="V957" s="372"/>
    </row>
    <row r="958" spans="1:22">
      <c r="A958" s="52"/>
      <c r="B958" s="50">
        <f t="shared" si="22"/>
        <v>936</v>
      </c>
      <c r="C958" s="913"/>
      <c r="D958" s="913"/>
      <c r="E958" s="913"/>
      <c r="F958" s="55"/>
      <c r="L958" s="372"/>
      <c r="M958" s="372"/>
      <c r="S958" s="378"/>
      <c r="T958" s="372"/>
      <c r="U958" s="372"/>
      <c r="V958" s="372"/>
    </row>
    <row r="959" spans="1:22">
      <c r="A959" s="52"/>
      <c r="B959" s="50">
        <f t="shared" si="22"/>
        <v>937</v>
      </c>
      <c r="C959" s="913"/>
      <c r="D959" s="913"/>
      <c r="E959" s="913"/>
      <c r="F959" s="55"/>
      <c r="L959" s="372"/>
      <c r="M959" s="372"/>
      <c r="S959" s="378"/>
      <c r="T959" s="372"/>
      <c r="U959" s="372"/>
      <c r="V959" s="372"/>
    </row>
    <row r="960" spans="1:22">
      <c r="A960" s="52"/>
      <c r="B960" s="50">
        <f t="shared" si="22"/>
        <v>938</v>
      </c>
      <c r="C960" s="913"/>
      <c r="D960" s="913"/>
      <c r="E960" s="913"/>
      <c r="F960" s="55"/>
      <c r="L960" s="372"/>
      <c r="M960" s="372"/>
      <c r="S960" s="378"/>
      <c r="T960" s="372"/>
      <c r="U960" s="372"/>
      <c r="V960" s="372"/>
    </row>
    <row r="961" spans="1:22">
      <c r="A961" s="52"/>
      <c r="B961" s="50">
        <f t="shared" si="22"/>
        <v>939</v>
      </c>
      <c r="C961" s="913"/>
      <c r="D961" s="913"/>
      <c r="E961" s="913"/>
      <c r="F961" s="55"/>
      <c r="L961" s="372"/>
      <c r="M961" s="372"/>
      <c r="S961" s="378"/>
      <c r="T961" s="372"/>
      <c r="U961" s="372"/>
      <c r="V961" s="372"/>
    </row>
    <row r="962" spans="1:22">
      <c r="A962" s="52"/>
      <c r="B962" s="50">
        <f t="shared" si="22"/>
        <v>940</v>
      </c>
      <c r="C962" s="913"/>
      <c r="D962" s="913"/>
      <c r="E962" s="913"/>
      <c r="F962" s="55"/>
      <c r="L962" s="372"/>
      <c r="M962" s="372"/>
      <c r="S962" s="378"/>
      <c r="T962" s="372"/>
      <c r="U962" s="372"/>
      <c r="V962" s="372"/>
    </row>
    <row r="963" spans="1:22">
      <c r="A963" s="52"/>
      <c r="B963" s="50">
        <f t="shared" si="22"/>
        <v>941</v>
      </c>
      <c r="C963" s="913"/>
      <c r="D963" s="913"/>
      <c r="E963" s="913"/>
      <c r="F963" s="55"/>
      <c r="L963" s="372"/>
      <c r="M963" s="372"/>
      <c r="S963" s="378"/>
      <c r="T963" s="372"/>
      <c r="U963" s="372"/>
      <c r="V963" s="372"/>
    </row>
    <row r="964" spans="1:22">
      <c r="A964" s="52"/>
      <c r="B964" s="50">
        <f t="shared" si="22"/>
        <v>942</v>
      </c>
      <c r="C964" s="913"/>
      <c r="D964" s="913"/>
      <c r="E964" s="913"/>
      <c r="F964" s="55"/>
      <c r="L964" s="372"/>
      <c r="M964" s="372"/>
      <c r="S964" s="378"/>
      <c r="T964" s="372"/>
      <c r="U964" s="372"/>
      <c r="V964" s="372"/>
    </row>
    <row r="965" spans="1:22">
      <c r="A965" s="52"/>
      <c r="B965" s="50">
        <f t="shared" si="22"/>
        <v>943</v>
      </c>
      <c r="C965" s="913"/>
      <c r="D965" s="913"/>
      <c r="E965" s="913"/>
      <c r="F965" s="55"/>
      <c r="L965" s="372"/>
      <c r="M965" s="372"/>
      <c r="S965" s="378"/>
      <c r="T965" s="372"/>
      <c r="U965" s="372"/>
      <c r="V965" s="372"/>
    </row>
    <row r="966" spans="1:22">
      <c r="A966" s="52"/>
      <c r="B966" s="50">
        <f t="shared" si="22"/>
        <v>944</v>
      </c>
      <c r="C966" s="913"/>
      <c r="D966" s="913"/>
      <c r="E966" s="913"/>
      <c r="F966" s="55"/>
      <c r="L966" s="372"/>
      <c r="M966" s="372"/>
      <c r="S966" s="378"/>
      <c r="T966" s="372"/>
      <c r="U966" s="372"/>
      <c r="V966" s="372"/>
    </row>
    <row r="967" spans="1:22">
      <c r="A967" s="52"/>
      <c r="B967" s="50">
        <f t="shared" si="22"/>
        <v>945</v>
      </c>
      <c r="C967" s="913"/>
      <c r="D967" s="913"/>
      <c r="E967" s="913"/>
      <c r="F967" s="55"/>
      <c r="L967" s="372"/>
      <c r="M967" s="372"/>
      <c r="S967" s="378"/>
      <c r="T967" s="372"/>
      <c r="U967" s="372"/>
      <c r="V967" s="372"/>
    </row>
    <row r="968" spans="1:22">
      <c r="A968" s="52"/>
      <c r="B968" s="50">
        <f t="shared" si="22"/>
        <v>946</v>
      </c>
      <c r="C968" s="913"/>
      <c r="D968" s="913"/>
      <c r="E968" s="913"/>
      <c r="F968" s="55"/>
      <c r="L968" s="372"/>
      <c r="M968" s="372"/>
      <c r="S968" s="378"/>
      <c r="T968" s="372"/>
      <c r="U968" s="372"/>
      <c r="V968" s="372"/>
    </row>
    <row r="969" spans="1:22">
      <c r="A969" s="52"/>
      <c r="B969" s="50">
        <f t="shared" si="22"/>
        <v>947</v>
      </c>
      <c r="C969" s="913"/>
      <c r="D969" s="913"/>
      <c r="E969" s="913"/>
      <c r="F969" s="55"/>
      <c r="L969" s="372"/>
      <c r="M969" s="372"/>
      <c r="S969" s="378"/>
      <c r="T969" s="372"/>
      <c r="U969" s="372"/>
      <c r="V969" s="372"/>
    </row>
    <row r="970" spans="1:22">
      <c r="A970" s="52"/>
      <c r="B970" s="50">
        <f t="shared" si="22"/>
        <v>948</v>
      </c>
      <c r="C970" s="913"/>
      <c r="D970" s="913"/>
      <c r="E970" s="913"/>
      <c r="F970" s="55"/>
      <c r="L970" s="372"/>
      <c r="M970" s="372"/>
      <c r="S970" s="378"/>
      <c r="T970" s="372"/>
      <c r="U970" s="372"/>
      <c r="V970" s="372"/>
    </row>
    <row r="971" spans="1:22">
      <c r="A971" s="52"/>
      <c r="B971" s="50">
        <f t="shared" si="22"/>
        <v>949</v>
      </c>
      <c r="C971" s="913"/>
      <c r="D971" s="913"/>
      <c r="E971" s="913"/>
      <c r="F971" s="55"/>
      <c r="L971" s="372"/>
      <c r="M971" s="372"/>
      <c r="S971" s="378"/>
      <c r="T971" s="372"/>
      <c r="U971" s="372"/>
      <c r="V971" s="372"/>
    </row>
    <row r="972" spans="1:22">
      <c r="A972" s="52"/>
      <c r="B972" s="50">
        <f t="shared" si="22"/>
        <v>950</v>
      </c>
      <c r="C972" s="913"/>
      <c r="D972" s="913"/>
      <c r="E972" s="913"/>
      <c r="F972" s="55"/>
      <c r="L972" s="372"/>
      <c r="M972" s="372"/>
      <c r="S972" s="378"/>
      <c r="T972" s="372"/>
      <c r="U972" s="372"/>
      <c r="V972" s="372"/>
    </row>
    <row r="973" spans="1:22">
      <c r="A973" s="52"/>
      <c r="B973" s="50">
        <f t="shared" si="22"/>
        <v>951</v>
      </c>
      <c r="C973" s="913"/>
      <c r="D973" s="913"/>
      <c r="E973" s="913"/>
      <c r="F973" s="55"/>
      <c r="L973" s="372"/>
      <c r="M973" s="372"/>
      <c r="S973" s="378"/>
      <c r="T973" s="372"/>
      <c r="U973" s="372"/>
      <c r="V973" s="372"/>
    </row>
    <row r="974" spans="1:22">
      <c r="A974" s="52"/>
      <c r="B974" s="50">
        <f t="shared" si="22"/>
        <v>952</v>
      </c>
      <c r="C974" s="913"/>
      <c r="D974" s="913"/>
      <c r="E974" s="913"/>
      <c r="F974" s="55"/>
      <c r="L974" s="372"/>
      <c r="M974" s="372"/>
      <c r="S974" s="378"/>
      <c r="T974" s="372"/>
      <c r="U974" s="372"/>
      <c r="V974" s="372"/>
    </row>
    <row r="975" spans="1:22">
      <c r="A975" s="52"/>
      <c r="B975" s="50">
        <f t="shared" si="22"/>
        <v>953</v>
      </c>
      <c r="C975" s="913"/>
      <c r="D975" s="913"/>
      <c r="E975" s="913"/>
      <c r="F975" s="55"/>
      <c r="L975" s="372"/>
      <c r="M975" s="372"/>
      <c r="S975" s="378"/>
      <c r="T975" s="372"/>
      <c r="U975" s="372"/>
      <c r="V975" s="372"/>
    </row>
    <row r="976" spans="1:22">
      <c r="A976" s="52"/>
      <c r="B976" s="50">
        <f t="shared" si="22"/>
        <v>954</v>
      </c>
      <c r="C976" s="913"/>
      <c r="D976" s="913"/>
      <c r="E976" s="913"/>
      <c r="F976" s="55"/>
      <c r="L976" s="372"/>
      <c r="M976" s="372"/>
      <c r="S976" s="378"/>
      <c r="T976" s="372"/>
      <c r="U976" s="372"/>
      <c r="V976" s="372"/>
    </row>
    <row r="977" spans="1:22">
      <c r="A977" s="52"/>
      <c r="B977" s="50">
        <f t="shared" si="22"/>
        <v>955</v>
      </c>
      <c r="C977" s="913"/>
      <c r="D977" s="913"/>
      <c r="E977" s="913"/>
      <c r="F977" s="55"/>
      <c r="L977" s="372"/>
      <c r="M977" s="372"/>
      <c r="S977" s="378"/>
      <c r="T977" s="372"/>
      <c r="U977" s="372"/>
      <c r="V977" s="372"/>
    </row>
    <row r="978" spans="1:22">
      <c r="A978" s="52"/>
      <c r="B978" s="50">
        <f t="shared" si="22"/>
        <v>956</v>
      </c>
      <c r="C978" s="913"/>
      <c r="D978" s="913"/>
      <c r="E978" s="913"/>
      <c r="F978" s="55"/>
      <c r="L978" s="372"/>
      <c r="M978" s="372"/>
      <c r="S978" s="378"/>
      <c r="T978" s="372"/>
      <c r="U978" s="372"/>
      <c r="V978" s="372"/>
    </row>
    <row r="979" spans="1:22">
      <c r="A979" s="52"/>
      <c r="B979" s="50">
        <f t="shared" si="22"/>
        <v>957</v>
      </c>
      <c r="C979" s="913"/>
      <c r="D979" s="913"/>
      <c r="E979" s="913"/>
      <c r="F979" s="55"/>
      <c r="L979" s="372"/>
      <c r="M979" s="372"/>
      <c r="S979" s="378"/>
      <c r="T979" s="372"/>
      <c r="U979" s="372"/>
      <c r="V979" s="372"/>
    </row>
    <row r="980" spans="1:22">
      <c r="A980" s="52"/>
      <c r="B980" s="50">
        <f t="shared" si="22"/>
        <v>958</v>
      </c>
      <c r="C980" s="913"/>
      <c r="D980" s="913"/>
      <c r="E980" s="913"/>
      <c r="F980" s="55"/>
      <c r="L980" s="372"/>
      <c r="M980" s="372"/>
      <c r="S980" s="378"/>
      <c r="T980" s="372"/>
      <c r="U980" s="372"/>
      <c r="V980" s="372"/>
    </row>
    <row r="981" spans="1:22">
      <c r="A981" s="52"/>
      <c r="B981" s="50">
        <f t="shared" si="22"/>
        <v>959</v>
      </c>
      <c r="C981" s="913"/>
      <c r="D981" s="913"/>
      <c r="E981" s="913"/>
      <c r="F981" s="55"/>
      <c r="L981" s="372"/>
      <c r="M981" s="372"/>
      <c r="S981" s="378"/>
      <c r="T981" s="372"/>
      <c r="U981" s="372"/>
      <c r="V981" s="372"/>
    </row>
    <row r="982" spans="1:22">
      <c r="A982" s="52"/>
      <c r="B982" s="50">
        <f t="shared" si="22"/>
        <v>960</v>
      </c>
      <c r="C982" s="913"/>
      <c r="D982" s="913"/>
      <c r="E982" s="913"/>
      <c r="F982" s="55"/>
      <c r="L982" s="372"/>
      <c r="M982" s="372"/>
      <c r="S982" s="378"/>
      <c r="T982" s="372"/>
      <c r="U982" s="372"/>
      <c r="V982" s="372"/>
    </row>
    <row r="983" spans="1:22">
      <c r="A983" s="52"/>
      <c r="B983" s="50">
        <f t="shared" si="22"/>
        <v>961</v>
      </c>
      <c r="C983" s="913"/>
      <c r="D983" s="913"/>
      <c r="E983" s="913"/>
      <c r="F983" s="55"/>
      <c r="L983" s="372"/>
      <c r="M983" s="372"/>
      <c r="S983" s="378"/>
      <c r="T983" s="372"/>
      <c r="U983" s="372"/>
      <c r="V983" s="372"/>
    </row>
    <row r="984" spans="1:22">
      <c r="A984" s="52"/>
      <c r="B984" s="50">
        <f t="shared" si="22"/>
        <v>962</v>
      </c>
      <c r="C984" s="913"/>
      <c r="D984" s="913"/>
      <c r="E984" s="913"/>
      <c r="F984" s="55"/>
      <c r="L984" s="372"/>
      <c r="M984" s="372"/>
      <c r="S984" s="378"/>
      <c r="T984" s="372"/>
      <c r="U984" s="372"/>
      <c r="V984" s="372"/>
    </row>
    <row r="985" spans="1:22">
      <c r="A985" s="52"/>
      <c r="B985" s="50">
        <f t="shared" ref="B985:B1048" si="23">B984+1</f>
        <v>963</v>
      </c>
      <c r="C985" s="913"/>
      <c r="D985" s="913"/>
      <c r="E985" s="913"/>
      <c r="F985" s="55"/>
      <c r="L985" s="372"/>
      <c r="M985" s="372"/>
      <c r="S985" s="378"/>
      <c r="T985" s="372"/>
      <c r="U985" s="372"/>
      <c r="V985" s="372"/>
    </row>
    <row r="986" spans="1:22">
      <c r="A986" s="52"/>
      <c r="B986" s="50">
        <f t="shared" si="23"/>
        <v>964</v>
      </c>
      <c r="C986" s="913"/>
      <c r="D986" s="913"/>
      <c r="E986" s="913"/>
      <c r="F986" s="55"/>
      <c r="L986" s="372"/>
      <c r="M986" s="372"/>
      <c r="S986" s="378"/>
      <c r="T986" s="372"/>
      <c r="U986" s="372"/>
      <c r="V986" s="372"/>
    </row>
    <row r="987" spans="1:22">
      <c r="A987" s="52"/>
      <c r="B987" s="50">
        <f t="shared" si="23"/>
        <v>965</v>
      </c>
      <c r="C987" s="913"/>
      <c r="D987" s="913"/>
      <c r="E987" s="913"/>
      <c r="F987" s="55"/>
      <c r="L987" s="372"/>
      <c r="M987" s="372"/>
      <c r="S987" s="378"/>
      <c r="T987" s="372"/>
      <c r="U987" s="372"/>
      <c r="V987" s="372"/>
    </row>
    <row r="988" spans="1:22">
      <c r="A988" s="52"/>
      <c r="B988" s="50">
        <f t="shared" si="23"/>
        <v>966</v>
      </c>
      <c r="C988" s="913"/>
      <c r="D988" s="913"/>
      <c r="E988" s="913"/>
      <c r="F988" s="55"/>
      <c r="L988" s="372"/>
      <c r="M988" s="372"/>
      <c r="S988" s="378"/>
      <c r="T988" s="372"/>
      <c r="U988" s="372"/>
      <c r="V988" s="372"/>
    </row>
    <row r="989" spans="1:22">
      <c r="A989" s="52"/>
      <c r="B989" s="50">
        <f t="shared" si="23"/>
        <v>967</v>
      </c>
      <c r="C989" s="913"/>
      <c r="D989" s="913"/>
      <c r="E989" s="913"/>
      <c r="F989" s="55"/>
      <c r="L989" s="372"/>
      <c r="M989" s="372"/>
      <c r="S989" s="378"/>
      <c r="T989" s="372"/>
      <c r="U989" s="372"/>
      <c r="V989" s="372"/>
    </row>
    <row r="990" spans="1:22">
      <c r="A990" s="52"/>
      <c r="B990" s="50">
        <f t="shared" si="23"/>
        <v>968</v>
      </c>
      <c r="C990" s="913"/>
      <c r="D990" s="913"/>
      <c r="E990" s="913"/>
      <c r="F990" s="55"/>
      <c r="L990" s="372"/>
      <c r="M990" s="372"/>
      <c r="S990" s="378"/>
      <c r="T990" s="372"/>
      <c r="U990" s="372"/>
      <c r="V990" s="372"/>
    </row>
    <row r="991" spans="1:22">
      <c r="A991" s="52"/>
      <c r="B991" s="50">
        <f t="shared" si="23"/>
        <v>969</v>
      </c>
      <c r="C991" s="913"/>
      <c r="D991" s="913"/>
      <c r="E991" s="913"/>
      <c r="F991" s="55"/>
      <c r="L991" s="372"/>
      <c r="M991" s="372"/>
      <c r="S991" s="378"/>
      <c r="T991" s="372"/>
      <c r="U991" s="372"/>
      <c r="V991" s="372"/>
    </row>
    <row r="992" spans="1:22">
      <c r="A992" s="52"/>
      <c r="B992" s="50">
        <f t="shared" si="23"/>
        <v>970</v>
      </c>
      <c r="C992" s="913"/>
      <c r="D992" s="913"/>
      <c r="E992" s="913"/>
      <c r="F992" s="55"/>
      <c r="L992" s="372"/>
      <c r="M992" s="372"/>
      <c r="S992" s="378"/>
      <c r="T992" s="372"/>
      <c r="U992" s="372"/>
      <c r="V992" s="372"/>
    </row>
    <row r="993" spans="1:22">
      <c r="A993" s="52"/>
      <c r="B993" s="50">
        <f t="shared" si="23"/>
        <v>971</v>
      </c>
      <c r="C993" s="913"/>
      <c r="D993" s="913"/>
      <c r="E993" s="913"/>
      <c r="F993" s="55"/>
      <c r="L993" s="372"/>
      <c r="M993" s="372"/>
      <c r="S993" s="378"/>
      <c r="T993" s="372"/>
      <c r="U993" s="372"/>
      <c r="V993" s="372"/>
    </row>
    <row r="994" spans="1:22">
      <c r="A994" s="52"/>
      <c r="B994" s="50">
        <f t="shared" si="23"/>
        <v>972</v>
      </c>
      <c r="C994" s="913"/>
      <c r="D994" s="913"/>
      <c r="E994" s="913"/>
      <c r="F994" s="55"/>
      <c r="L994" s="372"/>
      <c r="M994" s="372"/>
      <c r="S994" s="378"/>
      <c r="T994" s="372"/>
      <c r="U994" s="372"/>
      <c r="V994" s="372"/>
    </row>
    <row r="995" spans="1:22">
      <c r="A995" s="52"/>
      <c r="B995" s="50">
        <f t="shared" si="23"/>
        <v>973</v>
      </c>
      <c r="C995" s="913"/>
      <c r="D995" s="913"/>
      <c r="E995" s="913"/>
      <c r="F995" s="55"/>
      <c r="L995" s="372"/>
      <c r="M995" s="372"/>
      <c r="S995" s="378"/>
      <c r="T995" s="372"/>
      <c r="U995" s="372"/>
      <c r="V995" s="372"/>
    </row>
    <row r="996" spans="1:22">
      <c r="A996" s="52"/>
      <c r="B996" s="50">
        <f t="shared" si="23"/>
        <v>974</v>
      </c>
      <c r="C996" s="913"/>
      <c r="D996" s="913"/>
      <c r="E996" s="913"/>
      <c r="F996" s="55"/>
      <c r="L996" s="372"/>
      <c r="M996" s="372"/>
      <c r="S996" s="378"/>
      <c r="T996" s="372"/>
      <c r="U996" s="372"/>
      <c r="V996" s="372"/>
    </row>
    <row r="997" spans="1:22">
      <c r="A997" s="52"/>
      <c r="B997" s="50">
        <f t="shared" si="23"/>
        <v>975</v>
      </c>
      <c r="C997" s="913"/>
      <c r="D997" s="913"/>
      <c r="E997" s="913"/>
      <c r="F997" s="55"/>
      <c r="L997" s="372"/>
      <c r="M997" s="372"/>
      <c r="S997" s="378"/>
      <c r="T997" s="372"/>
      <c r="U997" s="372"/>
      <c r="V997" s="372"/>
    </row>
    <row r="998" spans="1:22">
      <c r="A998" s="52"/>
      <c r="B998" s="50">
        <f t="shared" si="23"/>
        <v>976</v>
      </c>
      <c r="C998" s="913"/>
      <c r="D998" s="913"/>
      <c r="E998" s="913"/>
      <c r="F998" s="55"/>
      <c r="L998" s="372"/>
      <c r="M998" s="372"/>
      <c r="S998" s="378"/>
      <c r="T998" s="372"/>
      <c r="U998" s="372"/>
      <c r="V998" s="372"/>
    </row>
    <row r="999" spans="1:22">
      <c r="A999" s="52"/>
      <c r="B999" s="50">
        <f t="shared" si="23"/>
        <v>977</v>
      </c>
      <c r="C999" s="913"/>
      <c r="D999" s="913"/>
      <c r="E999" s="913"/>
      <c r="F999" s="55"/>
      <c r="L999" s="372"/>
      <c r="M999" s="372"/>
      <c r="S999" s="378"/>
      <c r="T999" s="372"/>
      <c r="U999" s="372"/>
      <c r="V999" s="372"/>
    </row>
    <row r="1000" spans="1:22">
      <c r="A1000" s="52"/>
      <c r="B1000" s="50">
        <f t="shared" si="23"/>
        <v>978</v>
      </c>
      <c r="C1000" s="913"/>
      <c r="D1000" s="913"/>
      <c r="E1000" s="913"/>
      <c r="F1000" s="55"/>
      <c r="L1000" s="372"/>
      <c r="M1000" s="372"/>
      <c r="S1000" s="378"/>
      <c r="T1000" s="372"/>
      <c r="U1000" s="372"/>
      <c r="V1000" s="372"/>
    </row>
    <row r="1001" spans="1:22">
      <c r="A1001" s="52"/>
      <c r="B1001" s="50">
        <f t="shared" si="23"/>
        <v>979</v>
      </c>
      <c r="C1001" s="913"/>
      <c r="D1001" s="913"/>
      <c r="E1001" s="913"/>
      <c r="F1001" s="55"/>
      <c r="L1001" s="372"/>
      <c r="M1001" s="372"/>
      <c r="S1001" s="378"/>
      <c r="T1001" s="372"/>
      <c r="U1001" s="372"/>
      <c r="V1001" s="372"/>
    </row>
    <row r="1002" spans="1:22">
      <c r="A1002" s="52"/>
      <c r="B1002" s="50">
        <f t="shared" si="23"/>
        <v>980</v>
      </c>
      <c r="C1002" s="913"/>
      <c r="D1002" s="913"/>
      <c r="E1002" s="913"/>
      <c r="F1002" s="55"/>
      <c r="L1002" s="372"/>
      <c r="M1002" s="372"/>
      <c r="S1002" s="378"/>
      <c r="T1002" s="372"/>
      <c r="U1002" s="372"/>
      <c r="V1002" s="372"/>
    </row>
    <row r="1003" spans="1:22">
      <c r="A1003" s="52"/>
      <c r="B1003" s="50">
        <f t="shared" si="23"/>
        <v>981</v>
      </c>
      <c r="C1003" s="913"/>
      <c r="D1003" s="913"/>
      <c r="E1003" s="913"/>
      <c r="F1003" s="55"/>
      <c r="L1003" s="372"/>
      <c r="M1003" s="372"/>
      <c r="S1003" s="378"/>
      <c r="T1003" s="372"/>
      <c r="U1003" s="372"/>
      <c r="V1003" s="372"/>
    </row>
    <row r="1004" spans="1:22">
      <c r="A1004" s="52"/>
      <c r="B1004" s="50">
        <f t="shared" si="23"/>
        <v>982</v>
      </c>
      <c r="C1004" s="913"/>
      <c r="D1004" s="913"/>
      <c r="E1004" s="913"/>
      <c r="F1004" s="55"/>
      <c r="L1004" s="372"/>
      <c r="M1004" s="372"/>
      <c r="S1004" s="378"/>
      <c r="T1004" s="372"/>
      <c r="U1004" s="372"/>
      <c r="V1004" s="372"/>
    </row>
    <row r="1005" spans="1:22">
      <c r="A1005" s="52"/>
      <c r="B1005" s="50">
        <f t="shared" si="23"/>
        <v>983</v>
      </c>
      <c r="C1005" s="913"/>
      <c r="D1005" s="913"/>
      <c r="E1005" s="913"/>
      <c r="F1005" s="55"/>
      <c r="L1005" s="372"/>
      <c r="M1005" s="372"/>
      <c r="S1005" s="378"/>
      <c r="T1005" s="372"/>
      <c r="U1005" s="372"/>
      <c r="V1005" s="372"/>
    </row>
    <row r="1006" spans="1:22">
      <c r="A1006" s="52"/>
      <c r="B1006" s="50">
        <f t="shared" si="23"/>
        <v>984</v>
      </c>
      <c r="C1006" s="913"/>
      <c r="D1006" s="913"/>
      <c r="E1006" s="913"/>
      <c r="F1006" s="55"/>
      <c r="L1006" s="372"/>
      <c r="M1006" s="372"/>
      <c r="S1006" s="378"/>
      <c r="T1006" s="372"/>
      <c r="U1006" s="372"/>
      <c r="V1006" s="372"/>
    </row>
    <row r="1007" spans="1:22">
      <c r="A1007" s="52"/>
      <c r="B1007" s="50">
        <f t="shared" si="23"/>
        <v>985</v>
      </c>
      <c r="C1007" s="913"/>
      <c r="D1007" s="913"/>
      <c r="E1007" s="913"/>
      <c r="F1007" s="55"/>
      <c r="L1007" s="372"/>
      <c r="M1007" s="372"/>
      <c r="S1007" s="378"/>
      <c r="T1007" s="372"/>
      <c r="U1007" s="372"/>
      <c r="V1007" s="372"/>
    </row>
    <row r="1008" spans="1:22">
      <c r="A1008" s="52"/>
      <c r="B1008" s="50">
        <f t="shared" si="23"/>
        <v>986</v>
      </c>
      <c r="C1008" s="913"/>
      <c r="D1008" s="913"/>
      <c r="E1008" s="913"/>
      <c r="F1008" s="55"/>
      <c r="L1008" s="372"/>
      <c r="M1008" s="372"/>
      <c r="S1008" s="378"/>
      <c r="T1008" s="372"/>
      <c r="U1008" s="372"/>
      <c r="V1008" s="372"/>
    </row>
    <row r="1009" spans="1:22">
      <c r="A1009" s="52"/>
      <c r="B1009" s="50">
        <f t="shared" si="23"/>
        <v>987</v>
      </c>
      <c r="C1009" s="913"/>
      <c r="D1009" s="913"/>
      <c r="E1009" s="913"/>
      <c r="F1009" s="55"/>
      <c r="L1009" s="372"/>
      <c r="M1009" s="372"/>
      <c r="S1009" s="378"/>
      <c r="T1009" s="372"/>
      <c r="U1009" s="372"/>
      <c r="V1009" s="372"/>
    </row>
    <row r="1010" spans="1:22">
      <c r="A1010" s="52"/>
      <c r="B1010" s="50">
        <f t="shared" si="23"/>
        <v>988</v>
      </c>
      <c r="C1010" s="913"/>
      <c r="D1010" s="913"/>
      <c r="E1010" s="913"/>
      <c r="F1010" s="55"/>
      <c r="L1010" s="372"/>
      <c r="M1010" s="372"/>
      <c r="S1010" s="378"/>
      <c r="T1010" s="372"/>
      <c r="U1010" s="372"/>
      <c r="V1010" s="372"/>
    </row>
    <row r="1011" spans="1:22">
      <c r="A1011" s="52"/>
      <c r="B1011" s="50">
        <f t="shared" si="23"/>
        <v>989</v>
      </c>
      <c r="C1011" s="913"/>
      <c r="D1011" s="913"/>
      <c r="E1011" s="913"/>
      <c r="F1011" s="55"/>
      <c r="L1011" s="372"/>
      <c r="M1011" s="372"/>
      <c r="S1011" s="378"/>
      <c r="T1011" s="372"/>
      <c r="U1011" s="372"/>
      <c r="V1011" s="372"/>
    </row>
    <row r="1012" spans="1:22">
      <c r="A1012" s="52"/>
      <c r="B1012" s="50">
        <f t="shared" si="23"/>
        <v>990</v>
      </c>
      <c r="C1012" s="913"/>
      <c r="D1012" s="913"/>
      <c r="E1012" s="913"/>
      <c r="F1012" s="55"/>
      <c r="L1012" s="372"/>
      <c r="M1012" s="372"/>
      <c r="S1012" s="378"/>
      <c r="T1012" s="372"/>
      <c r="U1012" s="372"/>
      <c r="V1012" s="372"/>
    </row>
    <row r="1013" spans="1:22">
      <c r="A1013" s="52"/>
      <c r="B1013" s="50">
        <f t="shared" si="23"/>
        <v>991</v>
      </c>
      <c r="C1013" s="913"/>
      <c r="D1013" s="913"/>
      <c r="E1013" s="913"/>
      <c r="F1013" s="55"/>
      <c r="L1013" s="372"/>
      <c r="M1013" s="372"/>
      <c r="S1013" s="378"/>
      <c r="T1013" s="372"/>
      <c r="U1013" s="372"/>
      <c r="V1013" s="372"/>
    </row>
    <row r="1014" spans="1:22">
      <c r="A1014" s="52"/>
      <c r="B1014" s="50">
        <f t="shared" si="23"/>
        <v>992</v>
      </c>
      <c r="C1014" s="913"/>
      <c r="D1014" s="913"/>
      <c r="E1014" s="913"/>
      <c r="F1014" s="55"/>
      <c r="L1014" s="372"/>
      <c r="M1014" s="372"/>
      <c r="S1014" s="378"/>
      <c r="T1014" s="372"/>
      <c r="U1014" s="372"/>
      <c r="V1014" s="372"/>
    </row>
    <row r="1015" spans="1:22">
      <c r="A1015" s="52"/>
      <c r="B1015" s="50">
        <f t="shared" si="23"/>
        <v>993</v>
      </c>
      <c r="C1015" s="913"/>
      <c r="D1015" s="913"/>
      <c r="E1015" s="913"/>
      <c r="F1015" s="55"/>
      <c r="L1015" s="372"/>
      <c r="M1015" s="372"/>
      <c r="S1015" s="378"/>
      <c r="T1015" s="372"/>
      <c r="U1015" s="372"/>
      <c r="V1015" s="372"/>
    </row>
    <row r="1016" spans="1:22">
      <c r="A1016" s="52"/>
      <c r="B1016" s="50">
        <f t="shared" si="23"/>
        <v>994</v>
      </c>
      <c r="C1016" s="913"/>
      <c r="D1016" s="913"/>
      <c r="E1016" s="913"/>
      <c r="F1016" s="55"/>
      <c r="L1016" s="372"/>
      <c r="M1016" s="372"/>
      <c r="S1016" s="378"/>
      <c r="T1016" s="372"/>
      <c r="U1016" s="372"/>
      <c r="V1016" s="372"/>
    </row>
    <row r="1017" spans="1:22">
      <c r="A1017" s="52"/>
      <c r="B1017" s="50">
        <f t="shared" si="23"/>
        <v>995</v>
      </c>
      <c r="C1017" s="913"/>
      <c r="D1017" s="913"/>
      <c r="E1017" s="913"/>
      <c r="F1017" s="55"/>
      <c r="L1017" s="372"/>
      <c r="M1017" s="372"/>
      <c r="S1017" s="378"/>
      <c r="T1017" s="372"/>
      <c r="U1017" s="372"/>
      <c r="V1017" s="372"/>
    </row>
    <row r="1018" spans="1:22">
      <c r="A1018" s="52"/>
      <c r="B1018" s="50">
        <f t="shared" si="23"/>
        <v>996</v>
      </c>
      <c r="C1018" s="913"/>
      <c r="D1018" s="913"/>
      <c r="E1018" s="913"/>
      <c r="F1018" s="55"/>
      <c r="L1018" s="372"/>
      <c r="M1018" s="372"/>
      <c r="S1018" s="378"/>
      <c r="T1018" s="372"/>
      <c r="U1018" s="372"/>
      <c r="V1018" s="372"/>
    </row>
    <row r="1019" spans="1:22">
      <c r="A1019" s="52"/>
      <c r="B1019" s="50">
        <f t="shared" si="23"/>
        <v>997</v>
      </c>
      <c r="C1019" s="913"/>
      <c r="D1019" s="913"/>
      <c r="E1019" s="913"/>
      <c r="F1019" s="55"/>
      <c r="L1019" s="372"/>
      <c r="M1019" s="372"/>
      <c r="S1019" s="378"/>
      <c r="T1019" s="372"/>
      <c r="U1019" s="372"/>
      <c r="V1019" s="372"/>
    </row>
    <row r="1020" spans="1:22">
      <c r="A1020" s="52"/>
      <c r="B1020" s="50">
        <f t="shared" si="23"/>
        <v>998</v>
      </c>
      <c r="C1020" s="913"/>
      <c r="D1020" s="913"/>
      <c r="E1020" s="913"/>
      <c r="F1020" s="55"/>
      <c r="L1020" s="372"/>
      <c r="M1020" s="372"/>
      <c r="S1020" s="378"/>
      <c r="T1020" s="372"/>
      <c r="U1020" s="372"/>
      <c r="V1020" s="372"/>
    </row>
    <row r="1021" spans="1:22">
      <c r="A1021" s="52"/>
      <c r="B1021" s="50">
        <f t="shared" si="23"/>
        <v>999</v>
      </c>
      <c r="C1021" s="913"/>
      <c r="D1021" s="913"/>
      <c r="E1021" s="913"/>
      <c r="F1021" s="55"/>
      <c r="L1021" s="372"/>
      <c r="M1021" s="372"/>
      <c r="S1021" s="378"/>
      <c r="T1021" s="372"/>
      <c r="U1021" s="372"/>
      <c r="V1021" s="372"/>
    </row>
    <row r="1022" spans="1:22">
      <c r="A1022" s="52"/>
      <c r="B1022" s="50">
        <f t="shared" si="23"/>
        <v>1000</v>
      </c>
      <c r="C1022" s="913"/>
      <c r="D1022" s="913"/>
      <c r="E1022" s="913"/>
      <c r="F1022" s="55"/>
      <c r="L1022" s="372"/>
      <c r="M1022" s="372"/>
      <c r="S1022" s="378"/>
      <c r="T1022" s="372"/>
      <c r="U1022" s="372"/>
      <c r="V1022" s="372"/>
    </row>
    <row r="1023" spans="1:22">
      <c r="A1023" s="52"/>
      <c r="B1023" s="50">
        <f t="shared" si="23"/>
        <v>1001</v>
      </c>
      <c r="C1023" s="913"/>
      <c r="D1023" s="913"/>
      <c r="E1023" s="913"/>
      <c r="F1023" s="55"/>
      <c r="L1023" s="372"/>
      <c r="M1023" s="372"/>
      <c r="S1023" s="378"/>
      <c r="T1023" s="372"/>
      <c r="U1023" s="372"/>
      <c r="V1023" s="372"/>
    </row>
    <row r="1024" spans="1:22">
      <c r="A1024" s="52"/>
      <c r="B1024" s="50">
        <f t="shared" si="23"/>
        <v>1002</v>
      </c>
      <c r="C1024" s="913"/>
      <c r="D1024" s="913"/>
      <c r="E1024" s="913"/>
      <c r="F1024" s="55"/>
      <c r="L1024" s="372"/>
      <c r="M1024" s="372"/>
      <c r="S1024" s="378"/>
      <c r="T1024" s="372"/>
      <c r="U1024" s="372"/>
      <c r="V1024" s="372"/>
    </row>
    <row r="1025" spans="1:22">
      <c r="A1025" s="52"/>
      <c r="B1025" s="50">
        <f t="shared" si="23"/>
        <v>1003</v>
      </c>
      <c r="C1025" s="913"/>
      <c r="D1025" s="913"/>
      <c r="E1025" s="913"/>
      <c r="F1025" s="55"/>
      <c r="L1025" s="372"/>
      <c r="M1025" s="372"/>
      <c r="S1025" s="378"/>
      <c r="T1025" s="372"/>
      <c r="U1025" s="372"/>
      <c r="V1025" s="372"/>
    </row>
    <row r="1026" spans="1:22">
      <c r="A1026" s="52"/>
      <c r="B1026" s="50">
        <f t="shared" si="23"/>
        <v>1004</v>
      </c>
      <c r="C1026" s="913"/>
      <c r="D1026" s="913"/>
      <c r="E1026" s="913"/>
      <c r="F1026" s="55"/>
      <c r="L1026" s="372"/>
      <c r="M1026" s="372"/>
      <c r="S1026" s="378"/>
      <c r="T1026" s="372"/>
      <c r="U1026" s="372"/>
      <c r="V1026" s="372"/>
    </row>
    <row r="1027" spans="1:22">
      <c r="A1027" s="52"/>
      <c r="B1027" s="50">
        <f t="shared" si="23"/>
        <v>1005</v>
      </c>
      <c r="C1027" s="913"/>
      <c r="D1027" s="913"/>
      <c r="E1027" s="913"/>
      <c r="F1027" s="55"/>
      <c r="L1027" s="372"/>
      <c r="M1027" s="372"/>
      <c r="S1027" s="378"/>
      <c r="T1027" s="372"/>
      <c r="U1027" s="372"/>
      <c r="V1027" s="372"/>
    </row>
    <row r="1028" spans="1:22">
      <c r="A1028" s="52"/>
      <c r="B1028" s="50">
        <f t="shared" si="23"/>
        <v>1006</v>
      </c>
      <c r="C1028" s="913"/>
      <c r="D1028" s="913"/>
      <c r="E1028" s="913"/>
      <c r="F1028" s="55"/>
      <c r="L1028" s="372"/>
      <c r="M1028" s="372"/>
      <c r="S1028" s="378"/>
      <c r="T1028" s="372"/>
      <c r="U1028" s="372"/>
      <c r="V1028" s="372"/>
    </row>
    <row r="1029" spans="1:22">
      <c r="A1029" s="52"/>
      <c r="B1029" s="50">
        <f t="shared" si="23"/>
        <v>1007</v>
      </c>
      <c r="C1029" s="913"/>
      <c r="D1029" s="913"/>
      <c r="E1029" s="913"/>
      <c r="F1029" s="55"/>
      <c r="L1029" s="372"/>
      <c r="M1029" s="372"/>
      <c r="S1029" s="378"/>
      <c r="T1029" s="372"/>
      <c r="U1029" s="372"/>
      <c r="V1029" s="372"/>
    </row>
    <row r="1030" spans="1:22">
      <c r="A1030" s="52"/>
      <c r="B1030" s="50">
        <f t="shared" si="23"/>
        <v>1008</v>
      </c>
      <c r="C1030" s="913"/>
      <c r="D1030" s="913"/>
      <c r="E1030" s="913"/>
      <c r="F1030" s="55"/>
      <c r="L1030" s="372"/>
      <c r="M1030" s="372"/>
      <c r="S1030" s="378"/>
      <c r="T1030" s="372"/>
      <c r="U1030" s="372"/>
      <c r="V1030" s="372"/>
    </row>
    <row r="1031" spans="1:22">
      <c r="A1031" s="52"/>
      <c r="B1031" s="50">
        <f t="shared" si="23"/>
        <v>1009</v>
      </c>
      <c r="C1031" s="913"/>
      <c r="D1031" s="913"/>
      <c r="E1031" s="913"/>
      <c r="F1031" s="55"/>
      <c r="L1031" s="372"/>
      <c r="M1031" s="372"/>
      <c r="S1031" s="378"/>
      <c r="T1031" s="372"/>
      <c r="U1031" s="372"/>
      <c r="V1031" s="372"/>
    </row>
    <row r="1032" spans="1:22">
      <c r="A1032" s="52"/>
      <c r="B1032" s="50">
        <f t="shared" si="23"/>
        <v>1010</v>
      </c>
      <c r="C1032" s="913"/>
      <c r="D1032" s="913"/>
      <c r="E1032" s="913"/>
      <c r="F1032" s="55"/>
      <c r="L1032" s="372"/>
      <c r="M1032" s="372"/>
      <c r="S1032" s="378"/>
      <c r="T1032" s="372"/>
      <c r="U1032" s="372"/>
      <c r="V1032" s="372"/>
    </row>
    <row r="1033" spans="1:22">
      <c r="A1033" s="52"/>
      <c r="B1033" s="50">
        <f t="shared" si="23"/>
        <v>1011</v>
      </c>
      <c r="C1033" s="913"/>
      <c r="D1033" s="913"/>
      <c r="E1033" s="913"/>
      <c r="F1033" s="55"/>
      <c r="L1033" s="372"/>
      <c r="M1033" s="372"/>
      <c r="S1033" s="378"/>
      <c r="T1033" s="372"/>
      <c r="U1033" s="372"/>
      <c r="V1033" s="372"/>
    </row>
    <row r="1034" spans="1:22">
      <c r="A1034" s="52"/>
      <c r="B1034" s="50">
        <f t="shared" si="23"/>
        <v>1012</v>
      </c>
      <c r="C1034" s="913"/>
      <c r="D1034" s="913"/>
      <c r="E1034" s="913"/>
      <c r="F1034" s="55"/>
      <c r="L1034" s="372"/>
      <c r="M1034" s="372"/>
      <c r="S1034" s="378"/>
      <c r="T1034" s="372"/>
      <c r="U1034" s="372"/>
      <c r="V1034" s="372"/>
    </row>
    <row r="1035" spans="1:22">
      <c r="A1035" s="52"/>
      <c r="B1035" s="50">
        <f t="shared" si="23"/>
        <v>1013</v>
      </c>
      <c r="C1035" s="913"/>
      <c r="D1035" s="913"/>
      <c r="E1035" s="913"/>
      <c r="F1035" s="55"/>
      <c r="L1035" s="372"/>
      <c r="M1035" s="372"/>
      <c r="S1035" s="378"/>
      <c r="T1035" s="372"/>
      <c r="U1035" s="372"/>
      <c r="V1035" s="372"/>
    </row>
    <row r="1036" spans="1:22">
      <c r="A1036" s="52"/>
      <c r="B1036" s="50">
        <f t="shared" si="23"/>
        <v>1014</v>
      </c>
      <c r="C1036" s="913"/>
      <c r="D1036" s="913"/>
      <c r="E1036" s="913"/>
      <c r="F1036" s="55"/>
      <c r="L1036" s="372"/>
      <c r="M1036" s="372"/>
      <c r="S1036" s="378"/>
      <c r="T1036" s="372"/>
      <c r="U1036" s="372"/>
      <c r="V1036" s="372"/>
    </row>
    <row r="1037" spans="1:22">
      <c r="A1037" s="52"/>
      <c r="B1037" s="50">
        <f t="shared" si="23"/>
        <v>1015</v>
      </c>
      <c r="C1037" s="913"/>
      <c r="D1037" s="913"/>
      <c r="E1037" s="913"/>
      <c r="F1037" s="55"/>
      <c r="L1037" s="372"/>
      <c r="M1037" s="372"/>
      <c r="S1037" s="378"/>
      <c r="T1037" s="372"/>
      <c r="U1037" s="372"/>
      <c r="V1037" s="372"/>
    </row>
    <row r="1038" spans="1:22">
      <c r="A1038" s="52"/>
      <c r="B1038" s="50">
        <f t="shared" si="23"/>
        <v>1016</v>
      </c>
      <c r="C1038" s="913"/>
      <c r="D1038" s="913"/>
      <c r="E1038" s="913"/>
      <c r="F1038" s="55"/>
      <c r="L1038" s="372"/>
      <c r="M1038" s="372"/>
      <c r="S1038" s="378"/>
      <c r="T1038" s="372"/>
      <c r="U1038" s="372"/>
      <c r="V1038" s="372"/>
    </row>
    <row r="1039" spans="1:22">
      <c r="A1039" s="52"/>
      <c r="B1039" s="50">
        <f t="shared" si="23"/>
        <v>1017</v>
      </c>
      <c r="C1039" s="913"/>
      <c r="D1039" s="913"/>
      <c r="E1039" s="913"/>
      <c r="F1039" s="55"/>
      <c r="L1039" s="372"/>
      <c r="M1039" s="372"/>
      <c r="S1039" s="378"/>
      <c r="T1039" s="372"/>
      <c r="U1039" s="372"/>
      <c r="V1039" s="372"/>
    </row>
    <row r="1040" spans="1:22">
      <c r="A1040" s="52"/>
      <c r="B1040" s="50">
        <f t="shared" si="23"/>
        <v>1018</v>
      </c>
      <c r="C1040" s="913"/>
      <c r="D1040" s="913"/>
      <c r="E1040" s="913"/>
      <c r="F1040" s="55"/>
      <c r="L1040" s="372"/>
      <c r="M1040" s="372"/>
      <c r="S1040" s="378"/>
      <c r="T1040" s="372"/>
      <c r="U1040" s="372"/>
      <c r="V1040" s="372"/>
    </row>
    <row r="1041" spans="1:22">
      <c r="A1041" s="52"/>
      <c r="B1041" s="50">
        <f t="shared" si="23"/>
        <v>1019</v>
      </c>
      <c r="C1041" s="913"/>
      <c r="D1041" s="913"/>
      <c r="E1041" s="913"/>
      <c r="F1041" s="55"/>
      <c r="L1041" s="372"/>
      <c r="M1041" s="372"/>
      <c r="S1041" s="378"/>
      <c r="T1041" s="372"/>
      <c r="U1041" s="372"/>
      <c r="V1041" s="372"/>
    </row>
    <row r="1042" spans="1:22">
      <c r="A1042" s="52"/>
      <c r="B1042" s="50">
        <f t="shared" si="23"/>
        <v>1020</v>
      </c>
      <c r="C1042" s="913"/>
      <c r="D1042" s="913"/>
      <c r="E1042" s="913"/>
      <c r="F1042" s="55"/>
      <c r="L1042" s="372"/>
      <c r="M1042" s="372"/>
      <c r="S1042" s="378"/>
      <c r="T1042" s="372"/>
      <c r="U1042" s="372"/>
      <c r="V1042" s="372"/>
    </row>
    <row r="1043" spans="1:22">
      <c r="A1043" s="52"/>
      <c r="B1043" s="50">
        <f t="shared" si="23"/>
        <v>1021</v>
      </c>
      <c r="C1043" s="913"/>
      <c r="D1043" s="913"/>
      <c r="E1043" s="913"/>
      <c r="F1043" s="55"/>
      <c r="L1043" s="372"/>
      <c r="M1043" s="372"/>
      <c r="S1043" s="378"/>
      <c r="T1043" s="372"/>
      <c r="U1043" s="372"/>
      <c r="V1043" s="372"/>
    </row>
    <row r="1044" spans="1:22">
      <c r="A1044" s="52"/>
      <c r="B1044" s="50">
        <f t="shared" si="23"/>
        <v>1022</v>
      </c>
      <c r="C1044" s="913"/>
      <c r="D1044" s="913"/>
      <c r="E1044" s="913"/>
      <c r="F1044" s="55"/>
      <c r="L1044" s="372"/>
      <c r="M1044" s="372"/>
      <c r="S1044" s="378"/>
      <c r="T1044" s="372"/>
      <c r="U1044" s="372"/>
      <c r="V1044" s="372"/>
    </row>
    <row r="1045" spans="1:22">
      <c r="A1045" s="52"/>
      <c r="B1045" s="50">
        <f t="shared" si="23"/>
        <v>1023</v>
      </c>
      <c r="C1045" s="913"/>
      <c r="D1045" s="913"/>
      <c r="E1045" s="913"/>
      <c r="F1045" s="55"/>
      <c r="L1045" s="372"/>
      <c r="M1045" s="372"/>
      <c r="S1045" s="378"/>
      <c r="T1045" s="372"/>
      <c r="U1045" s="372"/>
      <c r="V1045" s="372"/>
    </row>
    <row r="1046" spans="1:22">
      <c r="A1046" s="52"/>
      <c r="B1046" s="50">
        <f t="shared" si="23"/>
        <v>1024</v>
      </c>
      <c r="C1046" s="913"/>
      <c r="D1046" s="913"/>
      <c r="E1046" s="913"/>
      <c r="F1046" s="55"/>
      <c r="L1046" s="372"/>
      <c r="M1046" s="372"/>
      <c r="S1046" s="378"/>
      <c r="T1046" s="372"/>
      <c r="U1046" s="372"/>
      <c r="V1046" s="372"/>
    </row>
    <row r="1047" spans="1:22">
      <c r="A1047" s="52"/>
      <c r="B1047" s="50">
        <f t="shared" si="23"/>
        <v>1025</v>
      </c>
      <c r="C1047" s="913"/>
      <c r="D1047" s="913"/>
      <c r="E1047" s="913"/>
      <c r="F1047" s="55"/>
      <c r="L1047" s="372"/>
      <c r="M1047" s="372"/>
      <c r="S1047" s="378"/>
      <c r="T1047" s="372"/>
      <c r="U1047" s="372"/>
      <c r="V1047" s="372"/>
    </row>
    <row r="1048" spans="1:22">
      <c r="A1048" s="52"/>
      <c r="B1048" s="50">
        <f t="shared" si="23"/>
        <v>1026</v>
      </c>
      <c r="C1048" s="913"/>
      <c r="D1048" s="913"/>
      <c r="E1048" s="913"/>
      <c r="F1048" s="55"/>
      <c r="L1048" s="372"/>
      <c r="M1048" s="372"/>
      <c r="S1048" s="378"/>
      <c r="T1048" s="372"/>
      <c r="U1048" s="372"/>
      <c r="V1048" s="372"/>
    </row>
    <row r="1049" spans="1:22">
      <c r="A1049" s="52"/>
      <c r="B1049" s="50">
        <f t="shared" ref="B1049:B1112" si="24">B1048+1</f>
        <v>1027</v>
      </c>
      <c r="C1049" s="913"/>
      <c r="D1049" s="913"/>
      <c r="E1049" s="913"/>
      <c r="F1049" s="55"/>
      <c r="L1049" s="372"/>
      <c r="M1049" s="372"/>
      <c r="S1049" s="378"/>
      <c r="T1049" s="372"/>
      <c r="U1049" s="372"/>
      <c r="V1049" s="372"/>
    </row>
    <row r="1050" spans="1:22">
      <c r="A1050" s="52"/>
      <c r="B1050" s="50">
        <f t="shared" si="24"/>
        <v>1028</v>
      </c>
      <c r="C1050" s="913"/>
      <c r="D1050" s="913"/>
      <c r="E1050" s="913"/>
      <c r="F1050" s="55"/>
      <c r="L1050" s="372"/>
      <c r="M1050" s="372"/>
      <c r="S1050" s="378"/>
      <c r="T1050" s="372"/>
      <c r="U1050" s="372"/>
      <c r="V1050" s="372"/>
    </row>
    <row r="1051" spans="1:22">
      <c r="A1051" s="52"/>
      <c r="B1051" s="50">
        <f t="shared" si="24"/>
        <v>1029</v>
      </c>
      <c r="C1051" s="913"/>
      <c r="D1051" s="913"/>
      <c r="E1051" s="913"/>
      <c r="F1051" s="55"/>
      <c r="L1051" s="372"/>
      <c r="M1051" s="372"/>
      <c r="S1051" s="378"/>
      <c r="T1051" s="372"/>
      <c r="U1051" s="372"/>
      <c r="V1051" s="372"/>
    </row>
    <row r="1052" spans="1:22">
      <c r="A1052" s="52"/>
      <c r="B1052" s="50">
        <f t="shared" si="24"/>
        <v>1030</v>
      </c>
      <c r="C1052" s="913"/>
      <c r="D1052" s="913"/>
      <c r="E1052" s="913"/>
      <c r="F1052" s="55"/>
      <c r="L1052" s="372"/>
      <c r="M1052" s="372"/>
      <c r="S1052" s="378"/>
      <c r="T1052" s="372"/>
      <c r="U1052" s="372"/>
      <c r="V1052" s="372"/>
    </row>
    <row r="1053" spans="1:22">
      <c r="A1053" s="52"/>
      <c r="B1053" s="50">
        <f t="shared" si="24"/>
        <v>1031</v>
      </c>
      <c r="C1053" s="913"/>
      <c r="D1053" s="913"/>
      <c r="E1053" s="913"/>
      <c r="F1053" s="55"/>
      <c r="L1053" s="372"/>
      <c r="M1053" s="372"/>
      <c r="S1053" s="378"/>
      <c r="T1053" s="372"/>
      <c r="U1053" s="372"/>
      <c r="V1053" s="372"/>
    </row>
    <row r="1054" spans="1:22">
      <c r="A1054" s="52"/>
      <c r="B1054" s="50">
        <f t="shared" si="24"/>
        <v>1032</v>
      </c>
      <c r="C1054" s="913"/>
      <c r="D1054" s="913"/>
      <c r="E1054" s="913"/>
      <c r="F1054" s="55"/>
      <c r="L1054" s="372"/>
      <c r="M1054" s="372"/>
      <c r="S1054" s="378"/>
      <c r="T1054" s="372"/>
      <c r="U1054" s="372"/>
      <c r="V1054" s="372"/>
    </row>
    <row r="1055" spans="1:22">
      <c r="A1055" s="52"/>
      <c r="B1055" s="50">
        <f t="shared" si="24"/>
        <v>1033</v>
      </c>
      <c r="C1055" s="913"/>
      <c r="D1055" s="913"/>
      <c r="E1055" s="913"/>
      <c r="F1055" s="55"/>
      <c r="L1055" s="372"/>
      <c r="M1055" s="372"/>
      <c r="S1055" s="378"/>
      <c r="T1055" s="372"/>
      <c r="U1055" s="372"/>
      <c r="V1055" s="372"/>
    </row>
    <row r="1056" spans="1:22">
      <c r="A1056" s="52"/>
      <c r="B1056" s="50">
        <f t="shared" si="24"/>
        <v>1034</v>
      </c>
      <c r="C1056" s="913"/>
      <c r="D1056" s="913"/>
      <c r="E1056" s="913"/>
      <c r="F1056" s="55"/>
      <c r="L1056" s="372"/>
      <c r="M1056" s="372"/>
      <c r="S1056" s="378"/>
      <c r="T1056" s="372"/>
      <c r="U1056" s="372"/>
      <c r="V1056" s="372"/>
    </row>
    <row r="1057" spans="1:22">
      <c r="A1057" s="52"/>
      <c r="B1057" s="50">
        <f t="shared" si="24"/>
        <v>1035</v>
      </c>
      <c r="C1057" s="913"/>
      <c r="D1057" s="913"/>
      <c r="E1057" s="913"/>
      <c r="F1057" s="55"/>
      <c r="L1057" s="372"/>
      <c r="M1057" s="372"/>
      <c r="S1057" s="378"/>
      <c r="T1057" s="372"/>
      <c r="U1057" s="372"/>
      <c r="V1057" s="372"/>
    </row>
    <row r="1058" spans="1:22">
      <c r="A1058" s="52"/>
      <c r="B1058" s="50">
        <f t="shared" si="24"/>
        <v>1036</v>
      </c>
      <c r="C1058" s="913"/>
      <c r="D1058" s="913"/>
      <c r="E1058" s="913"/>
      <c r="F1058" s="55"/>
      <c r="L1058" s="372"/>
      <c r="M1058" s="372"/>
      <c r="S1058" s="378"/>
      <c r="T1058" s="372"/>
      <c r="U1058" s="372"/>
      <c r="V1058" s="372"/>
    </row>
    <row r="1059" spans="1:22">
      <c r="A1059" s="52"/>
      <c r="B1059" s="50">
        <f t="shared" si="24"/>
        <v>1037</v>
      </c>
      <c r="C1059" s="913"/>
      <c r="D1059" s="913"/>
      <c r="E1059" s="913"/>
      <c r="F1059" s="55"/>
      <c r="L1059" s="372"/>
      <c r="M1059" s="372"/>
      <c r="S1059" s="378"/>
      <c r="T1059" s="372"/>
      <c r="U1059" s="372"/>
      <c r="V1059" s="372"/>
    </row>
    <row r="1060" spans="1:22">
      <c r="A1060" s="52"/>
      <c r="B1060" s="50">
        <f t="shared" si="24"/>
        <v>1038</v>
      </c>
      <c r="C1060" s="913"/>
      <c r="D1060" s="913"/>
      <c r="E1060" s="913"/>
      <c r="F1060" s="55"/>
      <c r="L1060" s="372"/>
      <c r="M1060" s="372"/>
      <c r="S1060" s="378"/>
      <c r="T1060" s="372"/>
      <c r="U1060" s="372"/>
      <c r="V1060" s="372"/>
    </row>
    <row r="1061" spans="1:22">
      <c r="A1061" s="52"/>
      <c r="B1061" s="50">
        <f t="shared" si="24"/>
        <v>1039</v>
      </c>
      <c r="C1061" s="913"/>
      <c r="D1061" s="913"/>
      <c r="E1061" s="913"/>
      <c r="F1061" s="55"/>
      <c r="L1061" s="372"/>
      <c r="M1061" s="372"/>
      <c r="S1061" s="378"/>
      <c r="T1061" s="372"/>
      <c r="U1061" s="372"/>
      <c r="V1061" s="372"/>
    </row>
    <row r="1062" spans="1:22">
      <c r="A1062" s="52"/>
      <c r="B1062" s="50">
        <f t="shared" si="24"/>
        <v>1040</v>
      </c>
      <c r="C1062" s="913"/>
      <c r="D1062" s="913"/>
      <c r="E1062" s="913"/>
      <c r="F1062" s="55"/>
      <c r="L1062" s="372"/>
      <c r="M1062" s="372"/>
      <c r="S1062" s="378"/>
      <c r="T1062" s="372"/>
      <c r="U1062" s="372"/>
      <c r="V1062" s="372"/>
    </row>
    <row r="1063" spans="1:22">
      <c r="A1063" s="52"/>
      <c r="B1063" s="50">
        <f t="shared" si="24"/>
        <v>1041</v>
      </c>
      <c r="C1063" s="913"/>
      <c r="D1063" s="913"/>
      <c r="E1063" s="913"/>
      <c r="F1063" s="55"/>
      <c r="L1063" s="372"/>
      <c r="M1063" s="372"/>
      <c r="S1063" s="378"/>
      <c r="T1063" s="372"/>
      <c r="U1063" s="372"/>
      <c r="V1063" s="372"/>
    </row>
    <row r="1064" spans="1:22">
      <c r="A1064" s="52"/>
      <c r="B1064" s="50">
        <f t="shared" si="24"/>
        <v>1042</v>
      </c>
      <c r="C1064" s="913"/>
      <c r="D1064" s="913"/>
      <c r="E1064" s="913"/>
      <c r="F1064" s="55"/>
      <c r="L1064" s="372"/>
      <c r="M1064" s="372"/>
      <c r="S1064" s="378"/>
      <c r="T1064" s="372"/>
      <c r="U1064" s="372"/>
      <c r="V1064" s="372"/>
    </row>
    <row r="1065" spans="1:22">
      <c r="A1065" s="52"/>
      <c r="B1065" s="50">
        <f t="shared" si="24"/>
        <v>1043</v>
      </c>
      <c r="C1065" s="913"/>
      <c r="D1065" s="913"/>
      <c r="E1065" s="913"/>
      <c r="F1065" s="55"/>
      <c r="L1065" s="372"/>
      <c r="M1065" s="372"/>
      <c r="S1065" s="378"/>
      <c r="T1065" s="372"/>
      <c r="U1065" s="372"/>
      <c r="V1065" s="372"/>
    </row>
    <row r="1066" spans="1:22">
      <c r="A1066" s="52"/>
      <c r="B1066" s="50">
        <f t="shared" si="24"/>
        <v>1044</v>
      </c>
      <c r="C1066" s="913"/>
      <c r="D1066" s="913"/>
      <c r="E1066" s="913"/>
      <c r="F1066" s="55"/>
      <c r="L1066" s="372"/>
      <c r="M1066" s="372"/>
      <c r="S1066" s="378"/>
      <c r="T1066" s="372"/>
      <c r="U1066" s="372"/>
      <c r="V1066" s="372"/>
    </row>
    <row r="1067" spans="1:22">
      <c r="A1067" s="52"/>
      <c r="B1067" s="50">
        <f t="shared" si="24"/>
        <v>1045</v>
      </c>
      <c r="C1067" s="913"/>
      <c r="D1067" s="913"/>
      <c r="E1067" s="913"/>
      <c r="F1067" s="55"/>
      <c r="L1067" s="372"/>
      <c r="M1067" s="372"/>
      <c r="S1067" s="378"/>
      <c r="T1067" s="372"/>
      <c r="U1067" s="372"/>
      <c r="V1067" s="372"/>
    </row>
    <row r="1068" spans="1:22">
      <c r="A1068" s="52"/>
      <c r="B1068" s="50">
        <f t="shared" si="24"/>
        <v>1046</v>
      </c>
      <c r="C1068" s="913"/>
      <c r="D1068" s="913"/>
      <c r="E1068" s="913"/>
      <c r="F1068" s="55"/>
      <c r="L1068" s="372"/>
      <c r="M1068" s="372"/>
      <c r="S1068" s="378"/>
      <c r="T1068" s="372"/>
      <c r="U1068" s="372"/>
      <c r="V1068" s="372"/>
    </row>
    <row r="1069" spans="1:22">
      <c r="A1069" s="52"/>
      <c r="B1069" s="50">
        <f t="shared" si="24"/>
        <v>1047</v>
      </c>
      <c r="C1069" s="913"/>
      <c r="D1069" s="913"/>
      <c r="E1069" s="913"/>
      <c r="F1069" s="55"/>
      <c r="L1069" s="372"/>
      <c r="M1069" s="372"/>
      <c r="S1069" s="378"/>
      <c r="T1069" s="372"/>
      <c r="U1069" s="372"/>
      <c r="V1069" s="372"/>
    </row>
    <row r="1070" spans="1:22">
      <c r="A1070" s="52"/>
      <c r="B1070" s="50">
        <f t="shared" si="24"/>
        <v>1048</v>
      </c>
      <c r="C1070" s="913"/>
      <c r="D1070" s="913"/>
      <c r="E1070" s="913"/>
      <c r="F1070" s="55"/>
      <c r="L1070" s="372"/>
      <c r="M1070" s="372"/>
      <c r="S1070" s="378"/>
      <c r="T1070" s="372"/>
      <c r="U1070" s="372"/>
      <c r="V1070" s="372"/>
    </row>
    <row r="1071" spans="1:22">
      <c r="A1071" s="52"/>
      <c r="B1071" s="50">
        <f t="shared" si="24"/>
        <v>1049</v>
      </c>
      <c r="C1071" s="913"/>
      <c r="D1071" s="913"/>
      <c r="E1071" s="913"/>
      <c r="F1071" s="55"/>
      <c r="L1071" s="372"/>
      <c r="M1071" s="372"/>
      <c r="S1071" s="378"/>
      <c r="T1071" s="372"/>
      <c r="U1071" s="372"/>
      <c r="V1071" s="372"/>
    </row>
    <row r="1072" spans="1:22">
      <c r="A1072" s="52"/>
      <c r="B1072" s="50">
        <f t="shared" si="24"/>
        <v>1050</v>
      </c>
      <c r="C1072" s="913"/>
      <c r="D1072" s="913"/>
      <c r="E1072" s="913"/>
      <c r="F1072" s="55"/>
      <c r="L1072" s="372"/>
      <c r="M1072" s="372"/>
      <c r="S1072" s="378"/>
      <c r="T1072" s="372"/>
      <c r="U1072" s="372"/>
      <c r="V1072" s="372"/>
    </row>
    <row r="1073" spans="1:22">
      <c r="A1073" s="52"/>
      <c r="B1073" s="50">
        <f t="shared" si="24"/>
        <v>1051</v>
      </c>
      <c r="C1073" s="913"/>
      <c r="D1073" s="913"/>
      <c r="E1073" s="913"/>
      <c r="F1073" s="55"/>
      <c r="L1073" s="372"/>
      <c r="M1073" s="372"/>
      <c r="S1073" s="378"/>
      <c r="T1073" s="372"/>
      <c r="U1073" s="372"/>
      <c r="V1073" s="372"/>
    </row>
    <row r="1074" spans="1:22">
      <c r="A1074" s="52"/>
      <c r="B1074" s="50">
        <f t="shared" si="24"/>
        <v>1052</v>
      </c>
      <c r="C1074" s="913"/>
      <c r="D1074" s="913"/>
      <c r="E1074" s="913"/>
      <c r="F1074" s="55"/>
      <c r="L1074" s="372"/>
      <c r="M1074" s="372"/>
      <c r="S1074" s="378"/>
      <c r="T1074" s="372"/>
      <c r="U1074" s="372"/>
      <c r="V1074" s="372"/>
    </row>
    <row r="1075" spans="1:22">
      <c r="A1075" s="52"/>
      <c r="B1075" s="50">
        <f t="shared" si="24"/>
        <v>1053</v>
      </c>
      <c r="C1075" s="913"/>
      <c r="D1075" s="913"/>
      <c r="E1075" s="913"/>
      <c r="F1075" s="55"/>
      <c r="L1075" s="372"/>
      <c r="M1075" s="372"/>
      <c r="S1075" s="378"/>
      <c r="T1075" s="372"/>
      <c r="U1075" s="372"/>
      <c r="V1075" s="372"/>
    </row>
    <row r="1076" spans="1:22">
      <c r="A1076" s="52"/>
      <c r="B1076" s="50">
        <f t="shared" si="24"/>
        <v>1054</v>
      </c>
      <c r="C1076" s="913"/>
      <c r="D1076" s="913"/>
      <c r="E1076" s="913"/>
      <c r="F1076" s="55"/>
      <c r="L1076" s="372"/>
      <c r="M1076" s="372"/>
      <c r="S1076" s="378"/>
      <c r="T1076" s="372"/>
      <c r="U1076" s="372"/>
      <c r="V1076" s="372"/>
    </row>
    <row r="1077" spans="1:22">
      <c r="A1077" s="52"/>
      <c r="B1077" s="50">
        <f t="shared" si="24"/>
        <v>1055</v>
      </c>
      <c r="C1077" s="913"/>
      <c r="D1077" s="913"/>
      <c r="E1077" s="913"/>
      <c r="F1077" s="55"/>
      <c r="L1077" s="372"/>
      <c r="M1077" s="372"/>
      <c r="S1077" s="378"/>
      <c r="T1077" s="372"/>
      <c r="U1077" s="372"/>
      <c r="V1077" s="372"/>
    </row>
    <row r="1078" spans="1:22">
      <c r="A1078" s="52"/>
      <c r="B1078" s="50">
        <f t="shared" si="24"/>
        <v>1056</v>
      </c>
      <c r="C1078" s="913"/>
      <c r="D1078" s="913"/>
      <c r="E1078" s="913"/>
      <c r="F1078" s="55"/>
      <c r="L1078" s="372"/>
      <c r="M1078" s="372"/>
      <c r="S1078" s="378"/>
      <c r="T1078" s="372"/>
      <c r="U1078" s="372"/>
      <c r="V1078" s="372"/>
    </row>
    <row r="1079" spans="1:22">
      <c r="A1079" s="52"/>
      <c r="B1079" s="50">
        <f t="shared" si="24"/>
        <v>1057</v>
      </c>
      <c r="C1079" s="913"/>
      <c r="D1079" s="913"/>
      <c r="E1079" s="913"/>
      <c r="F1079" s="55"/>
      <c r="L1079" s="372"/>
      <c r="M1079" s="372"/>
      <c r="S1079" s="378"/>
      <c r="T1079" s="372"/>
      <c r="U1079" s="372"/>
      <c r="V1079" s="372"/>
    </row>
    <row r="1080" spans="1:22">
      <c r="A1080" s="52"/>
      <c r="B1080" s="50">
        <f t="shared" si="24"/>
        <v>1058</v>
      </c>
      <c r="C1080" s="913"/>
      <c r="D1080" s="913"/>
      <c r="E1080" s="913"/>
      <c r="F1080" s="55"/>
      <c r="L1080" s="372"/>
      <c r="M1080" s="372"/>
      <c r="S1080" s="378"/>
      <c r="T1080" s="372"/>
      <c r="U1080" s="372"/>
      <c r="V1080" s="372"/>
    </row>
    <row r="1081" spans="1:22">
      <c r="A1081" s="52"/>
      <c r="B1081" s="50">
        <f t="shared" si="24"/>
        <v>1059</v>
      </c>
      <c r="C1081" s="913"/>
      <c r="D1081" s="913"/>
      <c r="E1081" s="913"/>
      <c r="F1081" s="55"/>
      <c r="L1081" s="372"/>
      <c r="M1081" s="372"/>
      <c r="S1081" s="378"/>
      <c r="T1081" s="372"/>
      <c r="U1081" s="372"/>
      <c r="V1081" s="372"/>
    </row>
    <row r="1082" spans="1:22">
      <c r="A1082" s="52"/>
      <c r="B1082" s="50">
        <f t="shared" si="24"/>
        <v>1060</v>
      </c>
      <c r="C1082" s="913"/>
      <c r="D1082" s="913"/>
      <c r="E1082" s="913"/>
      <c r="F1082" s="55"/>
      <c r="L1082" s="372"/>
      <c r="M1082" s="372"/>
      <c r="S1082" s="378"/>
      <c r="T1082" s="372"/>
      <c r="U1082" s="372"/>
      <c r="V1082" s="372"/>
    </row>
    <row r="1083" spans="1:22">
      <c r="A1083" s="52"/>
      <c r="B1083" s="50">
        <f t="shared" si="24"/>
        <v>1061</v>
      </c>
      <c r="C1083" s="913"/>
      <c r="D1083" s="913"/>
      <c r="E1083" s="913"/>
      <c r="F1083" s="55"/>
      <c r="L1083" s="372"/>
      <c r="M1083" s="372"/>
      <c r="S1083" s="378"/>
      <c r="T1083" s="372"/>
      <c r="U1083" s="372"/>
      <c r="V1083" s="372"/>
    </row>
    <row r="1084" spans="1:22">
      <c r="A1084" s="52"/>
      <c r="B1084" s="50">
        <f t="shared" si="24"/>
        <v>1062</v>
      </c>
      <c r="C1084" s="913"/>
      <c r="D1084" s="913"/>
      <c r="E1084" s="913"/>
      <c r="F1084" s="55"/>
      <c r="L1084" s="372"/>
      <c r="M1084" s="372"/>
      <c r="S1084" s="378"/>
      <c r="T1084" s="372"/>
      <c r="U1084" s="372"/>
      <c r="V1084" s="372"/>
    </row>
    <row r="1085" spans="1:22">
      <c r="A1085" s="52"/>
      <c r="B1085" s="50">
        <f t="shared" si="24"/>
        <v>1063</v>
      </c>
      <c r="C1085" s="913"/>
      <c r="D1085" s="913"/>
      <c r="E1085" s="913"/>
      <c r="F1085" s="55"/>
      <c r="L1085" s="372"/>
      <c r="M1085" s="372"/>
      <c r="S1085" s="378"/>
      <c r="T1085" s="372"/>
      <c r="U1085" s="372"/>
      <c r="V1085" s="372"/>
    </row>
    <row r="1086" spans="1:22">
      <c r="A1086" s="52"/>
      <c r="B1086" s="50">
        <f t="shared" si="24"/>
        <v>1064</v>
      </c>
      <c r="C1086" s="913"/>
      <c r="D1086" s="913"/>
      <c r="E1086" s="913"/>
      <c r="F1086" s="55"/>
      <c r="L1086" s="372"/>
      <c r="M1086" s="372"/>
      <c r="S1086" s="378"/>
      <c r="T1086" s="372"/>
      <c r="U1086" s="372"/>
      <c r="V1086" s="372"/>
    </row>
    <row r="1087" spans="1:22">
      <c r="A1087" s="52"/>
      <c r="B1087" s="50">
        <f t="shared" si="24"/>
        <v>1065</v>
      </c>
      <c r="C1087" s="913"/>
      <c r="D1087" s="913"/>
      <c r="E1087" s="913"/>
      <c r="F1087" s="55"/>
      <c r="L1087" s="372"/>
      <c r="M1087" s="372"/>
      <c r="S1087" s="378"/>
      <c r="T1087" s="372"/>
      <c r="U1087" s="372"/>
      <c r="V1087" s="372"/>
    </row>
    <row r="1088" spans="1:22">
      <c r="A1088" s="52"/>
      <c r="B1088" s="50">
        <f t="shared" si="24"/>
        <v>1066</v>
      </c>
      <c r="C1088" s="913"/>
      <c r="D1088" s="913"/>
      <c r="E1088" s="913"/>
      <c r="F1088" s="55"/>
      <c r="L1088" s="372"/>
      <c r="M1088" s="372"/>
      <c r="S1088" s="378"/>
      <c r="T1088" s="372"/>
      <c r="U1088" s="372"/>
      <c r="V1088" s="372"/>
    </row>
    <row r="1089" spans="1:22">
      <c r="A1089" s="52"/>
      <c r="B1089" s="50">
        <f t="shared" si="24"/>
        <v>1067</v>
      </c>
      <c r="C1089" s="913"/>
      <c r="D1089" s="913"/>
      <c r="E1089" s="913"/>
      <c r="F1089" s="55"/>
      <c r="L1089" s="372"/>
      <c r="M1089" s="372"/>
      <c r="S1089" s="378"/>
      <c r="T1089" s="372"/>
      <c r="U1089" s="372"/>
      <c r="V1089" s="372"/>
    </row>
    <row r="1090" spans="1:22">
      <c r="A1090" s="52"/>
      <c r="B1090" s="50">
        <f t="shared" si="24"/>
        <v>1068</v>
      </c>
      <c r="C1090" s="913"/>
      <c r="D1090" s="913"/>
      <c r="E1090" s="913"/>
      <c r="F1090" s="55"/>
      <c r="L1090" s="372"/>
      <c r="M1090" s="372"/>
      <c r="S1090" s="378"/>
      <c r="T1090" s="372"/>
      <c r="U1090" s="372"/>
      <c r="V1090" s="372"/>
    </row>
    <row r="1091" spans="1:22">
      <c r="A1091" s="52"/>
      <c r="B1091" s="50">
        <f t="shared" si="24"/>
        <v>1069</v>
      </c>
      <c r="C1091" s="913"/>
      <c r="D1091" s="913"/>
      <c r="E1091" s="913"/>
      <c r="F1091" s="55"/>
      <c r="L1091" s="372"/>
      <c r="M1091" s="372"/>
      <c r="S1091" s="378"/>
      <c r="T1091" s="372"/>
      <c r="U1091" s="372"/>
      <c r="V1091" s="372"/>
    </row>
    <row r="1092" spans="1:22">
      <c r="A1092" s="52"/>
      <c r="B1092" s="50">
        <f t="shared" si="24"/>
        <v>1070</v>
      </c>
      <c r="C1092" s="913"/>
      <c r="D1092" s="913"/>
      <c r="E1092" s="913"/>
      <c r="F1092" s="55"/>
      <c r="L1092" s="372"/>
      <c r="M1092" s="372"/>
      <c r="S1092" s="378"/>
      <c r="T1092" s="372"/>
      <c r="U1092" s="372"/>
      <c r="V1092" s="372"/>
    </row>
    <row r="1093" spans="1:22">
      <c r="A1093" s="52"/>
      <c r="B1093" s="50">
        <f t="shared" si="24"/>
        <v>1071</v>
      </c>
      <c r="C1093" s="913"/>
      <c r="D1093" s="913"/>
      <c r="E1093" s="913"/>
      <c r="F1093" s="55"/>
      <c r="L1093" s="372"/>
      <c r="M1093" s="372"/>
      <c r="S1093" s="378"/>
      <c r="T1093" s="372"/>
      <c r="U1093" s="372"/>
      <c r="V1093" s="372"/>
    </row>
    <row r="1094" spans="1:22">
      <c r="A1094" s="52"/>
      <c r="B1094" s="50">
        <f t="shared" si="24"/>
        <v>1072</v>
      </c>
      <c r="C1094" s="913"/>
      <c r="D1094" s="913"/>
      <c r="E1094" s="913"/>
      <c r="F1094" s="55"/>
      <c r="L1094" s="372"/>
      <c r="M1094" s="372"/>
      <c r="S1094" s="378"/>
      <c r="T1094" s="372"/>
      <c r="U1094" s="372"/>
      <c r="V1094" s="372"/>
    </row>
    <row r="1095" spans="1:22">
      <c r="A1095" s="52"/>
      <c r="B1095" s="50">
        <f t="shared" si="24"/>
        <v>1073</v>
      </c>
      <c r="C1095" s="913"/>
      <c r="D1095" s="913"/>
      <c r="E1095" s="913"/>
      <c r="F1095" s="55"/>
      <c r="L1095" s="372"/>
      <c r="M1095" s="372"/>
      <c r="S1095" s="378"/>
      <c r="T1095" s="372"/>
      <c r="U1095" s="372"/>
      <c r="V1095" s="372"/>
    </row>
    <row r="1096" spans="1:22">
      <c r="A1096" s="52"/>
      <c r="B1096" s="50">
        <f t="shared" si="24"/>
        <v>1074</v>
      </c>
      <c r="C1096" s="913"/>
      <c r="D1096" s="913"/>
      <c r="E1096" s="913"/>
      <c r="F1096" s="55"/>
      <c r="L1096" s="372"/>
      <c r="M1096" s="372"/>
      <c r="S1096" s="378"/>
      <c r="T1096" s="372"/>
      <c r="U1096" s="372"/>
      <c r="V1096" s="372"/>
    </row>
    <row r="1097" spans="1:22">
      <c r="A1097" s="52"/>
      <c r="B1097" s="50">
        <f t="shared" si="24"/>
        <v>1075</v>
      </c>
      <c r="C1097" s="913"/>
      <c r="D1097" s="913"/>
      <c r="E1097" s="913"/>
      <c r="F1097" s="55"/>
      <c r="L1097" s="372"/>
      <c r="M1097" s="372"/>
      <c r="S1097" s="378"/>
      <c r="T1097" s="372"/>
      <c r="U1097" s="372"/>
      <c r="V1097" s="372"/>
    </row>
    <row r="1098" spans="1:22">
      <c r="A1098" s="52"/>
      <c r="B1098" s="50">
        <f t="shared" si="24"/>
        <v>1076</v>
      </c>
      <c r="C1098" s="913"/>
      <c r="D1098" s="913"/>
      <c r="E1098" s="913"/>
      <c r="F1098" s="55"/>
      <c r="L1098" s="372"/>
      <c r="M1098" s="372"/>
      <c r="S1098" s="378"/>
      <c r="T1098" s="372"/>
      <c r="U1098" s="372"/>
      <c r="V1098" s="372"/>
    </row>
    <row r="1099" spans="1:22">
      <c r="A1099" s="52"/>
      <c r="B1099" s="50">
        <f t="shared" si="24"/>
        <v>1077</v>
      </c>
      <c r="C1099" s="913"/>
      <c r="D1099" s="913"/>
      <c r="E1099" s="913"/>
      <c r="F1099" s="55"/>
      <c r="L1099" s="372"/>
      <c r="M1099" s="372"/>
      <c r="S1099" s="378"/>
      <c r="T1099" s="372"/>
      <c r="U1099" s="372"/>
      <c r="V1099" s="372"/>
    </row>
    <row r="1100" spans="1:22">
      <c r="A1100" s="52"/>
      <c r="B1100" s="50">
        <f t="shared" si="24"/>
        <v>1078</v>
      </c>
      <c r="C1100" s="913"/>
      <c r="D1100" s="913"/>
      <c r="E1100" s="913"/>
      <c r="F1100" s="55"/>
      <c r="L1100" s="372"/>
      <c r="M1100" s="372"/>
      <c r="S1100" s="378"/>
      <c r="T1100" s="372"/>
      <c r="U1100" s="372"/>
      <c r="V1100" s="372"/>
    </row>
    <row r="1101" spans="1:22">
      <c r="A1101" s="52"/>
      <c r="B1101" s="50">
        <f t="shared" si="24"/>
        <v>1079</v>
      </c>
      <c r="C1101" s="913"/>
      <c r="D1101" s="913"/>
      <c r="E1101" s="913"/>
      <c r="F1101" s="55"/>
      <c r="L1101" s="372"/>
      <c r="M1101" s="372"/>
      <c r="S1101" s="378"/>
      <c r="T1101" s="372"/>
      <c r="U1101" s="372"/>
      <c r="V1101" s="372"/>
    </row>
    <row r="1102" spans="1:22">
      <c r="A1102" s="52"/>
      <c r="B1102" s="50">
        <f t="shared" si="24"/>
        <v>1080</v>
      </c>
      <c r="C1102" s="913"/>
      <c r="D1102" s="913"/>
      <c r="E1102" s="913"/>
      <c r="F1102" s="55"/>
      <c r="L1102" s="372"/>
      <c r="M1102" s="372"/>
      <c r="S1102" s="378"/>
      <c r="T1102" s="372"/>
      <c r="U1102" s="372"/>
      <c r="V1102" s="372"/>
    </row>
    <row r="1103" spans="1:22">
      <c r="A1103" s="52"/>
      <c r="B1103" s="50">
        <f t="shared" si="24"/>
        <v>1081</v>
      </c>
      <c r="C1103" s="913"/>
      <c r="D1103" s="913"/>
      <c r="E1103" s="913"/>
      <c r="F1103" s="55"/>
      <c r="L1103" s="372"/>
      <c r="M1103" s="372"/>
      <c r="S1103" s="378"/>
      <c r="T1103" s="372"/>
      <c r="U1103" s="372"/>
      <c r="V1103" s="372"/>
    </row>
    <row r="1104" spans="1:22">
      <c r="A1104" s="52"/>
      <c r="B1104" s="50">
        <f t="shared" si="24"/>
        <v>1082</v>
      </c>
      <c r="C1104" s="913"/>
      <c r="D1104" s="913"/>
      <c r="E1104" s="913"/>
      <c r="F1104" s="55"/>
      <c r="L1104" s="372"/>
      <c r="M1104" s="372"/>
      <c r="S1104" s="378"/>
      <c r="T1104" s="372"/>
      <c r="U1104" s="372"/>
      <c r="V1104" s="372"/>
    </row>
    <row r="1105" spans="1:22">
      <c r="A1105" s="52"/>
      <c r="B1105" s="50">
        <f t="shared" si="24"/>
        <v>1083</v>
      </c>
      <c r="C1105" s="913"/>
      <c r="D1105" s="913"/>
      <c r="E1105" s="913"/>
      <c r="F1105" s="55"/>
      <c r="L1105" s="372"/>
      <c r="M1105" s="372"/>
      <c r="S1105" s="378"/>
      <c r="T1105" s="372"/>
      <c r="U1105" s="372"/>
      <c r="V1105" s="372"/>
    </row>
    <row r="1106" spans="1:22">
      <c r="A1106" s="52"/>
      <c r="B1106" s="50">
        <f t="shared" si="24"/>
        <v>1084</v>
      </c>
      <c r="C1106" s="913"/>
      <c r="D1106" s="913"/>
      <c r="E1106" s="913"/>
      <c r="F1106" s="55"/>
      <c r="L1106" s="372"/>
      <c r="M1106" s="372"/>
      <c r="S1106" s="378"/>
      <c r="T1106" s="372"/>
      <c r="U1106" s="372"/>
      <c r="V1106" s="372"/>
    </row>
    <row r="1107" spans="1:22">
      <c r="A1107" s="52"/>
      <c r="B1107" s="50">
        <f t="shared" si="24"/>
        <v>1085</v>
      </c>
      <c r="C1107" s="913"/>
      <c r="D1107" s="913"/>
      <c r="E1107" s="913"/>
      <c r="F1107" s="55"/>
      <c r="L1107" s="372"/>
      <c r="M1107" s="372"/>
      <c r="S1107" s="378"/>
      <c r="T1107" s="372"/>
      <c r="U1107" s="372"/>
      <c r="V1107" s="372"/>
    </row>
    <row r="1108" spans="1:22">
      <c r="A1108" s="52"/>
      <c r="B1108" s="50">
        <f t="shared" si="24"/>
        <v>1086</v>
      </c>
      <c r="C1108" s="913"/>
      <c r="D1108" s="913"/>
      <c r="E1108" s="913"/>
      <c r="F1108" s="55"/>
      <c r="L1108" s="372"/>
      <c r="M1108" s="372"/>
      <c r="S1108" s="378"/>
      <c r="T1108" s="372"/>
      <c r="U1108" s="372"/>
      <c r="V1108" s="372"/>
    </row>
    <row r="1109" spans="1:22">
      <c r="A1109" s="52"/>
      <c r="B1109" s="50">
        <f t="shared" si="24"/>
        <v>1087</v>
      </c>
      <c r="C1109" s="913"/>
      <c r="D1109" s="913"/>
      <c r="E1109" s="913"/>
      <c r="F1109" s="55"/>
      <c r="L1109" s="372"/>
      <c r="M1109" s="372"/>
      <c r="S1109" s="378"/>
      <c r="T1109" s="372"/>
      <c r="U1109" s="372"/>
      <c r="V1109" s="372"/>
    </row>
    <row r="1110" spans="1:22">
      <c r="A1110" s="52"/>
      <c r="B1110" s="50">
        <f t="shared" si="24"/>
        <v>1088</v>
      </c>
      <c r="C1110" s="913"/>
      <c r="D1110" s="913"/>
      <c r="E1110" s="913"/>
      <c r="F1110" s="55"/>
      <c r="L1110" s="372"/>
      <c r="M1110" s="372"/>
      <c r="S1110" s="378"/>
      <c r="T1110" s="372"/>
      <c r="U1110" s="372"/>
      <c r="V1110" s="372"/>
    </row>
    <row r="1111" spans="1:22">
      <c r="A1111" s="52"/>
      <c r="B1111" s="50">
        <f t="shared" si="24"/>
        <v>1089</v>
      </c>
      <c r="C1111" s="913"/>
      <c r="D1111" s="913"/>
      <c r="E1111" s="913"/>
      <c r="F1111" s="55"/>
      <c r="L1111" s="372"/>
      <c r="M1111" s="372"/>
      <c r="S1111" s="378"/>
      <c r="T1111" s="372"/>
      <c r="U1111" s="372"/>
      <c r="V1111" s="372"/>
    </row>
    <row r="1112" spans="1:22">
      <c r="A1112" s="52"/>
      <c r="B1112" s="50">
        <f t="shared" si="24"/>
        <v>1090</v>
      </c>
      <c r="C1112" s="913"/>
      <c r="D1112" s="913"/>
      <c r="E1112" s="913"/>
      <c r="F1112" s="55"/>
      <c r="L1112" s="372"/>
      <c r="M1112" s="372"/>
      <c r="S1112" s="378"/>
      <c r="T1112" s="372"/>
      <c r="U1112" s="372"/>
      <c r="V1112" s="372"/>
    </row>
    <row r="1113" spans="1:22">
      <c r="A1113" s="52"/>
      <c r="B1113" s="50">
        <f t="shared" ref="B1113:B1176" si="25">B1112+1</f>
        <v>1091</v>
      </c>
      <c r="C1113" s="913"/>
      <c r="D1113" s="913"/>
      <c r="E1113" s="913"/>
      <c r="F1113" s="55"/>
      <c r="L1113" s="372"/>
      <c r="M1113" s="372"/>
      <c r="S1113" s="378"/>
      <c r="T1113" s="372"/>
      <c r="U1113" s="372"/>
      <c r="V1113" s="372"/>
    </row>
    <row r="1114" spans="1:22">
      <c r="A1114" s="52"/>
      <c r="B1114" s="50">
        <f t="shared" si="25"/>
        <v>1092</v>
      </c>
      <c r="C1114" s="913"/>
      <c r="D1114" s="913"/>
      <c r="E1114" s="913"/>
      <c r="F1114" s="55"/>
      <c r="L1114" s="372"/>
      <c r="M1114" s="372"/>
      <c r="S1114" s="378"/>
      <c r="T1114" s="372"/>
      <c r="U1114" s="372"/>
      <c r="V1114" s="372"/>
    </row>
    <row r="1115" spans="1:22">
      <c r="A1115" s="52"/>
      <c r="B1115" s="50">
        <f t="shared" si="25"/>
        <v>1093</v>
      </c>
      <c r="C1115" s="913"/>
      <c r="D1115" s="913"/>
      <c r="E1115" s="913"/>
      <c r="F1115" s="55"/>
      <c r="L1115" s="372"/>
      <c r="M1115" s="372"/>
      <c r="S1115" s="378"/>
      <c r="T1115" s="372"/>
      <c r="U1115" s="372"/>
      <c r="V1115" s="372"/>
    </row>
    <row r="1116" spans="1:22">
      <c r="A1116" s="52"/>
      <c r="B1116" s="50">
        <f t="shared" si="25"/>
        <v>1094</v>
      </c>
      <c r="C1116" s="913"/>
      <c r="D1116" s="913"/>
      <c r="E1116" s="913"/>
      <c r="F1116" s="55"/>
      <c r="L1116" s="372"/>
      <c r="M1116" s="372"/>
      <c r="S1116" s="378"/>
      <c r="T1116" s="372"/>
      <c r="U1116" s="372"/>
      <c r="V1116" s="372"/>
    </row>
    <row r="1117" spans="1:22">
      <c r="A1117" s="52"/>
      <c r="B1117" s="50">
        <f t="shared" si="25"/>
        <v>1095</v>
      </c>
      <c r="C1117" s="913"/>
      <c r="D1117" s="913"/>
      <c r="E1117" s="913"/>
      <c r="F1117" s="55"/>
      <c r="L1117" s="372"/>
      <c r="M1117" s="372"/>
      <c r="S1117" s="378"/>
      <c r="T1117" s="372"/>
      <c r="U1117" s="372"/>
      <c r="V1117" s="372"/>
    </row>
    <row r="1118" spans="1:22">
      <c r="A1118" s="52"/>
      <c r="B1118" s="50">
        <f t="shared" si="25"/>
        <v>1096</v>
      </c>
      <c r="C1118" s="913"/>
      <c r="D1118" s="913"/>
      <c r="E1118" s="913"/>
      <c r="F1118" s="55"/>
      <c r="L1118" s="372"/>
      <c r="M1118" s="372"/>
      <c r="S1118" s="378"/>
      <c r="T1118" s="372"/>
      <c r="U1118" s="372"/>
      <c r="V1118" s="372"/>
    </row>
    <row r="1119" spans="1:22">
      <c r="A1119" s="52"/>
      <c r="B1119" s="50">
        <f t="shared" si="25"/>
        <v>1097</v>
      </c>
      <c r="C1119" s="913"/>
      <c r="D1119" s="913"/>
      <c r="E1119" s="913"/>
      <c r="F1119" s="55"/>
      <c r="L1119" s="372"/>
      <c r="M1119" s="372"/>
      <c r="S1119" s="378"/>
      <c r="T1119" s="372"/>
      <c r="U1119" s="372"/>
      <c r="V1119" s="372"/>
    </row>
    <row r="1120" spans="1:22">
      <c r="A1120" s="52"/>
      <c r="B1120" s="50">
        <f t="shared" si="25"/>
        <v>1098</v>
      </c>
      <c r="C1120" s="913"/>
      <c r="D1120" s="913"/>
      <c r="E1120" s="913"/>
      <c r="F1120" s="55"/>
      <c r="L1120" s="372"/>
      <c r="M1120" s="372"/>
      <c r="S1120" s="378"/>
      <c r="T1120" s="372"/>
      <c r="U1120" s="372"/>
      <c r="V1120" s="372"/>
    </row>
    <row r="1121" spans="1:22">
      <c r="A1121" s="52"/>
      <c r="B1121" s="50">
        <f t="shared" si="25"/>
        <v>1099</v>
      </c>
      <c r="C1121" s="913"/>
      <c r="D1121" s="913"/>
      <c r="E1121" s="913"/>
      <c r="F1121" s="55"/>
      <c r="L1121" s="372"/>
      <c r="M1121" s="372"/>
      <c r="S1121" s="378"/>
      <c r="T1121" s="372"/>
      <c r="U1121" s="372"/>
      <c r="V1121" s="372"/>
    </row>
    <row r="1122" spans="1:22">
      <c r="A1122" s="52"/>
      <c r="B1122" s="50">
        <f t="shared" si="25"/>
        <v>1100</v>
      </c>
      <c r="C1122" s="913"/>
      <c r="D1122" s="913"/>
      <c r="E1122" s="913"/>
      <c r="F1122" s="55"/>
      <c r="L1122" s="372"/>
      <c r="M1122" s="372"/>
      <c r="S1122" s="378"/>
      <c r="T1122" s="372"/>
      <c r="U1122" s="372"/>
      <c r="V1122" s="372"/>
    </row>
    <row r="1123" spans="1:22">
      <c r="A1123" s="52"/>
      <c r="B1123" s="50">
        <f t="shared" si="25"/>
        <v>1101</v>
      </c>
      <c r="C1123" s="913"/>
      <c r="D1123" s="913"/>
      <c r="E1123" s="913"/>
      <c r="F1123" s="55"/>
      <c r="L1123" s="372"/>
      <c r="M1123" s="372"/>
      <c r="S1123" s="378"/>
      <c r="T1123" s="372"/>
      <c r="U1123" s="372"/>
      <c r="V1123" s="372"/>
    </row>
    <row r="1124" spans="1:22">
      <c r="A1124" s="52"/>
      <c r="B1124" s="50">
        <f t="shared" si="25"/>
        <v>1102</v>
      </c>
      <c r="C1124" s="913"/>
      <c r="D1124" s="913"/>
      <c r="E1124" s="913"/>
      <c r="F1124" s="55"/>
      <c r="L1124" s="372"/>
      <c r="M1124" s="372"/>
      <c r="S1124" s="378"/>
      <c r="T1124" s="372"/>
      <c r="U1124" s="372"/>
      <c r="V1124" s="372"/>
    </row>
    <row r="1125" spans="1:22">
      <c r="A1125" s="52"/>
      <c r="B1125" s="50">
        <f t="shared" si="25"/>
        <v>1103</v>
      </c>
      <c r="C1125" s="913"/>
      <c r="D1125" s="913"/>
      <c r="E1125" s="913"/>
      <c r="F1125" s="55"/>
      <c r="L1125" s="372"/>
      <c r="M1125" s="372"/>
      <c r="S1125" s="378"/>
      <c r="T1125" s="372"/>
      <c r="U1125" s="372"/>
      <c r="V1125" s="372"/>
    </row>
    <row r="1126" spans="1:22">
      <c r="A1126" s="52"/>
      <c r="B1126" s="50">
        <f t="shared" si="25"/>
        <v>1104</v>
      </c>
      <c r="C1126" s="913"/>
      <c r="D1126" s="913"/>
      <c r="E1126" s="913"/>
      <c r="F1126" s="55"/>
      <c r="L1126" s="372"/>
      <c r="M1126" s="372"/>
      <c r="S1126" s="378"/>
      <c r="T1126" s="372"/>
      <c r="U1126" s="372"/>
      <c r="V1126" s="372"/>
    </row>
    <row r="1127" spans="1:22">
      <c r="A1127" s="52"/>
      <c r="B1127" s="50">
        <f t="shared" si="25"/>
        <v>1105</v>
      </c>
      <c r="C1127" s="913"/>
      <c r="D1127" s="913"/>
      <c r="E1127" s="913"/>
      <c r="F1127" s="55"/>
      <c r="L1127" s="372"/>
      <c r="M1127" s="372"/>
      <c r="S1127" s="378"/>
      <c r="T1127" s="372"/>
      <c r="U1127" s="372"/>
      <c r="V1127" s="372"/>
    </row>
    <row r="1128" spans="1:22">
      <c r="A1128" s="52"/>
      <c r="B1128" s="50">
        <f t="shared" si="25"/>
        <v>1106</v>
      </c>
      <c r="C1128" s="913"/>
      <c r="D1128" s="913"/>
      <c r="E1128" s="913"/>
      <c r="F1128" s="55"/>
      <c r="L1128" s="372"/>
      <c r="M1128" s="372"/>
      <c r="S1128" s="378"/>
      <c r="T1128" s="372"/>
      <c r="U1128" s="372"/>
      <c r="V1128" s="372"/>
    </row>
    <row r="1129" spans="1:22">
      <c r="A1129" s="52"/>
      <c r="B1129" s="50">
        <f t="shared" si="25"/>
        <v>1107</v>
      </c>
      <c r="C1129" s="913"/>
      <c r="D1129" s="913"/>
      <c r="E1129" s="913"/>
      <c r="F1129" s="55"/>
      <c r="L1129" s="372"/>
      <c r="M1129" s="372"/>
      <c r="S1129" s="378"/>
      <c r="T1129" s="372"/>
      <c r="U1129" s="372"/>
      <c r="V1129" s="372"/>
    </row>
    <row r="1130" spans="1:22">
      <c r="A1130" s="52"/>
      <c r="B1130" s="50">
        <f t="shared" si="25"/>
        <v>1108</v>
      </c>
      <c r="C1130" s="913"/>
      <c r="D1130" s="913"/>
      <c r="E1130" s="913"/>
      <c r="F1130" s="55"/>
      <c r="L1130" s="372"/>
      <c r="M1130" s="372"/>
      <c r="S1130" s="378"/>
      <c r="T1130" s="372"/>
      <c r="U1130" s="372"/>
      <c r="V1130" s="372"/>
    </row>
    <row r="1131" spans="1:22">
      <c r="A1131" s="52"/>
      <c r="B1131" s="50">
        <f t="shared" si="25"/>
        <v>1109</v>
      </c>
      <c r="C1131" s="913"/>
      <c r="D1131" s="913"/>
      <c r="E1131" s="913"/>
      <c r="F1131" s="55"/>
      <c r="L1131" s="372"/>
      <c r="M1131" s="372"/>
      <c r="S1131" s="378"/>
      <c r="T1131" s="372"/>
      <c r="U1131" s="372"/>
      <c r="V1131" s="372"/>
    </row>
    <row r="1132" spans="1:22">
      <c r="A1132" s="52"/>
      <c r="B1132" s="50">
        <f t="shared" si="25"/>
        <v>1110</v>
      </c>
      <c r="C1132" s="913"/>
      <c r="D1132" s="913"/>
      <c r="E1132" s="913"/>
      <c r="F1132" s="55"/>
      <c r="L1132" s="372"/>
      <c r="M1132" s="372"/>
      <c r="S1132" s="378"/>
      <c r="T1132" s="372"/>
      <c r="U1132" s="372"/>
      <c r="V1132" s="372"/>
    </row>
    <row r="1133" spans="1:22">
      <c r="A1133" s="52"/>
      <c r="B1133" s="50">
        <f t="shared" si="25"/>
        <v>1111</v>
      </c>
      <c r="C1133" s="913"/>
      <c r="D1133" s="913"/>
      <c r="E1133" s="913"/>
      <c r="F1133" s="55"/>
      <c r="L1133" s="372"/>
      <c r="M1133" s="372"/>
      <c r="S1133" s="378"/>
      <c r="T1133" s="372"/>
      <c r="U1133" s="372"/>
      <c r="V1133" s="372"/>
    </row>
    <row r="1134" spans="1:22">
      <c r="A1134" s="52"/>
      <c r="B1134" s="50">
        <f t="shared" si="25"/>
        <v>1112</v>
      </c>
      <c r="C1134" s="913"/>
      <c r="D1134" s="913"/>
      <c r="E1134" s="913"/>
      <c r="F1134" s="55"/>
      <c r="L1134" s="372"/>
      <c r="M1134" s="372"/>
      <c r="S1134" s="378"/>
      <c r="T1134" s="372"/>
      <c r="U1134" s="372"/>
      <c r="V1134" s="372"/>
    </row>
    <row r="1135" spans="1:22">
      <c r="A1135" s="52"/>
      <c r="B1135" s="50">
        <f t="shared" si="25"/>
        <v>1113</v>
      </c>
      <c r="C1135" s="913"/>
      <c r="D1135" s="913"/>
      <c r="E1135" s="913"/>
      <c r="F1135" s="55"/>
      <c r="L1135" s="372"/>
      <c r="M1135" s="372"/>
      <c r="S1135" s="378"/>
      <c r="T1135" s="372"/>
      <c r="U1135" s="372"/>
      <c r="V1135" s="372"/>
    </row>
    <row r="1136" spans="1:22">
      <c r="A1136" s="52"/>
      <c r="B1136" s="50">
        <f t="shared" si="25"/>
        <v>1114</v>
      </c>
      <c r="C1136" s="913"/>
      <c r="D1136" s="913"/>
      <c r="E1136" s="913"/>
      <c r="F1136" s="55"/>
      <c r="L1136" s="372"/>
      <c r="M1136" s="372"/>
      <c r="S1136" s="378"/>
      <c r="T1136" s="372"/>
      <c r="U1136" s="372"/>
      <c r="V1136" s="372"/>
    </row>
    <row r="1137" spans="1:22">
      <c r="A1137" s="52"/>
      <c r="B1137" s="50">
        <f t="shared" si="25"/>
        <v>1115</v>
      </c>
      <c r="C1137" s="913"/>
      <c r="D1137" s="913"/>
      <c r="E1137" s="913"/>
      <c r="F1137" s="55"/>
      <c r="L1137" s="372"/>
      <c r="M1137" s="372"/>
      <c r="S1137" s="378"/>
      <c r="T1137" s="372"/>
      <c r="U1137" s="372"/>
      <c r="V1137" s="372"/>
    </row>
    <row r="1138" spans="1:22">
      <c r="A1138" s="52"/>
      <c r="B1138" s="50">
        <f t="shared" si="25"/>
        <v>1116</v>
      </c>
      <c r="C1138" s="913"/>
      <c r="D1138" s="913"/>
      <c r="E1138" s="913"/>
      <c r="F1138" s="55"/>
      <c r="L1138" s="372"/>
      <c r="M1138" s="372"/>
      <c r="S1138" s="378"/>
      <c r="T1138" s="372"/>
      <c r="U1138" s="372"/>
      <c r="V1138" s="372"/>
    </row>
    <row r="1139" spans="1:22">
      <c r="A1139" s="52"/>
      <c r="B1139" s="50">
        <f t="shared" si="25"/>
        <v>1117</v>
      </c>
      <c r="C1139" s="913"/>
      <c r="D1139" s="913"/>
      <c r="E1139" s="913"/>
      <c r="F1139" s="55"/>
      <c r="L1139" s="372"/>
      <c r="M1139" s="372"/>
      <c r="S1139" s="378"/>
      <c r="T1139" s="372"/>
      <c r="U1139" s="372"/>
      <c r="V1139" s="372"/>
    </row>
    <row r="1140" spans="1:22">
      <c r="A1140" s="52"/>
      <c r="B1140" s="50">
        <f t="shared" si="25"/>
        <v>1118</v>
      </c>
      <c r="C1140" s="913"/>
      <c r="D1140" s="913"/>
      <c r="E1140" s="913"/>
      <c r="F1140" s="55"/>
      <c r="L1140" s="372"/>
      <c r="M1140" s="372"/>
      <c r="S1140" s="378"/>
      <c r="T1140" s="372"/>
      <c r="U1140" s="372"/>
      <c r="V1140" s="372"/>
    </row>
    <row r="1141" spans="1:22">
      <c r="A1141" s="52"/>
      <c r="B1141" s="50">
        <f t="shared" si="25"/>
        <v>1119</v>
      </c>
      <c r="C1141" s="913"/>
      <c r="D1141" s="913"/>
      <c r="E1141" s="913"/>
      <c r="F1141" s="55"/>
      <c r="L1141" s="372"/>
      <c r="M1141" s="372"/>
      <c r="S1141" s="378"/>
      <c r="T1141" s="372"/>
      <c r="U1141" s="372"/>
      <c r="V1141" s="372"/>
    </row>
    <row r="1142" spans="1:22">
      <c r="A1142" s="52"/>
      <c r="B1142" s="50">
        <f t="shared" si="25"/>
        <v>1120</v>
      </c>
      <c r="C1142" s="913"/>
      <c r="D1142" s="913"/>
      <c r="E1142" s="913"/>
      <c r="F1142" s="55"/>
      <c r="L1142" s="372"/>
      <c r="M1142" s="372"/>
      <c r="S1142" s="378"/>
      <c r="T1142" s="372"/>
      <c r="U1142" s="372"/>
      <c r="V1142" s="372"/>
    </row>
    <row r="1143" spans="1:22">
      <c r="A1143" s="52"/>
      <c r="B1143" s="50">
        <f t="shared" si="25"/>
        <v>1121</v>
      </c>
      <c r="C1143" s="913"/>
      <c r="D1143" s="913"/>
      <c r="E1143" s="913"/>
      <c r="F1143" s="55"/>
      <c r="L1143" s="372"/>
      <c r="M1143" s="372"/>
      <c r="S1143" s="378"/>
      <c r="T1143" s="372"/>
      <c r="U1143" s="372"/>
      <c r="V1143" s="372"/>
    </row>
    <row r="1144" spans="1:22">
      <c r="A1144" s="52"/>
      <c r="B1144" s="50">
        <f t="shared" si="25"/>
        <v>1122</v>
      </c>
      <c r="C1144" s="913"/>
      <c r="D1144" s="913"/>
      <c r="E1144" s="913"/>
      <c r="F1144" s="55"/>
      <c r="L1144" s="372"/>
      <c r="M1144" s="372"/>
      <c r="S1144" s="378"/>
      <c r="T1144" s="372"/>
      <c r="U1144" s="372"/>
      <c r="V1144" s="372"/>
    </row>
    <row r="1145" spans="1:22">
      <c r="A1145" s="52"/>
      <c r="B1145" s="50">
        <f t="shared" si="25"/>
        <v>1123</v>
      </c>
      <c r="C1145" s="913"/>
      <c r="D1145" s="913"/>
      <c r="E1145" s="913"/>
      <c r="F1145" s="55"/>
      <c r="L1145" s="372"/>
      <c r="M1145" s="372"/>
      <c r="S1145" s="378"/>
      <c r="T1145" s="372"/>
      <c r="U1145" s="372"/>
      <c r="V1145" s="372"/>
    </row>
    <row r="1146" spans="1:22">
      <c r="A1146" s="52"/>
      <c r="B1146" s="50">
        <f t="shared" si="25"/>
        <v>1124</v>
      </c>
      <c r="C1146" s="913"/>
      <c r="D1146" s="913"/>
      <c r="E1146" s="913"/>
      <c r="F1146" s="55"/>
      <c r="L1146" s="372"/>
      <c r="M1146" s="372"/>
      <c r="S1146" s="378"/>
      <c r="T1146" s="372"/>
      <c r="U1146" s="372"/>
      <c r="V1146" s="372"/>
    </row>
    <row r="1147" spans="1:22">
      <c r="A1147" s="52"/>
      <c r="B1147" s="50">
        <f t="shared" si="25"/>
        <v>1125</v>
      </c>
      <c r="C1147" s="913"/>
      <c r="D1147" s="913"/>
      <c r="E1147" s="913"/>
      <c r="F1147" s="55"/>
      <c r="L1147" s="372"/>
      <c r="M1147" s="372"/>
      <c r="S1147" s="378"/>
      <c r="T1147" s="372"/>
      <c r="U1147" s="372"/>
      <c r="V1147" s="372"/>
    </row>
    <row r="1148" spans="1:22">
      <c r="A1148" s="52"/>
      <c r="B1148" s="50">
        <f t="shared" si="25"/>
        <v>1126</v>
      </c>
      <c r="C1148" s="913"/>
      <c r="D1148" s="913"/>
      <c r="E1148" s="913"/>
      <c r="F1148" s="55"/>
      <c r="L1148" s="372"/>
      <c r="M1148" s="372"/>
      <c r="S1148" s="378"/>
      <c r="T1148" s="372"/>
      <c r="U1148" s="372"/>
      <c r="V1148" s="372"/>
    </row>
    <row r="1149" spans="1:22">
      <c r="A1149" s="52"/>
      <c r="B1149" s="50">
        <f t="shared" si="25"/>
        <v>1127</v>
      </c>
      <c r="C1149" s="913"/>
      <c r="D1149" s="913"/>
      <c r="E1149" s="913"/>
      <c r="F1149" s="55"/>
      <c r="L1149" s="372"/>
      <c r="M1149" s="372"/>
      <c r="S1149" s="378"/>
      <c r="T1149" s="372"/>
      <c r="U1149" s="372"/>
      <c r="V1149" s="372"/>
    </row>
    <row r="1150" spans="1:22">
      <c r="A1150" s="52"/>
      <c r="B1150" s="50">
        <f t="shared" si="25"/>
        <v>1128</v>
      </c>
      <c r="C1150" s="913"/>
      <c r="D1150" s="913"/>
      <c r="E1150" s="913"/>
      <c r="F1150" s="55"/>
      <c r="L1150" s="372"/>
      <c r="M1150" s="372"/>
      <c r="S1150" s="378"/>
      <c r="T1150" s="372"/>
      <c r="U1150" s="372"/>
      <c r="V1150" s="372"/>
    </row>
    <row r="1151" spans="1:22">
      <c r="A1151" s="52"/>
      <c r="B1151" s="50">
        <f t="shared" si="25"/>
        <v>1129</v>
      </c>
      <c r="C1151" s="913"/>
      <c r="D1151" s="913"/>
      <c r="E1151" s="913"/>
      <c r="F1151" s="55"/>
      <c r="L1151" s="372"/>
      <c r="M1151" s="372"/>
      <c r="S1151" s="378"/>
      <c r="T1151" s="372"/>
      <c r="U1151" s="372"/>
      <c r="V1151" s="372"/>
    </row>
    <row r="1152" spans="1:22">
      <c r="A1152" s="52"/>
      <c r="B1152" s="50">
        <f t="shared" si="25"/>
        <v>1130</v>
      </c>
      <c r="C1152" s="913"/>
      <c r="D1152" s="913"/>
      <c r="E1152" s="913"/>
      <c r="F1152" s="55"/>
      <c r="L1152" s="372"/>
      <c r="M1152" s="372"/>
      <c r="S1152" s="378"/>
      <c r="T1152" s="372"/>
      <c r="U1152" s="372"/>
      <c r="V1152" s="372"/>
    </row>
    <row r="1153" spans="1:22">
      <c r="A1153" s="52"/>
      <c r="B1153" s="50">
        <f t="shared" si="25"/>
        <v>1131</v>
      </c>
      <c r="C1153" s="913"/>
      <c r="D1153" s="913"/>
      <c r="E1153" s="913"/>
      <c r="F1153" s="55"/>
      <c r="L1153" s="372"/>
      <c r="M1153" s="372"/>
      <c r="S1153" s="378"/>
      <c r="T1153" s="372"/>
      <c r="U1153" s="372"/>
      <c r="V1153" s="372"/>
    </row>
    <row r="1154" spans="1:22">
      <c r="A1154" s="52"/>
      <c r="B1154" s="50">
        <f t="shared" si="25"/>
        <v>1132</v>
      </c>
      <c r="C1154" s="913"/>
      <c r="D1154" s="913"/>
      <c r="E1154" s="913"/>
      <c r="F1154" s="55"/>
      <c r="L1154" s="372"/>
      <c r="M1154" s="372"/>
      <c r="S1154" s="378"/>
      <c r="T1154" s="372"/>
      <c r="U1154" s="372"/>
      <c r="V1154" s="372"/>
    </row>
    <row r="1155" spans="1:22">
      <c r="A1155" s="52"/>
      <c r="B1155" s="50">
        <f t="shared" si="25"/>
        <v>1133</v>
      </c>
      <c r="C1155" s="913"/>
      <c r="D1155" s="913"/>
      <c r="E1155" s="913"/>
      <c r="F1155" s="55"/>
      <c r="L1155" s="372"/>
      <c r="M1155" s="372"/>
      <c r="S1155" s="378"/>
      <c r="T1155" s="372"/>
      <c r="U1155" s="372"/>
      <c r="V1155" s="372"/>
    </row>
    <row r="1156" spans="1:22">
      <c r="A1156" s="52"/>
      <c r="B1156" s="50">
        <f t="shared" si="25"/>
        <v>1134</v>
      </c>
      <c r="C1156" s="913"/>
      <c r="D1156" s="913"/>
      <c r="E1156" s="913"/>
      <c r="F1156" s="55"/>
      <c r="L1156" s="372"/>
      <c r="M1156" s="372"/>
      <c r="S1156" s="378"/>
      <c r="T1156" s="372"/>
      <c r="U1156" s="372"/>
      <c r="V1156" s="372"/>
    </row>
    <row r="1157" spans="1:22">
      <c r="A1157" s="52"/>
      <c r="B1157" s="50">
        <f t="shared" si="25"/>
        <v>1135</v>
      </c>
      <c r="C1157" s="913"/>
      <c r="D1157" s="913"/>
      <c r="E1157" s="913"/>
      <c r="F1157" s="55"/>
      <c r="L1157" s="372"/>
      <c r="M1157" s="372"/>
      <c r="S1157" s="378"/>
      <c r="T1157" s="372"/>
      <c r="U1157" s="372"/>
      <c r="V1157" s="372"/>
    </row>
    <row r="1158" spans="1:22">
      <c r="A1158" s="52"/>
      <c r="B1158" s="50">
        <f t="shared" si="25"/>
        <v>1136</v>
      </c>
      <c r="C1158" s="913"/>
      <c r="D1158" s="913"/>
      <c r="E1158" s="913"/>
      <c r="F1158" s="55"/>
      <c r="L1158" s="372"/>
      <c r="M1158" s="372"/>
      <c r="S1158" s="378"/>
      <c r="T1158" s="372"/>
      <c r="U1158" s="372"/>
      <c r="V1158" s="372"/>
    </row>
    <row r="1159" spans="1:22">
      <c r="A1159" s="52"/>
      <c r="B1159" s="50">
        <f t="shared" si="25"/>
        <v>1137</v>
      </c>
      <c r="C1159" s="913"/>
      <c r="D1159" s="913"/>
      <c r="E1159" s="913"/>
      <c r="F1159" s="55"/>
      <c r="L1159" s="372"/>
      <c r="M1159" s="372"/>
      <c r="S1159" s="378"/>
      <c r="T1159" s="372"/>
      <c r="U1159" s="372"/>
      <c r="V1159" s="372"/>
    </row>
    <row r="1160" spans="1:22">
      <c r="A1160" s="52"/>
      <c r="B1160" s="50">
        <f t="shared" si="25"/>
        <v>1138</v>
      </c>
      <c r="C1160" s="913"/>
      <c r="D1160" s="913"/>
      <c r="E1160" s="913"/>
      <c r="F1160" s="55"/>
      <c r="L1160" s="372"/>
      <c r="M1160" s="372"/>
      <c r="S1160" s="378"/>
      <c r="T1160" s="372"/>
      <c r="U1160" s="372"/>
      <c r="V1160" s="372"/>
    </row>
    <row r="1161" spans="1:22">
      <c r="A1161" s="52"/>
      <c r="B1161" s="50">
        <f t="shared" si="25"/>
        <v>1139</v>
      </c>
      <c r="C1161" s="913"/>
      <c r="D1161" s="913"/>
      <c r="E1161" s="913"/>
      <c r="F1161" s="55"/>
      <c r="L1161" s="372"/>
      <c r="M1161" s="372"/>
      <c r="S1161" s="378"/>
      <c r="T1161" s="372"/>
      <c r="U1161" s="372"/>
      <c r="V1161" s="372"/>
    </row>
    <row r="1162" spans="1:22">
      <c r="A1162" s="52"/>
      <c r="B1162" s="50">
        <f t="shared" si="25"/>
        <v>1140</v>
      </c>
      <c r="C1162" s="913"/>
      <c r="D1162" s="913"/>
      <c r="E1162" s="913"/>
      <c r="F1162" s="55"/>
      <c r="L1162" s="372"/>
      <c r="M1162" s="372"/>
      <c r="S1162" s="378"/>
      <c r="T1162" s="372"/>
      <c r="U1162" s="372"/>
      <c r="V1162" s="372"/>
    </row>
    <row r="1163" spans="1:22">
      <c r="A1163" s="52"/>
      <c r="B1163" s="50">
        <f t="shared" si="25"/>
        <v>1141</v>
      </c>
      <c r="C1163" s="913"/>
      <c r="D1163" s="913"/>
      <c r="E1163" s="913"/>
      <c r="F1163" s="55"/>
      <c r="L1163" s="372"/>
      <c r="M1163" s="372"/>
      <c r="S1163" s="378"/>
      <c r="T1163" s="372"/>
      <c r="U1163" s="372"/>
      <c r="V1163" s="372"/>
    </row>
    <row r="1164" spans="1:22">
      <c r="A1164" s="52"/>
      <c r="B1164" s="50">
        <f t="shared" si="25"/>
        <v>1142</v>
      </c>
      <c r="C1164" s="913"/>
      <c r="D1164" s="913"/>
      <c r="E1164" s="913"/>
      <c r="F1164" s="55"/>
      <c r="L1164" s="372"/>
      <c r="M1164" s="372"/>
      <c r="S1164" s="378"/>
      <c r="T1164" s="372"/>
      <c r="U1164" s="372"/>
      <c r="V1164" s="372"/>
    </row>
    <row r="1165" spans="1:22">
      <c r="A1165" s="52"/>
      <c r="B1165" s="50">
        <f t="shared" si="25"/>
        <v>1143</v>
      </c>
      <c r="C1165" s="913"/>
      <c r="D1165" s="913"/>
      <c r="E1165" s="913"/>
      <c r="F1165" s="55"/>
      <c r="L1165" s="372"/>
      <c r="M1165" s="372"/>
      <c r="S1165" s="378"/>
      <c r="T1165" s="372"/>
      <c r="U1165" s="372"/>
      <c r="V1165" s="372"/>
    </row>
    <row r="1166" spans="1:22">
      <c r="A1166" s="52"/>
      <c r="B1166" s="50">
        <f t="shared" si="25"/>
        <v>1144</v>
      </c>
      <c r="C1166" s="913"/>
      <c r="D1166" s="913"/>
      <c r="E1166" s="913"/>
      <c r="F1166" s="55"/>
      <c r="L1166" s="372"/>
      <c r="M1166" s="372"/>
      <c r="S1166" s="378"/>
      <c r="T1166" s="372"/>
      <c r="U1166" s="372"/>
      <c r="V1166" s="372"/>
    </row>
    <row r="1167" spans="1:22">
      <c r="A1167" s="52"/>
      <c r="B1167" s="50">
        <f t="shared" si="25"/>
        <v>1145</v>
      </c>
      <c r="C1167" s="913"/>
      <c r="D1167" s="913"/>
      <c r="E1167" s="913"/>
      <c r="F1167" s="55"/>
      <c r="L1167" s="372"/>
      <c r="M1167" s="372"/>
      <c r="S1167" s="378"/>
      <c r="T1167" s="372"/>
      <c r="U1167" s="372"/>
      <c r="V1167" s="372"/>
    </row>
    <row r="1168" spans="1:22">
      <c r="A1168" s="52"/>
      <c r="B1168" s="50">
        <f t="shared" si="25"/>
        <v>1146</v>
      </c>
      <c r="C1168" s="913"/>
      <c r="D1168" s="913"/>
      <c r="E1168" s="913"/>
      <c r="F1168" s="55"/>
      <c r="L1168" s="372"/>
      <c r="M1168" s="372"/>
      <c r="S1168" s="378"/>
      <c r="T1168" s="372"/>
      <c r="U1168" s="372"/>
      <c r="V1168" s="372"/>
    </row>
    <row r="1169" spans="1:22">
      <c r="A1169" s="52"/>
      <c r="B1169" s="50">
        <f t="shared" si="25"/>
        <v>1147</v>
      </c>
      <c r="C1169" s="913"/>
      <c r="D1169" s="913"/>
      <c r="E1169" s="913"/>
      <c r="F1169" s="55"/>
      <c r="L1169" s="372"/>
      <c r="M1169" s="372"/>
      <c r="S1169" s="378"/>
      <c r="T1169" s="372"/>
      <c r="U1169" s="372"/>
      <c r="V1169" s="372"/>
    </row>
    <row r="1170" spans="1:22">
      <c r="A1170" s="52"/>
      <c r="B1170" s="50">
        <f t="shared" si="25"/>
        <v>1148</v>
      </c>
      <c r="C1170" s="913"/>
      <c r="D1170" s="913"/>
      <c r="E1170" s="913"/>
      <c r="F1170" s="55"/>
      <c r="L1170" s="372"/>
      <c r="M1170" s="372"/>
      <c r="S1170" s="378"/>
      <c r="T1170" s="372"/>
      <c r="U1170" s="372"/>
      <c r="V1170" s="372"/>
    </row>
    <row r="1171" spans="1:22">
      <c r="A1171" s="52"/>
      <c r="B1171" s="50">
        <f t="shared" si="25"/>
        <v>1149</v>
      </c>
      <c r="C1171" s="913"/>
      <c r="D1171" s="913"/>
      <c r="E1171" s="913"/>
      <c r="F1171" s="55"/>
      <c r="L1171" s="372"/>
      <c r="M1171" s="372"/>
      <c r="S1171" s="378"/>
      <c r="T1171" s="372"/>
      <c r="U1171" s="372"/>
      <c r="V1171" s="372"/>
    </row>
    <row r="1172" spans="1:22">
      <c r="A1172" s="52"/>
      <c r="B1172" s="50">
        <f t="shared" si="25"/>
        <v>1150</v>
      </c>
      <c r="C1172" s="913"/>
      <c r="D1172" s="913"/>
      <c r="E1172" s="913"/>
      <c r="F1172" s="55"/>
      <c r="L1172" s="372"/>
      <c r="M1172" s="372"/>
      <c r="S1172" s="378"/>
      <c r="T1172" s="372"/>
      <c r="U1172" s="372"/>
      <c r="V1172" s="372"/>
    </row>
    <row r="1173" spans="1:22">
      <c r="A1173" s="52"/>
      <c r="B1173" s="50">
        <f t="shared" si="25"/>
        <v>1151</v>
      </c>
      <c r="C1173" s="913"/>
      <c r="D1173" s="913"/>
      <c r="E1173" s="913"/>
      <c r="F1173" s="55"/>
      <c r="L1173" s="372"/>
      <c r="M1173" s="372"/>
      <c r="S1173" s="378"/>
      <c r="T1173" s="372"/>
      <c r="U1173" s="372"/>
      <c r="V1173" s="372"/>
    </row>
    <row r="1174" spans="1:22">
      <c r="A1174" s="52"/>
      <c r="B1174" s="50">
        <f t="shared" si="25"/>
        <v>1152</v>
      </c>
      <c r="C1174" s="913"/>
      <c r="D1174" s="913"/>
      <c r="E1174" s="913"/>
      <c r="F1174" s="55"/>
      <c r="L1174" s="372"/>
      <c r="M1174" s="372"/>
      <c r="S1174" s="378"/>
      <c r="T1174" s="372"/>
      <c r="U1174" s="372"/>
      <c r="V1174" s="372"/>
    </row>
    <row r="1175" spans="1:22">
      <c r="A1175" s="52"/>
      <c r="B1175" s="50">
        <f t="shared" si="25"/>
        <v>1153</v>
      </c>
      <c r="C1175" s="913"/>
      <c r="D1175" s="913"/>
      <c r="E1175" s="913"/>
      <c r="F1175" s="55"/>
      <c r="L1175" s="372"/>
      <c r="M1175" s="372"/>
      <c r="S1175" s="378"/>
      <c r="T1175" s="372"/>
      <c r="U1175" s="372"/>
      <c r="V1175" s="372"/>
    </row>
    <row r="1176" spans="1:22">
      <c r="A1176" s="52"/>
      <c r="B1176" s="50">
        <f t="shared" si="25"/>
        <v>1154</v>
      </c>
      <c r="C1176" s="913"/>
      <c r="D1176" s="913"/>
      <c r="E1176" s="913"/>
      <c r="F1176" s="55"/>
      <c r="L1176" s="372"/>
      <c r="M1176" s="372"/>
      <c r="S1176" s="378"/>
      <c r="T1176" s="372"/>
      <c r="U1176" s="372"/>
      <c r="V1176" s="372"/>
    </row>
    <row r="1177" spans="1:22">
      <c r="A1177" s="52"/>
      <c r="B1177" s="50">
        <f t="shared" ref="B1177:B1240" si="26">B1176+1</f>
        <v>1155</v>
      </c>
      <c r="C1177" s="913"/>
      <c r="D1177" s="913"/>
      <c r="E1177" s="913"/>
      <c r="F1177" s="55"/>
      <c r="L1177" s="372"/>
      <c r="M1177" s="372"/>
      <c r="S1177" s="378"/>
      <c r="T1177" s="372"/>
      <c r="U1177" s="372"/>
      <c r="V1177" s="372"/>
    </row>
    <row r="1178" spans="1:22">
      <c r="A1178" s="52"/>
      <c r="B1178" s="50">
        <f t="shared" si="26"/>
        <v>1156</v>
      </c>
      <c r="C1178" s="913"/>
      <c r="D1178" s="913"/>
      <c r="E1178" s="913"/>
      <c r="F1178" s="55"/>
      <c r="L1178" s="372"/>
      <c r="M1178" s="372"/>
      <c r="S1178" s="378"/>
      <c r="T1178" s="372"/>
      <c r="U1178" s="372"/>
      <c r="V1178" s="372"/>
    </row>
    <row r="1179" spans="1:22">
      <c r="A1179" s="52"/>
      <c r="B1179" s="50">
        <f t="shared" si="26"/>
        <v>1157</v>
      </c>
      <c r="C1179" s="913"/>
      <c r="D1179" s="913"/>
      <c r="E1179" s="913"/>
      <c r="F1179" s="55"/>
      <c r="L1179" s="372"/>
      <c r="M1179" s="372"/>
      <c r="S1179" s="378"/>
      <c r="T1179" s="372"/>
      <c r="U1179" s="372"/>
      <c r="V1179" s="372"/>
    </row>
    <row r="1180" spans="1:22">
      <c r="A1180" s="52"/>
      <c r="B1180" s="50">
        <f t="shared" si="26"/>
        <v>1158</v>
      </c>
      <c r="C1180" s="913"/>
      <c r="D1180" s="913"/>
      <c r="E1180" s="913"/>
      <c r="F1180" s="55"/>
      <c r="L1180" s="372"/>
      <c r="M1180" s="372"/>
      <c r="S1180" s="378"/>
      <c r="T1180" s="372"/>
      <c r="U1180" s="372"/>
      <c r="V1180" s="372"/>
    </row>
    <row r="1181" spans="1:22">
      <c r="A1181" s="52"/>
      <c r="B1181" s="50">
        <f t="shared" si="26"/>
        <v>1159</v>
      </c>
      <c r="C1181" s="913"/>
      <c r="D1181" s="913"/>
      <c r="E1181" s="913"/>
      <c r="F1181" s="55"/>
      <c r="L1181" s="372"/>
      <c r="M1181" s="372"/>
      <c r="S1181" s="378"/>
      <c r="T1181" s="372"/>
      <c r="U1181" s="372"/>
      <c r="V1181" s="372"/>
    </row>
    <row r="1182" spans="1:22">
      <c r="A1182" s="52"/>
      <c r="B1182" s="50">
        <f t="shared" si="26"/>
        <v>1160</v>
      </c>
      <c r="C1182" s="913"/>
      <c r="D1182" s="913"/>
      <c r="E1182" s="913"/>
      <c r="F1182" s="55"/>
      <c r="L1182" s="372"/>
      <c r="M1182" s="372"/>
      <c r="S1182" s="378"/>
      <c r="T1182" s="372"/>
      <c r="U1182" s="372"/>
      <c r="V1182" s="372"/>
    </row>
    <row r="1183" spans="1:22">
      <c r="A1183" s="52"/>
      <c r="B1183" s="50">
        <f t="shared" si="26"/>
        <v>1161</v>
      </c>
      <c r="C1183" s="913"/>
      <c r="D1183" s="913"/>
      <c r="E1183" s="913"/>
      <c r="F1183" s="55"/>
      <c r="L1183" s="372"/>
      <c r="M1183" s="372"/>
      <c r="S1183" s="378"/>
      <c r="T1183" s="372"/>
      <c r="U1183" s="372"/>
      <c r="V1183" s="372"/>
    </row>
    <row r="1184" spans="1:22">
      <c r="A1184" s="52"/>
      <c r="B1184" s="50">
        <f t="shared" si="26"/>
        <v>1162</v>
      </c>
      <c r="C1184" s="913"/>
      <c r="D1184" s="913"/>
      <c r="E1184" s="913"/>
      <c r="F1184" s="55"/>
      <c r="L1184" s="372"/>
      <c r="M1184" s="372"/>
      <c r="S1184" s="378"/>
      <c r="T1184" s="372"/>
      <c r="U1184" s="372"/>
      <c r="V1184" s="372"/>
    </row>
    <row r="1185" spans="1:22">
      <c r="A1185" s="52"/>
      <c r="B1185" s="50">
        <f t="shared" si="26"/>
        <v>1163</v>
      </c>
      <c r="C1185" s="913"/>
      <c r="D1185" s="913"/>
      <c r="E1185" s="913"/>
      <c r="F1185" s="55"/>
      <c r="L1185" s="372"/>
      <c r="M1185" s="372"/>
      <c r="S1185" s="378"/>
      <c r="T1185" s="372"/>
      <c r="U1185" s="372"/>
      <c r="V1185" s="372"/>
    </row>
    <row r="1186" spans="1:22">
      <c r="A1186" s="52"/>
      <c r="B1186" s="50">
        <f t="shared" si="26"/>
        <v>1164</v>
      </c>
      <c r="C1186" s="913"/>
      <c r="D1186" s="913"/>
      <c r="E1186" s="913"/>
      <c r="F1186" s="55"/>
      <c r="L1186" s="372"/>
      <c r="M1186" s="372"/>
      <c r="S1186" s="378"/>
      <c r="T1186" s="372"/>
      <c r="U1186" s="372"/>
      <c r="V1186" s="372"/>
    </row>
    <row r="1187" spans="1:22">
      <c r="A1187" s="52"/>
      <c r="B1187" s="50">
        <f t="shared" si="26"/>
        <v>1165</v>
      </c>
      <c r="C1187" s="913"/>
      <c r="D1187" s="913"/>
      <c r="E1187" s="913"/>
      <c r="F1187" s="55"/>
      <c r="L1187" s="372"/>
      <c r="M1187" s="372"/>
      <c r="S1187" s="378"/>
      <c r="T1187" s="372"/>
      <c r="U1187" s="372"/>
      <c r="V1187" s="372"/>
    </row>
    <row r="1188" spans="1:22">
      <c r="A1188" s="52"/>
      <c r="B1188" s="50">
        <f t="shared" si="26"/>
        <v>1166</v>
      </c>
      <c r="C1188" s="913"/>
      <c r="D1188" s="913"/>
      <c r="E1188" s="913"/>
      <c r="F1188" s="55"/>
      <c r="L1188" s="372"/>
      <c r="M1188" s="372"/>
      <c r="S1188" s="378"/>
      <c r="T1188" s="372"/>
      <c r="U1188" s="372"/>
      <c r="V1188" s="372"/>
    </row>
    <row r="1189" spans="1:22">
      <c r="A1189" s="52"/>
      <c r="B1189" s="50">
        <f t="shared" si="26"/>
        <v>1167</v>
      </c>
      <c r="C1189" s="913"/>
      <c r="D1189" s="913"/>
      <c r="E1189" s="913"/>
      <c r="F1189" s="55"/>
      <c r="L1189" s="372"/>
      <c r="M1189" s="372"/>
      <c r="S1189" s="378"/>
      <c r="T1189" s="372"/>
      <c r="U1189" s="372"/>
      <c r="V1189" s="372"/>
    </row>
    <row r="1190" spans="1:22">
      <c r="A1190" s="52"/>
      <c r="B1190" s="50">
        <f t="shared" si="26"/>
        <v>1168</v>
      </c>
      <c r="C1190" s="913"/>
      <c r="D1190" s="913"/>
      <c r="E1190" s="913"/>
      <c r="F1190" s="55"/>
      <c r="L1190" s="372"/>
      <c r="M1190" s="372"/>
      <c r="S1190" s="378"/>
      <c r="T1190" s="372"/>
      <c r="U1190" s="372"/>
      <c r="V1190" s="372"/>
    </row>
    <row r="1191" spans="1:22">
      <c r="A1191" s="52"/>
      <c r="B1191" s="50">
        <f t="shared" si="26"/>
        <v>1169</v>
      </c>
      <c r="C1191" s="913"/>
      <c r="D1191" s="913"/>
      <c r="E1191" s="913"/>
      <c r="F1191" s="55"/>
      <c r="L1191" s="372"/>
      <c r="M1191" s="372"/>
      <c r="S1191" s="378"/>
      <c r="T1191" s="372"/>
      <c r="U1191" s="372"/>
      <c r="V1191" s="372"/>
    </row>
    <row r="1192" spans="1:22">
      <c r="A1192" s="52"/>
      <c r="B1192" s="50">
        <f t="shared" si="26"/>
        <v>1170</v>
      </c>
      <c r="C1192" s="913"/>
      <c r="D1192" s="913"/>
      <c r="E1192" s="913"/>
      <c r="F1192" s="55"/>
      <c r="L1192" s="372"/>
      <c r="M1192" s="372"/>
      <c r="S1192" s="378"/>
      <c r="T1192" s="372"/>
      <c r="U1192" s="372"/>
      <c r="V1192" s="372"/>
    </row>
    <row r="1193" spans="1:22">
      <c r="A1193" s="52"/>
      <c r="B1193" s="50">
        <f t="shared" si="26"/>
        <v>1171</v>
      </c>
      <c r="C1193" s="913"/>
      <c r="D1193" s="913"/>
      <c r="E1193" s="913"/>
      <c r="F1193" s="55"/>
      <c r="L1193" s="372"/>
      <c r="M1193" s="372"/>
      <c r="S1193" s="378"/>
      <c r="T1193" s="372"/>
      <c r="U1193" s="372"/>
      <c r="V1193" s="372"/>
    </row>
    <row r="1194" spans="1:22">
      <c r="A1194" s="52"/>
      <c r="B1194" s="50">
        <f t="shared" si="26"/>
        <v>1172</v>
      </c>
      <c r="C1194" s="913"/>
      <c r="D1194" s="913"/>
      <c r="E1194" s="913"/>
      <c r="F1194" s="55"/>
      <c r="L1194" s="372"/>
      <c r="M1194" s="372"/>
      <c r="S1194" s="378"/>
      <c r="T1194" s="372"/>
      <c r="U1194" s="372"/>
      <c r="V1194" s="372"/>
    </row>
    <row r="1195" spans="1:22">
      <c r="A1195" s="52"/>
      <c r="B1195" s="50">
        <f t="shared" si="26"/>
        <v>1173</v>
      </c>
      <c r="C1195" s="913"/>
      <c r="D1195" s="913"/>
      <c r="E1195" s="913"/>
      <c r="F1195" s="55"/>
      <c r="L1195" s="372"/>
      <c r="M1195" s="372"/>
      <c r="S1195" s="378"/>
      <c r="T1195" s="372"/>
      <c r="U1195" s="372"/>
      <c r="V1195" s="372"/>
    </row>
    <row r="1196" spans="1:22">
      <c r="A1196" s="52"/>
      <c r="B1196" s="50">
        <f t="shared" si="26"/>
        <v>1174</v>
      </c>
      <c r="C1196" s="913"/>
      <c r="D1196" s="913"/>
      <c r="E1196" s="913"/>
      <c r="F1196" s="55"/>
      <c r="L1196" s="372"/>
      <c r="M1196" s="372"/>
      <c r="S1196" s="378"/>
      <c r="T1196" s="372"/>
      <c r="U1196" s="372"/>
      <c r="V1196" s="372"/>
    </row>
    <row r="1197" spans="1:22">
      <c r="A1197" s="52"/>
      <c r="B1197" s="50">
        <f t="shared" si="26"/>
        <v>1175</v>
      </c>
      <c r="C1197" s="913"/>
      <c r="D1197" s="913"/>
      <c r="E1197" s="913"/>
      <c r="F1197" s="55"/>
      <c r="L1197" s="372"/>
      <c r="M1197" s="372"/>
      <c r="S1197" s="378"/>
      <c r="T1197" s="372"/>
      <c r="U1197" s="372"/>
      <c r="V1197" s="372"/>
    </row>
    <row r="1198" spans="1:22">
      <c r="A1198" s="52"/>
      <c r="B1198" s="50">
        <f t="shared" si="26"/>
        <v>1176</v>
      </c>
      <c r="C1198" s="913"/>
      <c r="D1198" s="913"/>
      <c r="E1198" s="913"/>
      <c r="F1198" s="55"/>
      <c r="L1198" s="372"/>
      <c r="M1198" s="372"/>
      <c r="S1198" s="378"/>
      <c r="T1198" s="372"/>
      <c r="U1198" s="372"/>
      <c r="V1198" s="372"/>
    </row>
    <row r="1199" spans="1:22">
      <c r="A1199" s="52"/>
      <c r="B1199" s="50">
        <f t="shared" si="26"/>
        <v>1177</v>
      </c>
      <c r="C1199" s="913"/>
      <c r="D1199" s="913"/>
      <c r="E1199" s="913"/>
      <c r="F1199" s="55"/>
      <c r="L1199" s="372"/>
      <c r="M1199" s="372"/>
      <c r="S1199" s="378"/>
      <c r="T1199" s="372"/>
      <c r="U1199" s="372"/>
      <c r="V1199" s="372"/>
    </row>
    <row r="1200" spans="1:22">
      <c r="A1200" s="52"/>
      <c r="B1200" s="50">
        <f t="shared" si="26"/>
        <v>1178</v>
      </c>
      <c r="C1200" s="913"/>
      <c r="D1200" s="913"/>
      <c r="E1200" s="913"/>
      <c r="F1200" s="55"/>
      <c r="L1200" s="372"/>
      <c r="M1200" s="372"/>
      <c r="S1200" s="378"/>
      <c r="T1200" s="372"/>
      <c r="U1200" s="372"/>
      <c r="V1200" s="372"/>
    </row>
    <row r="1201" spans="1:22">
      <c r="A1201" s="52"/>
      <c r="B1201" s="50">
        <f t="shared" si="26"/>
        <v>1179</v>
      </c>
      <c r="C1201" s="913"/>
      <c r="D1201" s="913"/>
      <c r="E1201" s="913"/>
      <c r="F1201" s="55"/>
      <c r="L1201" s="372"/>
      <c r="M1201" s="372"/>
      <c r="S1201" s="378"/>
      <c r="T1201" s="372"/>
      <c r="U1201" s="372"/>
      <c r="V1201" s="372"/>
    </row>
    <row r="1202" spans="1:22">
      <c r="A1202" s="52"/>
      <c r="B1202" s="50">
        <f t="shared" si="26"/>
        <v>1180</v>
      </c>
      <c r="C1202" s="913"/>
      <c r="D1202" s="913"/>
      <c r="E1202" s="913"/>
      <c r="F1202" s="55"/>
      <c r="L1202" s="372"/>
      <c r="M1202" s="372"/>
      <c r="S1202" s="378"/>
      <c r="T1202" s="372"/>
      <c r="U1202" s="372"/>
      <c r="V1202" s="372"/>
    </row>
    <row r="1203" spans="1:22">
      <c r="A1203" s="52"/>
      <c r="B1203" s="50">
        <f t="shared" si="26"/>
        <v>1181</v>
      </c>
      <c r="C1203" s="913"/>
      <c r="D1203" s="913"/>
      <c r="E1203" s="913"/>
      <c r="F1203" s="55"/>
      <c r="L1203" s="372"/>
      <c r="M1203" s="372"/>
      <c r="S1203" s="378"/>
      <c r="T1203" s="372"/>
      <c r="U1203" s="372"/>
      <c r="V1203" s="372"/>
    </row>
    <row r="1204" spans="1:22">
      <c r="A1204" s="52"/>
      <c r="B1204" s="50">
        <f t="shared" si="26"/>
        <v>1182</v>
      </c>
      <c r="C1204" s="913"/>
      <c r="D1204" s="913"/>
      <c r="E1204" s="913"/>
      <c r="F1204" s="55"/>
      <c r="L1204" s="372"/>
      <c r="M1204" s="372"/>
      <c r="S1204" s="378"/>
      <c r="T1204" s="372"/>
      <c r="U1204" s="372"/>
      <c r="V1204" s="372"/>
    </row>
    <row r="1205" spans="1:22">
      <c r="A1205" s="52"/>
      <c r="B1205" s="50">
        <f t="shared" si="26"/>
        <v>1183</v>
      </c>
      <c r="C1205" s="913"/>
      <c r="D1205" s="913"/>
      <c r="E1205" s="913"/>
      <c r="F1205" s="55"/>
      <c r="L1205" s="372"/>
      <c r="M1205" s="372"/>
      <c r="S1205" s="378"/>
      <c r="T1205" s="372"/>
      <c r="U1205" s="372"/>
      <c r="V1205" s="372"/>
    </row>
    <row r="1206" spans="1:22">
      <c r="A1206" s="52"/>
      <c r="B1206" s="50">
        <f t="shared" si="26"/>
        <v>1184</v>
      </c>
      <c r="C1206" s="913"/>
      <c r="D1206" s="913"/>
      <c r="E1206" s="913"/>
      <c r="F1206" s="55"/>
      <c r="L1206" s="372"/>
      <c r="M1206" s="372"/>
      <c r="S1206" s="378"/>
      <c r="T1206" s="372"/>
      <c r="U1206" s="372"/>
      <c r="V1206" s="372"/>
    </row>
    <row r="1207" spans="1:22">
      <c r="A1207" s="52"/>
      <c r="B1207" s="50">
        <f t="shared" si="26"/>
        <v>1185</v>
      </c>
      <c r="C1207" s="913"/>
      <c r="D1207" s="913"/>
      <c r="E1207" s="913"/>
      <c r="F1207" s="55"/>
      <c r="L1207" s="372"/>
      <c r="M1207" s="372"/>
      <c r="S1207" s="378"/>
      <c r="T1207" s="372"/>
      <c r="U1207" s="372"/>
      <c r="V1207" s="372"/>
    </row>
    <row r="1208" spans="1:22">
      <c r="A1208" s="52"/>
      <c r="B1208" s="50">
        <f t="shared" si="26"/>
        <v>1186</v>
      </c>
      <c r="C1208" s="913"/>
      <c r="D1208" s="913"/>
      <c r="E1208" s="913"/>
      <c r="F1208" s="55"/>
      <c r="L1208" s="372"/>
      <c r="M1208" s="372"/>
      <c r="S1208" s="378"/>
      <c r="T1208" s="372"/>
      <c r="U1208" s="372"/>
      <c r="V1208" s="372"/>
    </row>
    <row r="1209" spans="1:22">
      <c r="A1209" s="52"/>
      <c r="B1209" s="50">
        <f t="shared" si="26"/>
        <v>1187</v>
      </c>
      <c r="C1209" s="913"/>
      <c r="D1209" s="913"/>
      <c r="E1209" s="913"/>
      <c r="F1209" s="55"/>
      <c r="L1209" s="372"/>
      <c r="M1209" s="372"/>
      <c r="S1209" s="378"/>
      <c r="T1209" s="372"/>
      <c r="U1209" s="372"/>
      <c r="V1209" s="372"/>
    </row>
    <row r="1210" spans="1:22">
      <c r="A1210" s="52"/>
      <c r="B1210" s="50">
        <f t="shared" si="26"/>
        <v>1188</v>
      </c>
      <c r="C1210" s="913"/>
      <c r="D1210" s="913"/>
      <c r="E1210" s="913"/>
      <c r="F1210" s="55"/>
      <c r="L1210" s="372"/>
      <c r="M1210" s="372"/>
      <c r="S1210" s="378"/>
      <c r="T1210" s="372"/>
      <c r="U1210" s="372"/>
      <c r="V1210" s="372"/>
    </row>
    <row r="1211" spans="1:22">
      <c r="A1211" s="52"/>
      <c r="B1211" s="50">
        <f t="shared" si="26"/>
        <v>1189</v>
      </c>
      <c r="C1211" s="913"/>
      <c r="D1211" s="913"/>
      <c r="E1211" s="913"/>
      <c r="F1211" s="55"/>
      <c r="L1211" s="372"/>
      <c r="M1211" s="372"/>
      <c r="S1211" s="378"/>
      <c r="T1211" s="372"/>
      <c r="U1211" s="372"/>
      <c r="V1211" s="372"/>
    </row>
    <row r="1212" spans="1:22">
      <c r="A1212" s="52"/>
      <c r="B1212" s="50">
        <f t="shared" si="26"/>
        <v>1190</v>
      </c>
      <c r="C1212" s="913"/>
      <c r="D1212" s="913"/>
      <c r="E1212" s="913"/>
      <c r="F1212" s="55"/>
      <c r="L1212" s="372"/>
      <c r="M1212" s="372"/>
      <c r="S1212" s="378"/>
      <c r="T1212" s="372"/>
      <c r="U1212" s="372"/>
      <c r="V1212" s="372"/>
    </row>
    <row r="1213" spans="1:22">
      <c r="A1213" s="52"/>
      <c r="B1213" s="50">
        <f t="shared" si="26"/>
        <v>1191</v>
      </c>
      <c r="C1213" s="913"/>
      <c r="D1213" s="913"/>
      <c r="E1213" s="913"/>
      <c r="F1213" s="55"/>
      <c r="L1213" s="372"/>
      <c r="M1213" s="372"/>
      <c r="S1213" s="378"/>
      <c r="T1213" s="372"/>
      <c r="U1213" s="372"/>
      <c r="V1213" s="372"/>
    </row>
    <row r="1214" spans="1:22">
      <c r="A1214" s="52"/>
      <c r="B1214" s="50">
        <f t="shared" si="26"/>
        <v>1192</v>
      </c>
      <c r="C1214" s="913"/>
      <c r="D1214" s="913"/>
      <c r="E1214" s="913"/>
      <c r="F1214" s="55"/>
      <c r="L1214" s="372"/>
      <c r="M1214" s="372"/>
      <c r="S1214" s="378"/>
      <c r="T1214" s="372"/>
      <c r="U1214" s="372"/>
      <c r="V1214" s="372"/>
    </row>
    <row r="1215" spans="1:22">
      <c r="A1215" s="52"/>
      <c r="B1215" s="50">
        <f t="shared" si="26"/>
        <v>1193</v>
      </c>
      <c r="C1215" s="913"/>
      <c r="D1215" s="913"/>
      <c r="E1215" s="913"/>
      <c r="F1215" s="55"/>
      <c r="L1215" s="372"/>
      <c r="M1215" s="372"/>
      <c r="S1215" s="378"/>
      <c r="T1215" s="372"/>
      <c r="U1215" s="372"/>
      <c r="V1215" s="372"/>
    </row>
    <row r="1216" spans="1:22">
      <c r="A1216" s="52"/>
      <c r="B1216" s="50">
        <f t="shared" si="26"/>
        <v>1194</v>
      </c>
      <c r="C1216" s="913"/>
      <c r="D1216" s="913"/>
      <c r="E1216" s="913"/>
      <c r="F1216" s="55"/>
      <c r="L1216" s="372"/>
      <c r="M1216" s="372"/>
      <c r="S1216" s="378"/>
      <c r="T1216" s="372"/>
      <c r="U1216" s="372"/>
      <c r="V1216" s="372"/>
    </row>
    <row r="1217" spans="1:22">
      <c r="A1217" s="52"/>
      <c r="B1217" s="50">
        <f t="shared" si="26"/>
        <v>1195</v>
      </c>
      <c r="C1217" s="913"/>
      <c r="D1217" s="913"/>
      <c r="E1217" s="913"/>
      <c r="F1217" s="55"/>
      <c r="L1217" s="372"/>
      <c r="M1217" s="372"/>
      <c r="S1217" s="378"/>
      <c r="T1217" s="372"/>
      <c r="U1217" s="372"/>
      <c r="V1217" s="372"/>
    </row>
    <row r="1218" spans="1:22">
      <c r="A1218" s="52"/>
      <c r="B1218" s="50">
        <f t="shared" si="26"/>
        <v>1196</v>
      </c>
      <c r="C1218" s="913"/>
      <c r="D1218" s="913"/>
      <c r="E1218" s="913"/>
      <c r="F1218" s="55"/>
      <c r="L1218" s="372"/>
      <c r="M1218" s="372"/>
      <c r="S1218" s="378"/>
      <c r="T1218" s="372"/>
      <c r="U1218" s="372"/>
      <c r="V1218" s="372"/>
    </row>
    <row r="1219" spans="1:22">
      <c r="A1219" s="52"/>
      <c r="B1219" s="50">
        <f t="shared" si="26"/>
        <v>1197</v>
      </c>
      <c r="C1219" s="913"/>
      <c r="D1219" s="913"/>
      <c r="E1219" s="913"/>
      <c r="F1219" s="55"/>
      <c r="L1219" s="372"/>
      <c r="M1219" s="372"/>
      <c r="S1219" s="378"/>
      <c r="T1219" s="372"/>
      <c r="U1219" s="372"/>
      <c r="V1219" s="372"/>
    </row>
    <row r="1220" spans="1:22">
      <c r="A1220" s="52"/>
      <c r="B1220" s="50">
        <f t="shared" si="26"/>
        <v>1198</v>
      </c>
      <c r="C1220" s="913"/>
      <c r="D1220" s="913"/>
      <c r="E1220" s="913"/>
      <c r="F1220" s="55"/>
      <c r="L1220" s="372"/>
      <c r="M1220" s="372"/>
      <c r="S1220" s="378"/>
      <c r="T1220" s="372"/>
      <c r="U1220" s="372"/>
      <c r="V1220" s="372"/>
    </row>
    <row r="1221" spans="1:22">
      <c r="A1221" s="52"/>
      <c r="B1221" s="50">
        <f t="shared" si="26"/>
        <v>1199</v>
      </c>
      <c r="C1221" s="913"/>
      <c r="D1221" s="913"/>
      <c r="E1221" s="913"/>
      <c r="F1221" s="55"/>
      <c r="L1221" s="372"/>
      <c r="M1221" s="372"/>
      <c r="S1221" s="378"/>
      <c r="T1221" s="372"/>
      <c r="U1221" s="372"/>
      <c r="V1221" s="372"/>
    </row>
    <row r="1222" spans="1:22">
      <c r="A1222" s="52"/>
      <c r="B1222" s="50">
        <f t="shared" si="26"/>
        <v>1200</v>
      </c>
      <c r="C1222" s="913"/>
      <c r="D1222" s="913"/>
      <c r="E1222" s="913"/>
      <c r="F1222" s="55"/>
      <c r="L1222" s="372"/>
      <c r="M1222" s="372"/>
      <c r="S1222" s="378"/>
      <c r="T1222" s="372"/>
      <c r="U1222" s="372"/>
      <c r="V1222" s="372"/>
    </row>
    <row r="1223" spans="1:22">
      <c r="A1223" s="52"/>
      <c r="B1223" s="50">
        <f t="shared" si="26"/>
        <v>1201</v>
      </c>
      <c r="C1223" s="913"/>
      <c r="D1223" s="913"/>
      <c r="E1223" s="913"/>
      <c r="F1223" s="55"/>
      <c r="L1223" s="372"/>
      <c r="M1223" s="372"/>
      <c r="S1223" s="378"/>
      <c r="T1223" s="372"/>
      <c r="U1223" s="372"/>
      <c r="V1223" s="372"/>
    </row>
    <row r="1224" spans="1:22">
      <c r="A1224" s="52"/>
      <c r="B1224" s="50">
        <f t="shared" si="26"/>
        <v>1202</v>
      </c>
      <c r="C1224" s="913"/>
      <c r="D1224" s="913"/>
      <c r="E1224" s="913"/>
      <c r="F1224" s="55"/>
      <c r="L1224" s="372"/>
      <c r="M1224" s="372"/>
      <c r="S1224" s="378"/>
      <c r="T1224" s="372"/>
      <c r="U1224" s="372"/>
      <c r="V1224" s="372"/>
    </row>
    <row r="1225" spans="1:22">
      <c r="A1225" s="52"/>
      <c r="B1225" s="50">
        <f t="shared" si="26"/>
        <v>1203</v>
      </c>
      <c r="C1225" s="913"/>
      <c r="D1225" s="913"/>
      <c r="E1225" s="913"/>
      <c r="F1225" s="55"/>
      <c r="L1225" s="372"/>
      <c r="M1225" s="372"/>
      <c r="S1225" s="378"/>
      <c r="T1225" s="372"/>
      <c r="U1225" s="372"/>
      <c r="V1225" s="372"/>
    </row>
    <row r="1226" spans="1:22">
      <c r="A1226" s="52"/>
      <c r="B1226" s="50">
        <f t="shared" si="26"/>
        <v>1204</v>
      </c>
      <c r="C1226" s="913"/>
      <c r="D1226" s="913"/>
      <c r="E1226" s="913"/>
      <c r="F1226" s="55"/>
      <c r="L1226" s="372"/>
      <c r="M1226" s="372"/>
      <c r="S1226" s="378"/>
      <c r="T1226" s="372"/>
      <c r="U1226" s="372"/>
      <c r="V1226" s="372"/>
    </row>
    <row r="1227" spans="1:22">
      <c r="A1227" s="52"/>
      <c r="B1227" s="50">
        <f t="shared" si="26"/>
        <v>1205</v>
      </c>
      <c r="C1227" s="913"/>
      <c r="D1227" s="913"/>
      <c r="E1227" s="913"/>
      <c r="F1227" s="55"/>
      <c r="L1227" s="372"/>
      <c r="M1227" s="372"/>
      <c r="S1227" s="378"/>
      <c r="T1227" s="372"/>
      <c r="U1227" s="372"/>
      <c r="V1227" s="372"/>
    </row>
    <row r="1228" spans="1:22">
      <c r="A1228" s="52"/>
      <c r="B1228" s="50">
        <f t="shared" si="26"/>
        <v>1206</v>
      </c>
      <c r="C1228" s="913"/>
      <c r="D1228" s="913"/>
      <c r="E1228" s="913"/>
      <c r="F1228" s="55"/>
      <c r="L1228" s="372"/>
      <c r="M1228" s="372"/>
      <c r="S1228" s="378"/>
      <c r="T1228" s="372"/>
      <c r="U1228" s="372"/>
      <c r="V1228" s="372"/>
    </row>
    <row r="1229" spans="1:22">
      <c r="A1229" s="52"/>
      <c r="B1229" s="50">
        <f t="shared" si="26"/>
        <v>1207</v>
      </c>
      <c r="C1229" s="913"/>
      <c r="D1229" s="913"/>
      <c r="E1229" s="913"/>
      <c r="F1229" s="55"/>
      <c r="L1229" s="372"/>
      <c r="M1229" s="372"/>
      <c r="S1229" s="378"/>
      <c r="T1229" s="372"/>
      <c r="U1229" s="372"/>
      <c r="V1229" s="372"/>
    </row>
    <row r="1230" spans="1:22">
      <c r="A1230" s="52"/>
      <c r="B1230" s="50">
        <f t="shared" si="26"/>
        <v>1208</v>
      </c>
      <c r="C1230" s="913"/>
      <c r="D1230" s="913"/>
      <c r="E1230" s="913"/>
      <c r="F1230" s="55"/>
      <c r="L1230" s="372"/>
      <c r="M1230" s="372"/>
      <c r="S1230" s="378"/>
      <c r="T1230" s="372"/>
      <c r="U1230" s="372"/>
      <c r="V1230" s="372"/>
    </row>
    <row r="1231" spans="1:22">
      <c r="A1231" s="52"/>
      <c r="B1231" s="50">
        <f t="shared" si="26"/>
        <v>1209</v>
      </c>
      <c r="C1231" s="913"/>
      <c r="D1231" s="913"/>
      <c r="E1231" s="913"/>
      <c r="F1231" s="55"/>
      <c r="L1231" s="372"/>
      <c r="M1231" s="372"/>
      <c r="S1231" s="378"/>
      <c r="T1231" s="372"/>
      <c r="U1231" s="372"/>
      <c r="V1231" s="372"/>
    </row>
    <row r="1232" spans="1:22">
      <c r="A1232" s="52"/>
      <c r="B1232" s="50">
        <f t="shared" si="26"/>
        <v>1210</v>
      </c>
      <c r="C1232" s="913"/>
      <c r="D1232" s="913"/>
      <c r="E1232" s="913"/>
      <c r="F1232" s="55"/>
      <c r="L1232" s="372"/>
      <c r="M1232" s="372"/>
      <c r="S1232" s="378"/>
      <c r="T1232" s="372"/>
      <c r="U1232" s="372"/>
      <c r="V1232" s="372"/>
    </row>
    <row r="1233" spans="1:22">
      <c r="A1233" s="52"/>
      <c r="B1233" s="50">
        <f t="shared" si="26"/>
        <v>1211</v>
      </c>
      <c r="C1233" s="913"/>
      <c r="D1233" s="913"/>
      <c r="E1233" s="913"/>
      <c r="F1233" s="55"/>
      <c r="L1233" s="372"/>
      <c r="M1233" s="372"/>
      <c r="S1233" s="378"/>
      <c r="T1233" s="372"/>
      <c r="U1233" s="372"/>
      <c r="V1233" s="372"/>
    </row>
    <row r="1234" spans="1:22">
      <c r="A1234" s="52"/>
      <c r="B1234" s="50">
        <f t="shared" si="26"/>
        <v>1212</v>
      </c>
      <c r="C1234" s="913"/>
      <c r="D1234" s="913"/>
      <c r="E1234" s="913"/>
      <c r="F1234" s="55"/>
      <c r="L1234" s="372"/>
      <c r="M1234" s="372"/>
      <c r="S1234" s="378"/>
      <c r="T1234" s="372"/>
      <c r="U1234" s="372"/>
      <c r="V1234" s="372"/>
    </row>
    <row r="1235" spans="1:22">
      <c r="A1235" s="52"/>
      <c r="B1235" s="50">
        <f t="shared" si="26"/>
        <v>1213</v>
      </c>
      <c r="C1235" s="913"/>
      <c r="D1235" s="913"/>
      <c r="E1235" s="913"/>
      <c r="F1235" s="55"/>
      <c r="L1235" s="372"/>
      <c r="M1235" s="372"/>
      <c r="S1235" s="378"/>
      <c r="T1235" s="372"/>
      <c r="U1235" s="372"/>
      <c r="V1235" s="372"/>
    </row>
    <row r="1236" spans="1:22">
      <c r="A1236" s="52"/>
      <c r="B1236" s="50">
        <f t="shared" si="26"/>
        <v>1214</v>
      </c>
      <c r="C1236" s="913"/>
      <c r="D1236" s="913"/>
      <c r="E1236" s="913"/>
      <c r="F1236" s="55"/>
      <c r="L1236" s="372"/>
      <c r="M1236" s="372"/>
      <c r="S1236" s="378"/>
      <c r="T1236" s="372"/>
      <c r="U1236" s="372"/>
      <c r="V1236" s="372"/>
    </row>
    <row r="1237" spans="1:22">
      <c r="A1237" s="52"/>
      <c r="B1237" s="50">
        <f t="shared" si="26"/>
        <v>1215</v>
      </c>
      <c r="C1237" s="913"/>
      <c r="D1237" s="913"/>
      <c r="E1237" s="913"/>
      <c r="F1237" s="55"/>
      <c r="L1237" s="372"/>
      <c r="M1237" s="372"/>
      <c r="S1237" s="378"/>
      <c r="T1237" s="372"/>
      <c r="U1237" s="372"/>
      <c r="V1237" s="372"/>
    </row>
    <row r="1238" spans="1:22">
      <c r="A1238" s="52"/>
      <c r="B1238" s="50">
        <f t="shared" si="26"/>
        <v>1216</v>
      </c>
      <c r="C1238" s="913"/>
      <c r="D1238" s="913"/>
      <c r="E1238" s="913"/>
      <c r="F1238" s="55"/>
      <c r="L1238" s="372"/>
      <c r="M1238" s="372"/>
      <c r="S1238" s="378"/>
      <c r="T1238" s="372"/>
      <c r="U1238" s="372"/>
      <c r="V1238" s="372"/>
    </row>
    <row r="1239" spans="1:22">
      <c r="A1239" s="52"/>
      <c r="B1239" s="50">
        <f t="shared" si="26"/>
        <v>1217</v>
      </c>
      <c r="C1239" s="913"/>
      <c r="D1239" s="913"/>
      <c r="E1239" s="913"/>
      <c r="F1239" s="55"/>
      <c r="L1239" s="372"/>
      <c r="M1239" s="372"/>
      <c r="S1239" s="378"/>
      <c r="T1239" s="372"/>
      <c r="U1239" s="372"/>
      <c r="V1239" s="372"/>
    </row>
    <row r="1240" spans="1:22">
      <c r="A1240" s="52"/>
      <c r="B1240" s="50">
        <f t="shared" si="26"/>
        <v>1218</v>
      </c>
      <c r="C1240" s="913"/>
      <c r="D1240" s="913"/>
      <c r="E1240" s="913"/>
      <c r="F1240" s="55"/>
      <c r="L1240" s="372"/>
      <c r="M1240" s="372"/>
      <c r="S1240" s="378"/>
      <c r="T1240" s="372"/>
      <c r="U1240" s="372"/>
      <c r="V1240" s="372"/>
    </row>
    <row r="1241" spans="1:22">
      <c r="A1241" s="52"/>
      <c r="B1241" s="50">
        <f t="shared" ref="B1241:B1304" si="27">B1240+1</f>
        <v>1219</v>
      </c>
      <c r="C1241" s="913"/>
      <c r="D1241" s="913"/>
      <c r="E1241" s="913"/>
      <c r="F1241" s="55"/>
      <c r="L1241" s="372"/>
      <c r="M1241" s="372"/>
      <c r="S1241" s="378"/>
      <c r="T1241" s="372"/>
      <c r="U1241" s="372"/>
      <c r="V1241" s="372"/>
    </row>
    <row r="1242" spans="1:22">
      <c r="A1242" s="52"/>
      <c r="B1242" s="50">
        <f t="shared" si="27"/>
        <v>1220</v>
      </c>
      <c r="C1242" s="913"/>
      <c r="D1242" s="913"/>
      <c r="E1242" s="913"/>
      <c r="F1242" s="55"/>
      <c r="L1242" s="372"/>
      <c r="M1242" s="372"/>
      <c r="S1242" s="378"/>
      <c r="T1242" s="372"/>
      <c r="U1242" s="372"/>
      <c r="V1242" s="372"/>
    </row>
    <row r="1243" spans="1:22">
      <c r="A1243" s="52"/>
      <c r="B1243" s="50">
        <f t="shared" si="27"/>
        <v>1221</v>
      </c>
      <c r="C1243" s="913"/>
      <c r="D1243" s="913"/>
      <c r="E1243" s="913"/>
      <c r="F1243" s="55"/>
      <c r="L1243" s="372"/>
      <c r="M1243" s="372"/>
      <c r="S1243" s="378"/>
      <c r="T1243" s="372"/>
      <c r="U1243" s="372"/>
      <c r="V1243" s="372"/>
    </row>
    <row r="1244" spans="1:22">
      <c r="A1244" s="52"/>
      <c r="B1244" s="50">
        <f t="shared" si="27"/>
        <v>1222</v>
      </c>
      <c r="C1244" s="913"/>
      <c r="D1244" s="913"/>
      <c r="E1244" s="913"/>
      <c r="F1244" s="55"/>
      <c r="L1244" s="372"/>
      <c r="M1244" s="372"/>
      <c r="S1244" s="378"/>
      <c r="T1244" s="372"/>
      <c r="U1244" s="372"/>
      <c r="V1244" s="372"/>
    </row>
    <row r="1245" spans="1:22">
      <c r="A1245" s="52"/>
      <c r="B1245" s="50">
        <f t="shared" si="27"/>
        <v>1223</v>
      </c>
      <c r="C1245" s="913"/>
      <c r="D1245" s="913"/>
      <c r="E1245" s="913"/>
      <c r="F1245" s="55"/>
      <c r="L1245" s="372"/>
      <c r="M1245" s="372"/>
      <c r="S1245" s="378"/>
      <c r="T1245" s="372"/>
      <c r="U1245" s="372"/>
      <c r="V1245" s="372"/>
    </row>
    <row r="1246" spans="1:22">
      <c r="A1246" s="52"/>
      <c r="B1246" s="50">
        <f t="shared" si="27"/>
        <v>1224</v>
      </c>
      <c r="C1246" s="913"/>
      <c r="D1246" s="913"/>
      <c r="E1246" s="913"/>
      <c r="F1246" s="55"/>
      <c r="L1246" s="372"/>
      <c r="M1246" s="372"/>
      <c r="S1246" s="378"/>
      <c r="T1246" s="372"/>
      <c r="U1246" s="372"/>
      <c r="V1246" s="372"/>
    </row>
    <row r="1247" spans="1:22">
      <c r="A1247" s="52"/>
      <c r="B1247" s="50">
        <f t="shared" si="27"/>
        <v>1225</v>
      </c>
      <c r="C1247" s="913"/>
      <c r="D1247" s="913"/>
      <c r="E1247" s="913"/>
      <c r="F1247" s="55"/>
      <c r="L1247" s="372"/>
      <c r="M1247" s="372"/>
      <c r="S1247" s="378"/>
      <c r="T1247" s="372"/>
      <c r="U1247" s="372"/>
      <c r="V1247" s="372"/>
    </row>
    <row r="1248" spans="1:22">
      <c r="A1248" s="52"/>
      <c r="B1248" s="50">
        <f t="shared" si="27"/>
        <v>1226</v>
      </c>
      <c r="C1248" s="913"/>
      <c r="D1248" s="913"/>
      <c r="E1248" s="913"/>
      <c r="F1248" s="55"/>
      <c r="L1248" s="372"/>
      <c r="M1248" s="372"/>
      <c r="S1248" s="378"/>
      <c r="T1248" s="372"/>
      <c r="U1248" s="372"/>
      <c r="V1248" s="372"/>
    </row>
    <row r="1249" spans="1:22">
      <c r="A1249" s="52"/>
      <c r="B1249" s="50">
        <f t="shared" si="27"/>
        <v>1227</v>
      </c>
      <c r="C1249" s="913"/>
      <c r="D1249" s="913"/>
      <c r="E1249" s="913"/>
      <c r="F1249" s="55"/>
      <c r="L1249" s="372"/>
      <c r="M1249" s="372"/>
      <c r="S1249" s="378"/>
      <c r="T1249" s="372"/>
      <c r="U1249" s="372"/>
      <c r="V1249" s="372"/>
    </row>
    <row r="1250" spans="1:22">
      <c r="A1250" s="52"/>
      <c r="B1250" s="50">
        <f t="shared" si="27"/>
        <v>1228</v>
      </c>
      <c r="C1250" s="913"/>
      <c r="D1250" s="913"/>
      <c r="E1250" s="913"/>
      <c r="F1250" s="55"/>
      <c r="L1250" s="372"/>
      <c r="M1250" s="372"/>
      <c r="S1250" s="378"/>
      <c r="T1250" s="372"/>
      <c r="U1250" s="372"/>
      <c r="V1250" s="372"/>
    </row>
    <row r="1251" spans="1:22">
      <c r="A1251" s="52"/>
      <c r="B1251" s="50">
        <f t="shared" si="27"/>
        <v>1229</v>
      </c>
      <c r="C1251" s="913"/>
      <c r="D1251" s="913"/>
      <c r="E1251" s="913"/>
      <c r="F1251" s="55"/>
      <c r="L1251" s="372"/>
      <c r="M1251" s="372"/>
      <c r="S1251" s="378"/>
      <c r="T1251" s="372"/>
      <c r="U1251" s="372"/>
      <c r="V1251" s="372"/>
    </row>
    <row r="1252" spans="1:22">
      <c r="A1252" s="52"/>
      <c r="B1252" s="50">
        <f t="shared" si="27"/>
        <v>1230</v>
      </c>
      <c r="C1252" s="913"/>
      <c r="D1252" s="913"/>
      <c r="E1252" s="913"/>
      <c r="F1252" s="55"/>
      <c r="L1252" s="372"/>
      <c r="M1252" s="372"/>
      <c r="S1252" s="378"/>
      <c r="T1252" s="372"/>
      <c r="U1252" s="372"/>
      <c r="V1252" s="372"/>
    </row>
    <row r="1253" spans="1:22">
      <c r="A1253" s="52"/>
      <c r="B1253" s="50">
        <f t="shared" si="27"/>
        <v>1231</v>
      </c>
      <c r="C1253" s="913"/>
      <c r="D1253" s="913"/>
      <c r="E1253" s="913"/>
      <c r="F1253" s="55"/>
      <c r="L1253" s="372"/>
      <c r="M1253" s="372"/>
      <c r="S1253" s="378"/>
      <c r="T1253" s="372"/>
      <c r="U1253" s="372"/>
      <c r="V1253" s="372"/>
    </row>
    <row r="1254" spans="1:22">
      <c r="A1254" s="52"/>
      <c r="B1254" s="50">
        <f t="shared" si="27"/>
        <v>1232</v>
      </c>
      <c r="C1254" s="913"/>
      <c r="D1254" s="913"/>
      <c r="E1254" s="913"/>
      <c r="F1254" s="55"/>
      <c r="L1254" s="372"/>
      <c r="M1254" s="372"/>
      <c r="S1254" s="378"/>
      <c r="T1254" s="372"/>
      <c r="U1254" s="372"/>
      <c r="V1254" s="372"/>
    </row>
    <row r="1255" spans="1:22">
      <c r="A1255" s="52"/>
      <c r="B1255" s="50">
        <f t="shared" si="27"/>
        <v>1233</v>
      </c>
      <c r="C1255" s="913"/>
      <c r="D1255" s="913"/>
      <c r="E1255" s="913"/>
      <c r="F1255" s="55"/>
      <c r="L1255" s="372"/>
      <c r="M1255" s="372"/>
      <c r="S1255" s="378"/>
      <c r="T1255" s="372"/>
      <c r="U1255" s="372"/>
      <c r="V1255" s="372"/>
    </row>
    <row r="1256" spans="1:22">
      <c r="A1256" s="52"/>
      <c r="B1256" s="50">
        <f t="shared" si="27"/>
        <v>1234</v>
      </c>
      <c r="C1256" s="913"/>
      <c r="D1256" s="913"/>
      <c r="E1256" s="913"/>
      <c r="F1256" s="55"/>
      <c r="L1256" s="372"/>
      <c r="M1256" s="372"/>
      <c r="S1256" s="378"/>
      <c r="T1256" s="372"/>
      <c r="U1256" s="372"/>
      <c r="V1256" s="372"/>
    </row>
    <row r="1257" spans="1:22">
      <c r="A1257" s="52"/>
      <c r="B1257" s="50">
        <f t="shared" si="27"/>
        <v>1235</v>
      </c>
      <c r="C1257" s="913"/>
      <c r="D1257" s="913"/>
      <c r="E1257" s="913"/>
      <c r="F1257" s="55"/>
      <c r="L1257" s="372"/>
      <c r="M1257" s="372"/>
      <c r="S1257" s="378"/>
      <c r="T1257" s="372"/>
      <c r="U1257" s="372"/>
      <c r="V1257" s="372"/>
    </row>
    <row r="1258" spans="1:22">
      <c r="A1258" s="52"/>
      <c r="B1258" s="50">
        <f t="shared" si="27"/>
        <v>1236</v>
      </c>
      <c r="C1258" s="913"/>
      <c r="D1258" s="913"/>
      <c r="E1258" s="913"/>
      <c r="F1258" s="55"/>
      <c r="L1258" s="372"/>
      <c r="M1258" s="372"/>
      <c r="S1258" s="378"/>
      <c r="T1258" s="372"/>
      <c r="U1258" s="372"/>
      <c r="V1258" s="372"/>
    </row>
    <row r="1259" spans="1:22">
      <c r="A1259" s="52"/>
      <c r="B1259" s="50">
        <f t="shared" si="27"/>
        <v>1237</v>
      </c>
      <c r="C1259" s="913"/>
      <c r="D1259" s="913"/>
      <c r="E1259" s="913"/>
      <c r="F1259" s="55"/>
      <c r="L1259" s="372"/>
      <c r="M1259" s="372"/>
      <c r="S1259" s="378"/>
      <c r="T1259" s="372"/>
      <c r="U1259" s="372"/>
      <c r="V1259" s="372"/>
    </row>
    <row r="1260" spans="1:22">
      <c r="A1260" s="52"/>
      <c r="B1260" s="50">
        <f t="shared" si="27"/>
        <v>1238</v>
      </c>
      <c r="C1260" s="913"/>
      <c r="D1260" s="913"/>
      <c r="E1260" s="913"/>
      <c r="F1260" s="55"/>
      <c r="L1260" s="372"/>
      <c r="M1260" s="372"/>
      <c r="S1260" s="378"/>
      <c r="T1260" s="372"/>
      <c r="U1260" s="372"/>
      <c r="V1260" s="372"/>
    </row>
    <row r="1261" spans="1:22">
      <c r="A1261" s="52"/>
      <c r="B1261" s="50">
        <f t="shared" si="27"/>
        <v>1239</v>
      </c>
      <c r="C1261" s="913"/>
      <c r="D1261" s="913"/>
      <c r="E1261" s="913"/>
      <c r="F1261" s="55"/>
      <c r="L1261" s="372"/>
      <c r="M1261" s="372"/>
      <c r="S1261" s="378"/>
      <c r="T1261" s="372"/>
      <c r="U1261" s="372"/>
      <c r="V1261" s="372"/>
    </row>
    <row r="1262" spans="1:22">
      <c r="A1262" s="52"/>
      <c r="B1262" s="50">
        <f t="shared" si="27"/>
        <v>1240</v>
      </c>
      <c r="C1262" s="913"/>
      <c r="D1262" s="913"/>
      <c r="E1262" s="913"/>
      <c r="F1262" s="55"/>
      <c r="L1262" s="372"/>
      <c r="M1262" s="372"/>
      <c r="S1262" s="378"/>
      <c r="T1262" s="372"/>
      <c r="U1262" s="372"/>
      <c r="V1262" s="372"/>
    </row>
    <row r="1263" spans="1:22">
      <c r="A1263" s="52"/>
      <c r="B1263" s="50">
        <f t="shared" si="27"/>
        <v>1241</v>
      </c>
      <c r="C1263" s="913"/>
      <c r="D1263" s="913"/>
      <c r="E1263" s="913"/>
      <c r="F1263" s="55"/>
      <c r="L1263" s="372"/>
      <c r="M1263" s="372"/>
      <c r="S1263" s="378"/>
      <c r="T1263" s="372"/>
      <c r="U1263" s="372"/>
      <c r="V1263" s="372"/>
    </row>
    <row r="1264" spans="1:22">
      <c r="A1264" s="52"/>
      <c r="B1264" s="50">
        <f t="shared" si="27"/>
        <v>1242</v>
      </c>
      <c r="C1264" s="913"/>
      <c r="D1264" s="913"/>
      <c r="E1264" s="913"/>
      <c r="F1264" s="55"/>
      <c r="L1264" s="372"/>
      <c r="M1264" s="372"/>
      <c r="S1264" s="378"/>
      <c r="T1264" s="372"/>
      <c r="U1264" s="372"/>
      <c r="V1264" s="372"/>
    </row>
    <row r="1265" spans="1:22">
      <c r="A1265" s="52"/>
      <c r="B1265" s="50">
        <f t="shared" si="27"/>
        <v>1243</v>
      </c>
      <c r="C1265" s="913"/>
      <c r="D1265" s="913"/>
      <c r="E1265" s="913"/>
      <c r="F1265" s="55"/>
      <c r="L1265" s="372"/>
      <c r="M1265" s="372"/>
      <c r="S1265" s="378"/>
      <c r="T1265" s="372"/>
      <c r="U1265" s="372"/>
      <c r="V1265" s="372"/>
    </row>
    <row r="1266" spans="1:22">
      <c r="A1266" s="52"/>
      <c r="B1266" s="50">
        <f t="shared" si="27"/>
        <v>1244</v>
      </c>
      <c r="C1266" s="913"/>
      <c r="D1266" s="913"/>
      <c r="E1266" s="913"/>
      <c r="F1266" s="55"/>
      <c r="L1266" s="372"/>
      <c r="M1266" s="372"/>
      <c r="S1266" s="378"/>
      <c r="T1266" s="372"/>
      <c r="U1266" s="372"/>
      <c r="V1266" s="372"/>
    </row>
    <row r="1267" spans="1:22">
      <c r="A1267" s="52"/>
      <c r="B1267" s="50">
        <f t="shared" si="27"/>
        <v>1245</v>
      </c>
      <c r="C1267" s="913"/>
      <c r="D1267" s="913"/>
      <c r="E1267" s="913"/>
      <c r="F1267" s="55"/>
      <c r="L1267" s="372"/>
      <c r="M1267" s="372"/>
      <c r="S1267" s="378"/>
      <c r="T1267" s="372"/>
      <c r="U1267" s="372"/>
      <c r="V1267" s="372"/>
    </row>
    <row r="1268" spans="1:22">
      <c r="A1268" s="52"/>
      <c r="B1268" s="50">
        <f t="shared" si="27"/>
        <v>1246</v>
      </c>
      <c r="C1268" s="913"/>
      <c r="D1268" s="913"/>
      <c r="E1268" s="913"/>
      <c r="F1268" s="55"/>
      <c r="L1268" s="372"/>
      <c r="M1268" s="372"/>
      <c r="S1268" s="378"/>
      <c r="T1268" s="372"/>
      <c r="U1268" s="372"/>
      <c r="V1268" s="372"/>
    </row>
    <row r="1269" spans="1:22">
      <c r="A1269" s="52"/>
      <c r="B1269" s="50">
        <f t="shared" si="27"/>
        <v>1247</v>
      </c>
      <c r="C1269" s="913"/>
      <c r="D1269" s="913"/>
      <c r="E1269" s="913"/>
      <c r="F1269" s="55"/>
      <c r="L1269" s="372"/>
      <c r="M1269" s="372"/>
      <c r="S1269" s="378"/>
      <c r="T1269" s="372"/>
      <c r="U1269" s="372"/>
      <c r="V1269" s="372"/>
    </row>
    <row r="1270" spans="1:22">
      <c r="A1270" s="52"/>
      <c r="B1270" s="50">
        <f t="shared" si="27"/>
        <v>1248</v>
      </c>
      <c r="C1270" s="913"/>
      <c r="D1270" s="913"/>
      <c r="E1270" s="913"/>
      <c r="F1270" s="55"/>
      <c r="L1270" s="372"/>
      <c r="M1270" s="372"/>
      <c r="S1270" s="378"/>
      <c r="T1270" s="372"/>
      <c r="U1270" s="372"/>
      <c r="V1270" s="372"/>
    </row>
    <row r="1271" spans="1:22">
      <c r="A1271" s="52"/>
      <c r="B1271" s="50">
        <f t="shared" si="27"/>
        <v>1249</v>
      </c>
      <c r="C1271" s="913"/>
      <c r="D1271" s="913"/>
      <c r="E1271" s="913"/>
      <c r="F1271" s="55"/>
      <c r="L1271" s="372"/>
      <c r="M1271" s="372"/>
      <c r="S1271" s="378"/>
      <c r="T1271" s="372"/>
      <c r="U1271" s="372"/>
      <c r="V1271" s="372"/>
    </row>
    <row r="1272" spans="1:22">
      <c r="A1272" s="52"/>
      <c r="B1272" s="50">
        <f t="shared" si="27"/>
        <v>1250</v>
      </c>
      <c r="C1272" s="913"/>
      <c r="D1272" s="913"/>
      <c r="E1272" s="913"/>
      <c r="F1272" s="55"/>
      <c r="L1272" s="372"/>
      <c r="M1272" s="372"/>
      <c r="S1272" s="378"/>
      <c r="T1272" s="372"/>
      <c r="U1272" s="372"/>
      <c r="V1272" s="372"/>
    </row>
    <row r="1273" spans="1:22">
      <c r="A1273" s="52"/>
      <c r="B1273" s="50">
        <f t="shared" si="27"/>
        <v>1251</v>
      </c>
      <c r="C1273" s="913"/>
      <c r="D1273" s="913"/>
      <c r="E1273" s="913"/>
      <c r="F1273" s="55"/>
      <c r="L1273" s="372"/>
      <c r="M1273" s="372"/>
      <c r="S1273" s="378"/>
      <c r="T1273" s="372"/>
      <c r="U1273" s="372"/>
      <c r="V1273" s="372"/>
    </row>
    <row r="1274" spans="1:22">
      <c r="A1274" s="52"/>
      <c r="B1274" s="50">
        <f t="shared" si="27"/>
        <v>1252</v>
      </c>
      <c r="C1274" s="913"/>
      <c r="D1274" s="913"/>
      <c r="E1274" s="913"/>
      <c r="F1274" s="55"/>
      <c r="L1274" s="372"/>
      <c r="M1274" s="372"/>
      <c r="S1274" s="378"/>
      <c r="T1274" s="372"/>
      <c r="U1274" s="372"/>
      <c r="V1274" s="372"/>
    </row>
    <row r="1275" spans="1:22">
      <c r="A1275" s="52"/>
      <c r="B1275" s="50">
        <f t="shared" si="27"/>
        <v>1253</v>
      </c>
      <c r="C1275" s="913"/>
      <c r="D1275" s="913"/>
      <c r="E1275" s="913"/>
      <c r="F1275" s="55"/>
      <c r="L1275" s="372"/>
      <c r="M1275" s="372"/>
      <c r="S1275" s="378"/>
      <c r="T1275" s="372"/>
      <c r="U1275" s="372"/>
      <c r="V1275" s="372"/>
    </row>
    <row r="1276" spans="1:22">
      <c r="A1276" s="52"/>
      <c r="B1276" s="50">
        <f t="shared" si="27"/>
        <v>1254</v>
      </c>
      <c r="C1276" s="913"/>
      <c r="D1276" s="913"/>
      <c r="E1276" s="913"/>
      <c r="F1276" s="55"/>
      <c r="L1276" s="372"/>
      <c r="M1276" s="372"/>
      <c r="S1276" s="378"/>
      <c r="T1276" s="372"/>
      <c r="U1276" s="372"/>
      <c r="V1276" s="372"/>
    </row>
    <row r="1277" spans="1:22">
      <c r="A1277" s="52"/>
      <c r="B1277" s="50">
        <f t="shared" si="27"/>
        <v>1255</v>
      </c>
      <c r="C1277" s="913"/>
      <c r="D1277" s="913"/>
      <c r="E1277" s="913"/>
      <c r="F1277" s="55"/>
      <c r="L1277" s="372"/>
      <c r="M1277" s="372"/>
      <c r="S1277" s="378"/>
      <c r="T1277" s="372"/>
      <c r="U1277" s="372"/>
      <c r="V1277" s="372"/>
    </row>
    <row r="1278" spans="1:22">
      <c r="A1278" s="52"/>
      <c r="B1278" s="50">
        <f t="shared" si="27"/>
        <v>1256</v>
      </c>
      <c r="C1278" s="913"/>
      <c r="D1278" s="913"/>
      <c r="E1278" s="913"/>
      <c r="F1278" s="55"/>
      <c r="L1278" s="372"/>
      <c r="M1278" s="372"/>
      <c r="S1278" s="378"/>
      <c r="T1278" s="372"/>
      <c r="U1278" s="372"/>
      <c r="V1278" s="372"/>
    </row>
    <row r="1279" spans="1:22">
      <c r="A1279" s="52"/>
      <c r="B1279" s="50">
        <f t="shared" si="27"/>
        <v>1257</v>
      </c>
      <c r="C1279" s="913"/>
      <c r="D1279" s="913"/>
      <c r="E1279" s="913"/>
      <c r="F1279" s="55"/>
      <c r="L1279" s="372"/>
      <c r="M1279" s="372"/>
      <c r="S1279" s="378"/>
      <c r="T1279" s="372"/>
      <c r="U1279" s="372"/>
      <c r="V1279" s="372"/>
    </row>
    <row r="1280" spans="1:22">
      <c r="A1280" s="52"/>
      <c r="B1280" s="50">
        <f t="shared" si="27"/>
        <v>1258</v>
      </c>
      <c r="C1280" s="913"/>
      <c r="D1280" s="913"/>
      <c r="E1280" s="913"/>
      <c r="F1280" s="55"/>
      <c r="L1280" s="372"/>
      <c r="M1280" s="372"/>
      <c r="S1280" s="378"/>
      <c r="T1280" s="372"/>
      <c r="U1280" s="372"/>
      <c r="V1280" s="372"/>
    </row>
    <row r="1281" spans="1:22">
      <c r="A1281" s="52"/>
      <c r="B1281" s="50">
        <f t="shared" si="27"/>
        <v>1259</v>
      </c>
      <c r="C1281" s="913"/>
      <c r="D1281" s="913"/>
      <c r="E1281" s="913"/>
      <c r="F1281" s="55"/>
      <c r="L1281" s="372"/>
      <c r="M1281" s="372"/>
      <c r="S1281" s="378"/>
      <c r="T1281" s="372"/>
      <c r="U1281" s="372"/>
      <c r="V1281" s="372"/>
    </row>
    <row r="1282" spans="1:22">
      <c r="A1282" s="52"/>
      <c r="B1282" s="50">
        <f t="shared" si="27"/>
        <v>1260</v>
      </c>
      <c r="C1282" s="913"/>
      <c r="D1282" s="913"/>
      <c r="E1282" s="913"/>
      <c r="F1282" s="55"/>
      <c r="L1282" s="372"/>
      <c r="M1282" s="372"/>
      <c r="S1282" s="378"/>
      <c r="T1282" s="372"/>
      <c r="U1282" s="372"/>
      <c r="V1282" s="372"/>
    </row>
    <row r="1283" spans="1:22">
      <c r="A1283" s="52"/>
      <c r="B1283" s="50">
        <f t="shared" si="27"/>
        <v>1261</v>
      </c>
      <c r="C1283" s="913"/>
      <c r="D1283" s="913"/>
      <c r="E1283" s="913"/>
      <c r="F1283" s="55"/>
      <c r="L1283" s="372"/>
      <c r="M1283" s="372"/>
      <c r="S1283" s="378"/>
      <c r="T1283" s="372"/>
      <c r="U1283" s="372"/>
      <c r="V1283" s="372"/>
    </row>
    <row r="1284" spans="1:22">
      <c r="A1284" s="52"/>
      <c r="B1284" s="50">
        <f t="shared" si="27"/>
        <v>1262</v>
      </c>
      <c r="C1284" s="913"/>
      <c r="D1284" s="913"/>
      <c r="E1284" s="913"/>
      <c r="F1284" s="55"/>
      <c r="L1284" s="372"/>
      <c r="M1284" s="372"/>
      <c r="S1284" s="378"/>
      <c r="T1284" s="372"/>
      <c r="U1284" s="372"/>
      <c r="V1284" s="372"/>
    </row>
    <row r="1285" spans="1:22">
      <c r="A1285" s="52"/>
      <c r="B1285" s="50">
        <f t="shared" si="27"/>
        <v>1263</v>
      </c>
      <c r="C1285" s="913"/>
      <c r="D1285" s="913"/>
      <c r="E1285" s="913"/>
      <c r="F1285" s="55"/>
      <c r="L1285" s="372"/>
      <c r="M1285" s="372"/>
      <c r="S1285" s="378"/>
      <c r="T1285" s="372"/>
      <c r="U1285" s="372"/>
      <c r="V1285" s="372"/>
    </row>
    <row r="1286" spans="1:22">
      <c r="A1286" s="52"/>
      <c r="B1286" s="50">
        <f t="shared" si="27"/>
        <v>1264</v>
      </c>
      <c r="C1286" s="913"/>
      <c r="D1286" s="913"/>
      <c r="E1286" s="913"/>
      <c r="F1286" s="55"/>
      <c r="L1286" s="372"/>
      <c r="M1286" s="372"/>
      <c r="S1286" s="378"/>
      <c r="T1286" s="372"/>
      <c r="U1286" s="372"/>
      <c r="V1286" s="372"/>
    </row>
    <row r="1287" spans="1:22">
      <c r="A1287" s="52"/>
      <c r="B1287" s="50">
        <f t="shared" si="27"/>
        <v>1265</v>
      </c>
      <c r="C1287" s="913"/>
      <c r="D1287" s="913"/>
      <c r="E1287" s="913"/>
      <c r="F1287" s="55"/>
      <c r="L1287" s="372"/>
      <c r="M1287" s="372"/>
      <c r="S1287" s="378"/>
      <c r="T1287" s="372"/>
      <c r="U1287" s="372"/>
      <c r="V1287" s="372"/>
    </row>
    <row r="1288" spans="1:22">
      <c r="A1288" s="52"/>
      <c r="B1288" s="50">
        <f t="shared" si="27"/>
        <v>1266</v>
      </c>
      <c r="C1288" s="913"/>
      <c r="D1288" s="913"/>
      <c r="E1288" s="913"/>
      <c r="F1288" s="55"/>
      <c r="L1288" s="372"/>
      <c r="M1288" s="372"/>
      <c r="S1288" s="378"/>
      <c r="T1288" s="372"/>
      <c r="U1288" s="372"/>
      <c r="V1288" s="372"/>
    </row>
    <row r="1289" spans="1:22">
      <c r="A1289" s="52"/>
      <c r="B1289" s="50">
        <f t="shared" si="27"/>
        <v>1267</v>
      </c>
      <c r="C1289" s="913"/>
      <c r="D1289" s="913"/>
      <c r="E1289" s="913"/>
      <c r="F1289" s="55"/>
      <c r="L1289" s="372"/>
      <c r="M1289" s="372"/>
      <c r="S1289" s="378"/>
      <c r="T1289" s="372"/>
      <c r="U1289" s="372"/>
      <c r="V1289" s="372"/>
    </row>
    <row r="1290" spans="1:22">
      <c r="A1290" s="52"/>
      <c r="B1290" s="50">
        <f t="shared" si="27"/>
        <v>1268</v>
      </c>
      <c r="C1290" s="913"/>
      <c r="D1290" s="913"/>
      <c r="E1290" s="913"/>
      <c r="F1290" s="55"/>
      <c r="L1290" s="372"/>
      <c r="M1290" s="372"/>
      <c r="S1290" s="378"/>
      <c r="T1290" s="372"/>
      <c r="U1290" s="372"/>
      <c r="V1290" s="372"/>
    </row>
    <row r="1291" spans="1:22">
      <c r="A1291" s="52"/>
      <c r="B1291" s="50">
        <f t="shared" si="27"/>
        <v>1269</v>
      </c>
      <c r="C1291" s="913"/>
      <c r="D1291" s="913"/>
      <c r="E1291" s="913"/>
      <c r="F1291" s="55"/>
      <c r="L1291" s="372"/>
      <c r="M1291" s="372"/>
      <c r="S1291" s="378"/>
      <c r="T1291" s="372"/>
      <c r="U1291" s="372"/>
      <c r="V1291" s="372"/>
    </row>
    <row r="1292" spans="1:22">
      <c r="A1292" s="52"/>
      <c r="B1292" s="50">
        <f t="shared" si="27"/>
        <v>1270</v>
      </c>
      <c r="C1292" s="913"/>
      <c r="D1292" s="913"/>
      <c r="E1292" s="913"/>
      <c r="F1292" s="55"/>
      <c r="L1292" s="372"/>
      <c r="M1292" s="372"/>
      <c r="S1292" s="378"/>
      <c r="T1292" s="372"/>
      <c r="U1292" s="372"/>
      <c r="V1292" s="372"/>
    </row>
    <row r="1293" spans="1:22">
      <c r="A1293" s="52"/>
      <c r="B1293" s="50">
        <f t="shared" si="27"/>
        <v>1271</v>
      </c>
      <c r="C1293" s="913"/>
      <c r="D1293" s="913"/>
      <c r="E1293" s="913"/>
      <c r="F1293" s="55"/>
      <c r="L1293" s="372"/>
      <c r="M1293" s="372"/>
      <c r="S1293" s="378"/>
      <c r="T1293" s="372"/>
      <c r="U1293" s="372"/>
      <c r="V1293" s="372"/>
    </row>
    <row r="1294" spans="1:22">
      <c r="A1294" s="52"/>
      <c r="B1294" s="50">
        <f t="shared" si="27"/>
        <v>1272</v>
      </c>
      <c r="C1294" s="913"/>
      <c r="D1294" s="913"/>
      <c r="E1294" s="913"/>
      <c r="F1294" s="55"/>
      <c r="L1294" s="372"/>
      <c r="M1294" s="372"/>
      <c r="S1294" s="378"/>
      <c r="T1294" s="372"/>
      <c r="U1294" s="372"/>
      <c r="V1294" s="372"/>
    </row>
    <row r="1295" spans="1:22">
      <c r="A1295" s="52"/>
      <c r="B1295" s="50">
        <f t="shared" si="27"/>
        <v>1273</v>
      </c>
      <c r="C1295" s="913"/>
      <c r="D1295" s="913"/>
      <c r="E1295" s="913"/>
      <c r="F1295" s="55"/>
      <c r="L1295" s="372"/>
      <c r="M1295" s="372"/>
      <c r="S1295" s="378"/>
      <c r="T1295" s="372"/>
      <c r="U1295" s="372"/>
      <c r="V1295" s="372"/>
    </row>
    <row r="1296" spans="1:22">
      <c r="A1296" s="52"/>
      <c r="B1296" s="50">
        <f t="shared" si="27"/>
        <v>1274</v>
      </c>
      <c r="C1296" s="913"/>
      <c r="D1296" s="913"/>
      <c r="E1296" s="913"/>
      <c r="F1296" s="55"/>
      <c r="L1296" s="372"/>
      <c r="M1296" s="372"/>
      <c r="S1296" s="378"/>
      <c r="T1296" s="372"/>
      <c r="U1296" s="372"/>
      <c r="V1296" s="372"/>
    </row>
    <row r="1297" spans="1:22">
      <c r="A1297" s="52"/>
      <c r="B1297" s="50">
        <f t="shared" si="27"/>
        <v>1275</v>
      </c>
      <c r="C1297" s="913"/>
      <c r="D1297" s="913"/>
      <c r="E1297" s="913"/>
      <c r="F1297" s="55"/>
      <c r="L1297" s="372"/>
      <c r="M1297" s="372"/>
      <c r="S1297" s="378"/>
      <c r="T1297" s="372"/>
      <c r="U1297" s="372"/>
      <c r="V1297" s="372"/>
    </row>
    <row r="1298" spans="1:22">
      <c r="A1298" s="52"/>
      <c r="B1298" s="50">
        <f t="shared" si="27"/>
        <v>1276</v>
      </c>
      <c r="C1298" s="913"/>
      <c r="D1298" s="913"/>
      <c r="E1298" s="913"/>
      <c r="F1298" s="55"/>
      <c r="L1298" s="372"/>
      <c r="M1298" s="372"/>
      <c r="S1298" s="378"/>
      <c r="T1298" s="372"/>
      <c r="U1298" s="372"/>
      <c r="V1298" s="372"/>
    </row>
    <row r="1299" spans="1:22">
      <c r="A1299" s="52"/>
      <c r="B1299" s="50">
        <f t="shared" si="27"/>
        <v>1277</v>
      </c>
      <c r="C1299" s="913"/>
      <c r="D1299" s="913"/>
      <c r="E1299" s="913"/>
      <c r="F1299" s="55"/>
      <c r="L1299" s="372"/>
      <c r="M1299" s="372"/>
      <c r="S1299" s="378"/>
      <c r="T1299" s="372"/>
      <c r="U1299" s="372"/>
      <c r="V1299" s="372"/>
    </row>
    <row r="1300" spans="1:22">
      <c r="A1300" s="52"/>
      <c r="B1300" s="50">
        <f t="shared" si="27"/>
        <v>1278</v>
      </c>
      <c r="C1300" s="913"/>
      <c r="D1300" s="913"/>
      <c r="E1300" s="913"/>
      <c r="F1300" s="55"/>
      <c r="L1300" s="372"/>
      <c r="M1300" s="372"/>
      <c r="S1300" s="378"/>
      <c r="T1300" s="372"/>
      <c r="U1300" s="372"/>
      <c r="V1300" s="372"/>
    </row>
    <row r="1301" spans="1:22">
      <c r="A1301" s="52"/>
      <c r="B1301" s="50">
        <f t="shared" si="27"/>
        <v>1279</v>
      </c>
      <c r="C1301" s="913"/>
      <c r="D1301" s="913"/>
      <c r="E1301" s="913"/>
      <c r="F1301" s="55"/>
      <c r="L1301" s="372"/>
      <c r="M1301" s="372"/>
      <c r="S1301" s="378"/>
      <c r="T1301" s="372"/>
      <c r="U1301" s="372"/>
      <c r="V1301" s="372"/>
    </row>
    <row r="1302" spans="1:22">
      <c r="A1302" s="52"/>
      <c r="B1302" s="50">
        <f t="shared" si="27"/>
        <v>1280</v>
      </c>
      <c r="C1302" s="913"/>
      <c r="D1302" s="913"/>
      <c r="E1302" s="913"/>
      <c r="F1302" s="55"/>
      <c r="L1302" s="372"/>
      <c r="M1302" s="372"/>
      <c r="S1302" s="378"/>
      <c r="T1302" s="372"/>
      <c r="U1302" s="372"/>
      <c r="V1302" s="372"/>
    </row>
    <row r="1303" spans="1:22">
      <c r="A1303" s="52"/>
      <c r="B1303" s="50">
        <f t="shared" si="27"/>
        <v>1281</v>
      </c>
      <c r="C1303" s="913"/>
      <c r="D1303" s="913"/>
      <c r="E1303" s="913"/>
      <c r="F1303" s="55"/>
      <c r="L1303" s="372"/>
      <c r="M1303" s="372"/>
      <c r="S1303" s="378"/>
      <c r="T1303" s="372"/>
      <c r="U1303" s="372"/>
      <c r="V1303" s="372"/>
    </row>
    <row r="1304" spans="1:22">
      <c r="A1304" s="52"/>
      <c r="B1304" s="50">
        <f t="shared" si="27"/>
        <v>1282</v>
      </c>
      <c r="C1304" s="913"/>
      <c r="D1304" s="913"/>
      <c r="E1304" s="913"/>
      <c r="F1304" s="55"/>
      <c r="L1304" s="372"/>
      <c r="M1304" s="372"/>
      <c r="S1304" s="378"/>
      <c r="T1304" s="372"/>
      <c r="U1304" s="372"/>
      <c r="V1304" s="372"/>
    </row>
    <row r="1305" spans="1:22">
      <c r="A1305" s="52"/>
      <c r="B1305" s="50">
        <f t="shared" ref="B1305:B1368" si="28">B1304+1</f>
        <v>1283</v>
      </c>
      <c r="C1305" s="913"/>
      <c r="D1305" s="913"/>
      <c r="E1305" s="913"/>
      <c r="F1305" s="55"/>
      <c r="L1305" s="372"/>
      <c r="M1305" s="372"/>
      <c r="S1305" s="378"/>
      <c r="T1305" s="372"/>
      <c r="U1305" s="372"/>
      <c r="V1305" s="372"/>
    </row>
    <row r="1306" spans="1:22">
      <c r="A1306" s="52"/>
      <c r="B1306" s="50">
        <f t="shared" si="28"/>
        <v>1284</v>
      </c>
      <c r="C1306" s="913"/>
      <c r="D1306" s="913"/>
      <c r="E1306" s="913"/>
      <c r="F1306" s="55"/>
      <c r="L1306" s="372"/>
      <c r="M1306" s="372"/>
      <c r="S1306" s="378"/>
      <c r="T1306" s="372"/>
      <c r="U1306" s="372"/>
      <c r="V1306" s="372"/>
    </row>
    <row r="1307" spans="1:22">
      <c r="A1307" s="52"/>
      <c r="B1307" s="50">
        <f t="shared" si="28"/>
        <v>1285</v>
      </c>
      <c r="C1307" s="913"/>
      <c r="D1307" s="913"/>
      <c r="E1307" s="913"/>
      <c r="F1307" s="55"/>
      <c r="L1307" s="372"/>
      <c r="M1307" s="372"/>
      <c r="S1307" s="378"/>
      <c r="T1307" s="372"/>
      <c r="U1307" s="372"/>
      <c r="V1307" s="372"/>
    </row>
    <row r="1308" spans="1:22">
      <c r="A1308" s="52"/>
      <c r="B1308" s="50">
        <f t="shared" si="28"/>
        <v>1286</v>
      </c>
      <c r="C1308" s="913"/>
      <c r="D1308" s="913"/>
      <c r="E1308" s="913"/>
      <c r="F1308" s="55"/>
      <c r="L1308" s="372"/>
      <c r="M1308" s="372"/>
      <c r="S1308" s="378"/>
      <c r="T1308" s="372"/>
      <c r="U1308" s="372"/>
      <c r="V1308" s="372"/>
    </row>
    <row r="1309" spans="1:22">
      <c r="A1309" s="52"/>
      <c r="B1309" s="50">
        <f t="shared" si="28"/>
        <v>1287</v>
      </c>
      <c r="C1309" s="913"/>
      <c r="D1309" s="913"/>
      <c r="E1309" s="913"/>
      <c r="F1309" s="55"/>
      <c r="L1309" s="372"/>
      <c r="M1309" s="372"/>
      <c r="S1309" s="378"/>
      <c r="T1309" s="372"/>
      <c r="U1309" s="372"/>
      <c r="V1309" s="372"/>
    </row>
    <row r="1310" spans="1:22">
      <c r="A1310" s="52"/>
      <c r="B1310" s="50">
        <f t="shared" si="28"/>
        <v>1288</v>
      </c>
      <c r="C1310" s="913"/>
      <c r="D1310" s="913"/>
      <c r="E1310" s="913"/>
      <c r="F1310" s="55"/>
      <c r="L1310" s="372"/>
      <c r="M1310" s="372"/>
      <c r="S1310" s="378"/>
      <c r="T1310" s="372"/>
      <c r="U1310" s="372"/>
      <c r="V1310" s="372"/>
    </row>
    <row r="1311" spans="1:22">
      <c r="A1311" s="52"/>
      <c r="B1311" s="50">
        <f t="shared" si="28"/>
        <v>1289</v>
      </c>
      <c r="C1311" s="913"/>
      <c r="D1311" s="913"/>
      <c r="E1311" s="913"/>
      <c r="F1311" s="55"/>
      <c r="L1311" s="372"/>
      <c r="M1311" s="372"/>
      <c r="S1311" s="378"/>
      <c r="T1311" s="372"/>
      <c r="U1311" s="372"/>
      <c r="V1311" s="372"/>
    </row>
    <row r="1312" spans="1:22">
      <c r="A1312" s="52"/>
      <c r="B1312" s="50">
        <f t="shared" si="28"/>
        <v>1290</v>
      </c>
      <c r="C1312" s="913"/>
      <c r="D1312" s="913"/>
      <c r="E1312" s="913"/>
      <c r="F1312" s="55"/>
      <c r="L1312" s="372"/>
      <c r="M1312" s="372"/>
      <c r="S1312" s="378"/>
      <c r="T1312" s="372"/>
      <c r="U1312" s="372"/>
      <c r="V1312" s="372"/>
    </row>
    <row r="1313" spans="1:22">
      <c r="A1313" s="52"/>
      <c r="B1313" s="50">
        <f t="shared" si="28"/>
        <v>1291</v>
      </c>
      <c r="C1313" s="913"/>
      <c r="D1313" s="913"/>
      <c r="E1313" s="913"/>
      <c r="F1313" s="55"/>
      <c r="L1313" s="372"/>
      <c r="M1313" s="372"/>
      <c r="S1313" s="378"/>
      <c r="T1313" s="372"/>
      <c r="U1313" s="372"/>
      <c r="V1313" s="372"/>
    </row>
    <row r="1314" spans="1:22">
      <c r="A1314" s="52"/>
      <c r="B1314" s="50">
        <f t="shared" si="28"/>
        <v>1292</v>
      </c>
      <c r="C1314" s="913"/>
      <c r="D1314" s="913"/>
      <c r="E1314" s="913"/>
      <c r="F1314" s="55"/>
      <c r="L1314" s="372"/>
      <c r="M1314" s="372"/>
      <c r="S1314" s="378"/>
      <c r="T1314" s="372"/>
      <c r="U1314" s="372"/>
      <c r="V1314" s="372"/>
    </row>
    <row r="1315" spans="1:22">
      <c r="A1315" s="52"/>
      <c r="B1315" s="50">
        <f t="shared" si="28"/>
        <v>1293</v>
      </c>
      <c r="C1315" s="913"/>
      <c r="D1315" s="913"/>
      <c r="E1315" s="913"/>
      <c r="F1315" s="55"/>
      <c r="L1315" s="372"/>
      <c r="M1315" s="372"/>
      <c r="S1315" s="378"/>
      <c r="T1315" s="372"/>
      <c r="U1315" s="372"/>
      <c r="V1315" s="372"/>
    </row>
    <row r="1316" spans="1:22">
      <c r="A1316" s="52"/>
      <c r="B1316" s="50">
        <f t="shared" si="28"/>
        <v>1294</v>
      </c>
      <c r="C1316" s="913"/>
      <c r="D1316" s="913"/>
      <c r="E1316" s="913"/>
      <c r="F1316" s="55"/>
      <c r="L1316" s="372"/>
      <c r="M1316" s="372"/>
      <c r="S1316" s="378"/>
      <c r="T1316" s="372"/>
      <c r="U1316" s="372"/>
      <c r="V1316" s="372"/>
    </row>
    <row r="1317" spans="1:22">
      <c r="A1317" s="52"/>
      <c r="B1317" s="50">
        <f t="shared" si="28"/>
        <v>1295</v>
      </c>
      <c r="C1317" s="913"/>
      <c r="D1317" s="913"/>
      <c r="E1317" s="913"/>
      <c r="F1317" s="55"/>
      <c r="L1317" s="372"/>
      <c r="M1317" s="372"/>
      <c r="S1317" s="378"/>
      <c r="T1317" s="372"/>
      <c r="U1317" s="372"/>
      <c r="V1317" s="372"/>
    </row>
    <row r="1318" spans="1:22">
      <c r="A1318" s="52"/>
      <c r="B1318" s="50">
        <f t="shared" si="28"/>
        <v>1296</v>
      </c>
      <c r="C1318" s="913"/>
      <c r="D1318" s="913"/>
      <c r="E1318" s="913"/>
      <c r="F1318" s="55"/>
      <c r="L1318" s="372"/>
      <c r="M1318" s="372"/>
      <c r="S1318" s="378"/>
      <c r="T1318" s="372"/>
      <c r="U1318" s="372"/>
      <c r="V1318" s="372"/>
    </row>
    <row r="1319" spans="1:22">
      <c r="A1319" s="52"/>
      <c r="B1319" s="50">
        <f t="shared" si="28"/>
        <v>1297</v>
      </c>
      <c r="C1319" s="913"/>
      <c r="D1319" s="913"/>
      <c r="E1319" s="913"/>
      <c r="F1319" s="55"/>
      <c r="L1319" s="372"/>
      <c r="M1319" s="372"/>
      <c r="S1319" s="378"/>
      <c r="T1319" s="372"/>
      <c r="U1319" s="372"/>
      <c r="V1319" s="372"/>
    </row>
    <row r="1320" spans="1:22">
      <c r="A1320" s="52"/>
      <c r="B1320" s="50">
        <f t="shared" si="28"/>
        <v>1298</v>
      </c>
      <c r="C1320" s="913"/>
      <c r="D1320" s="913"/>
      <c r="E1320" s="913"/>
      <c r="F1320" s="55"/>
      <c r="L1320" s="372"/>
      <c r="M1320" s="372"/>
      <c r="S1320" s="378"/>
      <c r="T1320" s="372"/>
      <c r="U1320" s="372"/>
      <c r="V1320" s="372"/>
    </row>
    <row r="1321" spans="1:22">
      <c r="A1321" s="52"/>
      <c r="B1321" s="50">
        <f t="shared" si="28"/>
        <v>1299</v>
      </c>
      <c r="C1321" s="913"/>
      <c r="D1321" s="913"/>
      <c r="E1321" s="913"/>
      <c r="F1321" s="55"/>
      <c r="L1321" s="372"/>
      <c r="M1321" s="372"/>
      <c r="S1321" s="378"/>
      <c r="T1321" s="372"/>
      <c r="U1321" s="372"/>
      <c r="V1321" s="372"/>
    </row>
    <row r="1322" spans="1:22">
      <c r="A1322" s="52"/>
      <c r="B1322" s="50">
        <f t="shared" si="28"/>
        <v>1300</v>
      </c>
      <c r="C1322" s="913"/>
      <c r="D1322" s="913"/>
      <c r="E1322" s="913"/>
      <c r="F1322" s="55"/>
      <c r="L1322" s="372"/>
      <c r="M1322" s="372"/>
      <c r="S1322" s="378"/>
      <c r="T1322" s="372"/>
      <c r="U1322" s="372"/>
      <c r="V1322" s="372"/>
    </row>
    <row r="1323" spans="1:22">
      <c r="A1323" s="52"/>
      <c r="B1323" s="50">
        <f t="shared" si="28"/>
        <v>1301</v>
      </c>
      <c r="C1323" s="913"/>
      <c r="D1323" s="913"/>
      <c r="E1323" s="913"/>
      <c r="F1323" s="55"/>
      <c r="L1323" s="372"/>
      <c r="M1323" s="372"/>
      <c r="S1323" s="378"/>
      <c r="T1323" s="372"/>
      <c r="U1323" s="372"/>
      <c r="V1323" s="372"/>
    </row>
    <row r="1324" spans="1:22">
      <c r="A1324" s="52"/>
      <c r="B1324" s="50">
        <f t="shared" si="28"/>
        <v>1302</v>
      </c>
      <c r="C1324" s="913"/>
      <c r="D1324" s="913"/>
      <c r="E1324" s="913"/>
      <c r="F1324" s="55"/>
      <c r="L1324" s="372"/>
      <c r="M1324" s="372"/>
      <c r="S1324" s="378"/>
      <c r="T1324" s="372"/>
      <c r="U1324" s="372"/>
      <c r="V1324" s="372"/>
    </row>
    <row r="1325" spans="1:22">
      <c r="A1325" s="52"/>
      <c r="B1325" s="50">
        <f t="shared" si="28"/>
        <v>1303</v>
      </c>
      <c r="C1325" s="913"/>
      <c r="D1325" s="913"/>
      <c r="E1325" s="913"/>
      <c r="F1325" s="55"/>
      <c r="L1325" s="372"/>
      <c r="M1325" s="372"/>
      <c r="S1325" s="378"/>
      <c r="T1325" s="372"/>
      <c r="U1325" s="372"/>
      <c r="V1325" s="372"/>
    </row>
    <row r="1326" spans="1:22">
      <c r="A1326" s="52"/>
      <c r="B1326" s="50">
        <f t="shared" si="28"/>
        <v>1304</v>
      </c>
      <c r="C1326" s="913"/>
      <c r="D1326" s="913"/>
      <c r="E1326" s="913"/>
      <c r="F1326" s="55"/>
      <c r="L1326" s="372"/>
      <c r="M1326" s="372"/>
      <c r="S1326" s="378"/>
      <c r="T1326" s="372"/>
      <c r="U1326" s="372"/>
      <c r="V1326" s="372"/>
    </row>
    <row r="1327" spans="1:22">
      <c r="A1327" s="52"/>
      <c r="B1327" s="50">
        <f t="shared" si="28"/>
        <v>1305</v>
      </c>
      <c r="C1327" s="913"/>
      <c r="D1327" s="913"/>
      <c r="E1327" s="913"/>
      <c r="F1327" s="55"/>
      <c r="L1327" s="372"/>
      <c r="M1327" s="372"/>
      <c r="S1327" s="378"/>
      <c r="T1327" s="372"/>
      <c r="U1327" s="372"/>
      <c r="V1327" s="372"/>
    </row>
    <row r="1328" spans="1:22">
      <c r="A1328" s="52"/>
      <c r="B1328" s="50">
        <f t="shared" si="28"/>
        <v>1306</v>
      </c>
      <c r="C1328" s="913"/>
      <c r="D1328" s="913"/>
      <c r="E1328" s="913"/>
      <c r="F1328" s="55"/>
      <c r="L1328" s="372"/>
      <c r="M1328" s="372"/>
      <c r="S1328" s="378"/>
      <c r="T1328" s="372"/>
      <c r="U1328" s="372"/>
      <c r="V1328" s="372"/>
    </row>
    <row r="1329" spans="1:22">
      <c r="A1329" s="52"/>
      <c r="B1329" s="50">
        <f t="shared" si="28"/>
        <v>1307</v>
      </c>
      <c r="C1329" s="913"/>
      <c r="D1329" s="913"/>
      <c r="E1329" s="913"/>
      <c r="F1329" s="55"/>
      <c r="L1329" s="372"/>
      <c r="M1329" s="372"/>
      <c r="S1329" s="378"/>
      <c r="T1329" s="372"/>
      <c r="U1329" s="372"/>
      <c r="V1329" s="372"/>
    </row>
    <row r="1330" spans="1:22">
      <c r="A1330" s="52"/>
      <c r="B1330" s="50">
        <f t="shared" si="28"/>
        <v>1308</v>
      </c>
      <c r="C1330" s="913"/>
      <c r="D1330" s="913"/>
      <c r="E1330" s="913"/>
      <c r="F1330" s="55"/>
      <c r="L1330" s="372"/>
      <c r="M1330" s="372"/>
      <c r="S1330" s="378"/>
      <c r="T1330" s="372"/>
      <c r="U1330" s="372"/>
      <c r="V1330" s="372"/>
    </row>
    <row r="1331" spans="1:22">
      <c r="A1331" s="52"/>
      <c r="B1331" s="50">
        <f t="shared" si="28"/>
        <v>1309</v>
      </c>
      <c r="C1331" s="913"/>
      <c r="D1331" s="913"/>
      <c r="E1331" s="913"/>
      <c r="F1331" s="55"/>
      <c r="L1331" s="372"/>
      <c r="M1331" s="372"/>
      <c r="S1331" s="378"/>
      <c r="T1331" s="372"/>
      <c r="U1331" s="372"/>
      <c r="V1331" s="372"/>
    </row>
    <row r="1332" spans="1:22">
      <c r="A1332" s="52"/>
      <c r="B1332" s="50">
        <f t="shared" si="28"/>
        <v>1310</v>
      </c>
      <c r="C1332" s="913"/>
      <c r="D1332" s="913"/>
      <c r="E1332" s="913"/>
      <c r="F1332" s="55"/>
      <c r="L1332" s="372"/>
      <c r="M1332" s="372"/>
      <c r="S1332" s="378"/>
      <c r="T1332" s="372"/>
      <c r="U1332" s="372"/>
      <c r="V1332" s="372"/>
    </row>
    <row r="1333" spans="1:22">
      <c r="A1333" s="52"/>
      <c r="B1333" s="50">
        <f t="shared" si="28"/>
        <v>1311</v>
      </c>
      <c r="C1333" s="913"/>
      <c r="D1333" s="913"/>
      <c r="E1333" s="913"/>
      <c r="F1333" s="55"/>
      <c r="L1333" s="372"/>
      <c r="M1333" s="372"/>
      <c r="S1333" s="378"/>
      <c r="T1333" s="372"/>
      <c r="U1333" s="372"/>
      <c r="V1333" s="372"/>
    </row>
    <row r="1334" spans="1:22">
      <c r="A1334" s="52"/>
      <c r="B1334" s="50">
        <f t="shared" si="28"/>
        <v>1312</v>
      </c>
      <c r="C1334" s="913"/>
      <c r="D1334" s="913"/>
      <c r="E1334" s="913"/>
      <c r="F1334" s="55"/>
      <c r="L1334" s="372"/>
      <c r="M1334" s="372"/>
      <c r="S1334" s="378"/>
      <c r="T1334" s="372"/>
      <c r="U1334" s="372"/>
      <c r="V1334" s="372"/>
    </row>
    <row r="1335" spans="1:22">
      <c r="A1335" s="52"/>
      <c r="B1335" s="50">
        <f t="shared" si="28"/>
        <v>1313</v>
      </c>
      <c r="C1335" s="913"/>
      <c r="D1335" s="913"/>
      <c r="E1335" s="913"/>
      <c r="F1335" s="55"/>
      <c r="L1335" s="372"/>
      <c r="M1335" s="372"/>
      <c r="S1335" s="378"/>
      <c r="T1335" s="372"/>
      <c r="U1335" s="372"/>
      <c r="V1335" s="372"/>
    </row>
    <row r="1336" spans="1:22">
      <c r="A1336" s="52"/>
      <c r="B1336" s="50">
        <f t="shared" si="28"/>
        <v>1314</v>
      </c>
      <c r="C1336" s="913"/>
      <c r="D1336" s="913"/>
      <c r="E1336" s="913"/>
      <c r="F1336" s="55"/>
      <c r="L1336" s="372"/>
      <c r="M1336" s="372"/>
      <c r="S1336" s="378"/>
      <c r="T1336" s="372"/>
      <c r="U1336" s="372"/>
      <c r="V1336" s="372"/>
    </row>
    <row r="1337" spans="1:22">
      <c r="A1337" s="52"/>
      <c r="B1337" s="50">
        <f t="shared" si="28"/>
        <v>1315</v>
      </c>
      <c r="C1337" s="913"/>
      <c r="D1337" s="913"/>
      <c r="E1337" s="913"/>
      <c r="F1337" s="55"/>
      <c r="L1337" s="372"/>
      <c r="M1337" s="372"/>
      <c r="S1337" s="378"/>
      <c r="T1337" s="372"/>
      <c r="U1337" s="372"/>
      <c r="V1337" s="372"/>
    </row>
    <row r="1338" spans="1:22">
      <c r="A1338" s="52"/>
      <c r="B1338" s="50">
        <f t="shared" si="28"/>
        <v>1316</v>
      </c>
      <c r="C1338" s="913"/>
      <c r="D1338" s="913"/>
      <c r="E1338" s="913"/>
      <c r="F1338" s="55"/>
      <c r="L1338" s="372"/>
      <c r="M1338" s="372"/>
      <c r="S1338" s="378"/>
      <c r="T1338" s="372"/>
      <c r="U1338" s="372"/>
      <c r="V1338" s="372"/>
    </row>
    <row r="1339" spans="1:22">
      <c r="A1339" s="52"/>
      <c r="B1339" s="50">
        <f t="shared" si="28"/>
        <v>1317</v>
      </c>
      <c r="C1339" s="913"/>
      <c r="D1339" s="913"/>
      <c r="E1339" s="913"/>
      <c r="F1339" s="55"/>
      <c r="L1339" s="372"/>
      <c r="M1339" s="372"/>
      <c r="S1339" s="378"/>
      <c r="T1339" s="372"/>
      <c r="U1339" s="372"/>
      <c r="V1339" s="372"/>
    </row>
    <row r="1340" spans="1:22">
      <c r="A1340" s="52"/>
      <c r="B1340" s="50">
        <f t="shared" si="28"/>
        <v>1318</v>
      </c>
      <c r="C1340" s="913"/>
      <c r="D1340" s="913"/>
      <c r="E1340" s="913"/>
      <c r="F1340" s="55"/>
      <c r="L1340" s="372"/>
      <c r="M1340" s="372"/>
      <c r="S1340" s="378"/>
      <c r="T1340" s="372"/>
      <c r="U1340" s="372"/>
      <c r="V1340" s="372"/>
    </row>
    <row r="1341" spans="1:22">
      <c r="A1341" s="52"/>
      <c r="B1341" s="50">
        <f t="shared" si="28"/>
        <v>1319</v>
      </c>
      <c r="C1341" s="913"/>
      <c r="D1341" s="913"/>
      <c r="E1341" s="913"/>
      <c r="F1341" s="55"/>
      <c r="L1341" s="372"/>
      <c r="M1341" s="372"/>
      <c r="S1341" s="378"/>
      <c r="T1341" s="372"/>
      <c r="U1341" s="372"/>
      <c r="V1341" s="372"/>
    </row>
    <row r="1342" spans="1:22">
      <c r="A1342" s="52"/>
      <c r="B1342" s="50">
        <f t="shared" si="28"/>
        <v>1320</v>
      </c>
      <c r="C1342" s="913"/>
      <c r="D1342" s="913"/>
      <c r="E1342" s="913"/>
      <c r="F1342" s="55"/>
      <c r="L1342" s="372"/>
      <c r="M1342" s="372"/>
      <c r="S1342" s="378"/>
      <c r="T1342" s="372"/>
      <c r="U1342" s="372"/>
      <c r="V1342" s="372"/>
    </row>
    <row r="1343" spans="1:22">
      <c r="A1343" s="52"/>
      <c r="B1343" s="50">
        <f t="shared" si="28"/>
        <v>1321</v>
      </c>
      <c r="C1343" s="913"/>
      <c r="D1343" s="913"/>
      <c r="E1343" s="913"/>
      <c r="F1343" s="55"/>
      <c r="L1343" s="372"/>
      <c r="M1343" s="372"/>
      <c r="S1343" s="378"/>
      <c r="T1343" s="372"/>
      <c r="U1343" s="372"/>
      <c r="V1343" s="372"/>
    </row>
    <row r="1344" spans="1:22">
      <c r="A1344" s="52"/>
      <c r="B1344" s="50">
        <f t="shared" si="28"/>
        <v>1322</v>
      </c>
      <c r="C1344" s="913"/>
      <c r="D1344" s="913"/>
      <c r="E1344" s="913"/>
      <c r="F1344" s="55"/>
      <c r="L1344" s="372"/>
      <c r="M1344" s="372"/>
      <c r="S1344" s="378"/>
      <c r="T1344" s="372"/>
      <c r="U1344" s="372"/>
      <c r="V1344" s="372"/>
    </row>
    <row r="1345" spans="1:22">
      <c r="A1345" s="52"/>
      <c r="B1345" s="50">
        <f t="shared" si="28"/>
        <v>1323</v>
      </c>
      <c r="C1345" s="913"/>
      <c r="D1345" s="913"/>
      <c r="E1345" s="913"/>
      <c r="F1345" s="55"/>
      <c r="L1345" s="372"/>
      <c r="M1345" s="372"/>
      <c r="S1345" s="378"/>
      <c r="T1345" s="372"/>
      <c r="U1345" s="372"/>
      <c r="V1345" s="372"/>
    </row>
    <row r="1346" spans="1:22">
      <c r="A1346" s="52"/>
      <c r="B1346" s="50">
        <f t="shared" si="28"/>
        <v>1324</v>
      </c>
      <c r="C1346" s="913"/>
      <c r="D1346" s="913"/>
      <c r="E1346" s="913"/>
      <c r="F1346" s="55"/>
      <c r="L1346" s="372"/>
      <c r="M1346" s="372"/>
      <c r="S1346" s="378"/>
      <c r="T1346" s="372"/>
      <c r="U1346" s="372"/>
      <c r="V1346" s="372"/>
    </row>
    <row r="1347" spans="1:22">
      <c r="A1347" s="52"/>
      <c r="B1347" s="50">
        <f t="shared" si="28"/>
        <v>1325</v>
      </c>
      <c r="C1347" s="913"/>
      <c r="D1347" s="913"/>
      <c r="E1347" s="913"/>
      <c r="F1347" s="55"/>
      <c r="L1347" s="372"/>
      <c r="M1347" s="372"/>
      <c r="S1347" s="378"/>
      <c r="T1347" s="372"/>
      <c r="U1347" s="372"/>
      <c r="V1347" s="372"/>
    </row>
    <row r="1348" spans="1:22">
      <c r="A1348" s="52"/>
      <c r="B1348" s="50">
        <f t="shared" si="28"/>
        <v>1326</v>
      </c>
      <c r="C1348" s="913"/>
      <c r="D1348" s="913"/>
      <c r="E1348" s="913"/>
      <c r="F1348" s="55"/>
      <c r="L1348" s="372"/>
      <c r="M1348" s="372"/>
      <c r="S1348" s="378"/>
      <c r="T1348" s="372"/>
      <c r="U1348" s="372"/>
      <c r="V1348" s="372"/>
    </row>
    <row r="1349" spans="1:22">
      <c r="A1349" s="52"/>
      <c r="B1349" s="50">
        <f t="shared" si="28"/>
        <v>1327</v>
      </c>
      <c r="C1349" s="913"/>
      <c r="D1349" s="913"/>
      <c r="E1349" s="913"/>
      <c r="F1349" s="55"/>
      <c r="L1349" s="372"/>
      <c r="M1349" s="372"/>
      <c r="S1349" s="378"/>
      <c r="T1349" s="372"/>
      <c r="U1349" s="372"/>
      <c r="V1349" s="372"/>
    </row>
    <row r="1350" spans="1:22">
      <c r="A1350" s="52"/>
      <c r="B1350" s="50">
        <f t="shared" si="28"/>
        <v>1328</v>
      </c>
      <c r="C1350" s="913"/>
      <c r="D1350" s="913"/>
      <c r="E1350" s="913"/>
      <c r="F1350" s="55"/>
      <c r="L1350" s="372"/>
      <c r="M1350" s="372"/>
      <c r="S1350" s="378"/>
      <c r="T1350" s="372"/>
      <c r="U1350" s="372"/>
      <c r="V1350" s="372"/>
    </row>
    <row r="1351" spans="1:22">
      <c r="A1351" s="52"/>
      <c r="B1351" s="50">
        <f t="shared" si="28"/>
        <v>1329</v>
      </c>
      <c r="C1351" s="913"/>
      <c r="D1351" s="913"/>
      <c r="E1351" s="913"/>
      <c r="F1351" s="55"/>
      <c r="L1351" s="372"/>
      <c r="M1351" s="372"/>
      <c r="S1351" s="378"/>
      <c r="T1351" s="372"/>
      <c r="U1351" s="372"/>
      <c r="V1351" s="372"/>
    </row>
    <row r="1352" spans="1:22">
      <c r="A1352" s="52"/>
      <c r="B1352" s="50">
        <f t="shared" si="28"/>
        <v>1330</v>
      </c>
      <c r="C1352" s="913"/>
      <c r="D1352" s="913"/>
      <c r="E1352" s="913"/>
      <c r="F1352" s="55"/>
      <c r="L1352" s="372"/>
      <c r="M1352" s="372"/>
      <c r="S1352" s="378"/>
      <c r="T1352" s="372"/>
      <c r="U1352" s="372"/>
      <c r="V1352" s="372"/>
    </row>
    <row r="1353" spans="1:22">
      <c r="A1353" s="52"/>
      <c r="B1353" s="50">
        <f t="shared" si="28"/>
        <v>1331</v>
      </c>
      <c r="C1353" s="913"/>
      <c r="D1353" s="913"/>
      <c r="E1353" s="913"/>
      <c r="F1353" s="55"/>
      <c r="L1353" s="372"/>
      <c r="M1353" s="372"/>
      <c r="S1353" s="378"/>
      <c r="T1353" s="372"/>
      <c r="U1353" s="372"/>
      <c r="V1353" s="372"/>
    </row>
    <row r="1354" spans="1:22">
      <c r="A1354" s="52"/>
      <c r="B1354" s="50">
        <f t="shared" si="28"/>
        <v>1332</v>
      </c>
      <c r="C1354" s="913"/>
      <c r="D1354" s="913"/>
      <c r="E1354" s="913"/>
      <c r="F1354" s="55"/>
      <c r="L1354" s="372"/>
      <c r="M1354" s="372"/>
      <c r="S1354" s="378"/>
      <c r="T1354" s="372"/>
      <c r="U1354" s="372"/>
      <c r="V1354" s="372"/>
    </row>
    <row r="1355" spans="1:22">
      <c r="A1355" s="52"/>
      <c r="B1355" s="50">
        <f t="shared" si="28"/>
        <v>1333</v>
      </c>
      <c r="C1355" s="913"/>
      <c r="D1355" s="913"/>
      <c r="E1355" s="913"/>
      <c r="F1355" s="55"/>
      <c r="L1355" s="372"/>
      <c r="M1355" s="372"/>
      <c r="S1355" s="378"/>
      <c r="T1355" s="372"/>
      <c r="U1355" s="372"/>
      <c r="V1355" s="372"/>
    </row>
    <row r="1356" spans="1:22">
      <c r="A1356" s="52"/>
      <c r="B1356" s="50">
        <f t="shared" si="28"/>
        <v>1334</v>
      </c>
      <c r="C1356" s="913"/>
      <c r="D1356" s="913"/>
      <c r="E1356" s="913"/>
      <c r="F1356" s="55"/>
      <c r="L1356" s="372"/>
      <c r="M1356" s="372"/>
      <c r="S1356" s="378"/>
      <c r="T1356" s="372"/>
      <c r="U1356" s="372"/>
      <c r="V1356" s="372"/>
    </row>
    <row r="1357" spans="1:22">
      <c r="A1357" s="52"/>
      <c r="B1357" s="50">
        <f t="shared" si="28"/>
        <v>1335</v>
      </c>
      <c r="C1357" s="913"/>
      <c r="D1357" s="913"/>
      <c r="E1357" s="913"/>
      <c r="F1357" s="55"/>
      <c r="L1357" s="372"/>
      <c r="M1357" s="372"/>
      <c r="S1357" s="378"/>
      <c r="T1357" s="372"/>
      <c r="U1357" s="372"/>
      <c r="V1357" s="372"/>
    </row>
    <row r="1358" spans="1:22">
      <c r="A1358" s="52"/>
      <c r="B1358" s="50">
        <f t="shared" si="28"/>
        <v>1336</v>
      </c>
      <c r="C1358" s="913"/>
      <c r="D1358" s="913"/>
      <c r="E1358" s="913"/>
      <c r="F1358" s="55"/>
      <c r="L1358" s="372"/>
      <c r="M1358" s="372"/>
      <c r="S1358" s="378"/>
      <c r="T1358" s="372"/>
      <c r="U1358" s="372"/>
      <c r="V1358" s="372"/>
    </row>
    <row r="1359" spans="1:22">
      <c r="A1359" s="52"/>
      <c r="B1359" s="50">
        <f t="shared" si="28"/>
        <v>1337</v>
      </c>
      <c r="C1359" s="913"/>
      <c r="D1359" s="913"/>
      <c r="E1359" s="913"/>
      <c r="F1359" s="55"/>
      <c r="L1359" s="372"/>
      <c r="M1359" s="372"/>
      <c r="S1359" s="378"/>
      <c r="T1359" s="372"/>
      <c r="U1359" s="372"/>
      <c r="V1359" s="372"/>
    </row>
    <row r="1360" spans="1:22">
      <c r="A1360" s="52"/>
      <c r="B1360" s="50">
        <f t="shared" si="28"/>
        <v>1338</v>
      </c>
      <c r="C1360" s="913"/>
      <c r="D1360" s="913"/>
      <c r="E1360" s="913"/>
      <c r="F1360" s="55"/>
      <c r="L1360" s="372"/>
      <c r="M1360" s="372"/>
      <c r="S1360" s="378"/>
      <c r="T1360" s="372"/>
      <c r="U1360" s="372"/>
      <c r="V1360" s="372"/>
    </row>
    <row r="1361" spans="1:22">
      <c r="A1361" s="52"/>
      <c r="B1361" s="50">
        <f t="shared" si="28"/>
        <v>1339</v>
      </c>
      <c r="C1361" s="913"/>
      <c r="D1361" s="913"/>
      <c r="E1361" s="913"/>
      <c r="F1361" s="55"/>
      <c r="L1361" s="372"/>
      <c r="M1361" s="372"/>
      <c r="S1361" s="378"/>
      <c r="T1361" s="372"/>
      <c r="U1361" s="372"/>
      <c r="V1361" s="372"/>
    </row>
    <row r="1362" spans="1:22">
      <c r="A1362" s="52"/>
      <c r="B1362" s="50">
        <f t="shared" si="28"/>
        <v>1340</v>
      </c>
      <c r="C1362" s="913"/>
      <c r="D1362" s="913"/>
      <c r="E1362" s="913"/>
      <c r="F1362" s="55"/>
      <c r="L1362" s="372"/>
      <c r="M1362" s="372"/>
      <c r="S1362" s="378"/>
      <c r="T1362" s="372"/>
      <c r="U1362" s="372"/>
      <c r="V1362" s="372"/>
    </row>
    <row r="1363" spans="1:22">
      <c r="A1363" s="52"/>
      <c r="B1363" s="50">
        <f t="shared" si="28"/>
        <v>1341</v>
      </c>
      <c r="C1363" s="913"/>
      <c r="D1363" s="913"/>
      <c r="E1363" s="913"/>
      <c r="F1363" s="55"/>
      <c r="L1363" s="372"/>
      <c r="M1363" s="372"/>
      <c r="S1363" s="378"/>
      <c r="T1363" s="372"/>
      <c r="U1363" s="372"/>
      <c r="V1363" s="372"/>
    </row>
    <row r="1364" spans="1:22">
      <c r="A1364" s="52"/>
      <c r="B1364" s="50">
        <f t="shared" si="28"/>
        <v>1342</v>
      </c>
      <c r="C1364" s="913"/>
      <c r="D1364" s="913"/>
      <c r="E1364" s="913"/>
      <c r="F1364" s="55"/>
      <c r="L1364" s="372"/>
      <c r="M1364" s="372"/>
      <c r="S1364" s="378"/>
      <c r="T1364" s="372"/>
      <c r="U1364" s="372"/>
      <c r="V1364" s="372"/>
    </row>
    <row r="1365" spans="1:22">
      <c r="A1365" s="52"/>
      <c r="B1365" s="50">
        <f t="shared" si="28"/>
        <v>1343</v>
      </c>
      <c r="C1365" s="913"/>
      <c r="D1365" s="913"/>
      <c r="E1365" s="913"/>
      <c r="F1365" s="55"/>
      <c r="L1365" s="372"/>
      <c r="M1365" s="372"/>
      <c r="S1365" s="378"/>
      <c r="T1365" s="372"/>
      <c r="U1365" s="372"/>
      <c r="V1365" s="372"/>
    </row>
    <row r="1366" spans="1:22">
      <c r="A1366" s="52"/>
      <c r="B1366" s="50">
        <f t="shared" si="28"/>
        <v>1344</v>
      </c>
      <c r="C1366" s="913"/>
      <c r="D1366" s="913"/>
      <c r="E1366" s="913"/>
      <c r="F1366" s="55"/>
      <c r="L1366" s="372"/>
      <c r="M1366" s="372"/>
      <c r="S1366" s="378"/>
      <c r="T1366" s="372"/>
      <c r="U1366" s="372"/>
      <c r="V1366" s="372"/>
    </row>
    <row r="1367" spans="1:22">
      <c r="A1367" s="52"/>
      <c r="B1367" s="50">
        <f t="shared" si="28"/>
        <v>1345</v>
      </c>
      <c r="C1367" s="913"/>
      <c r="D1367" s="913"/>
      <c r="E1367" s="913"/>
      <c r="F1367" s="55"/>
      <c r="L1367" s="372"/>
      <c r="M1367" s="372"/>
      <c r="S1367" s="378"/>
      <c r="T1367" s="372"/>
      <c r="U1367" s="372"/>
      <c r="V1367" s="372"/>
    </row>
    <row r="1368" spans="1:22">
      <c r="A1368" s="52"/>
      <c r="B1368" s="50">
        <f t="shared" si="28"/>
        <v>1346</v>
      </c>
      <c r="C1368" s="913"/>
      <c r="D1368" s="913"/>
      <c r="E1368" s="913"/>
      <c r="F1368" s="55"/>
      <c r="L1368" s="372"/>
      <c r="M1368" s="372"/>
      <c r="S1368" s="378"/>
      <c r="T1368" s="372"/>
      <c r="U1368" s="372"/>
      <c r="V1368" s="372"/>
    </row>
    <row r="1369" spans="1:22">
      <c r="A1369" s="52"/>
      <c r="B1369" s="50">
        <f t="shared" ref="B1369:B1432" si="29">B1368+1</f>
        <v>1347</v>
      </c>
      <c r="C1369" s="913"/>
      <c r="D1369" s="913"/>
      <c r="E1369" s="913"/>
      <c r="F1369" s="55"/>
      <c r="L1369" s="372"/>
      <c r="M1369" s="372"/>
      <c r="S1369" s="378"/>
      <c r="T1369" s="372"/>
      <c r="U1369" s="372"/>
      <c r="V1369" s="372"/>
    </row>
    <row r="1370" spans="1:22">
      <c r="A1370" s="52"/>
      <c r="B1370" s="50">
        <f t="shared" si="29"/>
        <v>1348</v>
      </c>
      <c r="C1370" s="913"/>
      <c r="D1370" s="913"/>
      <c r="E1370" s="913"/>
      <c r="F1370" s="55"/>
      <c r="L1370" s="372"/>
      <c r="M1370" s="372"/>
      <c r="S1370" s="378"/>
      <c r="T1370" s="372"/>
      <c r="U1370" s="372"/>
      <c r="V1370" s="372"/>
    </row>
    <row r="1371" spans="1:22">
      <c r="A1371" s="52"/>
      <c r="B1371" s="50">
        <f t="shared" si="29"/>
        <v>1349</v>
      </c>
      <c r="C1371" s="913"/>
      <c r="D1371" s="913"/>
      <c r="E1371" s="913"/>
      <c r="F1371" s="55"/>
      <c r="L1371" s="372"/>
      <c r="M1371" s="372"/>
      <c r="S1371" s="378"/>
      <c r="T1371" s="372"/>
      <c r="U1371" s="372"/>
      <c r="V1371" s="372"/>
    </row>
    <row r="1372" spans="1:22">
      <c r="A1372" s="52"/>
      <c r="B1372" s="50">
        <f t="shared" si="29"/>
        <v>1350</v>
      </c>
      <c r="C1372" s="913"/>
      <c r="D1372" s="913"/>
      <c r="E1372" s="913"/>
      <c r="F1372" s="55"/>
      <c r="L1372" s="372"/>
      <c r="M1372" s="372"/>
      <c r="S1372" s="378"/>
      <c r="T1372" s="372"/>
      <c r="U1372" s="372"/>
      <c r="V1372" s="372"/>
    </row>
    <row r="1373" spans="1:22">
      <c r="A1373" s="52"/>
      <c r="B1373" s="50">
        <f t="shared" si="29"/>
        <v>1351</v>
      </c>
      <c r="C1373" s="913"/>
      <c r="D1373" s="913"/>
      <c r="E1373" s="913"/>
      <c r="F1373" s="55"/>
      <c r="L1373" s="372"/>
      <c r="M1373" s="372"/>
      <c r="S1373" s="378"/>
      <c r="T1373" s="372"/>
      <c r="U1373" s="372"/>
      <c r="V1373" s="372"/>
    </row>
    <row r="1374" spans="1:22">
      <c r="A1374" s="52"/>
      <c r="B1374" s="50">
        <f t="shared" si="29"/>
        <v>1352</v>
      </c>
      <c r="C1374" s="913"/>
      <c r="D1374" s="913"/>
      <c r="E1374" s="913"/>
      <c r="F1374" s="55"/>
      <c r="L1374" s="372"/>
      <c r="M1374" s="372"/>
      <c r="S1374" s="378"/>
      <c r="T1374" s="372"/>
      <c r="U1374" s="372"/>
      <c r="V1374" s="372"/>
    </row>
    <row r="1375" spans="1:22">
      <c r="A1375" s="52"/>
      <c r="B1375" s="50">
        <f t="shared" si="29"/>
        <v>1353</v>
      </c>
      <c r="C1375" s="913"/>
      <c r="D1375" s="913"/>
      <c r="E1375" s="913"/>
      <c r="F1375" s="55"/>
      <c r="L1375" s="372"/>
      <c r="M1375" s="372"/>
      <c r="S1375" s="378"/>
      <c r="T1375" s="372"/>
      <c r="U1375" s="372"/>
      <c r="V1375" s="372"/>
    </row>
    <row r="1376" spans="1:22">
      <c r="A1376" s="52"/>
      <c r="B1376" s="50">
        <f t="shared" si="29"/>
        <v>1354</v>
      </c>
      <c r="C1376" s="913"/>
      <c r="D1376" s="913"/>
      <c r="E1376" s="913"/>
      <c r="F1376" s="55"/>
      <c r="L1376" s="372"/>
      <c r="M1376" s="372"/>
      <c r="S1376" s="378"/>
      <c r="T1376" s="372"/>
      <c r="U1376" s="372"/>
      <c r="V1376" s="372"/>
    </row>
    <row r="1377" spans="1:22">
      <c r="A1377" s="52"/>
      <c r="B1377" s="50">
        <f t="shared" si="29"/>
        <v>1355</v>
      </c>
      <c r="C1377" s="913"/>
      <c r="D1377" s="913"/>
      <c r="E1377" s="913"/>
      <c r="F1377" s="55"/>
      <c r="L1377" s="372"/>
      <c r="M1377" s="372"/>
      <c r="S1377" s="378"/>
      <c r="T1377" s="372"/>
      <c r="U1377" s="372"/>
      <c r="V1377" s="372"/>
    </row>
    <row r="1378" spans="1:22">
      <c r="A1378" s="52"/>
      <c r="B1378" s="50">
        <f t="shared" si="29"/>
        <v>1356</v>
      </c>
      <c r="C1378" s="913"/>
      <c r="D1378" s="913"/>
      <c r="E1378" s="913"/>
      <c r="F1378" s="55"/>
      <c r="L1378" s="372"/>
      <c r="M1378" s="372"/>
      <c r="S1378" s="378"/>
      <c r="T1378" s="372"/>
      <c r="U1378" s="372"/>
      <c r="V1378" s="372"/>
    </row>
    <row r="1379" spans="1:22">
      <c r="A1379" s="52"/>
      <c r="B1379" s="50">
        <f t="shared" si="29"/>
        <v>1357</v>
      </c>
      <c r="C1379" s="913"/>
      <c r="D1379" s="913"/>
      <c r="E1379" s="913"/>
      <c r="F1379" s="55"/>
      <c r="L1379" s="372"/>
      <c r="M1379" s="372"/>
      <c r="S1379" s="378"/>
      <c r="T1379" s="372"/>
      <c r="U1379" s="372"/>
      <c r="V1379" s="372"/>
    </row>
    <row r="1380" spans="1:22">
      <c r="A1380" s="52"/>
      <c r="B1380" s="50">
        <f t="shared" si="29"/>
        <v>1358</v>
      </c>
      <c r="C1380" s="913"/>
      <c r="D1380" s="913"/>
      <c r="E1380" s="913"/>
      <c r="F1380" s="55"/>
      <c r="L1380" s="372"/>
      <c r="M1380" s="372"/>
      <c r="S1380" s="378"/>
      <c r="T1380" s="372"/>
      <c r="U1380" s="372"/>
      <c r="V1380" s="372"/>
    </row>
    <row r="1381" spans="1:22">
      <c r="A1381" s="52"/>
      <c r="B1381" s="50">
        <f t="shared" si="29"/>
        <v>1359</v>
      </c>
      <c r="C1381" s="913"/>
      <c r="D1381" s="913"/>
      <c r="E1381" s="913"/>
      <c r="F1381" s="55"/>
      <c r="L1381" s="372"/>
      <c r="M1381" s="372"/>
      <c r="S1381" s="378"/>
      <c r="T1381" s="372"/>
      <c r="U1381" s="372"/>
      <c r="V1381" s="372"/>
    </row>
    <row r="1382" spans="1:22">
      <c r="A1382" s="52"/>
      <c r="B1382" s="50">
        <f t="shared" si="29"/>
        <v>1360</v>
      </c>
      <c r="C1382" s="913"/>
      <c r="D1382" s="913"/>
      <c r="E1382" s="913"/>
      <c r="F1382" s="55"/>
      <c r="L1382" s="372"/>
      <c r="M1382" s="372"/>
      <c r="S1382" s="378"/>
      <c r="T1382" s="372"/>
      <c r="U1382" s="372"/>
      <c r="V1382" s="372"/>
    </row>
    <row r="1383" spans="1:22">
      <c r="A1383" s="52"/>
      <c r="B1383" s="50">
        <f t="shared" si="29"/>
        <v>1361</v>
      </c>
      <c r="C1383" s="913"/>
      <c r="D1383" s="913"/>
      <c r="E1383" s="913"/>
      <c r="F1383" s="55"/>
      <c r="L1383" s="372"/>
      <c r="M1383" s="372"/>
      <c r="S1383" s="378"/>
      <c r="T1383" s="372"/>
      <c r="U1383" s="372"/>
      <c r="V1383" s="372"/>
    </row>
    <row r="1384" spans="1:22">
      <c r="A1384" s="52"/>
      <c r="B1384" s="50">
        <f t="shared" si="29"/>
        <v>1362</v>
      </c>
      <c r="C1384" s="913"/>
      <c r="D1384" s="913"/>
      <c r="E1384" s="913"/>
      <c r="F1384" s="55"/>
      <c r="L1384" s="372"/>
      <c r="M1384" s="372"/>
      <c r="S1384" s="378"/>
      <c r="T1384" s="372"/>
      <c r="U1384" s="372"/>
      <c r="V1384" s="372"/>
    </row>
    <row r="1385" spans="1:22">
      <c r="A1385" s="52"/>
      <c r="B1385" s="50">
        <f t="shared" si="29"/>
        <v>1363</v>
      </c>
      <c r="C1385" s="913"/>
      <c r="D1385" s="913"/>
      <c r="E1385" s="913"/>
      <c r="F1385" s="55"/>
      <c r="L1385" s="372"/>
      <c r="M1385" s="372"/>
      <c r="S1385" s="378"/>
      <c r="T1385" s="372"/>
      <c r="U1385" s="372"/>
      <c r="V1385" s="372"/>
    </row>
    <row r="1386" spans="1:22">
      <c r="A1386" s="52"/>
      <c r="B1386" s="50">
        <f t="shared" si="29"/>
        <v>1364</v>
      </c>
      <c r="C1386" s="913"/>
      <c r="D1386" s="913"/>
      <c r="E1386" s="913"/>
      <c r="F1386" s="55"/>
      <c r="L1386" s="372"/>
      <c r="M1386" s="372"/>
      <c r="S1386" s="378"/>
      <c r="T1386" s="372"/>
      <c r="U1386" s="372"/>
      <c r="V1386" s="372"/>
    </row>
    <row r="1387" spans="1:22">
      <c r="A1387" s="52"/>
      <c r="B1387" s="50">
        <f t="shared" si="29"/>
        <v>1365</v>
      </c>
      <c r="C1387" s="913"/>
      <c r="D1387" s="913"/>
      <c r="E1387" s="913"/>
      <c r="F1387" s="55"/>
      <c r="L1387" s="372"/>
      <c r="M1387" s="372"/>
      <c r="S1387" s="378"/>
      <c r="T1387" s="372"/>
      <c r="U1387" s="372"/>
      <c r="V1387" s="372"/>
    </row>
    <row r="1388" spans="1:22">
      <c r="A1388" s="52"/>
      <c r="B1388" s="50">
        <f t="shared" si="29"/>
        <v>1366</v>
      </c>
      <c r="C1388" s="913"/>
      <c r="D1388" s="913"/>
      <c r="E1388" s="913"/>
      <c r="F1388" s="55"/>
      <c r="L1388" s="372"/>
      <c r="M1388" s="372"/>
      <c r="S1388" s="378"/>
      <c r="T1388" s="372"/>
      <c r="U1388" s="372"/>
      <c r="V1388" s="372"/>
    </row>
    <row r="1389" spans="1:22">
      <c r="A1389" s="52"/>
      <c r="B1389" s="50">
        <f t="shared" si="29"/>
        <v>1367</v>
      </c>
      <c r="C1389" s="913"/>
      <c r="D1389" s="913"/>
      <c r="E1389" s="913"/>
      <c r="F1389" s="55"/>
      <c r="L1389" s="372"/>
      <c r="M1389" s="372"/>
      <c r="S1389" s="378"/>
      <c r="T1389" s="372"/>
      <c r="U1389" s="372"/>
      <c r="V1389" s="372"/>
    </row>
    <row r="1390" spans="1:22">
      <c r="A1390" s="52"/>
      <c r="B1390" s="50">
        <f t="shared" si="29"/>
        <v>1368</v>
      </c>
      <c r="C1390" s="913"/>
      <c r="D1390" s="913"/>
      <c r="E1390" s="913"/>
      <c r="F1390" s="55"/>
      <c r="L1390" s="372"/>
      <c r="M1390" s="372"/>
      <c r="S1390" s="378"/>
      <c r="T1390" s="372"/>
      <c r="U1390" s="372"/>
      <c r="V1390" s="372"/>
    </row>
    <row r="1391" spans="1:22">
      <c r="A1391" s="52"/>
      <c r="B1391" s="50">
        <f t="shared" si="29"/>
        <v>1369</v>
      </c>
      <c r="C1391" s="913"/>
      <c r="D1391" s="913"/>
      <c r="E1391" s="913"/>
      <c r="F1391" s="55"/>
      <c r="L1391" s="372"/>
      <c r="M1391" s="372"/>
      <c r="S1391" s="378"/>
      <c r="T1391" s="372"/>
      <c r="U1391" s="372"/>
      <c r="V1391" s="372"/>
    </row>
    <row r="1392" spans="1:22">
      <c r="A1392" s="52"/>
      <c r="B1392" s="50">
        <f t="shared" si="29"/>
        <v>1370</v>
      </c>
      <c r="C1392" s="913"/>
      <c r="D1392" s="913"/>
      <c r="E1392" s="913"/>
      <c r="F1392" s="55"/>
      <c r="L1392" s="372"/>
      <c r="M1392" s="372"/>
      <c r="S1392" s="378"/>
      <c r="T1392" s="372"/>
      <c r="U1392" s="372"/>
      <c r="V1392" s="372"/>
    </row>
    <row r="1393" spans="1:22">
      <c r="A1393" s="52"/>
      <c r="B1393" s="50">
        <f t="shared" si="29"/>
        <v>1371</v>
      </c>
      <c r="C1393" s="913"/>
      <c r="D1393" s="913"/>
      <c r="E1393" s="913"/>
      <c r="F1393" s="55"/>
      <c r="L1393" s="372"/>
      <c r="M1393" s="372"/>
      <c r="S1393" s="378"/>
      <c r="T1393" s="372"/>
      <c r="U1393" s="372"/>
      <c r="V1393" s="372"/>
    </row>
    <row r="1394" spans="1:22">
      <c r="A1394" s="52"/>
      <c r="B1394" s="50">
        <f t="shared" si="29"/>
        <v>1372</v>
      </c>
      <c r="C1394" s="913"/>
      <c r="D1394" s="913"/>
      <c r="E1394" s="913"/>
      <c r="F1394" s="55"/>
      <c r="L1394" s="372"/>
      <c r="M1394" s="372"/>
      <c r="S1394" s="378"/>
      <c r="T1394" s="372"/>
      <c r="U1394" s="372"/>
      <c r="V1394" s="372"/>
    </row>
    <row r="1395" spans="1:22">
      <c r="A1395" s="52"/>
      <c r="B1395" s="50">
        <f t="shared" si="29"/>
        <v>1373</v>
      </c>
      <c r="C1395" s="913"/>
      <c r="D1395" s="913"/>
      <c r="E1395" s="913"/>
      <c r="F1395" s="55"/>
      <c r="L1395" s="372"/>
      <c r="M1395" s="372"/>
      <c r="S1395" s="378"/>
      <c r="T1395" s="372"/>
      <c r="U1395" s="372"/>
      <c r="V1395" s="372"/>
    </row>
    <row r="1396" spans="1:22">
      <c r="A1396" s="52"/>
      <c r="B1396" s="50">
        <f t="shared" si="29"/>
        <v>1374</v>
      </c>
      <c r="C1396" s="913"/>
      <c r="D1396" s="913"/>
      <c r="E1396" s="913"/>
      <c r="F1396" s="55"/>
      <c r="L1396" s="372"/>
      <c r="M1396" s="372"/>
      <c r="S1396" s="378"/>
      <c r="T1396" s="372"/>
      <c r="U1396" s="372"/>
      <c r="V1396" s="372"/>
    </row>
    <row r="1397" spans="1:22">
      <c r="A1397" s="52"/>
      <c r="B1397" s="50">
        <f t="shared" si="29"/>
        <v>1375</v>
      </c>
      <c r="C1397" s="913"/>
      <c r="D1397" s="913"/>
      <c r="E1397" s="913"/>
      <c r="F1397" s="55"/>
      <c r="L1397" s="372"/>
      <c r="M1397" s="372"/>
      <c r="S1397" s="378"/>
      <c r="T1397" s="372"/>
      <c r="U1397" s="372"/>
      <c r="V1397" s="372"/>
    </row>
    <row r="1398" spans="1:22">
      <c r="A1398" s="52"/>
      <c r="B1398" s="50">
        <f t="shared" si="29"/>
        <v>1376</v>
      </c>
      <c r="C1398" s="913"/>
      <c r="D1398" s="913"/>
      <c r="E1398" s="913"/>
      <c r="F1398" s="55"/>
      <c r="L1398" s="372"/>
      <c r="M1398" s="372"/>
      <c r="S1398" s="378"/>
      <c r="T1398" s="372"/>
      <c r="U1398" s="372"/>
      <c r="V1398" s="372"/>
    </row>
    <row r="1399" spans="1:22">
      <c r="A1399" s="52"/>
      <c r="B1399" s="50">
        <f t="shared" si="29"/>
        <v>1377</v>
      </c>
      <c r="C1399" s="913"/>
      <c r="D1399" s="913"/>
      <c r="E1399" s="913"/>
      <c r="F1399" s="55"/>
      <c r="L1399" s="372"/>
      <c r="M1399" s="372"/>
      <c r="S1399" s="378"/>
      <c r="T1399" s="372"/>
      <c r="U1399" s="372"/>
      <c r="V1399" s="372"/>
    </row>
    <row r="1400" spans="1:22">
      <c r="A1400" s="52"/>
      <c r="B1400" s="50">
        <f t="shared" si="29"/>
        <v>1378</v>
      </c>
      <c r="C1400" s="913"/>
      <c r="D1400" s="913"/>
      <c r="E1400" s="913"/>
      <c r="F1400" s="55"/>
      <c r="L1400" s="372"/>
      <c r="M1400" s="372"/>
      <c r="S1400" s="378"/>
      <c r="T1400" s="372"/>
      <c r="U1400" s="372"/>
      <c r="V1400" s="372"/>
    </row>
    <row r="1401" spans="1:22">
      <c r="A1401" s="52"/>
      <c r="B1401" s="50">
        <f t="shared" si="29"/>
        <v>1379</v>
      </c>
      <c r="C1401" s="913"/>
      <c r="D1401" s="913"/>
      <c r="E1401" s="913"/>
      <c r="F1401" s="55"/>
      <c r="L1401" s="372"/>
      <c r="M1401" s="372"/>
      <c r="S1401" s="378"/>
      <c r="T1401" s="372"/>
      <c r="U1401" s="372"/>
      <c r="V1401" s="372"/>
    </row>
    <row r="1402" spans="1:22">
      <c r="A1402" s="52"/>
      <c r="B1402" s="50">
        <f t="shared" si="29"/>
        <v>1380</v>
      </c>
      <c r="C1402" s="913"/>
      <c r="D1402" s="913"/>
      <c r="E1402" s="913"/>
      <c r="F1402" s="55"/>
      <c r="L1402" s="372"/>
      <c r="M1402" s="372"/>
      <c r="S1402" s="378"/>
      <c r="T1402" s="372"/>
      <c r="U1402" s="372"/>
      <c r="V1402" s="372"/>
    </row>
    <row r="1403" spans="1:22">
      <c r="A1403" s="52"/>
      <c r="B1403" s="50">
        <f t="shared" si="29"/>
        <v>1381</v>
      </c>
      <c r="C1403" s="913"/>
      <c r="D1403" s="913"/>
      <c r="E1403" s="913"/>
      <c r="F1403" s="55"/>
      <c r="L1403" s="372"/>
      <c r="M1403" s="372"/>
      <c r="S1403" s="378"/>
      <c r="T1403" s="372"/>
      <c r="U1403" s="372"/>
      <c r="V1403" s="372"/>
    </row>
    <row r="1404" spans="1:22">
      <c r="A1404" s="52"/>
      <c r="B1404" s="50">
        <f t="shared" si="29"/>
        <v>1382</v>
      </c>
      <c r="C1404" s="913"/>
      <c r="D1404" s="913"/>
      <c r="E1404" s="913"/>
      <c r="F1404" s="55"/>
      <c r="L1404" s="372"/>
      <c r="M1404" s="372"/>
      <c r="S1404" s="378"/>
      <c r="T1404" s="372"/>
      <c r="U1404" s="372"/>
      <c r="V1404" s="372"/>
    </row>
    <row r="1405" spans="1:22">
      <c r="A1405" s="52"/>
      <c r="B1405" s="50">
        <f t="shared" si="29"/>
        <v>1383</v>
      </c>
      <c r="C1405" s="913"/>
      <c r="D1405" s="913"/>
      <c r="E1405" s="913"/>
      <c r="F1405" s="55"/>
      <c r="L1405" s="372"/>
      <c r="M1405" s="372"/>
      <c r="S1405" s="378"/>
      <c r="T1405" s="372"/>
      <c r="U1405" s="372"/>
      <c r="V1405" s="372"/>
    </row>
    <row r="1406" spans="1:22">
      <c r="A1406" s="52"/>
      <c r="B1406" s="50">
        <f t="shared" si="29"/>
        <v>1384</v>
      </c>
      <c r="C1406" s="913"/>
      <c r="D1406" s="913"/>
      <c r="E1406" s="913"/>
      <c r="F1406" s="55"/>
      <c r="L1406" s="372"/>
      <c r="M1406" s="372"/>
      <c r="S1406" s="378"/>
      <c r="T1406" s="372"/>
      <c r="U1406" s="372"/>
      <c r="V1406" s="372"/>
    </row>
    <row r="1407" spans="1:22">
      <c r="A1407" s="52"/>
      <c r="B1407" s="50">
        <f t="shared" si="29"/>
        <v>1385</v>
      </c>
      <c r="C1407" s="913"/>
      <c r="D1407" s="913"/>
      <c r="E1407" s="913"/>
      <c r="F1407" s="55"/>
      <c r="L1407" s="372"/>
      <c r="M1407" s="372"/>
      <c r="S1407" s="378"/>
      <c r="T1407" s="372"/>
      <c r="U1407" s="372"/>
      <c r="V1407" s="372"/>
    </row>
    <row r="1408" spans="1:22">
      <c r="A1408" s="52"/>
      <c r="B1408" s="50">
        <f t="shared" si="29"/>
        <v>1386</v>
      </c>
      <c r="C1408" s="913"/>
      <c r="D1408" s="913"/>
      <c r="E1408" s="913"/>
      <c r="F1408" s="55"/>
      <c r="L1408" s="372"/>
      <c r="M1408" s="372"/>
      <c r="S1408" s="378"/>
      <c r="T1408" s="372"/>
      <c r="U1408" s="372"/>
      <c r="V1408" s="372"/>
    </row>
    <row r="1409" spans="1:22">
      <c r="A1409" s="52"/>
      <c r="B1409" s="50">
        <f t="shared" si="29"/>
        <v>1387</v>
      </c>
      <c r="C1409" s="913"/>
      <c r="D1409" s="913"/>
      <c r="E1409" s="913"/>
      <c r="F1409" s="55"/>
      <c r="L1409" s="372"/>
      <c r="M1409" s="372"/>
      <c r="S1409" s="378"/>
      <c r="T1409" s="372"/>
      <c r="U1409" s="372"/>
      <c r="V1409" s="372"/>
    </row>
    <row r="1410" spans="1:22">
      <c r="A1410" s="52"/>
      <c r="B1410" s="50">
        <f t="shared" si="29"/>
        <v>1388</v>
      </c>
      <c r="C1410" s="913"/>
      <c r="D1410" s="913"/>
      <c r="E1410" s="913"/>
      <c r="F1410" s="55"/>
      <c r="L1410" s="372"/>
      <c r="M1410" s="372"/>
      <c r="S1410" s="378"/>
      <c r="T1410" s="372"/>
      <c r="U1410" s="372"/>
      <c r="V1410" s="372"/>
    </row>
    <row r="1411" spans="1:22">
      <c r="A1411" s="52"/>
      <c r="B1411" s="50">
        <f t="shared" si="29"/>
        <v>1389</v>
      </c>
      <c r="C1411" s="913"/>
      <c r="D1411" s="913"/>
      <c r="E1411" s="913"/>
      <c r="F1411" s="55"/>
      <c r="L1411" s="372"/>
      <c r="M1411" s="372"/>
      <c r="S1411" s="378"/>
      <c r="T1411" s="372"/>
      <c r="U1411" s="372"/>
      <c r="V1411" s="372"/>
    </row>
    <row r="1412" spans="1:22">
      <c r="A1412" s="52"/>
      <c r="B1412" s="50">
        <f t="shared" si="29"/>
        <v>1390</v>
      </c>
      <c r="C1412" s="913"/>
      <c r="D1412" s="913"/>
      <c r="E1412" s="913"/>
      <c r="F1412" s="55"/>
      <c r="L1412" s="372"/>
      <c r="M1412" s="372"/>
      <c r="S1412" s="378"/>
      <c r="T1412" s="372"/>
      <c r="U1412" s="372"/>
      <c r="V1412" s="372"/>
    </row>
    <row r="1413" spans="1:22">
      <c r="A1413" s="52"/>
      <c r="B1413" s="50">
        <f t="shared" si="29"/>
        <v>1391</v>
      </c>
      <c r="C1413" s="913"/>
      <c r="D1413" s="913"/>
      <c r="E1413" s="913"/>
      <c r="F1413" s="55"/>
      <c r="L1413" s="372"/>
      <c r="M1413" s="372"/>
      <c r="S1413" s="378"/>
      <c r="T1413" s="372"/>
      <c r="U1413" s="372"/>
      <c r="V1413" s="372"/>
    </row>
    <row r="1414" spans="1:22">
      <c r="A1414" s="52"/>
      <c r="B1414" s="50">
        <f t="shared" si="29"/>
        <v>1392</v>
      </c>
      <c r="C1414" s="913"/>
      <c r="D1414" s="913"/>
      <c r="E1414" s="913"/>
      <c r="F1414" s="55"/>
      <c r="L1414" s="372"/>
      <c r="M1414" s="372"/>
      <c r="S1414" s="378"/>
      <c r="T1414" s="372"/>
      <c r="U1414" s="372"/>
      <c r="V1414" s="372"/>
    </row>
    <row r="1415" spans="1:22">
      <c r="A1415" s="52"/>
      <c r="B1415" s="50">
        <f t="shared" si="29"/>
        <v>1393</v>
      </c>
      <c r="C1415" s="913"/>
      <c r="D1415" s="913"/>
      <c r="E1415" s="913"/>
      <c r="F1415" s="55"/>
      <c r="L1415" s="372"/>
      <c r="M1415" s="372"/>
      <c r="S1415" s="378"/>
      <c r="T1415" s="372"/>
      <c r="U1415" s="372"/>
      <c r="V1415" s="372"/>
    </row>
    <row r="1416" spans="1:22">
      <c r="A1416" s="52"/>
      <c r="B1416" s="50">
        <f t="shared" si="29"/>
        <v>1394</v>
      </c>
      <c r="C1416" s="913"/>
      <c r="D1416" s="913"/>
      <c r="E1416" s="913"/>
      <c r="F1416" s="55"/>
      <c r="L1416" s="372"/>
      <c r="M1416" s="372"/>
      <c r="S1416" s="378"/>
      <c r="T1416" s="372"/>
      <c r="U1416" s="372"/>
      <c r="V1416" s="372"/>
    </row>
    <row r="1417" spans="1:22">
      <c r="A1417" s="52"/>
      <c r="B1417" s="50">
        <f t="shared" si="29"/>
        <v>1395</v>
      </c>
      <c r="C1417" s="913"/>
      <c r="D1417" s="913"/>
      <c r="E1417" s="913"/>
      <c r="F1417" s="55"/>
      <c r="L1417" s="372"/>
      <c r="M1417" s="372"/>
      <c r="S1417" s="378"/>
      <c r="T1417" s="372"/>
      <c r="U1417" s="372"/>
      <c r="V1417" s="372"/>
    </row>
    <row r="1418" spans="1:22">
      <c r="A1418" s="52"/>
      <c r="B1418" s="50">
        <f t="shared" si="29"/>
        <v>1396</v>
      </c>
      <c r="C1418" s="913"/>
      <c r="D1418" s="913"/>
      <c r="E1418" s="913"/>
      <c r="F1418" s="55"/>
      <c r="L1418" s="372"/>
      <c r="M1418" s="372"/>
      <c r="S1418" s="378"/>
      <c r="T1418" s="372"/>
      <c r="U1418" s="372"/>
      <c r="V1418" s="372"/>
    </row>
    <row r="1419" spans="1:22">
      <c r="A1419" s="52"/>
      <c r="B1419" s="50">
        <f t="shared" si="29"/>
        <v>1397</v>
      </c>
      <c r="C1419" s="913"/>
      <c r="D1419" s="913"/>
      <c r="E1419" s="913"/>
      <c r="F1419" s="55"/>
      <c r="L1419" s="372"/>
      <c r="M1419" s="372"/>
      <c r="S1419" s="378"/>
      <c r="T1419" s="372"/>
      <c r="U1419" s="372"/>
      <c r="V1419" s="372"/>
    </row>
    <row r="1420" spans="1:22">
      <c r="A1420" s="52"/>
      <c r="B1420" s="50">
        <f t="shared" si="29"/>
        <v>1398</v>
      </c>
      <c r="C1420" s="913"/>
      <c r="D1420" s="913"/>
      <c r="E1420" s="913"/>
      <c r="F1420" s="55"/>
      <c r="L1420" s="372"/>
      <c r="M1420" s="372"/>
      <c r="S1420" s="378"/>
      <c r="T1420" s="372"/>
      <c r="U1420" s="372"/>
      <c r="V1420" s="372"/>
    </row>
    <row r="1421" spans="1:22">
      <c r="A1421" s="52"/>
      <c r="B1421" s="50">
        <f t="shared" si="29"/>
        <v>1399</v>
      </c>
      <c r="C1421" s="913"/>
      <c r="D1421" s="913"/>
      <c r="E1421" s="913"/>
      <c r="F1421" s="55"/>
      <c r="L1421" s="372"/>
      <c r="M1421" s="372"/>
      <c r="S1421" s="378"/>
      <c r="T1421" s="372"/>
      <c r="U1421" s="372"/>
      <c r="V1421" s="372"/>
    </row>
    <row r="1422" spans="1:22">
      <c r="A1422" s="52"/>
      <c r="B1422" s="50">
        <f t="shared" si="29"/>
        <v>1400</v>
      </c>
      <c r="C1422" s="913"/>
      <c r="D1422" s="913"/>
      <c r="E1422" s="913"/>
      <c r="F1422" s="55"/>
      <c r="L1422" s="372"/>
      <c r="M1422" s="372"/>
      <c r="S1422" s="378"/>
      <c r="T1422" s="372"/>
      <c r="U1422" s="372"/>
      <c r="V1422" s="372"/>
    </row>
    <row r="1423" spans="1:22">
      <c r="A1423" s="52"/>
      <c r="B1423" s="50">
        <f t="shared" si="29"/>
        <v>1401</v>
      </c>
      <c r="C1423" s="913"/>
      <c r="D1423" s="913"/>
      <c r="E1423" s="913"/>
      <c r="F1423" s="55"/>
      <c r="L1423" s="372"/>
      <c r="M1423" s="372"/>
      <c r="S1423" s="378"/>
      <c r="T1423" s="372"/>
      <c r="U1423" s="372"/>
      <c r="V1423" s="372"/>
    </row>
    <row r="1424" spans="1:22">
      <c r="A1424" s="52"/>
      <c r="B1424" s="50">
        <f t="shared" si="29"/>
        <v>1402</v>
      </c>
      <c r="C1424" s="913"/>
      <c r="D1424" s="913"/>
      <c r="E1424" s="913"/>
      <c r="F1424" s="55"/>
      <c r="L1424" s="372"/>
      <c r="M1424" s="372"/>
      <c r="S1424" s="378"/>
      <c r="T1424" s="372"/>
      <c r="U1424" s="372"/>
      <c r="V1424" s="372"/>
    </row>
    <row r="1425" spans="1:22">
      <c r="A1425" s="52"/>
      <c r="B1425" s="50">
        <f t="shared" si="29"/>
        <v>1403</v>
      </c>
      <c r="C1425" s="913"/>
      <c r="D1425" s="913"/>
      <c r="E1425" s="913"/>
      <c r="F1425" s="55"/>
      <c r="L1425" s="372"/>
      <c r="M1425" s="372"/>
      <c r="S1425" s="378"/>
      <c r="T1425" s="372"/>
      <c r="U1425" s="372"/>
      <c r="V1425" s="372"/>
    </row>
    <row r="1426" spans="1:22">
      <c r="A1426" s="52"/>
      <c r="B1426" s="50">
        <f t="shared" si="29"/>
        <v>1404</v>
      </c>
      <c r="C1426" s="913"/>
      <c r="D1426" s="913"/>
      <c r="E1426" s="913"/>
      <c r="F1426" s="55"/>
      <c r="L1426" s="372"/>
      <c r="M1426" s="372"/>
      <c r="S1426" s="378"/>
      <c r="T1426" s="372"/>
      <c r="U1426" s="372"/>
      <c r="V1426" s="372"/>
    </row>
    <row r="1427" spans="1:22">
      <c r="A1427" s="52"/>
      <c r="B1427" s="50">
        <f t="shared" si="29"/>
        <v>1405</v>
      </c>
      <c r="C1427" s="913"/>
      <c r="D1427" s="913"/>
      <c r="E1427" s="913"/>
      <c r="F1427" s="55"/>
      <c r="L1427" s="372"/>
      <c r="M1427" s="372"/>
      <c r="S1427" s="378"/>
      <c r="T1427" s="372"/>
      <c r="U1427" s="372"/>
      <c r="V1427" s="372"/>
    </row>
    <row r="1428" spans="1:22">
      <c r="A1428" s="52"/>
      <c r="B1428" s="50">
        <f t="shared" si="29"/>
        <v>1406</v>
      </c>
      <c r="C1428" s="913"/>
      <c r="D1428" s="913"/>
      <c r="E1428" s="913"/>
      <c r="F1428" s="55"/>
      <c r="L1428" s="372"/>
      <c r="M1428" s="372"/>
      <c r="S1428" s="378"/>
      <c r="T1428" s="372"/>
      <c r="U1428" s="372"/>
      <c r="V1428" s="372"/>
    </row>
    <row r="1429" spans="1:22">
      <c r="A1429" s="52"/>
      <c r="B1429" s="50">
        <f t="shared" si="29"/>
        <v>1407</v>
      </c>
      <c r="C1429" s="913"/>
      <c r="D1429" s="913"/>
      <c r="E1429" s="913"/>
      <c r="F1429" s="55"/>
      <c r="L1429" s="372"/>
      <c r="M1429" s="372"/>
      <c r="S1429" s="378"/>
      <c r="T1429" s="372"/>
      <c r="U1429" s="372"/>
      <c r="V1429" s="372"/>
    </row>
    <row r="1430" spans="1:22">
      <c r="A1430" s="52"/>
      <c r="B1430" s="50">
        <f t="shared" si="29"/>
        <v>1408</v>
      </c>
      <c r="C1430" s="913"/>
      <c r="D1430" s="913"/>
      <c r="E1430" s="913"/>
      <c r="F1430" s="55"/>
      <c r="L1430" s="372"/>
      <c r="M1430" s="372"/>
      <c r="S1430" s="378"/>
      <c r="T1430" s="372"/>
      <c r="U1430" s="372"/>
      <c r="V1430" s="372"/>
    </row>
    <row r="1431" spans="1:22">
      <c r="A1431" s="52"/>
      <c r="B1431" s="50">
        <f t="shared" si="29"/>
        <v>1409</v>
      </c>
      <c r="C1431" s="913"/>
      <c r="D1431" s="913"/>
      <c r="E1431" s="913"/>
      <c r="F1431" s="55"/>
      <c r="L1431" s="372"/>
      <c r="M1431" s="372"/>
      <c r="S1431" s="378"/>
      <c r="T1431" s="372"/>
      <c r="U1431" s="372"/>
      <c r="V1431" s="372"/>
    </row>
    <row r="1432" spans="1:22">
      <c r="A1432" s="52"/>
      <c r="B1432" s="50">
        <f t="shared" si="29"/>
        <v>1410</v>
      </c>
      <c r="C1432" s="913"/>
      <c r="D1432" s="913"/>
      <c r="E1432" s="913"/>
      <c r="F1432" s="55"/>
      <c r="L1432" s="372"/>
      <c r="M1432" s="372"/>
      <c r="S1432" s="378"/>
      <c r="T1432" s="372"/>
      <c r="U1432" s="372"/>
      <c r="V1432" s="372"/>
    </row>
    <row r="1433" spans="1:22">
      <c r="A1433" s="52"/>
      <c r="B1433" s="50">
        <f t="shared" ref="B1433:B1496" si="30">B1432+1</f>
        <v>1411</v>
      </c>
      <c r="C1433" s="913"/>
      <c r="D1433" s="913"/>
      <c r="E1433" s="913"/>
      <c r="F1433" s="55"/>
      <c r="L1433" s="372"/>
      <c r="M1433" s="372"/>
      <c r="S1433" s="378"/>
      <c r="T1433" s="372"/>
      <c r="U1433" s="372"/>
      <c r="V1433" s="372"/>
    </row>
    <row r="1434" spans="1:22">
      <c r="A1434" s="52"/>
      <c r="B1434" s="50">
        <f t="shared" si="30"/>
        <v>1412</v>
      </c>
      <c r="C1434" s="913"/>
      <c r="D1434" s="913"/>
      <c r="E1434" s="913"/>
      <c r="F1434" s="55"/>
      <c r="L1434" s="372"/>
      <c r="M1434" s="372"/>
      <c r="S1434" s="378"/>
      <c r="T1434" s="372"/>
      <c r="U1434" s="372"/>
      <c r="V1434" s="372"/>
    </row>
    <row r="1435" spans="1:22">
      <c r="A1435" s="52"/>
      <c r="B1435" s="50">
        <f t="shared" si="30"/>
        <v>1413</v>
      </c>
      <c r="C1435" s="913"/>
      <c r="D1435" s="913"/>
      <c r="E1435" s="913"/>
      <c r="F1435" s="55"/>
      <c r="L1435" s="372"/>
      <c r="M1435" s="372"/>
      <c r="S1435" s="378"/>
      <c r="T1435" s="372"/>
      <c r="U1435" s="372"/>
      <c r="V1435" s="372"/>
    </row>
    <row r="1436" spans="1:22">
      <c r="A1436" s="52"/>
      <c r="B1436" s="50">
        <f t="shared" si="30"/>
        <v>1414</v>
      </c>
      <c r="C1436" s="913"/>
      <c r="D1436" s="913"/>
      <c r="E1436" s="913"/>
      <c r="F1436" s="55"/>
      <c r="L1436" s="372"/>
      <c r="M1436" s="372"/>
      <c r="S1436" s="378"/>
      <c r="T1436" s="372"/>
      <c r="U1436" s="372"/>
      <c r="V1436" s="372"/>
    </row>
    <row r="1437" spans="1:22">
      <c r="A1437" s="52"/>
      <c r="B1437" s="50">
        <f t="shared" si="30"/>
        <v>1415</v>
      </c>
      <c r="C1437" s="913"/>
      <c r="D1437" s="913"/>
      <c r="E1437" s="913"/>
      <c r="F1437" s="55"/>
      <c r="L1437" s="372"/>
      <c r="M1437" s="372"/>
      <c r="S1437" s="378"/>
      <c r="T1437" s="372"/>
      <c r="U1437" s="372"/>
      <c r="V1437" s="372"/>
    </row>
    <row r="1438" spans="1:22">
      <c r="A1438" s="52"/>
      <c r="B1438" s="50">
        <f t="shared" si="30"/>
        <v>1416</v>
      </c>
      <c r="C1438" s="913"/>
      <c r="D1438" s="913"/>
      <c r="E1438" s="913"/>
      <c r="F1438" s="55"/>
      <c r="L1438" s="372"/>
      <c r="M1438" s="372"/>
      <c r="S1438" s="378"/>
      <c r="T1438" s="372"/>
      <c r="U1438" s="372"/>
      <c r="V1438" s="372"/>
    </row>
    <row r="1439" spans="1:22">
      <c r="A1439" s="52"/>
      <c r="B1439" s="50">
        <f t="shared" si="30"/>
        <v>1417</v>
      </c>
      <c r="C1439" s="913"/>
      <c r="D1439" s="913"/>
      <c r="E1439" s="913"/>
      <c r="F1439" s="55"/>
      <c r="L1439" s="372"/>
      <c r="M1439" s="372"/>
      <c r="S1439" s="378"/>
      <c r="T1439" s="372"/>
      <c r="U1439" s="372"/>
      <c r="V1439" s="372"/>
    </row>
    <row r="1440" spans="1:22">
      <c r="A1440" s="52"/>
      <c r="B1440" s="50">
        <f t="shared" si="30"/>
        <v>1418</v>
      </c>
      <c r="C1440" s="913"/>
      <c r="D1440" s="913"/>
      <c r="E1440" s="913"/>
      <c r="F1440" s="55"/>
      <c r="L1440" s="372"/>
      <c r="M1440" s="372"/>
      <c r="S1440" s="378"/>
      <c r="T1440" s="372"/>
      <c r="U1440" s="372"/>
      <c r="V1440" s="372"/>
    </row>
    <row r="1441" spans="1:22">
      <c r="A1441" s="52"/>
      <c r="B1441" s="50">
        <f t="shared" si="30"/>
        <v>1419</v>
      </c>
      <c r="C1441" s="913"/>
      <c r="D1441" s="913"/>
      <c r="E1441" s="913"/>
      <c r="F1441" s="55"/>
      <c r="L1441" s="372"/>
      <c r="M1441" s="372"/>
      <c r="S1441" s="378"/>
      <c r="T1441" s="372"/>
      <c r="U1441" s="372"/>
      <c r="V1441" s="372"/>
    </row>
    <row r="1442" spans="1:22">
      <c r="A1442" s="52"/>
      <c r="B1442" s="50">
        <f t="shared" si="30"/>
        <v>1420</v>
      </c>
      <c r="C1442" s="913"/>
      <c r="D1442" s="913"/>
      <c r="E1442" s="913"/>
      <c r="F1442" s="55"/>
      <c r="L1442" s="372"/>
      <c r="M1442" s="372"/>
      <c r="S1442" s="378"/>
      <c r="T1442" s="372"/>
      <c r="U1442" s="372"/>
      <c r="V1442" s="372"/>
    </row>
    <row r="1443" spans="1:22">
      <c r="A1443" s="52"/>
      <c r="B1443" s="50">
        <f t="shared" si="30"/>
        <v>1421</v>
      </c>
      <c r="C1443" s="913"/>
      <c r="D1443" s="913"/>
      <c r="E1443" s="913"/>
      <c r="F1443" s="55"/>
      <c r="L1443" s="372"/>
      <c r="M1443" s="372"/>
      <c r="S1443" s="378"/>
      <c r="T1443" s="372"/>
      <c r="U1443" s="372"/>
      <c r="V1443" s="372"/>
    </row>
    <row r="1444" spans="1:22">
      <c r="A1444" s="52"/>
      <c r="B1444" s="50">
        <f t="shared" si="30"/>
        <v>1422</v>
      </c>
      <c r="C1444" s="913"/>
      <c r="D1444" s="913"/>
      <c r="E1444" s="913"/>
      <c r="F1444" s="55"/>
      <c r="L1444" s="372"/>
      <c r="M1444" s="372"/>
      <c r="S1444" s="378"/>
      <c r="T1444" s="372"/>
      <c r="U1444" s="372"/>
      <c r="V1444" s="372"/>
    </row>
    <row r="1445" spans="1:22">
      <c r="A1445" s="52"/>
      <c r="B1445" s="50">
        <f t="shared" si="30"/>
        <v>1423</v>
      </c>
      <c r="C1445" s="913"/>
      <c r="D1445" s="913"/>
      <c r="E1445" s="913"/>
      <c r="F1445" s="55"/>
      <c r="L1445" s="372"/>
      <c r="M1445" s="372"/>
      <c r="S1445" s="378"/>
      <c r="T1445" s="372"/>
      <c r="U1445" s="372"/>
      <c r="V1445" s="372"/>
    </row>
    <row r="1446" spans="1:22">
      <c r="A1446" s="52"/>
      <c r="B1446" s="50">
        <f t="shared" si="30"/>
        <v>1424</v>
      </c>
      <c r="C1446" s="913"/>
      <c r="D1446" s="913"/>
      <c r="E1446" s="913"/>
      <c r="F1446" s="55"/>
      <c r="L1446" s="372"/>
      <c r="M1446" s="372"/>
      <c r="S1446" s="378"/>
      <c r="T1446" s="372"/>
      <c r="U1446" s="372"/>
      <c r="V1446" s="372"/>
    </row>
    <row r="1447" spans="1:22">
      <c r="A1447" s="52"/>
      <c r="B1447" s="50">
        <f t="shared" si="30"/>
        <v>1425</v>
      </c>
      <c r="C1447" s="913"/>
      <c r="D1447" s="913"/>
      <c r="E1447" s="913"/>
      <c r="F1447" s="55"/>
      <c r="L1447" s="372"/>
      <c r="M1447" s="372"/>
      <c r="S1447" s="378"/>
      <c r="T1447" s="372"/>
      <c r="U1447" s="372"/>
      <c r="V1447" s="372"/>
    </row>
    <row r="1448" spans="1:22">
      <c r="A1448" s="52"/>
      <c r="B1448" s="50">
        <f t="shared" si="30"/>
        <v>1426</v>
      </c>
      <c r="C1448" s="913"/>
      <c r="D1448" s="913"/>
      <c r="E1448" s="913"/>
      <c r="F1448" s="55"/>
      <c r="L1448" s="372"/>
      <c r="M1448" s="372"/>
      <c r="S1448" s="378"/>
      <c r="T1448" s="372"/>
      <c r="U1448" s="372"/>
      <c r="V1448" s="372"/>
    </row>
    <row r="1449" spans="1:22">
      <c r="A1449" s="52"/>
      <c r="B1449" s="50">
        <f t="shared" si="30"/>
        <v>1427</v>
      </c>
      <c r="C1449" s="913"/>
      <c r="D1449" s="913"/>
      <c r="E1449" s="913"/>
      <c r="F1449" s="55"/>
      <c r="L1449" s="372"/>
      <c r="M1449" s="372"/>
      <c r="S1449" s="378"/>
      <c r="T1449" s="372"/>
      <c r="U1449" s="372"/>
      <c r="V1449" s="372"/>
    </row>
    <row r="1450" spans="1:22">
      <c r="A1450" s="52"/>
      <c r="B1450" s="50">
        <f t="shared" si="30"/>
        <v>1428</v>
      </c>
      <c r="C1450" s="913"/>
      <c r="D1450" s="913"/>
      <c r="E1450" s="913"/>
      <c r="F1450" s="55"/>
      <c r="L1450" s="372"/>
      <c r="M1450" s="372"/>
      <c r="S1450" s="378"/>
      <c r="T1450" s="372"/>
      <c r="U1450" s="372"/>
      <c r="V1450" s="372"/>
    </row>
    <row r="1451" spans="1:22">
      <c r="A1451" s="52"/>
      <c r="B1451" s="50">
        <f t="shared" si="30"/>
        <v>1429</v>
      </c>
      <c r="C1451" s="913"/>
      <c r="D1451" s="913"/>
      <c r="E1451" s="913"/>
      <c r="F1451" s="55"/>
      <c r="L1451" s="372"/>
      <c r="M1451" s="372"/>
      <c r="S1451" s="378"/>
      <c r="T1451" s="372"/>
      <c r="U1451" s="372"/>
      <c r="V1451" s="372"/>
    </row>
    <row r="1452" spans="1:22">
      <c r="A1452" s="52"/>
      <c r="B1452" s="50">
        <f t="shared" si="30"/>
        <v>1430</v>
      </c>
      <c r="C1452" s="913"/>
      <c r="D1452" s="913"/>
      <c r="E1452" s="913"/>
      <c r="F1452" s="55"/>
      <c r="L1452" s="372"/>
      <c r="M1452" s="372"/>
      <c r="S1452" s="378"/>
      <c r="T1452" s="372"/>
      <c r="U1452" s="372"/>
      <c r="V1452" s="372"/>
    </row>
    <row r="1453" spans="1:22">
      <c r="A1453" s="52"/>
      <c r="B1453" s="50">
        <f t="shared" si="30"/>
        <v>1431</v>
      </c>
      <c r="C1453" s="913"/>
      <c r="D1453" s="913"/>
      <c r="E1453" s="913"/>
      <c r="F1453" s="55"/>
      <c r="L1453" s="372"/>
      <c r="M1453" s="372"/>
      <c r="S1453" s="378"/>
      <c r="T1453" s="372"/>
      <c r="U1453" s="372"/>
      <c r="V1453" s="372"/>
    </row>
    <row r="1454" spans="1:22">
      <c r="A1454" s="52"/>
      <c r="B1454" s="50">
        <f t="shared" si="30"/>
        <v>1432</v>
      </c>
      <c r="C1454" s="913"/>
      <c r="D1454" s="913"/>
      <c r="E1454" s="913"/>
      <c r="F1454" s="55"/>
      <c r="L1454" s="372"/>
      <c r="M1454" s="372"/>
      <c r="S1454" s="378"/>
      <c r="T1454" s="372"/>
      <c r="U1454" s="372"/>
      <c r="V1454" s="372"/>
    </row>
    <row r="1455" spans="1:22">
      <c r="A1455" s="52"/>
      <c r="B1455" s="50">
        <f t="shared" si="30"/>
        <v>1433</v>
      </c>
      <c r="C1455" s="913"/>
      <c r="D1455" s="913"/>
      <c r="E1455" s="913"/>
      <c r="F1455" s="55"/>
      <c r="L1455" s="372"/>
      <c r="M1455" s="372"/>
      <c r="S1455" s="378"/>
      <c r="T1455" s="372"/>
      <c r="U1455" s="372"/>
      <c r="V1455" s="372"/>
    </row>
    <row r="1456" spans="1:22">
      <c r="A1456" s="52"/>
      <c r="B1456" s="50">
        <f t="shared" si="30"/>
        <v>1434</v>
      </c>
      <c r="C1456" s="913"/>
      <c r="D1456" s="913"/>
      <c r="E1456" s="913"/>
      <c r="F1456" s="55"/>
      <c r="L1456" s="372"/>
      <c r="M1456" s="372"/>
      <c r="S1456" s="378"/>
      <c r="T1456" s="372"/>
      <c r="U1456" s="372"/>
      <c r="V1456" s="372"/>
    </row>
    <row r="1457" spans="1:22">
      <c r="A1457" s="52"/>
      <c r="B1457" s="50">
        <f t="shared" si="30"/>
        <v>1435</v>
      </c>
      <c r="C1457" s="913"/>
      <c r="D1457" s="913"/>
      <c r="E1457" s="913"/>
      <c r="F1457" s="55"/>
      <c r="L1457" s="372"/>
      <c r="M1457" s="372"/>
      <c r="S1457" s="378"/>
      <c r="T1457" s="372"/>
      <c r="U1457" s="372"/>
      <c r="V1457" s="372"/>
    </row>
    <row r="1458" spans="1:22">
      <c r="A1458" s="52"/>
      <c r="B1458" s="50">
        <f t="shared" si="30"/>
        <v>1436</v>
      </c>
      <c r="C1458" s="913"/>
      <c r="D1458" s="913"/>
      <c r="E1458" s="913"/>
      <c r="F1458" s="55"/>
      <c r="L1458" s="372"/>
      <c r="M1458" s="372"/>
      <c r="S1458" s="378"/>
      <c r="T1458" s="372"/>
      <c r="U1458" s="372"/>
      <c r="V1458" s="372"/>
    </row>
    <row r="1459" spans="1:22">
      <c r="A1459" s="52"/>
      <c r="B1459" s="50">
        <f t="shared" si="30"/>
        <v>1437</v>
      </c>
      <c r="C1459" s="913"/>
      <c r="D1459" s="913"/>
      <c r="E1459" s="913"/>
      <c r="F1459" s="55"/>
      <c r="L1459" s="372"/>
      <c r="M1459" s="372"/>
      <c r="S1459" s="378"/>
      <c r="T1459" s="372"/>
      <c r="U1459" s="372"/>
      <c r="V1459" s="372"/>
    </row>
    <row r="1460" spans="1:22">
      <c r="A1460" s="52"/>
      <c r="B1460" s="50">
        <f t="shared" si="30"/>
        <v>1438</v>
      </c>
      <c r="C1460" s="913"/>
      <c r="D1460" s="913"/>
      <c r="E1460" s="913"/>
      <c r="F1460" s="55"/>
      <c r="L1460" s="372"/>
      <c r="M1460" s="372"/>
      <c r="S1460" s="378"/>
      <c r="T1460" s="372"/>
      <c r="U1460" s="372"/>
      <c r="V1460" s="372"/>
    </row>
    <row r="1461" spans="1:22">
      <c r="A1461" s="52"/>
      <c r="B1461" s="50">
        <f t="shared" si="30"/>
        <v>1439</v>
      </c>
      <c r="C1461" s="913"/>
      <c r="D1461" s="913"/>
      <c r="E1461" s="913"/>
      <c r="F1461" s="55"/>
      <c r="L1461" s="372"/>
      <c r="M1461" s="372"/>
      <c r="S1461" s="378"/>
      <c r="T1461" s="372"/>
      <c r="U1461" s="372"/>
      <c r="V1461" s="372"/>
    </row>
    <row r="1462" spans="1:22">
      <c r="A1462" s="52"/>
      <c r="B1462" s="50">
        <f t="shared" si="30"/>
        <v>1440</v>
      </c>
      <c r="C1462" s="913"/>
      <c r="D1462" s="913"/>
      <c r="E1462" s="913"/>
      <c r="F1462" s="55"/>
      <c r="L1462" s="372"/>
      <c r="M1462" s="372"/>
      <c r="S1462" s="378"/>
      <c r="T1462" s="372"/>
      <c r="U1462" s="372"/>
      <c r="V1462" s="372"/>
    </row>
    <row r="1463" spans="1:22">
      <c r="A1463" s="52"/>
      <c r="B1463" s="50">
        <f t="shared" si="30"/>
        <v>1441</v>
      </c>
      <c r="C1463" s="913"/>
      <c r="D1463" s="913"/>
      <c r="E1463" s="913"/>
      <c r="F1463" s="55"/>
      <c r="L1463" s="372"/>
      <c r="M1463" s="372"/>
      <c r="S1463" s="378"/>
      <c r="T1463" s="372"/>
      <c r="U1463" s="372"/>
      <c r="V1463" s="372"/>
    </row>
    <row r="1464" spans="1:22">
      <c r="A1464" s="52"/>
      <c r="B1464" s="50">
        <f t="shared" si="30"/>
        <v>1442</v>
      </c>
      <c r="C1464" s="913"/>
      <c r="D1464" s="913"/>
      <c r="E1464" s="913"/>
      <c r="F1464" s="55"/>
      <c r="L1464" s="372"/>
      <c r="M1464" s="372"/>
      <c r="S1464" s="378"/>
      <c r="T1464" s="372"/>
      <c r="U1464" s="372"/>
      <c r="V1464" s="372"/>
    </row>
    <row r="1465" spans="1:22">
      <c r="A1465" s="52"/>
      <c r="B1465" s="50">
        <f t="shared" si="30"/>
        <v>1443</v>
      </c>
      <c r="C1465" s="913"/>
      <c r="D1465" s="913"/>
      <c r="E1465" s="913"/>
      <c r="F1465" s="55"/>
      <c r="L1465" s="372"/>
      <c r="M1465" s="372"/>
      <c r="S1465" s="378"/>
      <c r="T1465" s="372"/>
      <c r="U1465" s="372"/>
      <c r="V1465" s="372"/>
    </row>
    <row r="1466" spans="1:22">
      <c r="A1466" s="52"/>
      <c r="B1466" s="50">
        <f t="shared" si="30"/>
        <v>1444</v>
      </c>
      <c r="C1466" s="913"/>
      <c r="D1466" s="913"/>
      <c r="E1466" s="913"/>
      <c r="F1466" s="55"/>
      <c r="L1466" s="372"/>
      <c r="M1466" s="372"/>
      <c r="S1466" s="378"/>
      <c r="T1466" s="372"/>
      <c r="U1466" s="372"/>
      <c r="V1466" s="372"/>
    </row>
    <row r="1467" spans="1:22">
      <c r="A1467" s="52"/>
      <c r="B1467" s="50">
        <f t="shared" si="30"/>
        <v>1445</v>
      </c>
      <c r="C1467" s="913"/>
      <c r="D1467" s="913"/>
      <c r="E1467" s="913"/>
      <c r="F1467" s="55"/>
      <c r="L1467" s="372"/>
      <c r="M1467" s="372"/>
      <c r="S1467" s="378"/>
      <c r="T1467" s="372"/>
      <c r="U1467" s="372"/>
      <c r="V1467" s="372"/>
    </row>
    <row r="1468" spans="1:22">
      <c r="A1468" s="52"/>
      <c r="B1468" s="50">
        <f t="shared" si="30"/>
        <v>1446</v>
      </c>
      <c r="C1468" s="913"/>
      <c r="D1468" s="913"/>
      <c r="E1468" s="913"/>
      <c r="F1468" s="55"/>
      <c r="L1468" s="372"/>
      <c r="M1468" s="372"/>
      <c r="S1468" s="378"/>
      <c r="T1468" s="372"/>
      <c r="U1468" s="372"/>
      <c r="V1468" s="372"/>
    </row>
    <row r="1469" spans="1:22">
      <c r="A1469" s="52"/>
      <c r="B1469" s="50">
        <f t="shared" si="30"/>
        <v>1447</v>
      </c>
      <c r="C1469" s="913"/>
      <c r="D1469" s="913"/>
      <c r="E1469" s="913"/>
      <c r="F1469" s="55"/>
      <c r="L1469" s="372"/>
      <c r="M1469" s="372"/>
      <c r="S1469" s="378"/>
      <c r="T1469" s="372"/>
      <c r="U1469" s="372"/>
      <c r="V1469" s="372"/>
    </row>
    <row r="1470" spans="1:22">
      <c r="A1470" s="52"/>
      <c r="B1470" s="50">
        <f t="shared" si="30"/>
        <v>1448</v>
      </c>
      <c r="C1470" s="913"/>
      <c r="D1470" s="913"/>
      <c r="E1470" s="913"/>
      <c r="F1470" s="55"/>
      <c r="L1470" s="372"/>
      <c r="M1470" s="372"/>
      <c r="S1470" s="378"/>
      <c r="T1470" s="372"/>
      <c r="U1470" s="372"/>
      <c r="V1470" s="372"/>
    </row>
    <row r="1471" spans="1:22">
      <c r="A1471" s="52"/>
      <c r="B1471" s="50">
        <f t="shared" si="30"/>
        <v>1449</v>
      </c>
      <c r="C1471" s="913"/>
      <c r="D1471" s="913"/>
      <c r="E1471" s="913"/>
      <c r="F1471" s="55"/>
      <c r="L1471" s="372"/>
      <c r="M1471" s="372"/>
      <c r="S1471" s="378"/>
      <c r="T1471" s="372"/>
      <c r="U1471" s="372"/>
      <c r="V1471" s="372"/>
    </row>
    <row r="1472" spans="1:22">
      <c r="A1472" s="52"/>
      <c r="B1472" s="50">
        <f t="shared" si="30"/>
        <v>1450</v>
      </c>
      <c r="C1472" s="913"/>
      <c r="D1472" s="913"/>
      <c r="E1472" s="913"/>
      <c r="F1472" s="55"/>
      <c r="L1472" s="372"/>
      <c r="M1472" s="372"/>
      <c r="S1472" s="378"/>
      <c r="T1472" s="372"/>
      <c r="U1472" s="372"/>
      <c r="V1472" s="372"/>
    </row>
    <row r="1473" spans="1:22">
      <c r="A1473" s="52"/>
      <c r="B1473" s="50">
        <f t="shared" si="30"/>
        <v>1451</v>
      </c>
      <c r="C1473" s="913"/>
      <c r="D1473" s="913"/>
      <c r="E1473" s="913"/>
      <c r="F1473" s="55"/>
      <c r="L1473" s="372"/>
      <c r="M1473" s="372"/>
      <c r="S1473" s="378"/>
      <c r="T1473" s="372"/>
      <c r="U1473" s="372"/>
      <c r="V1473" s="372"/>
    </row>
    <row r="1474" spans="1:22">
      <c r="A1474" s="52"/>
      <c r="B1474" s="50">
        <f t="shared" si="30"/>
        <v>1452</v>
      </c>
      <c r="C1474" s="913"/>
      <c r="D1474" s="913"/>
      <c r="E1474" s="913"/>
      <c r="F1474" s="55"/>
      <c r="L1474" s="372"/>
      <c r="M1474" s="372"/>
      <c r="S1474" s="378"/>
      <c r="T1474" s="372"/>
      <c r="U1474" s="372"/>
      <c r="V1474" s="372"/>
    </row>
    <row r="1475" spans="1:22">
      <c r="A1475" s="52"/>
      <c r="B1475" s="50">
        <f t="shared" si="30"/>
        <v>1453</v>
      </c>
      <c r="C1475" s="913"/>
      <c r="D1475" s="913"/>
      <c r="E1475" s="913"/>
      <c r="F1475" s="55"/>
      <c r="L1475" s="372"/>
      <c r="M1475" s="372"/>
      <c r="S1475" s="378"/>
      <c r="T1475" s="372"/>
      <c r="U1475" s="372"/>
      <c r="V1475" s="372"/>
    </row>
    <row r="1476" spans="1:22">
      <c r="A1476" s="52"/>
      <c r="B1476" s="50">
        <f t="shared" si="30"/>
        <v>1454</v>
      </c>
      <c r="C1476" s="913"/>
      <c r="D1476" s="913"/>
      <c r="E1476" s="913"/>
      <c r="F1476" s="55"/>
      <c r="L1476" s="372"/>
      <c r="M1476" s="372"/>
      <c r="S1476" s="378"/>
      <c r="T1476" s="372"/>
      <c r="U1476" s="372"/>
      <c r="V1476" s="372"/>
    </row>
    <row r="1477" spans="1:22">
      <c r="A1477" s="52"/>
      <c r="B1477" s="50">
        <f t="shared" si="30"/>
        <v>1455</v>
      </c>
      <c r="C1477" s="913"/>
      <c r="D1477" s="913"/>
      <c r="E1477" s="913"/>
      <c r="F1477" s="55"/>
      <c r="L1477" s="372"/>
      <c r="M1477" s="372"/>
      <c r="S1477" s="378"/>
      <c r="T1477" s="372"/>
      <c r="U1477" s="372"/>
      <c r="V1477" s="372"/>
    </row>
    <row r="1478" spans="1:22">
      <c r="A1478" s="52"/>
      <c r="B1478" s="50">
        <f t="shared" si="30"/>
        <v>1456</v>
      </c>
      <c r="C1478" s="913"/>
      <c r="D1478" s="913"/>
      <c r="E1478" s="913"/>
      <c r="F1478" s="55"/>
      <c r="L1478" s="372"/>
      <c r="M1478" s="372"/>
      <c r="S1478" s="378"/>
      <c r="T1478" s="372"/>
      <c r="U1478" s="372"/>
      <c r="V1478" s="372"/>
    </row>
    <row r="1479" spans="1:22">
      <c r="A1479" s="52"/>
      <c r="B1479" s="50">
        <f t="shared" si="30"/>
        <v>1457</v>
      </c>
      <c r="C1479" s="913"/>
      <c r="D1479" s="913"/>
      <c r="E1479" s="913"/>
      <c r="F1479" s="55"/>
      <c r="L1479" s="372"/>
      <c r="M1479" s="372"/>
      <c r="S1479" s="378"/>
      <c r="T1479" s="372"/>
      <c r="U1479" s="372"/>
      <c r="V1479" s="372"/>
    </row>
    <row r="1480" spans="1:22">
      <c r="A1480" s="52"/>
      <c r="B1480" s="50">
        <f t="shared" si="30"/>
        <v>1458</v>
      </c>
      <c r="C1480" s="913"/>
      <c r="D1480" s="913"/>
      <c r="E1480" s="913"/>
      <c r="F1480" s="55"/>
      <c r="L1480" s="372"/>
      <c r="M1480" s="372"/>
      <c r="S1480" s="378"/>
      <c r="T1480" s="372"/>
      <c r="U1480" s="372"/>
      <c r="V1480" s="372"/>
    </row>
    <row r="1481" spans="1:22">
      <c r="A1481" s="52"/>
      <c r="B1481" s="50">
        <f t="shared" si="30"/>
        <v>1459</v>
      </c>
      <c r="C1481" s="913"/>
      <c r="D1481" s="913"/>
      <c r="E1481" s="913"/>
      <c r="F1481" s="55"/>
      <c r="L1481" s="372"/>
      <c r="M1481" s="372"/>
      <c r="S1481" s="378"/>
      <c r="T1481" s="372"/>
      <c r="U1481" s="372"/>
      <c r="V1481" s="372"/>
    </row>
    <row r="1482" spans="1:22">
      <c r="A1482" s="52"/>
      <c r="B1482" s="50">
        <f t="shared" si="30"/>
        <v>1460</v>
      </c>
      <c r="C1482" s="913"/>
      <c r="D1482" s="913"/>
      <c r="E1482" s="913"/>
      <c r="F1482" s="55"/>
      <c r="L1482" s="372"/>
      <c r="M1482" s="372"/>
      <c r="S1482" s="378"/>
      <c r="T1482" s="372"/>
      <c r="U1482" s="372"/>
      <c r="V1482" s="372"/>
    </row>
    <row r="1483" spans="1:22">
      <c r="A1483" s="52"/>
      <c r="B1483" s="50">
        <f t="shared" si="30"/>
        <v>1461</v>
      </c>
      <c r="C1483" s="913"/>
      <c r="D1483" s="913"/>
      <c r="E1483" s="913"/>
      <c r="F1483" s="55"/>
      <c r="L1483" s="372"/>
      <c r="M1483" s="372"/>
      <c r="S1483" s="378"/>
      <c r="T1483" s="372"/>
      <c r="U1483" s="372"/>
      <c r="V1483" s="372"/>
    </row>
    <row r="1484" spans="1:22">
      <c r="A1484" s="52"/>
      <c r="B1484" s="50">
        <f t="shared" si="30"/>
        <v>1462</v>
      </c>
      <c r="C1484" s="913"/>
      <c r="D1484" s="913"/>
      <c r="E1484" s="913"/>
      <c r="F1484" s="55"/>
      <c r="L1484" s="372"/>
      <c r="M1484" s="372"/>
      <c r="S1484" s="378"/>
      <c r="T1484" s="372"/>
      <c r="U1484" s="372"/>
      <c r="V1484" s="372"/>
    </row>
    <row r="1485" spans="1:22">
      <c r="A1485" s="52"/>
      <c r="B1485" s="50">
        <f t="shared" si="30"/>
        <v>1463</v>
      </c>
      <c r="C1485" s="913"/>
      <c r="D1485" s="913"/>
      <c r="E1485" s="913"/>
      <c r="F1485" s="55"/>
      <c r="L1485" s="372"/>
      <c r="M1485" s="372"/>
      <c r="S1485" s="378"/>
      <c r="T1485" s="372"/>
      <c r="U1485" s="372"/>
      <c r="V1485" s="372"/>
    </row>
    <row r="1486" spans="1:22">
      <c r="A1486" s="52"/>
      <c r="B1486" s="50">
        <f t="shared" si="30"/>
        <v>1464</v>
      </c>
      <c r="C1486" s="913"/>
      <c r="D1486" s="913"/>
      <c r="E1486" s="913"/>
      <c r="F1486" s="55"/>
      <c r="L1486" s="372"/>
      <c r="M1486" s="372"/>
      <c r="S1486" s="378"/>
      <c r="T1486" s="372"/>
      <c r="U1486" s="372"/>
      <c r="V1486" s="372"/>
    </row>
    <row r="1487" spans="1:22">
      <c r="A1487" s="52"/>
      <c r="B1487" s="50">
        <f t="shared" si="30"/>
        <v>1465</v>
      </c>
      <c r="C1487" s="913"/>
      <c r="D1487" s="913"/>
      <c r="E1487" s="913"/>
      <c r="F1487" s="55"/>
      <c r="L1487" s="372"/>
      <c r="M1487" s="372"/>
      <c r="S1487" s="378"/>
      <c r="T1487" s="372"/>
      <c r="U1487" s="372"/>
      <c r="V1487" s="372"/>
    </row>
    <row r="1488" spans="1:22">
      <c r="A1488" s="52"/>
      <c r="B1488" s="50">
        <f t="shared" si="30"/>
        <v>1466</v>
      </c>
      <c r="C1488" s="913"/>
      <c r="D1488" s="913"/>
      <c r="E1488" s="913"/>
      <c r="F1488" s="55"/>
      <c r="L1488" s="372"/>
      <c r="M1488" s="372"/>
      <c r="S1488" s="378"/>
      <c r="T1488" s="372"/>
      <c r="U1488" s="372"/>
      <c r="V1488" s="372"/>
    </row>
    <row r="1489" spans="1:22">
      <c r="A1489" s="52"/>
      <c r="B1489" s="50">
        <f t="shared" si="30"/>
        <v>1467</v>
      </c>
      <c r="C1489" s="913"/>
      <c r="D1489" s="913"/>
      <c r="E1489" s="913"/>
      <c r="F1489" s="55"/>
      <c r="L1489" s="372"/>
      <c r="M1489" s="372"/>
      <c r="S1489" s="378"/>
      <c r="T1489" s="372"/>
      <c r="U1489" s="372"/>
      <c r="V1489" s="372"/>
    </row>
    <row r="1490" spans="1:22">
      <c r="A1490" s="52"/>
      <c r="B1490" s="50">
        <f t="shared" si="30"/>
        <v>1468</v>
      </c>
      <c r="C1490" s="913"/>
      <c r="D1490" s="913"/>
      <c r="E1490" s="913"/>
      <c r="F1490" s="55"/>
      <c r="L1490" s="372"/>
      <c r="M1490" s="372"/>
      <c r="S1490" s="378"/>
      <c r="T1490" s="372"/>
      <c r="U1490" s="372"/>
      <c r="V1490" s="372"/>
    </row>
    <row r="1491" spans="1:22">
      <c r="A1491" s="52"/>
      <c r="B1491" s="50">
        <f t="shared" si="30"/>
        <v>1469</v>
      </c>
      <c r="C1491" s="913"/>
      <c r="D1491" s="913"/>
      <c r="E1491" s="913"/>
      <c r="F1491" s="55"/>
      <c r="L1491" s="372"/>
      <c r="M1491" s="372"/>
      <c r="S1491" s="378"/>
      <c r="T1491" s="372"/>
      <c r="U1491" s="372"/>
      <c r="V1491" s="372"/>
    </row>
    <row r="1492" spans="1:22">
      <c r="A1492" s="52"/>
      <c r="B1492" s="50">
        <f t="shared" si="30"/>
        <v>1470</v>
      </c>
      <c r="C1492" s="913"/>
      <c r="D1492" s="913"/>
      <c r="E1492" s="913"/>
      <c r="F1492" s="55"/>
      <c r="L1492" s="372"/>
      <c r="M1492" s="372"/>
      <c r="S1492" s="378"/>
      <c r="T1492" s="372"/>
      <c r="U1492" s="372"/>
      <c r="V1492" s="372"/>
    </row>
    <row r="1493" spans="1:22">
      <c r="A1493" s="52"/>
      <c r="B1493" s="50">
        <f t="shared" si="30"/>
        <v>1471</v>
      </c>
      <c r="C1493" s="913"/>
      <c r="D1493" s="913"/>
      <c r="E1493" s="913"/>
      <c r="F1493" s="55"/>
      <c r="L1493" s="372"/>
      <c r="M1493" s="372"/>
      <c r="S1493" s="378"/>
      <c r="T1493" s="372"/>
      <c r="U1493" s="372"/>
      <c r="V1493" s="372"/>
    </row>
    <row r="1494" spans="1:22">
      <c r="A1494" s="52"/>
      <c r="B1494" s="50">
        <f t="shared" si="30"/>
        <v>1472</v>
      </c>
      <c r="C1494" s="913"/>
      <c r="D1494" s="913"/>
      <c r="E1494" s="913"/>
      <c r="F1494" s="55"/>
      <c r="L1494" s="372"/>
      <c r="M1494" s="372"/>
      <c r="S1494" s="378"/>
      <c r="T1494" s="372"/>
      <c r="U1494" s="372"/>
      <c r="V1494" s="372"/>
    </row>
    <row r="1495" spans="1:22">
      <c r="A1495" s="52"/>
      <c r="B1495" s="50">
        <f t="shared" si="30"/>
        <v>1473</v>
      </c>
      <c r="C1495" s="913"/>
      <c r="D1495" s="913"/>
      <c r="E1495" s="913"/>
      <c r="F1495" s="55"/>
      <c r="L1495" s="372"/>
      <c r="M1495" s="372"/>
      <c r="S1495" s="378"/>
      <c r="T1495" s="372"/>
      <c r="U1495" s="372"/>
      <c r="V1495" s="372"/>
    </row>
    <row r="1496" spans="1:22">
      <c r="A1496" s="52"/>
      <c r="B1496" s="50">
        <f t="shared" si="30"/>
        <v>1474</v>
      </c>
      <c r="C1496" s="913"/>
      <c r="D1496" s="913"/>
      <c r="E1496" s="913"/>
      <c r="F1496" s="55"/>
      <c r="L1496" s="372"/>
      <c r="M1496" s="372"/>
      <c r="S1496" s="378"/>
      <c r="T1496" s="372"/>
      <c r="U1496" s="372"/>
      <c r="V1496" s="372"/>
    </row>
    <row r="1497" spans="1:22">
      <c r="A1497" s="52"/>
      <c r="B1497" s="50">
        <f t="shared" ref="B1497:B1560" si="31">B1496+1</f>
        <v>1475</v>
      </c>
      <c r="C1497" s="913"/>
      <c r="D1497" s="913"/>
      <c r="E1497" s="913"/>
      <c r="F1497" s="55"/>
      <c r="L1497" s="372"/>
      <c r="M1497" s="372"/>
      <c r="S1497" s="378"/>
      <c r="T1497" s="372"/>
      <c r="U1497" s="372"/>
      <c r="V1497" s="372"/>
    </row>
    <row r="1498" spans="1:22">
      <c r="A1498" s="52"/>
      <c r="B1498" s="50">
        <f t="shared" si="31"/>
        <v>1476</v>
      </c>
      <c r="C1498" s="913"/>
      <c r="D1498" s="913"/>
      <c r="E1498" s="913"/>
      <c r="F1498" s="55"/>
      <c r="L1498" s="372"/>
      <c r="M1498" s="372"/>
      <c r="S1498" s="378"/>
      <c r="T1498" s="372"/>
      <c r="U1498" s="372"/>
      <c r="V1498" s="372"/>
    </row>
    <row r="1499" spans="1:22">
      <c r="A1499" s="52"/>
      <c r="B1499" s="50">
        <f t="shared" si="31"/>
        <v>1477</v>
      </c>
      <c r="C1499" s="913"/>
      <c r="D1499" s="913"/>
      <c r="E1499" s="913"/>
      <c r="F1499" s="55"/>
      <c r="L1499" s="372"/>
      <c r="M1499" s="372"/>
      <c r="S1499" s="378"/>
      <c r="T1499" s="372"/>
      <c r="U1499" s="372"/>
      <c r="V1499" s="372"/>
    </row>
    <row r="1500" spans="1:22">
      <c r="A1500" s="52"/>
      <c r="B1500" s="50">
        <f t="shared" si="31"/>
        <v>1478</v>
      </c>
      <c r="C1500" s="913"/>
      <c r="D1500" s="913"/>
      <c r="E1500" s="913"/>
      <c r="F1500" s="55"/>
      <c r="L1500" s="372"/>
      <c r="M1500" s="372"/>
      <c r="S1500" s="378"/>
      <c r="T1500" s="372"/>
      <c r="U1500" s="372"/>
      <c r="V1500" s="372"/>
    </row>
    <row r="1501" spans="1:22">
      <c r="A1501" s="52"/>
      <c r="B1501" s="50">
        <f t="shared" si="31"/>
        <v>1479</v>
      </c>
      <c r="C1501" s="913"/>
      <c r="D1501" s="913"/>
      <c r="E1501" s="913"/>
      <c r="F1501" s="55"/>
      <c r="L1501" s="372"/>
      <c r="M1501" s="372"/>
      <c r="S1501" s="378"/>
      <c r="T1501" s="372"/>
      <c r="U1501" s="372"/>
      <c r="V1501" s="372"/>
    </row>
    <row r="1502" spans="1:22">
      <c r="A1502" s="52"/>
      <c r="B1502" s="50">
        <f t="shared" si="31"/>
        <v>1480</v>
      </c>
      <c r="C1502" s="913"/>
      <c r="D1502" s="913"/>
      <c r="E1502" s="913"/>
      <c r="F1502" s="55"/>
      <c r="L1502" s="372"/>
      <c r="M1502" s="372"/>
      <c r="S1502" s="378"/>
      <c r="T1502" s="372"/>
      <c r="U1502" s="372"/>
      <c r="V1502" s="372"/>
    </row>
    <row r="1503" spans="1:22">
      <c r="A1503" s="52"/>
      <c r="B1503" s="50">
        <f t="shared" si="31"/>
        <v>1481</v>
      </c>
      <c r="C1503" s="913"/>
      <c r="D1503" s="913"/>
      <c r="E1503" s="913"/>
      <c r="F1503" s="55"/>
      <c r="L1503" s="372"/>
      <c r="M1503" s="372"/>
      <c r="S1503" s="378"/>
      <c r="T1503" s="372"/>
      <c r="U1503" s="372"/>
      <c r="V1503" s="372"/>
    </row>
    <row r="1504" spans="1:22">
      <c r="A1504" s="52"/>
      <c r="B1504" s="50">
        <f t="shared" si="31"/>
        <v>1482</v>
      </c>
      <c r="C1504" s="913"/>
      <c r="D1504" s="913"/>
      <c r="E1504" s="913"/>
      <c r="F1504" s="55"/>
      <c r="L1504" s="372"/>
      <c r="M1504" s="372"/>
      <c r="S1504" s="378"/>
      <c r="T1504" s="372"/>
      <c r="U1504" s="372"/>
      <c r="V1504" s="372"/>
    </row>
    <row r="1505" spans="1:22">
      <c r="A1505" s="52"/>
      <c r="B1505" s="50">
        <f t="shared" si="31"/>
        <v>1483</v>
      </c>
      <c r="C1505" s="913"/>
      <c r="D1505" s="913"/>
      <c r="E1505" s="913"/>
      <c r="F1505" s="55"/>
      <c r="L1505" s="372"/>
      <c r="M1505" s="372"/>
      <c r="S1505" s="378"/>
      <c r="T1505" s="372"/>
      <c r="U1505" s="372"/>
      <c r="V1505" s="372"/>
    </row>
    <row r="1506" spans="1:22">
      <c r="A1506" s="52"/>
      <c r="B1506" s="50">
        <f t="shared" si="31"/>
        <v>1484</v>
      </c>
      <c r="C1506" s="913"/>
      <c r="D1506" s="913"/>
      <c r="E1506" s="913"/>
      <c r="F1506" s="55"/>
      <c r="L1506" s="372"/>
      <c r="M1506" s="372"/>
      <c r="S1506" s="378"/>
      <c r="T1506" s="372"/>
      <c r="U1506" s="372"/>
      <c r="V1506" s="372"/>
    </row>
    <row r="1507" spans="1:22">
      <c r="A1507" s="52"/>
      <c r="B1507" s="50">
        <f t="shared" si="31"/>
        <v>1485</v>
      </c>
      <c r="C1507" s="913"/>
      <c r="D1507" s="913"/>
      <c r="E1507" s="913"/>
      <c r="F1507" s="55"/>
      <c r="L1507" s="372"/>
      <c r="M1507" s="372"/>
      <c r="S1507" s="378"/>
      <c r="T1507" s="372"/>
      <c r="U1507" s="372"/>
      <c r="V1507" s="372"/>
    </row>
    <row r="1508" spans="1:22">
      <c r="A1508" s="52"/>
      <c r="B1508" s="50">
        <f t="shared" si="31"/>
        <v>1486</v>
      </c>
      <c r="C1508" s="913"/>
      <c r="D1508" s="913"/>
      <c r="E1508" s="913"/>
      <c r="F1508" s="55"/>
      <c r="L1508" s="372"/>
      <c r="M1508" s="372"/>
      <c r="S1508" s="378"/>
      <c r="T1508" s="372"/>
      <c r="U1508" s="372"/>
      <c r="V1508" s="372"/>
    </row>
    <row r="1509" spans="1:22">
      <c r="A1509" s="52"/>
      <c r="B1509" s="50">
        <f t="shared" si="31"/>
        <v>1487</v>
      </c>
      <c r="C1509" s="913"/>
      <c r="D1509" s="913"/>
      <c r="E1509" s="913"/>
      <c r="F1509" s="55"/>
      <c r="L1509" s="372"/>
      <c r="M1509" s="372"/>
      <c r="S1509" s="378"/>
      <c r="T1509" s="372"/>
      <c r="U1509" s="372"/>
      <c r="V1509" s="372"/>
    </row>
    <row r="1510" spans="1:22">
      <c r="A1510" s="52"/>
      <c r="B1510" s="50">
        <f t="shared" si="31"/>
        <v>1488</v>
      </c>
      <c r="C1510" s="913"/>
      <c r="D1510" s="913"/>
      <c r="E1510" s="913"/>
      <c r="F1510" s="55"/>
      <c r="L1510" s="372"/>
      <c r="M1510" s="372"/>
      <c r="S1510" s="378"/>
      <c r="T1510" s="372"/>
      <c r="U1510" s="372"/>
      <c r="V1510" s="372"/>
    </row>
    <row r="1511" spans="1:22">
      <c r="A1511" s="52"/>
      <c r="B1511" s="50">
        <f t="shared" si="31"/>
        <v>1489</v>
      </c>
      <c r="C1511" s="913"/>
      <c r="D1511" s="913"/>
      <c r="E1511" s="913"/>
      <c r="F1511" s="55"/>
      <c r="L1511" s="372"/>
      <c r="M1511" s="372"/>
      <c r="S1511" s="378"/>
      <c r="T1511" s="372"/>
      <c r="U1511" s="372"/>
      <c r="V1511" s="372"/>
    </row>
    <row r="1512" spans="1:22">
      <c r="A1512" s="52"/>
      <c r="B1512" s="50">
        <f t="shared" si="31"/>
        <v>1490</v>
      </c>
      <c r="C1512" s="913"/>
      <c r="D1512" s="913"/>
      <c r="E1512" s="913"/>
      <c r="F1512" s="55"/>
      <c r="L1512" s="372"/>
      <c r="M1512" s="372"/>
      <c r="S1512" s="378"/>
      <c r="T1512" s="372"/>
      <c r="U1512" s="372"/>
      <c r="V1512" s="372"/>
    </row>
    <row r="1513" spans="1:22">
      <c r="A1513" s="52"/>
      <c r="B1513" s="50">
        <f t="shared" si="31"/>
        <v>1491</v>
      </c>
      <c r="C1513" s="913"/>
      <c r="D1513" s="913"/>
      <c r="E1513" s="913"/>
      <c r="F1513" s="55"/>
      <c r="L1513" s="372"/>
      <c r="M1513" s="372"/>
      <c r="S1513" s="378"/>
      <c r="T1513" s="372"/>
      <c r="U1513" s="372"/>
      <c r="V1513" s="372"/>
    </row>
    <row r="1514" spans="1:22">
      <c r="A1514" s="52"/>
      <c r="B1514" s="50">
        <f t="shared" si="31"/>
        <v>1492</v>
      </c>
      <c r="C1514" s="913"/>
      <c r="D1514" s="913"/>
      <c r="E1514" s="913"/>
      <c r="F1514" s="55"/>
      <c r="L1514" s="372"/>
      <c r="M1514" s="372"/>
      <c r="S1514" s="378"/>
      <c r="T1514" s="372"/>
      <c r="U1514" s="372"/>
      <c r="V1514" s="372"/>
    </row>
    <row r="1515" spans="1:22">
      <c r="A1515" s="52"/>
      <c r="B1515" s="50">
        <f t="shared" si="31"/>
        <v>1493</v>
      </c>
      <c r="C1515" s="913"/>
      <c r="D1515" s="913"/>
      <c r="E1515" s="913"/>
      <c r="F1515" s="55"/>
      <c r="L1515" s="372"/>
      <c r="M1515" s="372"/>
      <c r="S1515" s="378"/>
      <c r="T1515" s="372"/>
      <c r="U1515" s="372"/>
      <c r="V1515" s="372"/>
    </row>
    <row r="1516" spans="1:22">
      <c r="A1516" s="52"/>
      <c r="B1516" s="50">
        <f t="shared" si="31"/>
        <v>1494</v>
      </c>
      <c r="C1516" s="913"/>
      <c r="D1516" s="913"/>
      <c r="E1516" s="913"/>
      <c r="F1516" s="55"/>
      <c r="L1516" s="372"/>
      <c r="M1516" s="372"/>
      <c r="S1516" s="378"/>
      <c r="T1516" s="372"/>
      <c r="U1516" s="372"/>
      <c r="V1516" s="372"/>
    </row>
    <row r="1517" spans="1:22">
      <c r="A1517" s="52"/>
      <c r="B1517" s="50">
        <f t="shared" si="31"/>
        <v>1495</v>
      </c>
      <c r="C1517" s="913"/>
      <c r="D1517" s="913"/>
      <c r="E1517" s="913"/>
      <c r="F1517" s="55"/>
      <c r="L1517" s="372"/>
      <c r="M1517" s="372"/>
      <c r="S1517" s="378"/>
      <c r="T1517" s="372"/>
      <c r="U1517" s="372"/>
      <c r="V1517" s="372"/>
    </row>
    <row r="1518" spans="1:22">
      <c r="A1518" s="52"/>
      <c r="B1518" s="50">
        <f t="shared" si="31"/>
        <v>1496</v>
      </c>
      <c r="C1518" s="913"/>
      <c r="D1518" s="913"/>
      <c r="E1518" s="913"/>
      <c r="F1518" s="55"/>
      <c r="L1518" s="372"/>
      <c r="M1518" s="372"/>
      <c r="S1518" s="378"/>
      <c r="T1518" s="372"/>
      <c r="U1518" s="372"/>
      <c r="V1518" s="372"/>
    </row>
    <row r="1519" spans="1:22">
      <c r="A1519" s="52"/>
      <c r="B1519" s="50">
        <f t="shared" si="31"/>
        <v>1497</v>
      </c>
      <c r="C1519" s="913"/>
      <c r="D1519" s="913"/>
      <c r="E1519" s="913"/>
      <c r="F1519" s="55"/>
      <c r="L1519" s="372"/>
      <c r="M1519" s="372"/>
      <c r="S1519" s="378"/>
      <c r="T1519" s="372"/>
      <c r="U1519" s="372"/>
      <c r="V1519" s="372"/>
    </row>
    <row r="1520" spans="1:22">
      <c r="A1520" s="52"/>
      <c r="B1520" s="50">
        <f t="shared" si="31"/>
        <v>1498</v>
      </c>
      <c r="C1520" s="913"/>
      <c r="D1520" s="913"/>
      <c r="E1520" s="913"/>
      <c r="F1520" s="55"/>
      <c r="L1520" s="372"/>
      <c r="M1520" s="372"/>
      <c r="S1520" s="378"/>
      <c r="T1520" s="372"/>
      <c r="U1520" s="372"/>
      <c r="V1520" s="372"/>
    </row>
    <row r="1521" spans="1:22">
      <c r="A1521" s="52"/>
      <c r="B1521" s="50">
        <f t="shared" si="31"/>
        <v>1499</v>
      </c>
      <c r="C1521" s="913"/>
      <c r="D1521" s="913"/>
      <c r="E1521" s="913"/>
      <c r="F1521" s="55"/>
      <c r="L1521" s="372"/>
      <c r="M1521" s="372"/>
      <c r="S1521" s="378"/>
      <c r="T1521" s="372"/>
      <c r="U1521" s="372"/>
      <c r="V1521" s="372"/>
    </row>
    <row r="1522" spans="1:22">
      <c r="A1522" s="52"/>
      <c r="B1522" s="50">
        <f t="shared" si="31"/>
        <v>1500</v>
      </c>
      <c r="C1522" s="913"/>
      <c r="D1522" s="913"/>
      <c r="E1522" s="913"/>
      <c r="F1522" s="55"/>
      <c r="L1522" s="372"/>
      <c r="M1522" s="372"/>
      <c r="S1522" s="378"/>
      <c r="T1522" s="372"/>
      <c r="U1522" s="372"/>
      <c r="V1522" s="372"/>
    </row>
    <row r="1523" spans="1:22">
      <c r="A1523" s="52"/>
      <c r="B1523" s="50">
        <f t="shared" si="31"/>
        <v>1501</v>
      </c>
      <c r="C1523" s="913"/>
      <c r="D1523" s="913"/>
      <c r="E1523" s="913"/>
      <c r="F1523" s="55"/>
      <c r="L1523" s="372"/>
      <c r="M1523" s="372"/>
      <c r="S1523" s="378"/>
      <c r="T1523" s="372"/>
      <c r="U1523" s="372"/>
      <c r="V1523" s="372"/>
    </row>
    <row r="1524" spans="1:22">
      <c r="A1524" s="52"/>
      <c r="B1524" s="50">
        <f t="shared" si="31"/>
        <v>1502</v>
      </c>
      <c r="C1524" s="913"/>
      <c r="D1524" s="913"/>
      <c r="E1524" s="913"/>
      <c r="F1524" s="55"/>
      <c r="L1524" s="372"/>
      <c r="M1524" s="372"/>
      <c r="S1524" s="378"/>
      <c r="T1524" s="372"/>
      <c r="U1524" s="372"/>
      <c r="V1524" s="372"/>
    </row>
    <row r="1525" spans="1:22">
      <c r="A1525" s="52"/>
      <c r="B1525" s="50">
        <f t="shared" si="31"/>
        <v>1503</v>
      </c>
      <c r="C1525" s="913"/>
      <c r="D1525" s="913"/>
      <c r="E1525" s="913"/>
      <c r="F1525" s="55"/>
      <c r="L1525" s="372"/>
      <c r="M1525" s="372"/>
      <c r="S1525" s="378"/>
      <c r="T1525" s="372"/>
      <c r="U1525" s="372"/>
      <c r="V1525" s="372"/>
    </row>
    <row r="1526" spans="1:22">
      <c r="A1526" s="52"/>
      <c r="B1526" s="50">
        <f t="shared" si="31"/>
        <v>1504</v>
      </c>
      <c r="C1526" s="913"/>
      <c r="D1526" s="913"/>
      <c r="E1526" s="913"/>
      <c r="F1526" s="55"/>
      <c r="L1526" s="372"/>
      <c r="M1526" s="372"/>
      <c r="S1526" s="378"/>
      <c r="T1526" s="372"/>
      <c r="U1526" s="372"/>
      <c r="V1526" s="372"/>
    </row>
    <row r="1527" spans="1:22">
      <c r="A1527" s="52"/>
      <c r="B1527" s="50">
        <f t="shared" si="31"/>
        <v>1505</v>
      </c>
      <c r="C1527" s="913"/>
      <c r="D1527" s="913"/>
      <c r="E1527" s="913"/>
      <c r="F1527" s="55"/>
      <c r="L1527" s="372"/>
      <c r="M1527" s="372"/>
      <c r="S1527" s="378"/>
      <c r="T1527" s="372"/>
      <c r="U1527" s="372"/>
      <c r="V1527" s="372"/>
    </row>
    <row r="1528" spans="1:22">
      <c r="A1528" s="52"/>
      <c r="B1528" s="50">
        <f t="shared" si="31"/>
        <v>1506</v>
      </c>
      <c r="C1528" s="913"/>
      <c r="D1528" s="913"/>
      <c r="E1528" s="913"/>
      <c r="F1528" s="55"/>
      <c r="L1528" s="372"/>
      <c r="M1528" s="372"/>
      <c r="S1528" s="378"/>
      <c r="T1528" s="372"/>
      <c r="U1528" s="372"/>
      <c r="V1528" s="372"/>
    </row>
    <row r="1529" spans="1:22">
      <c r="A1529" s="52"/>
      <c r="B1529" s="50">
        <f t="shared" si="31"/>
        <v>1507</v>
      </c>
      <c r="C1529" s="913"/>
      <c r="D1529" s="913"/>
      <c r="E1529" s="913"/>
      <c r="F1529" s="55"/>
      <c r="L1529" s="372"/>
      <c r="M1529" s="372"/>
      <c r="S1529" s="378"/>
      <c r="T1529" s="372"/>
      <c r="U1529" s="372"/>
      <c r="V1529" s="372"/>
    </row>
    <row r="1530" spans="1:22">
      <c r="A1530" s="52"/>
      <c r="B1530" s="50">
        <f t="shared" si="31"/>
        <v>1508</v>
      </c>
      <c r="C1530" s="913"/>
      <c r="D1530" s="913"/>
      <c r="E1530" s="913"/>
      <c r="F1530" s="55"/>
      <c r="L1530" s="372"/>
      <c r="M1530" s="372"/>
      <c r="S1530" s="378"/>
      <c r="T1530" s="372"/>
      <c r="U1530" s="372"/>
      <c r="V1530" s="372"/>
    </row>
    <row r="1531" spans="1:22">
      <c r="A1531" s="52"/>
      <c r="B1531" s="50">
        <f t="shared" si="31"/>
        <v>1509</v>
      </c>
      <c r="C1531" s="913"/>
      <c r="D1531" s="913"/>
      <c r="E1531" s="913"/>
      <c r="F1531" s="55"/>
      <c r="L1531" s="372"/>
      <c r="M1531" s="372"/>
      <c r="S1531" s="378"/>
      <c r="T1531" s="372"/>
      <c r="U1531" s="372"/>
      <c r="V1531" s="372"/>
    </row>
    <row r="1532" spans="1:22">
      <c r="A1532" s="52"/>
      <c r="B1532" s="50">
        <f t="shared" si="31"/>
        <v>1510</v>
      </c>
      <c r="C1532" s="913"/>
      <c r="D1532" s="913"/>
      <c r="E1532" s="913"/>
      <c r="F1532" s="55"/>
      <c r="L1532" s="372"/>
      <c r="M1532" s="372"/>
      <c r="S1532" s="378"/>
      <c r="T1532" s="372"/>
      <c r="U1532" s="372"/>
      <c r="V1532" s="372"/>
    </row>
    <row r="1533" spans="1:22">
      <c r="A1533" s="52"/>
      <c r="B1533" s="50">
        <f t="shared" si="31"/>
        <v>1511</v>
      </c>
      <c r="C1533" s="913"/>
      <c r="D1533" s="913"/>
      <c r="E1533" s="913"/>
      <c r="F1533" s="55"/>
      <c r="L1533" s="372"/>
      <c r="M1533" s="372"/>
      <c r="S1533" s="378"/>
      <c r="T1533" s="372"/>
      <c r="U1533" s="372"/>
      <c r="V1533" s="372"/>
    </row>
    <row r="1534" spans="1:22">
      <c r="A1534" s="52"/>
      <c r="B1534" s="50">
        <f t="shared" si="31"/>
        <v>1512</v>
      </c>
      <c r="C1534" s="913"/>
      <c r="D1534" s="913"/>
      <c r="E1534" s="913"/>
      <c r="F1534" s="55"/>
      <c r="L1534" s="372"/>
      <c r="M1534" s="372"/>
      <c r="S1534" s="378"/>
      <c r="T1534" s="372"/>
      <c r="U1534" s="372"/>
      <c r="V1534" s="372"/>
    </row>
    <row r="1535" spans="1:22">
      <c r="A1535" s="52"/>
      <c r="B1535" s="50">
        <f t="shared" si="31"/>
        <v>1513</v>
      </c>
      <c r="C1535" s="913"/>
      <c r="D1535" s="913"/>
      <c r="E1535" s="913"/>
      <c r="F1535" s="55"/>
      <c r="L1535" s="372"/>
      <c r="M1535" s="372"/>
      <c r="S1535" s="378"/>
      <c r="T1535" s="372"/>
      <c r="U1535" s="372"/>
      <c r="V1535" s="372"/>
    </row>
    <row r="1536" spans="1:22">
      <c r="A1536" s="52"/>
      <c r="B1536" s="50">
        <f t="shared" si="31"/>
        <v>1514</v>
      </c>
      <c r="C1536" s="913"/>
      <c r="D1536" s="913"/>
      <c r="E1536" s="913"/>
      <c r="F1536" s="55"/>
      <c r="L1536" s="372"/>
      <c r="M1536" s="372"/>
      <c r="S1536" s="378"/>
      <c r="T1536" s="372"/>
      <c r="U1536" s="372"/>
      <c r="V1536" s="372"/>
    </row>
    <row r="1537" spans="1:22">
      <c r="A1537" s="52"/>
      <c r="B1537" s="50">
        <f t="shared" si="31"/>
        <v>1515</v>
      </c>
      <c r="C1537" s="913"/>
      <c r="D1537" s="913"/>
      <c r="E1537" s="913"/>
      <c r="F1537" s="55"/>
      <c r="L1537" s="372"/>
      <c r="M1537" s="372"/>
      <c r="S1537" s="378"/>
      <c r="T1537" s="372"/>
      <c r="U1537" s="372"/>
      <c r="V1537" s="372"/>
    </row>
    <row r="1538" spans="1:22">
      <c r="A1538" s="52"/>
      <c r="B1538" s="50">
        <f t="shared" si="31"/>
        <v>1516</v>
      </c>
      <c r="C1538" s="913"/>
      <c r="D1538" s="913"/>
      <c r="E1538" s="913"/>
      <c r="F1538" s="55"/>
      <c r="L1538" s="372"/>
      <c r="M1538" s="372"/>
      <c r="S1538" s="378"/>
      <c r="T1538" s="372"/>
      <c r="U1538" s="372"/>
      <c r="V1538" s="372"/>
    </row>
    <row r="1539" spans="1:22">
      <c r="A1539" s="52"/>
      <c r="B1539" s="50">
        <f t="shared" si="31"/>
        <v>1517</v>
      </c>
      <c r="C1539" s="913"/>
      <c r="D1539" s="913"/>
      <c r="E1539" s="913"/>
      <c r="F1539" s="55"/>
      <c r="L1539" s="372"/>
      <c r="M1539" s="372"/>
      <c r="S1539" s="378"/>
      <c r="T1539" s="372"/>
      <c r="U1539" s="372"/>
      <c r="V1539" s="372"/>
    </row>
    <row r="1540" spans="1:22">
      <c r="A1540" s="52"/>
      <c r="B1540" s="50">
        <f t="shared" si="31"/>
        <v>1518</v>
      </c>
      <c r="C1540" s="913"/>
      <c r="D1540" s="913"/>
      <c r="E1540" s="913"/>
      <c r="F1540" s="55"/>
      <c r="L1540" s="372"/>
      <c r="M1540" s="372"/>
      <c r="S1540" s="378"/>
      <c r="T1540" s="372"/>
      <c r="U1540" s="372"/>
      <c r="V1540" s="372"/>
    </row>
    <row r="1541" spans="1:22">
      <c r="A1541" s="52"/>
      <c r="B1541" s="50">
        <f t="shared" si="31"/>
        <v>1519</v>
      </c>
      <c r="C1541" s="913"/>
      <c r="D1541" s="913"/>
      <c r="E1541" s="913"/>
      <c r="F1541" s="55"/>
      <c r="L1541" s="372"/>
      <c r="M1541" s="372"/>
      <c r="S1541" s="378"/>
      <c r="T1541" s="372"/>
      <c r="U1541" s="372"/>
      <c r="V1541" s="372"/>
    </row>
    <row r="1542" spans="1:22">
      <c r="A1542" s="52"/>
      <c r="B1542" s="50">
        <f t="shared" si="31"/>
        <v>1520</v>
      </c>
      <c r="C1542" s="913"/>
      <c r="D1542" s="913"/>
      <c r="E1542" s="913"/>
      <c r="F1542" s="55"/>
      <c r="L1542" s="372"/>
      <c r="M1542" s="372"/>
      <c r="S1542" s="378"/>
      <c r="T1542" s="372"/>
      <c r="U1542" s="372"/>
      <c r="V1542" s="372"/>
    </row>
    <row r="1543" spans="1:22">
      <c r="A1543" s="52"/>
      <c r="B1543" s="50">
        <f t="shared" si="31"/>
        <v>1521</v>
      </c>
      <c r="C1543" s="913"/>
      <c r="D1543" s="913"/>
      <c r="E1543" s="913"/>
      <c r="F1543" s="55"/>
      <c r="L1543" s="372"/>
      <c r="M1543" s="372"/>
      <c r="S1543" s="378"/>
      <c r="T1543" s="372"/>
      <c r="U1543" s="372"/>
      <c r="V1543" s="372"/>
    </row>
    <row r="1544" spans="1:22">
      <c r="A1544" s="52"/>
      <c r="B1544" s="50">
        <f t="shared" si="31"/>
        <v>1522</v>
      </c>
      <c r="C1544" s="913"/>
      <c r="D1544" s="913"/>
      <c r="E1544" s="913"/>
      <c r="F1544" s="55"/>
      <c r="L1544" s="372"/>
      <c r="M1544" s="372"/>
      <c r="S1544" s="378"/>
      <c r="T1544" s="372"/>
      <c r="U1544" s="372"/>
      <c r="V1544" s="372"/>
    </row>
    <row r="1545" spans="1:22">
      <c r="A1545" s="52"/>
      <c r="B1545" s="50">
        <f t="shared" si="31"/>
        <v>1523</v>
      </c>
      <c r="C1545" s="913"/>
      <c r="D1545" s="913"/>
      <c r="E1545" s="913"/>
      <c r="F1545" s="55"/>
      <c r="L1545" s="372"/>
      <c r="M1545" s="372"/>
      <c r="S1545" s="378"/>
      <c r="T1545" s="372"/>
      <c r="U1545" s="372"/>
      <c r="V1545" s="372"/>
    </row>
    <row r="1546" spans="1:22">
      <c r="A1546" s="52"/>
      <c r="B1546" s="50">
        <f t="shared" si="31"/>
        <v>1524</v>
      </c>
      <c r="C1546" s="913"/>
      <c r="D1546" s="913"/>
      <c r="E1546" s="913"/>
      <c r="F1546" s="55"/>
      <c r="L1546" s="372"/>
      <c r="M1546" s="372"/>
      <c r="S1546" s="378"/>
      <c r="T1546" s="372"/>
      <c r="U1546" s="372"/>
      <c r="V1546" s="372"/>
    </row>
    <row r="1547" spans="1:22">
      <c r="A1547" s="52"/>
      <c r="B1547" s="50">
        <f t="shared" si="31"/>
        <v>1525</v>
      </c>
      <c r="C1547" s="913"/>
      <c r="D1547" s="913"/>
      <c r="E1547" s="913"/>
      <c r="F1547" s="55"/>
      <c r="L1547" s="372"/>
      <c r="M1547" s="372"/>
      <c r="S1547" s="378"/>
      <c r="T1547" s="372"/>
      <c r="U1547" s="372"/>
      <c r="V1547" s="372"/>
    </row>
    <row r="1548" spans="1:22">
      <c r="A1548" s="52"/>
      <c r="B1548" s="50">
        <f t="shared" si="31"/>
        <v>1526</v>
      </c>
      <c r="C1548" s="913"/>
      <c r="D1548" s="913"/>
      <c r="E1548" s="913"/>
      <c r="F1548" s="55"/>
      <c r="L1548" s="372"/>
      <c r="M1548" s="372"/>
      <c r="S1548" s="378"/>
      <c r="T1548" s="372"/>
      <c r="U1548" s="372"/>
      <c r="V1548" s="372"/>
    </row>
    <row r="1549" spans="1:22">
      <c r="A1549" s="52"/>
      <c r="B1549" s="50">
        <f t="shared" si="31"/>
        <v>1527</v>
      </c>
      <c r="C1549" s="913"/>
      <c r="D1549" s="913"/>
      <c r="E1549" s="913"/>
      <c r="F1549" s="55"/>
      <c r="L1549" s="372"/>
      <c r="M1549" s="372"/>
      <c r="S1549" s="378"/>
      <c r="T1549" s="372"/>
      <c r="U1549" s="372"/>
      <c r="V1549" s="372"/>
    </row>
    <row r="1550" spans="1:22">
      <c r="A1550" s="52"/>
      <c r="B1550" s="50">
        <f t="shared" si="31"/>
        <v>1528</v>
      </c>
      <c r="C1550" s="913"/>
      <c r="D1550" s="913"/>
      <c r="E1550" s="913"/>
      <c r="F1550" s="55"/>
      <c r="L1550" s="372"/>
      <c r="M1550" s="372"/>
      <c r="S1550" s="378"/>
      <c r="T1550" s="372"/>
      <c r="U1550" s="372"/>
      <c r="V1550" s="372"/>
    </row>
    <row r="1551" spans="1:22">
      <c r="A1551" s="52"/>
      <c r="B1551" s="50">
        <f t="shared" si="31"/>
        <v>1529</v>
      </c>
      <c r="C1551" s="913"/>
      <c r="D1551" s="913"/>
      <c r="E1551" s="913"/>
      <c r="F1551" s="55"/>
      <c r="L1551" s="372"/>
      <c r="M1551" s="372"/>
      <c r="S1551" s="378"/>
      <c r="T1551" s="372"/>
      <c r="U1551" s="372"/>
      <c r="V1551" s="372"/>
    </row>
    <row r="1552" spans="1:22">
      <c r="A1552" s="52"/>
      <c r="B1552" s="50">
        <f t="shared" si="31"/>
        <v>1530</v>
      </c>
      <c r="C1552" s="913"/>
      <c r="D1552" s="913"/>
      <c r="E1552" s="913"/>
      <c r="F1552" s="55"/>
      <c r="L1552" s="372"/>
      <c r="M1552" s="372"/>
      <c r="S1552" s="378"/>
      <c r="T1552" s="372"/>
      <c r="U1552" s="372"/>
      <c r="V1552" s="372"/>
    </row>
    <row r="1553" spans="1:22">
      <c r="A1553" s="52"/>
      <c r="B1553" s="50">
        <f t="shared" si="31"/>
        <v>1531</v>
      </c>
      <c r="C1553" s="913"/>
      <c r="D1553" s="913"/>
      <c r="E1553" s="913"/>
      <c r="F1553" s="55"/>
      <c r="L1553" s="372"/>
      <c r="M1553" s="372"/>
      <c r="S1553" s="378"/>
      <c r="T1553" s="372"/>
      <c r="U1553" s="372"/>
      <c r="V1553" s="372"/>
    </row>
    <row r="1554" spans="1:22">
      <c r="A1554" s="52"/>
      <c r="B1554" s="50">
        <f t="shared" si="31"/>
        <v>1532</v>
      </c>
      <c r="C1554" s="913"/>
      <c r="D1554" s="913"/>
      <c r="E1554" s="913"/>
      <c r="F1554" s="55"/>
      <c r="L1554" s="372"/>
      <c r="M1554" s="372"/>
      <c r="S1554" s="378"/>
      <c r="T1554" s="372"/>
      <c r="U1554" s="372"/>
      <c r="V1554" s="372"/>
    </row>
    <row r="1555" spans="1:22">
      <c r="A1555" s="52"/>
      <c r="B1555" s="50">
        <f t="shared" si="31"/>
        <v>1533</v>
      </c>
      <c r="C1555" s="913"/>
      <c r="D1555" s="913"/>
      <c r="E1555" s="913"/>
      <c r="F1555" s="55"/>
      <c r="L1555" s="372"/>
      <c r="M1555" s="372"/>
      <c r="S1555" s="378"/>
      <c r="T1555" s="372"/>
      <c r="U1555" s="372"/>
      <c r="V1555" s="372"/>
    </row>
    <row r="1556" spans="1:22">
      <c r="A1556" s="52"/>
      <c r="B1556" s="50">
        <f t="shared" si="31"/>
        <v>1534</v>
      </c>
      <c r="C1556" s="913"/>
      <c r="D1556" s="913"/>
      <c r="E1556" s="913"/>
      <c r="F1556" s="55"/>
      <c r="L1556" s="372"/>
      <c r="M1556" s="372"/>
      <c r="S1556" s="378"/>
      <c r="T1556" s="372"/>
      <c r="U1556" s="372"/>
      <c r="V1556" s="372"/>
    </row>
    <row r="1557" spans="1:22">
      <c r="A1557" s="52"/>
      <c r="B1557" s="50">
        <f t="shared" si="31"/>
        <v>1535</v>
      </c>
      <c r="C1557" s="913"/>
      <c r="D1557" s="913"/>
      <c r="E1557" s="913"/>
      <c r="F1557" s="55"/>
      <c r="L1557" s="372"/>
      <c r="M1557" s="372"/>
      <c r="S1557" s="378"/>
      <c r="T1557" s="372"/>
      <c r="U1557" s="372"/>
      <c r="V1557" s="372"/>
    </row>
    <row r="1558" spans="1:22">
      <c r="A1558" s="52"/>
      <c r="B1558" s="50">
        <f t="shared" si="31"/>
        <v>1536</v>
      </c>
      <c r="C1558" s="913"/>
      <c r="D1558" s="913"/>
      <c r="E1558" s="913"/>
      <c r="F1558" s="55"/>
      <c r="L1558" s="372"/>
      <c r="M1558" s="372"/>
      <c r="S1558" s="378"/>
      <c r="T1558" s="372"/>
      <c r="U1558" s="372"/>
      <c r="V1558" s="372"/>
    </row>
    <row r="1559" spans="1:22">
      <c r="A1559" s="52"/>
      <c r="B1559" s="50">
        <f t="shared" si="31"/>
        <v>1537</v>
      </c>
      <c r="C1559" s="913"/>
      <c r="D1559" s="913"/>
      <c r="E1559" s="913"/>
      <c r="F1559" s="55"/>
      <c r="L1559" s="372"/>
      <c r="M1559" s="372"/>
      <c r="S1559" s="378"/>
      <c r="T1559" s="372"/>
      <c r="U1559" s="372"/>
      <c r="V1559" s="372"/>
    </row>
    <row r="1560" spans="1:22">
      <c r="A1560" s="52"/>
      <c r="B1560" s="50">
        <f t="shared" si="31"/>
        <v>1538</v>
      </c>
      <c r="C1560" s="913"/>
      <c r="D1560" s="913"/>
      <c r="E1560" s="913"/>
      <c r="F1560" s="55"/>
      <c r="L1560" s="372"/>
      <c r="M1560" s="372"/>
      <c r="S1560" s="378"/>
      <c r="T1560" s="372"/>
      <c r="U1560" s="372"/>
      <c r="V1560" s="372"/>
    </row>
    <row r="1561" spans="1:22">
      <c r="A1561" s="52"/>
      <c r="B1561" s="50">
        <f t="shared" ref="B1561:B1624" si="32">B1560+1</f>
        <v>1539</v>
      </c>
      <c r="C1561" s="913"/>
      <c r="D1561" s="913"/>
      <c r="E1561" s="913"/>
      <c r="F1561" s="55"/>
      <c r="L1561" s="372"/>
      <c r="M1561" s="372"/>
      <c r="S1561" s="378"/>
      <c r="T1561" s="372"/>
      <c r="U1561" s="372"/>
      <c r="V1561" s="372"/>
    </row>
    <row r="1562" spans="1:22">
      <c r="A1562" s="52"/>
      <c r="B1562" s="50">
        <f t="shared" si="32"/>
        <v>1540</v>
      </c>
      <c r="C1562" s="913"/>
      <c r="D1562" s="913"/>
      <c r="E1562" s="913"/>
      <c r="F1562" s="55"/>
      <c r="L1562" s="372"/>
      <c r="M1562" s="372"/>
      <c r="S1562" s="378"/>
      <c r="T1562" s="372"/>
      <c r="U1562" s="372"/>
      <c r="V1562" s="372"/>
    </row>
    <row r="1563" spans="1:22">
      <c r="A1563" s="52"/>
      <c r="B1563" s="50">
        <f t="shared" si="32"/>
        <v>1541</v>
      </c>
      <c r="C1563" s="913"/>
      <c r="D1563" s="913"/>
      <c r="E1563" s="913"/>
      <c r="F1563" s="55"/>
      <c r="L1563" s="372"/>
      <c r="M1563" s="372"/>
      <c r="S1563" s="378"/>
      <c r="T1563" s="372"/>
      <c r="U1563" s="372"/>
      <c r="V1563" s="372"/>
    </row>
    <row r="1564" spans="1:22">
      <c r="A1564" s="52"/>
      <c r="B1564" s="50">
        <f t="shared" si="32"/>
        <v>1542</v>
      </c>
      <c r="C1564" s="913"/>
      <c r="D1564" s="913"/>
      <c r="E1564" s="913"/>
      <c r="F1564" s="55"/>
      <c r="L1564" s="372"/>
      <c r="M1564" s="372"/>
      <c r="S1564" s="378"/>
      <c r="T1564" s="372"/>
      <c r="U1564" s="372"/>
      <c r="V1564" s="372"/>
    </row>
    <row r="1565" spans="1:22">
      <c r="A1565" s="52"/>
      <c r="B1565" s="50">
        <f t="shared" si="32"/>
        <v>1543</v>
      </c>
      <c r="C1565" s="913"/>
      <c r="D1565" s="913"/>
      <c r="E1565" s="913"/>
      <c r="F1565" s="55"/>
      <c r="L1565" s="372"/>
      <c r="M1565" s="372"/>
      <c r="S1565" s="378"/>
      <c r="T1565" s="372"/>
      <c r="U1565" s="372"/>
      <c r="V1565" s="372"/>
    </row>
    <row r="1566" spans="1:22">
      <c r="A1566" s="52"/>
      <c r="B1566" s="50">
        <f t="shared" si="32"/>
        <v>1544</v>
      </c>
      <c r="C1566" s="913"/>
      <c r="D1566" s="913"/>
      <c r="E1566" s="913"/>
      <c r="F1566" s="55"/>
      <c r="L1566" s="372"/>
      <c r="M1566" s="372"/>
      <c r="S1566" s="378"/>
      <c r="T1566" s="372"/>
      <c r="U1566" s="372"/>
      <c r="V1566" s="372"/>
    </row>
    <row r="1567" spans="1:22">
      <c r="A1567" s="52"/>
      <c r="B1567" s="50">
        <f t="shared" si="32"/>
        <v>1545</v>
      </c>
      <c r="C1567" s="913"/>
      <c r="D1567" s="913"/>
      <c r="E1567" s="913"/>
      <c r="F1567" s="55"/>
      <c r="L1567" s="372"/>
      <c r="M1567" s="372"/>
      <c r="S1567" s="378"/>
      <c r="T1567" s="372"/>
      <c r="U1567" s="372"/>
      <c r="V1567" s="372"/>
    </row>
    <row r="1568" spans="1:22">
      <c r="A1568" s="52"/>
      <c r="B1568" s="50">
        <f t="shared" si="32"/>
        <v>1546</v>
      </c>
      <c r="C1568" s="913"/>
      <c r="D1568" s="913"/>
      <c r="E1568" s="913"/>
      <c r="F1568" s="55"/>
      <c r="L1568" s="372"/>
      <c r="M1568" s="372"/>
      <c r="S1568" s="378"/>
      <c r="T1568" s="372"/>
      <c r="U1568" s="372"/>
      <c r="V1568" s="372"/>
    </row>
    <row r="1569" spans="1:22">
      <c r="A1569" s="52"/>
      <c r="B1569" s="50">
        <f t="shared" si="32"/>
        <v>1547</v>
      </c>
      <c r="C1569" s="913"/>
      <c r="D1569" s="913"/>
      <c r="E1569" s="913"/>
      <c r="F1569" s="55"/>
      <c r="L1569" s="372"/>
      <c r="M1569" s="372"/>
      <c r="S1569" s="378"/>
      <c r="T1569" s="372"/>
      <c r="U1569" s="372"/>
      <c r="V1569" s="372"/>
    </row>
    <row r="1570" spans="1:22">
      <c r="A1570" s="52"/>
      <c r="B1570" s="50">
        <f t="shared" si="32"/>
        <v>1548</v>
      </c>
      <c r="C1570" s="913"/>
      <c r="D1570" s="913"/>
      <c r="E1570" s="913"/>
      <c r="F1570" s="55"/>
      <c r="L1570" s="372"/>
      <c r="M1570" s="372"/>
      <c r="S1570" s="378"/>
      <c r="T1570" s="372"/>
      <c r="U1570" s="372"/>
      <c r="V1570" s="372"/>
    </row>
    <row r="1571" spans="1:22">
      <c r="A1571" s="52"/>
      <c r="B1571" s="50">
        <f t="shared" si="32"/>
        <v>1549</v>
      </c>
      <c r="C1571" s="913"/>
      <c r="D1571" s="913"/>
      <c r="E1571" s="913"/>
      <c r="F1571" s="55"/>
      <c r="L1571" s="372"/>
      <c r="M1571" s="372"/>
      <c r="S1571" s="378"/>
      <c r="T1571" s="372"/>
      <c r="U1571" s="372"/>
      <c r="V1571" s="372"/>
    </row>
    <row r="1572" spans="1:22">
      <c r="A1572" s="52"/>
      <c r="B1572" s="50">
        <f t="shared" si="32"/>
        <v>1550</v>
      </c>
      <c r="C1572" s="913"/>
      <c r="D1572" s="913"/>
      <c r="E1572" s="913"/>
      <c r="F1572" s="55"/>
      <c r="L1572" s="372"/>
      <c r="M1572" s="372"/>
      <c r="S1572" s="378"/>
      <c r="T1572" s="372"/>
      <c r="U1572" s="372"/>
      <c r="V1572" s="372"/>
    </row>
    <row r="1573" spans="1:22">
      <c r="A1573" s="52"/>
      <c r="B1573" s="50">
        <f t="shared" si="32"/>
        <v>1551</v>
      </c>
      <c r="C1573" s="913"/>
      <c r="D1573" s="913"/>
      <c r="E1573" s="913"/>
      <c r="F1573" s="55"/>
      <c r="L1573" s="372"/>
      <c r="M1573" s="372"/>
      <c r="S1573" s="378"/>
      <c r="T1573" s="372"/>
      <c r="U1573" s="372"/>
      <c r="V1573" s="372"/>
    </row>
    <row r="1574" spans="1:22">
      <c r="A1574" s="52"/>
      <c r="B1574" s="50">
        <f t="shared" si="32"/>
        <v>1552</v>
      </c>
      <c r="C1574" s="913"/>
      <c r="D1574" s="913"/>
      <c r="E1574" s="913"/>
      <c r="F1574" s="55"/>
      <c r="L1574" s="372"/>
      <c r="M1574" s="372"/>
      <c r="S1574" s="378"/>
      <c r="T1574" s="372"/>
      <c r="U1574" s="372"/>
      <c r="V1574" s="372"/>
    </row>
    <row r="1575" spans="1:22">
      <c r="A1575" s="52"/>
      <c r="B1575" s="50">
        <f t="shared" si="32"/>
        <v>1553</v>
      </c>
      <c r="C1575" s="913"/>
      <c r="D1575" s="913"/>
      <c r="E1575" s="913"/>
      <c r="F1575" s="55"/>
      <c r="L1575" s="372"/>
      <c r="M1575" s="372"/>
      <c r="S1575" s="378"/>
      <c r="T1575" s="372"/>
      <c r="U1575" s="372"/>
      <c r="V1575" s="372"/>
    </row>
    <row r="1576" spans="1:22">
      <c r="A1576" s="52"/>
      <c r="B1576" s="50">
        <f t="shared" si="32"/>
        <v>1554</v>
      </c>
      <c r="C1576" s="913"/>
      <c r="D1576" s="913"/>
      <c r="E1576" s="913"/>
      <c r="F1576" s="55"/>
      <c r="L1576" s="372"/>
      <c r="M1576" s="372"/>
      <c r="S1576" s="378"/>
      <c r="T1576" s="372"/>
      <c r="U1576" s="372"/>
      <c r="V1576" s="372"/>
    </row>
    <row r="1577" spans="1:22">
      <c r="A1577" s="52"/>
      <c r="B1577" s="50">
        <f t="shared" si="32"/>
        <v>1555</v>
      </c>
      <c r="C1577" s="913"/>
      <c r="D1577" s="913"/>
      <c r="E1577" s="913"/>
      <c r="F1577" s="55"/>
      <c r="L1577" s="372"/>
      <c r="M1577" s="372"/>
      <c r="S1577" s="378"/>
      <c r="T1577" s="372"/>
      <c r="U1577" s="372"/>
      <c r="V1577" s="372"/>
    </row>
    <row r="1578" spans="1:22">
      <c r="A1578" s="52"/>
      <c r="B1578" s="50">
        <f t="shared" si="32"/>
        <v>1556</v>
      </c>
      <c r="C1578" s="913"/>
      <c r="D1578" s="913"/>
      <c r="E1578" s="913"/>
      <c r="F1578" s="55"/>
      <c r="L1578" s="372"/>
      <c r="M1578" s="372"/>
      <c r="S1578" s="378"/>
      <c r="T1578" s="372"/>
      <c r="U1578" s="372"/>
      <c r="V1578" s="372"/>
    </row>
    <row r="1579" spans="1:22">
      <c r="A1579" s="52"/>
      <c r="B1579" s="50">
        <f t="shared" si="32"/>
        <v>1557</v>
      </c>
      <c r="C1579" s="913"/>
      <c r="D1579" s="913"/>
      <c r="E1579" s="913"/>
      <c r="F1579" s="55"/>
      <c r="L1579" s="372"/>
      <c r="M1579" s="372"/>
      <c r="S1579" s="378"/>
      <c r="T1579" s="372"/>
      <c r="U1579" s="372"/>
      <c r="V1579" s="372"/>
    </row>
    <row r="1580" spans="1:22">
      <c r="A1580" s="52"/>
      <c r="B1580" s="50">
        <f t="shared" si="32"/>
        <v>1558</v>
      </c>
      <c r="C1580" s="913"/>
      <c r="D1580" s="913"/>
      <c r="E1580" s="913"/>
      <c r="F1580" s="55"/>
      <c r="L1580" s="372"/>
      <c r="M1580" s="372"/>
      <c r="S1580" s="378"/>
      <c r="T1580" s="372"/>
      <c r="U1580" s="372"/>
      <c r="V1580" s="372"/>
    </row>
    <row r="1581" spans="1:22">
      <c r="A1581" s="52"/>
      <c r="B1581" s="50">
        <f t="shared" si="32"/>
        <v>1559</v>
      </c>
      <c r="C1581" s="913"/>
      <c r="D1581" s="913"/>
      <c r="E1581" s="913"/>
      <c r="F1581" s="55"/>
      <c r="L1581" s="372"/>
      <c r="M1581" s="372"/>
      <c r="S1581" s="378"/>
      <c r="T1581" s="372"/>
      <c r="U1581" s="372"/>
      <c r="V1581" s="372"/>
    </row>
    <row r="1582" spans="1:22">
      <c r="A1582" s="52"/>
      <c r="B1582" s="50">
        <f t="shared" si="32"/>
        <v>1560</v>
      </c>
      <c r="C1582" s="913"/>
      <c r="D1582" s="913"/>
      <c r="E1582" s="913"/>
      <c r="F1582" s="55"/>
      <c r="L1582" s="372"/>
      <c r="M1582" s="372"/>
      <c r="S1582" s="378"/>
      <c r="T1582" s="372"/>
      <c r="U1582" s="372"/>
      <c r="V1582" s="372"/>
    </row>
    <row r="1583" spans="1:22">
      <c r="A1583" s="52"/>
      <c r="B1583" s="50">
        <f t="shared" si="32"/>
        <v>1561</v>
      </c>
      <c r="C1583" s="913"/>
      <c r="D1583" s="913"/>
      <c r="E1583" s="913"/>
      <c r="F1583" s="55"/>
      <c r="L1583" s="372"/>
      <c r="M1583" s="372"/>
      <c r="S1583" s="378"/>
      <c r="T1583" s="372"/>
      <c r="U1583" s="372"/>
      <c r="V1583" s="372"/>
    </row>
    <row r="1584" spans="1:22">
      <c r="A1584" s="52"/>
      <c r="B1584" s="50">
        <f t="shared" si="32"/>
        <v>1562</v>
      </c>
      <c r="C1584" s="913"/>
      <c r="D1584" s="913"/>
      <c r="E1584" s="913"/>
      <c r="F1584" s="55"/>
      <c r="L1584" s="372"/>
      <c r="M1584" s="372"/>
      <c r="S1584" s="378"/>
      <c r="T1584" s="372"/>
      <c r="U1584" s="372"/>
      <c r="V1584" s="372"/>
    </row>
    <row r="1585" spans="1:22">
      <c r="A1585" s="52"/>
      <c r="B1585" s="50">
        <f t="shared" si="32"/>
        <v>1563</v>
      </c>
      <c r="C1585" s="913"/>
      <c r="D1585" s="913"/>
      <c r="E1585" s="913"/>
      <c r="F1585" s="55"/>
      <c r="L1585" s="372"/>
      <c r="M1585" s="372"/>
      <c r="S1585" s="378"/>
      <c r="T1585" s="372"/>
      <c r="U1585" s="372"/>
      <c r="V1585" s="372"/>
    </row>
    <row r="1586" spans="1:22">
      <c r="A1586" s="52"/>
      <c r="B1586" s="50">
        <f t="shared" si="32"/>
        <v>1564</v>
      </c>
      <c r="C1586" s="913"/>
      <c r="D1586" s="913"/>
      <c r="E1586" s="913"/>
      <c r="F1586" s="55"/>
      <c r="L1586" s="372"/>
      <c r="M1586" s="372"/>
      <c r="S1586" s="378"/>
      <c r="T1586" s="372"/>
      <c r="U1586" s="372"/>
      <c r="V1586" s="372"/>
    </row>
    <row r="1587" spans="1:22">
      <c r="A1587" s="52"/>
      <c r="B1587" s="50">
        <f t="shared" si="32"/>
        <v>1565</v>
      </c>
      <c r="C1587" s="913"/>
      <c r="D1587" s="913"/>
      <c r="E1587" s="913"/>
      <c r="F1587" s="55"/>
      <c r="L1587" s="372"/>
      <c r="M1587" s="372"/>
      <c r="S1587" s="378"/>
      <c r="T1587" s="372"/>
      <c r="U1587" s="372"/>
      <c r="V1587" s="372"/>
    </row>
    <row r="1588" spans="1:22">
      <c r="A1588" s="52"/>
      <c r="B1588" s="50">
        <f t="shared" si="32"/>
        <v>1566</v>
      </c>
      <c r="C1588" s="913"/>
      <c r="D1588" s="913"/>
      <c r="E1588" s="913"/>
      <c r="F1588" s="55"/>
      <c r="L1588" s="372"/>
      <c r="M1588" s="372"/>
      <c r="S1588" s="378"/>
      <c r="T1588" s="372"/>
      <c r="U1588" s="372"/>
      <c r="V1588" s="372"/>
    </row>
    <row r="1589" spans="1:22">
      <c r="A1589" s="52"/>
      <c r="B1589" s="50">
        <f t="shared" si="32"/>
        <v>1567</v>
      </c>
      <c r="C1589" s="913"/>
      <c r="D1589" s="913"/>
      <c r="E1589" s="913"/>
      <c r="F1589" s="55"/>
      <c r="L1589" s="372"/>
      <c r="M1589" s="372"/>
      <c r="S1589" s="378"/>
      <c r="T1589" s="372"/>
      <c r="U1589" s="372"/>
      <c r="V1589" s="372"/>
    </row>
    <row r="1590" spans="1:22">
      <c r="A1590" s="52"/>
      <c r="B1590" s="50">
        <f t="shared" si="32"/>
        <v>1568</v>
      </c>
      <c r="C1590" s="913"/>
      <c r="D1590" s="913"/>
      <c r="E1590" s="913"/>
      <c r="F1590" s="55"/>
      <c r="L1590" s="372"/>
      <c r="M1590" s="372"/>
      <c r="S1590" s="378"/>
      <c r="T1590" s="372"/>
      <c r="U1590" s="372"/>
      <c r="V1590" s="372"/>
    </row>
    <row r="1591" spans="1:22">
      <c r="A1591" s="52"/>
      <c r="B1591" s="50">
        <f t="shared" si="32"/>
        <v>1569</v>
      </c>
      <c r="C1591" s="913"/>
      <c r="D1591" s="913"/>
      <c r="E1591" s="913"/>
      <c r="F1591" s="55"/>
      <c r="L1591" s="372"/>
      <c r="M1591" s="372"/>
      <c r="S1591" s="378"/>
      <c r="T1591" s="372"/>
      <c r="U1591" s="372"/>
      <c r="V1591" s="372"/>
    </row>
    <row r="1592" spans="1:22">
      <c r="A1592" s="52"/>
      <c r="B1592" s="50">
        <f t="shared" si="32"/>
        <v>1570</v>
      </c>
      <c r="C1592" s="913"/>
      <c r="D1592" s="913"/>
      <c r="E1592" s="913"/>
      <c r="F1592" s="55"/>
      <c r="L1592" s="372"/>
      <c r="M1592" s="372"/>
      <c r="S1592" s="378"/>
      <c r="T1592" s="372"/>
      <c r="U1592" s="372"/>
      <c r="V1592" s="372"/>
    </row>
    <row r="1593" spans="1:22">
      <c r="A1593" s="52"/>
      <c r="B1593" s="50">
        <f t="shared" si="32"/>
        <v>1571</v>
      </c>
      <c r="C1593" s="913"/>
      <c r="D1593" s="913"/>
      <c r="E1593" s="913"/>
      <c r="F1593" s="55"/>
      <c r="L1593" s="372"/>
      <c r="M1593" s="372"/>
      <c r="S1593" s="378"/>
      <c r="T1593" s="372"/>
      <c r="U1593" s="372"/>
      <c r="V1593" s="372"/>
    </row>
    <row r="1594" spans="1:22">
      <c r="A1594" s="52"/>
      <c r="B1594" s="50">
        <f t="shared" si="32"/>
        <v>1572</v>
      </c>
      <c r="C1594" s="913"/>
      <c r="D1594" s="913"/>
      <c r="E1594" s="913"/>
      <c r="F1594" s="55"/>
      <c r="L1594" s="372"/>
      <c r="M1594" s="372"/>
      <c r="S1594" s="378"/>
      <c r="T1594" s="372"/>
      <c r="U1594" s="372"/>
      <c r="V1594" s="372"/>
    </row>
    <row r="1595" spans="1:22">
      <c r="A1595" s="52"/>
      <c r="B1595" s="50">
        <f t="shared" si="32"/>
        <v>1573</v>
      </c>
      <c r="C1595" s="913"/>
      <c r="D1595" s="913"/>
      <c r="E1595" s="913"/>
      <c r="F1595" s="55"/>
      <c r="L1595" s="372"/>
      <c r="M1595" s="372"/>
      <c r="S1595" s="378"/>
      <c r="T1595" s="372"/>
      <c r="U1595" s="372"/>
      <c r="V1595" s="372"/>
    </row>
    <row r="1596" spans="1:22">
      <c r="A1596" s="52"/>
      <c r="B1596" s="50">
        <f t="shared" si="32"/>
        <v>1574</v>
      </c>
      <c r="C1596" s="913"/>
      <c r="D1596" s="913"/>
      <c r="E1596" s="913"/>
      <c r="F1596" s="55"/>
      <c r="L1596" s="372"/>
      <c r="M1596" s="372"/>
      <c r="S1596" s="378"/>
      <c r="T1596" s="372"/>
      <c r="U1596" s="372"/>
      <c r="V1596" s="372"/>
    </row>
    <row r="1597" spans="1:22">
      <c r="A1597" s="52"/>
      <c r="B1597" s="50">
        <f t="shared" si="32"/>
        <v>1575</v>
      </c>
      <c r="C1597" s="913"/>
      <c r="D1597" s="913"/>
      <c r="E1597" s="913"/>
      <c r="F1597" s="55"/>
      <c r="L1597" s="372"/>
      <c r="M1597" s="372"/>
      <c r="S1597" s="378"/>
      <c r="T1597" s="372"/>
      <c r="U1597" s="372"/>
      <c r="V1597" s="372"/>
    </row>
    <row r="1598" spans="1:22">
      <c r="A1598" s="52"/>
      <c r="B1598" s="50">
        <f t="shared" si="32"/>
        <v>1576</v>
      </c>
      <c r="C1598" s="913"/>
      <c r="D1598" s="913"/>
      <c r="E1598" s="913"/>
      <c r="F1598" s="55"/>
      <c r="L1598" s="372"/>
      <c r="M1598" s="372"/>
      <c r="S1598" s="378"/>
      <c r="T1598" s="372"/>
      <c r="U1598" s="372"/>
      <c r="V1598" s="372"/>
    </row>
    <row r="1599" spans="1:22">
      <c r="A1599" s="52"/>
      <c r="B1599" s="50">
        <f t="shared" si="32"/>
        <v>1577</v>
      </c>
      <c r="C1599" s="913"/>
      <c r="D1599" s="913"/>
      <c r="E1599" s="913"/>
      <c r="F1599" s="55"/>
      <c r="L1599" s="372"/>
      <c r="M1599" s="372"/>
      <c r="S1599" s="378"/>
      <c r="T1599" s="372"/>
      <c r="U1599" s="372"/>
      <c r="V1599" s="372"/>
    </row>
    <row r="1600" spans="1:22">
      <c r="A1600" s="52"/>
      <c r="B1600" s="50">
        <f t="shared" si="32"/>
        <v>1578</v>
      </c>
      <c r="C1600" s="913"/>
      <c r="D1600" s="913"/>
      <c r="E1600" s="913"/>
      <c r="F1600" s="55"/>
      <c r="L1600" s="372"/>
      <c r="M1600" s="372"/>
      <c r="S1600" s="378"/>
      <c r="T1600" s="372"/>
      <c r="U1600" s="372"/>
      <c r="V1600" s="372"/>
    </row>
    <row r="1601" spans="1:22">
      <c r="A1601" s="52"/>
      <c r="B1601" s="50">
        <f t="shared" si="32"/>
        <v>1579</v>
      </c>
      <c r="C1601" s="913"/>
      <c r="D1601" s="913"/>
      <c r="E1601" s="913"/>
      <c r="F1601" s="55"/>
      <c r="L1601" s="372"/>
      <c r="M1601" s="372"/>
      <c r="S1601" s="378"/>
      <c r="T1601" s="372"/>
      <c r="U1601" s="372"/>
      <c r="V1601" s="372"/>
    </row>
    <row r="1602" spans="1:22">
      <c r="A1602" s="52"/>
      <c r="B1602" s="50">
        <f t="shared" si="32"/>
        <v>1580</v>
      </c>
      <c r="C1602" s="913"/>
      <c r="D1602" s="913"/>
      <c r="E1602" s="913"/>
      <c r="F1602" s="55"/>
      <c r="L1602" s="372"/>
      <c r="M1602" s="372"/>
      <c r="S1602" s="378"/>
      <c r="T1602" s="372"/>
      <c r="U1602" s="372"/>
      <c r="V1602" s="372"/>
    </row>
    <row r="1603" spans="1:22">
      <c r="A1603" s="52"/>
      <c r="B1603" s="50">
        <f t="shared" si="32"/>
        <v>1581</v>
      </c>
      <c r="C1603" s="913"/>
      <c r="D1603" s="913"/>
      <c r="E1603" s="913"/>
      <c r="F1603" s="55"/>
      <c r="L1603" s="372"/>
      <c r="M1603" s="372"/>
      <c r="S1603" s="378"/>
      <c r="T1603" s="372"/>
      <c r="U1603" s="372"/>
      <c r="V1603" s="372"/>
    </row>
    <row r="1604" spans="1:22">
      <c r="A1604" s="52"/>
      <c r="B1604" s="50">
        <f t="shared" si="32"/>
        <v>1582</v>
      </c>
      <c r="C1604" s="913"/>
      <c r="D1604" s="913"/>
      <c r="E1604" s="913"/>
      <c r="F1604" s="55"/>
      <c r="L1604" s="372"/>
      <c r="M1604" s="372"/>
      <c r="S1604" s="378"/>
      <c r="T1604" s="372"/>
      <c r="U1604" s="372"/>
      <c r="V1604" s="372"/>
    </row>
    <row r="1605" spans="1:22">
      <c r="A1605" s="52"/>
      <c r="B1605" s="50">
        <f t="shared" si="32"/>
        <v>1583</v>
      </c>
      <c r="C1605" s="913"/>
      <c r="D1605" s="913"/>
      <c r="E1605" s="913"/>
      <c r="F1605" s="55"/>
      <c r="L1605" s="372"/>
      <c r="M1605" s="372"/>
      <c r="S1605" s="378"/>
      <c r="T1605" s="372"/>
      <c r="U1605" s="372"/>
      <c r="V1605" s="372"/>
    </row>
    <row r="1606" spans="1:22">
      <c r="A1606" s="52"/>
      <c r="B1606" s="50">
        <f t="shared" si="32"/>
        <v>1584</v>
      </c>
      <c r="C1606" s="913"/>
      <c r="D1606" s="913"/>
      <c r="E1606" s="913"/>
      <c r="F1606" s="55"/>
      <c r="L1606" s="372"/>
      <c r="M1606" s="372"/>
      <c r="S1606" s="378"/>
      <c r="T1606" s="372"/>
      <c r="U1606" s="372"/>
      <c r="V1606" s="372"/>
    </row>
    <row r="1607" spans="1:22">
      <c r="A1607" s="52"/>
      <c r="B1607" s="50">
        <f t="shared" si="32"/>
        <v>1585</v>
      </c>
      <c r="C1607" s="913"/>
      <c r="D1607" s="913"/>
      <c r="E1607" s="913"/>
      <c r="F1607" s="55"/>
      <c r="L1607" s="372"/>
      <c r="M1607" s="372"/>
      <c r="S1607" s="378"/>
      <c r="T1607" s="372"/>
      <c r="U1607" s="372"/>
      <c r="V1607" s="372"/>
    </row>
    <row r="1608" spans="1:22">
      <c r="A1608" s="52"/>
      <c r="B1608" s="50">
        <f t="shared" si="32"/>
        <v>1586</v>
      </c>
      <c r="C1608" s="913"/>
      <c r="D1608" s="913"/>
      <c r="E1608" s="913"/>
      <c r="F1608" s="55"/>
      <c r="L1608" s="372"/>
      <c r="M1608" s="372"/>
      <c r="S1608" s="378"/>
      <c r="T1608" s="372"/>
      <c r="U1608" s="372"/>
      <c r="V1608" s="372"/>
    </row>
    <row r="1609" spans="1:22">
      <c r="A1609" s="52"/>
      <c r="B1609" s="50">
        <f t="shared" si="32"/>
        <v>1587</v>
      </c>
      <c r="C1609" s="913"/>
      <c r="D1609" s="913"/>
      <c r="E1609" s="913"/>
      <c r="F1609" s="55"/>
      <c r="L1609" s="372"/>
      <c r="M1609" s="372"/>
      <c r="S1609" s="378"/>
      <c r="T1609" s="372"/>
      <c r="U1609" s="372"/>
      <c r="V1609" s="372"/>
    </row>
    <row r="1610" spans="1:22">
      <c r="A1610" s="52"/>
      <c r="B1610" s="50">
        <f t="shared" si="32"/>
        <v>1588</v>
      </c>
      <c r="C1610" s="913"/>
      <c r="D1610" s="913"/>
      <c r="E1610" s="913"/>
      <c r="F1610" s="55"/>
      <c r="L1610" s="372"/>
      <c r="M1610" s="372"/>
      <c r="S1610" s="378"/>
      <c r="T1610" s="372"/>
      <c r="U1610" s="372"/>
      <c r="V1610" s="372"/>
    </row>
    <row r="1611" spans="1:22">
      <c r="A1611" s="52"/>
      <c r="B1611" s="50">
        <f t="shared" si="32"/>
        <v>1589</v>
      </c>
      <c r="C1611" s="913"/>
      <c r="D1611" s="913"/>
      <c r="E1611" s="913"/>
      <c r="F1611" s="55"/>
      <c r="L1611" s="372"/>
      <c r="M1611" s="372"/>
      <c r="S1611" s="378"/>
      <c r="T1611" s="372"/>
      <c r="U1611" s="372"/>
      <c r="V1611" s="372"/>
    </row>
    <row r="1612" spans="1:22">
      <c r="A1612" s="52"/>
      <c r="B1612" s="50">
        <f t="shared" si="32"/>
        <v>1590</v>
      </c>
      <c r="C1612" s="913"/>
      <c r="D1612" s="913"/>
      <c r="E1612" s="913"/>
      <c r="F1612" s="55"/>
      <c r="L1612" s="372"/>
      <c r="M1612" s="372"/>
      <c r="S1612" s="378"/>
      <c r="T1612" s="372"/>
      <c r="U1612" s="372"/>
      <c r="V1612" s="372"/>
    </row>
    <row r="1613" spans="1:22">
      <c r="A1613" s="52"/>
      <c r="B1613" s="50">
        <f t="shared" si="32"/>
        <v>1591</v>
      </c>
      <c r="C1613" s="913"/>
      <c r="D1613" s="913"/>
      <c r="E1613" s="913"/>
      <c r="F1613" s="55"/>
      <c r="L1613" s="372"/>
      <c r="M1613" s="372"/>
      <c r="S1613" s="378"/>
      <c r="T1613" s="372"/>
      <c r="U1613" s="372"/>
      <c r="V1613" s="372"/>
    </row>
    <row r="1614" spans="1:22">
      <c r="A1614" s="52"/>
      <c r="B1614" s="50">
        <f t="shared" si="32"/>
        <v>1592</v>
      </c>
      <c r="C1614" s="913"/>
      <c r="D1614" s="913"/>
      <c r="E1614" s="913"/>
      <c r="F1614" s="55"/>
      <c r="L1614" s="372"/>
      <c r="M1614" s="372"/>
      <c r="S1614" s="378"/>
      <c r="T1614" s="372"/>
      <c r="U1614" s="372"/>
      <c r="V1614" s="372"/>
    </row>
    <row r="1615" spans="1:22">
      <c r="A1615" s="52"/>
      <c r="B1615" s="50">
        <f t="shared" si="32"/>
        <v>1593</v>
      </c>
      <c r="C1615" s="913"/>
      <c r="D1615" s="913"/>
      <c r="E1615" s="913"/>
      <c r="F1615" s="55"/>
      <c r="L1615" s="372"/>
      <c r="M1615" s="372"/>
      <c r="S1615" s="378"/>
      <c r="T1615" s="372"/>
      <c r="U1615" s="372"/>
      <c r="V1615" s="372"/>
    </row>
    <row r="1616" spans="1:22">
      <c r="A1616" s="52"/>
      <c r="B1616" s="50">
        <f t="shared" si="32"/>
        <v>1594</v>
      </c>
      <c r="C1616" s="913"/>
      <c r="D1616" s="913"/>
      <c r="E1616" s="913"/>
      <c r="F1616" s="55"/>
      <c r="L1616" s="372"/>
      <c r="M1616" s="372"/>
      <c r="S1616" s="378"/>
      <c r="T1616" s="372"/>
      <c r="U1616" s="372"/>
      <c r="V1616" s="372"/>
    </row>
    <row r="1617" spans="1:22">
      <c r="A1617" s="52"/>
      <c r="B1617" s="50">
        <f t="shared" si="32"/>
        <v>1595</v>
      </c>
      <c r="C1617" s="913"/>
      <c r="D1617" s="913"/>
      <c r="E1617" s="913"/>
      <c r="F1617" s="55"/>
      <c r="L1617" s="372"/>
      <c r="M1617" s="372"/>
      <c r="S1617" s="378"/>
      <c r="T1617" s="372"/>
      <c r="U1617" s="372"/>
      <c r="V1617" s="372"/>
    </row>
    <row r="1618" spans="1:22">
      <c r="A1618" s="52"/>
      <c r="B1618" s="50">
        <f t="shared" si="32"/>
        <v>1596</v>
      </c>
      <c r="C1618" s="913"/>
      <c r="D1618" s="913"/>
      <c r="E1618" s="913"/>
      <c r="F1618" s="55"/>
      <c r="L1618" s="372"/>
      <c r="M1618" s="372"/>
      <c r="S1618" s="378"/>
      <c r="T1618" s="372"/>
      <c r="U1618" s="372"/>
      <c r="V1618" s="372"/>
    </row>
    <row r="1619" spans="1:22">
      <c r="A1619" s="52"/>
      <c r="B1619" s="50">
        <f t="shared" si="32"/>
        <v>1597</v>
      </c>
      <c r="C1619" s="913"/>
      <c r="D1619" s="913"/>
      <c r="E1619" s="913"/>
      <c r="F1619" s="55"/>
      <c r="L1619" s="372"/>
      <c r="M1619" s="372"/>
      <c r="S1619" s="378"/>
      <c r="T1619" s="372"/>
      <c r="U1619" s="372"/>
      <c r="V1619" s="372"/>
    </row>
    <row r="1620" spans="1:22">
      <c r="A1620" s="52"/>
      <c r="B1620" s="50">
        <f t="shared" si="32"/>
        <v>1598</v>
      </c>
      <c r="C1620" s="913"/>
      <c r="D1620" s="913"/>
      <c r="E1620" s="913"/>
      <c r="F1620" s="55"/>
      <c r="L1620" s="372"/>
      <c r="M1620" s="372"/>
      <c r="S1620" s="378"/>
      <c r="T1620" s="372"/>
      <c r="U1620" s="372"/>
      <c r="V1620" s="372"/>
    </row>
    <row r="1621" spans="1:22">
      <c r="A1621" s="52"/>
      <c r="B1621" s="50">
        <f t="shared" si="32"/>
        <v>1599</v>
      </c>
      <c r="C1621" s="913"/>
      <c r="D1621" s="913"/>
      <c r="E1621" s="913"/>
      <c r="F1621" s="55"/>
      <c r="L1621" s="372"/>
      <c r="M1621" s="372"/>
      <c r="S1621" s="378"/>
      <c r="T1621" s="372"/>
      <c r="U1621" s="372"/>
      <c r="V1621" s="372"/>
    </row>
    <row r="1622" spans="1:22">
      <c r="A1622" s="52"/>
      <c r="B1622" s="50">
        <f t="shared" si="32"/>
        <v>1600</v>
      </c>
      <c r="C1622" s="913"/>
      <c r="D1622" s="913"/>
      <c r="E1622" s="913"/>
      <c r="F1622" s="55"/>
      <c r="L1622" s="372"/>
      <c r="M1622" s="372"/>
      <c r="S1622" s="378"/>
      <c r="T1622" s="372"/>
      <c r="U1622" s="372"/>
      <c r="V1622" s="372"/>
    </row>
    <row r="1623" spans="1:22">
      <c r="A1623" s="52"/>
      <c r="B1623" s="50">
        <f t="shared" si="32"/>
        <v>1601</v>
      </c>
      <c r="C1623" s="913"/>
      <c r="D1623" s="913"/>
      <c r="E1623" s="913"/>
      <c r="F1623" s="55"/>
      <c r="L1623" s="372"/>
      <c r="M1623" s="372"/>
      <c r="S1623" s="378"/>
      <c r="T1623" s="372"/>
      <c r="U1623" s="372"/>
      <c r="V1623" s="372"/>
    </row>
    <row r="1624" spans="1:22">
      <c r="A1624" s="52"/>
      <c r="B1624" s="50">
        <f t="shared" si="32"/>
        <v>1602</v>
      </c>
      <c r="C1624" s="913"/>
      <c r="D1624" s="913"/>
      <c r="E1624" s="913"/>
      <c r="F1624" s="55"/>
      <c r="L1624" s="372"/>
      <c r="M1624" s="372"/>
      <c r="S1624" s="378"/>
      <c r="T1624" s="372"/>
      <c r="U1624" s="372"/>
      <c r="V1624" s="372"/>
    </row>
    <row r="1625" spans="1:22">
      <c r="A1625" s="52"/>
      <c r="B1625" s="50">
        <f t="shared" ref="B1625:B1688" si="33">B1624+1</f>
        <v>1603</v>
      </c>
      <c r="C1625" s="913"/>
      <c r="D1625" s="913"/>
      <c r="E1625" s="913"/>
      <c r="F1625" s="55"/>
      <c r="L1625" s="372"/>
      <c r="M1625" s="372"/>
      <c r="S1625" s="378"/>
      <c r="T1625" s="372"/>
      <c r="U1625" s="372"/>
      <c r="V1625" s="372"/>
    </row>
    <row r="1626" spans="1:22">
      <c r="A1626" s="52"/>
      <c r="B1626" s="50">
        <f t="shared" si="33"/>
        <v>1604</v>
      </c>
      <c r="C1626" s="913"/>
      <c r="D1626" s="913"/>
      <c r="E1626" s="913"/>
      <c r="F1626" s="55"/>
      <c r="L1626" s="372"/>
      <c r="M1626" s="372"/>
      <c r="S1626" s="378"/>
      <c r="T1626" s="372"/>
      <c r="U1626" s="372"/>
      <c r="V1626" s="372"/>
    </row>
    <row r="1627" spans="1:22">
      <c r="A1627" s="52"/>
      <c r="B1627" s="50">
        <f t="shared" si="33"/>
        <v>1605</v>
      </c>
      <c r="C1627" s="913"/>
      <c r="D1627" s="913"/>
      <c r="E1627" s="913"/>
      <c r="F1627" s="55"/>
      <c r="L1627" s="372"/>
      <c r="M1627" s="372"/>
      <c r="S1627" s="378"/>
      <c r="T1627" s="372"/>
      <c r="U1627" s="372"/>
      <c r="V1627" s="372"/>
    </row>
    <row r="1628" spans="1:22">
      <c r="A1628" s="52"/>
      <c r="B1628" s="50">
        <f t="shared" si="33"/>
        <v>1606</v>
      </c>
      <c r="C1628" s="913"/>
      <c r="D1628" s="913"/>
      <c r="E1628" s="913"/>
      <c r="F1628" s="55"/>
      <c r="L1628" s="372"/>
      <c r="M1628" s="372"/>
      <c r="S1628" s="378"/>
      <c r="T1628" s="372"/>
      <c r="U1628" s="372"/>
      <c r="V1628" s="372"/>
    </row>
    <row r="1629" spans="1:22">
      <c r="A1629" s="52"/>
      <c r="B1629" s="50">
        <f t="shared" si="33"/>
        <v>1607</v>
      </c>
      <c r="C1629" s="913"/>
      <c r="D1629" s="913"/>
      <c r="E1629" s="913"/>
      <c r="F1629" s="55"/>
      <c r="L1629" s="372"/>
      <c r="M1629" s="372"/>
      <c r="S1629" s="378"/>
      <c r="T1629" s="372"/>
      <c r="U1629" s="372"/>
      <c r="V1629" s="372"/>
    </row>
    <row r="1630" spans="1:22">
      <c r="A1630" s="52"/>
      <c r="B1630" s="50">
        <f t="shared" si="33"/>
        <v>1608</v>
      </c>
      <c r="C1630" s="913"/>
      <c r="D1630" s="913"/>
      <c r="E1630" s="913"/>
      <c r="F1630" s="55"/>
      <c r="L1630" s="372"/>
      <c r="M1630" s="372"/>
      <c r="S1630" s="378"/>
      <c r="T1630" s="372"/>
      <c r="U1630" s="372"/>
      <c r="V1630" s="372"/>
    </row>
    <row r="1631" spans="1:22">
      <c r="A1631" s="52"/>
      <c r="B1631" s="50">
        <f t="shared" si="33"/>
        <v>1609</v>
      </c>
      <c r="C1631" s="913"/>
      <c r="D1631" s="913"/>
      <c r="E1631" s="913"/>
      <c r="F1631" s="55"/>
      <c r="L1631" s="372"/>
      <c r="M1631" s="372"/>
      <c r="S1631" s="378"/>
      <c r="T1631" s="372"/>
      <c r="U1631" s="372"/>
      <c r="V1631" s="372"/>
    </row>
    <row r="1632" spans="1:22">
      <c r="A1632" s="52"/>
      <c r="B1632" s="50">
        <f t="shared" si="33"/>
        <v>1610</v>
      </c>
      <c r="C1632" s="913"/>
      <c r="D1632" s="913"/>
      <c r="E1632" s="913"/>
      <c r="F1632" s="55"/>
      <c r="L1632" s="372"/>
      <c r="M1632" s="372"/>
      <c r="S1632" s="378"/>
      <c r="T1632" s="372"/>
      <c r="U1632" s="372"/>
      <c r="V1632" s="372"/>
    </row>
    <row r="1633" spans="1:22">
      <c r="A1633" s="52"/>
      <c r="B1633" s="50">
        <f t="shared" si="33"/>
        <v>1611</v>
      </c>
      <c r="C1633" s="913"/>
      <c r="D1633" s="913"/>
      <c r="E1633" s="913"/>
      <c r="F1633" s="55"/>
      <c r="L1633" s="372"/>
      <c r="M1633" s="372"/>
      <c r="S1633" s="378"/>
      <c r="T1633" s="372"/>
      <c r="U1633" s="372"/>
      <c r="V1633" s="372"/>
    </row>
    <row r="1634" spans="1:22">
      <c r="A1634" s="52"/>
      <c r="B1634" s="50">
        <f t="shared" si="33"/>
        <v>1612</v>
      </c>
      <c r="C1634" s="913"/>
      <c r="D1634" s="913"/>
      <c r="E1634" s="913"/>
      <c r="F1634" s="55"/>
      <c r="L1634" s="372"/>
      <c r="M1634" s="372"/>
      <c r="S1634" s="378"/>
      <c r="T1634" s="372"/>
      <c r="U1634" s="372"/>
      <c r="V1634" s="372"/>
    </row>
    <row r="1635" spans="1:22">
      <c r="A1635" s="52"/>
      <c r="B1635" s="50">
        <f t="shared" si="33"/>
        <v>1613</v>
      </c>
      <c r="C1635" s="913"/>
      <c r="D1635" s="913"/>
      <c r="E1635" s="913"/>
      <c r="F1635" s="55"/>
      <c r="L1635" s="372"/>
      <c r="M1635" s="372"/>
      <c r="S1635" s="378"/>
      <c r="T1635" s="372"/>
      <c r="U1635" s="372"/>
      <c r="V1635" s="372"/>
    </row>
    <row r="1636" spans="1:22">
      <c r="A1636" s="52"/>
      <c r="B1636" s="50">
        <f t="shared" si="33"/>
        <v>1614</v>
      </c>
      <c r="C1636" s="913"/>
      <c r="D1636" s="913"/>
      <c r="E1636" s="913"/>
      <c r="F1636" s="55"/>
      <c r="L1636" s="372"/>
      <c r="M1636" s="372"/>
      <c r="S1636" s="378"/>
      <c r="T1636" s="372"/>
      <c r="U1636" s="372"/>
      <c r="V1636" s="372"/>
    </row>
    <row r="1637" spans="1:22">
      <c r="A1637" s="52"/>
      <c r="B1637" s="50">
        <f t="shared" si="33"/>
        <v>1615</v>
      </c>
      <c r="C1637" s="913"/>
      <c r="D1637" s="913"/>
      <c r="E1637" s="913"/>
      <c r="F1637" s="55"/>
      <c r="L1637" s="372"/>
      <c r="M1637" s="372"/>
      <c r="S1637" s="378"/>
      <c r="T1637" s="372"/>
      <c r="U1637" s="372"/>
      <c r="V1637" s="372"/>
    </row>
    <row r="1638" spans="1:22">
      <c r="A1638" s="52"/>
      <c r="B1638" s="50">
        <f t="shared" si="33"/>
        <v>1616</v>
      </c>
      <c r="C1638" s="913"/>
      <c r="D1638" s="913"/>
      <c r="E1638" s="913"/>
      <c r="F1638" s="55"/>
      <c r="L1638" s="372"/>
      <c r="M1638" s="372"/>
      <c r="S1638" s="378"/>
      <c r="T1638" s="372"/>
      <c r="U1638" s="372"/>
      <c r="V1638" s="372"/>
    </row>
    <row r="1639" spans="1:22">
      <c r="A1639" s="52"/>
      <c r="B1639" s="50">
        <f t="shared" si="33"/>
        <v>1617</v>
      </c>
      <c r="C1639" s="913"/>
      <c r="D1639" s="913"/>
      <c r="E1639" s="913"/>
      <c r="F1639" s="55"/>
      <c r="L1639" s="372"/>
      <c r="M1639" s="372"/>
      <c r="S1639" s="378"/>
      <c r="T1639" s="372"/>
      <c r="U1639" s="372"/>
      <c r="V1639" s="372"/>
    </row>
    <row r="1640" spans="1:22">
      <c r="A1640" s="52"/>
      <c r="B1640" s="50">
        <f t="shared" si="33"/>
        <v>1618</v>
      </c>
      <c r="C1640" s="913"/>
      <c r="D1640" s="913"/>
      <c r="E1640" s="913"/>
      <c r="F1640" s="55"/>
      <c r="L1640" s="372"/>
      <c r="M1640" s="372"/>
      <c r="S1640" s="378"/>
      <c r="T1640" s="372"/>
      <c r="U1640" s="372"/>
      <c r="V1640" s="372"/>
    </row>
    <row r="1641" spans="1:22">
      <c r="A1641" s="52"/>
      <c r="B1641" s="50">
        <f t="shared" si="33"/>
        <v>1619</v>
      </c>
      <c r="C1641" s="913"/>
      <c r="D1641" s="913"/>
      <c r="E1641" s="913"/>
      <c r="F1641" s="55"/>
      <c r="L1641" s="372"/>
      <c r="M1641" s="372"/>
      <c r="S1641" s="378"/>
      <c r="T1641" s="372"/>
      <c r="U1641" s="372"/>
      <c r="V1641" s="372"/>
    </row>
    <row r="1642" spans="1:22">
      <c r="A1642" s="52"/>
      <c r="B1642" s="50">
        <f t="shared" si="33"/>
        <v>1620</v>
      </c>
      <c r="C1642" s="913"/>
      <c r="D1642" s="913"/>
      <c r="E1642" s="913"/>
      <c r="F1642" s="55"/>
      <c r="L1642" s="372"/>
      <c r="M1642" s="372"/>
      <c r="S1642" s="378"/>
      <c r="T1642" s="372"/>
      <c r="U1642" s="372"/>
      <c r="V1642" s="372"/>
    </row>
    <row r="1643" spans="1:22">
      <c r="A1643" s="52"/>
      <c r="B1643" s="50">
        <f t="shared" si="33"/>
        <v>1621</v>
      </c>
      <c r="C1643" s="913"/>
      <c r="D1643" s="913"/>
      <c r="E1643" s="913"/>
      <c r="F1643" s="55"/>
      <c r="L1643" s="372"/>
      <c r="M1643" s="372"/>
      <c r="S1643" s="378"/>
      <c r="T1643" s="372"/>
      <c r="U1643" s="372"/>
      <c r="V1643" s="372"/>
    </row>
    <row r="1644" spans="1:22">
      <c r="A1644" s="52"/>
      <c r="B1644" s="50">
        <f t="shared" si="33"/>
        <v>1622</v>
      </c>
      <c r="C1644" s="913"/>
      <c r="D1644" s="913"/>
      <c r="E1644" s="913"/>
      <c r="F1644" s="55"/>
      <c r="L1644" s="372"/>
      <c r="M1644" s="372"/>
      <c r="S1644" s="378"/>
      <c r="T1644" s="372"/>
      <c r="U1644" s="372"/>
      <c r="V1644" s="372"/>
    </row>
    <row r="1645" spans="1:22">
      <c r="A1645" s="52"/>
      <c r="B1645" s="50">
        <f t="shared" si="33"/>
        <v>1623</v>
      </c>
      <c r="C1645" s="913"/>
      <c r="D1645" s="913"/>
      <c r="E1645" s="913"/>
      <c r="F1645" s="55"/>
      <c r="L1645" s="372"/>
      <c r="M1645" s="372"/>
      <c r="S1645" s="378"/>
      <c r="T1645" s="372"/>
      <c r="U1645" s="372"/>
      <c r="V1645" s="372"/>
    </row>
    <row r="1646" spans="1:22">
      <c r="A1646" s="52"/>
      <c r="B1646" s="50">
        <f t="shared" si="33"/>
        <v>1624</v>
      </c>
      <c r="C1646" s="913"/>
      <c r="D1646" s="913"/>
      <c r="E1646" s="913"/>
      <c r="F1646" s="55"/>
      <c r="L1646" s="372"/>
      <c r="M1646" s="372"/>
      <c r="S1646" s="378"/>
      <c r="T1646" s="372"/>
      <c r="U1646" s="372"/>
      <c r="V1646" s="372"/>
    </row>
    <row r="1647" spans="1:22">
      <c r="A1647" s="52"/>
      <c r="B1647" s="50">
        <f t="shared" si="33"/>
        <v>1625</v>
      </c>
      <c r="C1647" s="913"/>
      <c r="D1647" s="913"/>
      <c r="E1647" s="913"/>
      <c r="F1647" s="55"/>
      <c r="L1647" s="372"/>
      <c r="M1647" s="372"/>
      <c r="S1647" s="378"/>
      <c r="T1647" s="372"/>
      <c r="U1647" s="372"/>
      <c r="V1647" s="372"/>
    </row>
    <row r="1648" spans="1:22">
      <c r="A1648" s="52"/>
      <c r="B1648" s="50">
        <f t="shared" si="33"/>
        <v>1626</v>
      </c>
      <c r="C1648" s="913"/>
      <c r="D1648" s="913"/>
      <c r="E1648" s="913"/>
      <c r="F1648" s="55"/>
      <c r="L1648" s="372"/>
      <c r="M1648" s="372"/>
      <c r="S1648" s="378"/>
      <c r="T1648" s="372"/>
      <c r="U1648" s="372"/>
      <c r="V1648" s="372"/>
    </row>
    <row r="1649" spans="1:22">
      <c r="A1649" s="52"/>
      <c r="B1649" s="50">
        <f t="shared" si="33"/>
        <v>1627</v>
      </c>
      <c r="C1649" s="913"/>
      <c r="D1649" s="913"/>
      <c r="E1649" s="913"/>
      <c r="F1649" s="55"/>
      <c r="L1649" s="372"/>
      <c r="M1649" s="372"/>
      <c r="S1649" s="378"/>
      <c r="T1649" s="372"/>
      <c r="U1649" s="372"/>
      <c r="V1649" s="372"/>
    </row>
    <row r="1650" spans="1:22">
      <c r="A1650" s="52"/>
      <c r="B1650" s="50">
        <f t="shared" si="33"/>
        <v>1628</v>
      </c>
      <c r="C1650" s="913"/>
      <c r="D1650" s="913"/>
      <c r="E1650" s="913"/>
      <c r="F1650" s="55"/>
      <c r="L1650" s="372"/>
      <c r="M1650" s="372"/>
      <c r="S1650" s="378"/>
      <c r="T1650" s="372"/>
      <c r="U1650" s="372"/>
      <c r="V1650" s="372"/>
    </row>
    <row r="1651" spans="1:22">
      <c r="A1651" s="52"/>
      <c r="B1651" s="50">
        <f t="shared" si="33"/>
        <v>1629</v>
      </c>
      <c r="C1651" s="913"/>
      <c r="D1651" s="913"/>
      <c r="E1651" s="913"/>
      <c r="F1651" s="55"/>
      <c r="L1651" s="372"/>
      <c r="M1651" s="372"/>
      <c r="S1651" s="378"/>
      <c r="T1651" s="372"/>
      <c r="U1651" s="372"/>
      <c r="V1651" s="372"/>
    </row>
    <row r="1652" spans="1:22">
      <c r="A1652" s="52"/>
      <c r="B1652" s="50">
        <f t="shared" si="33"/>
        <v>1630</v>
      </c>
      <c r="C1652" s="913"/>
      <c r="D1652" s="913"/>
      <c r="E1652" s="913"/>
      <c r="F1652" s="55"/>
      <c r="L1652" s="372"/>
      <c r="M1652" s="372"/>
      <c r="S1652" s="378"/>
      <c r="T1652" s="372"/>
      <c r="U1652" s="372"/>
      <c r="V1652" s="372"/>
    </row>
    <row r="1653" spans="1:22">
      <c r="A1653" s="52"/>
      <c r="B1653" s="50">
        <f t="shared" si="33"/>
        <v>1631</v>
      </c>
      <c r="C1653" s="913"/>
      <c r="D1653" s="913"/>
      <c r="E1653" s="913"/>
      <c r="F1653" s="55"/>
      <c r="L1653" s="372"/>
      <c r="M1653" s="372"/>
      <c r="S1653" s="378"/>
      <c r="T1653" s="372"/>
      <c r="U1653" s="372"/>
      <c r="V1653" s="372"/>
    </row>
    <row r="1654" spans="1:22">
      <c r="A1654" s="52"/>
      <c r="B1654" s="50">
        <f t="shared" si="33"/>
        <v>1632</v>
      </c>
      <c r="C1654" s="913"/>
      <c r="D1654" s="913"/>
      <c r="E1654" s="913"/>
      <c r="F1654" s="55"/>
      <c r="L1654" s="372"/>
      <c r="M1654" s="372"/>
      <c r="S1654" s="378"/>
      <c r="T1654" s="372"/>
      <c r="U1654" s="372"/>
      <c r="V1654" s="372"/>
    </row>
    <row r="1655" spans="1:22">
      <c r="A1655" s="52"/>
      <c r="B1655" s="50">
        <f t="shared" si="33"/>
        <v>1633</v>
      </c>
      <c r="C1655" s="913"/>
      <c r="D1655" s="913"/>
      <c r="E1655" s="913"/>
      <c r="F1655" s="55"/>
      <c r="L1655" s="372"/>
      <c r="M1655" s="372"/>
      <c r="S1655" s="378"/>
      <c r="T1655" s="372"/>
      <c r="U1655" s="372"/>
      <c r="V1655" s="372"/>
    </row>
    <row r="1656" spans="1:22">
      <c r="A1656" s="52"/>
      <c r="B1656" s="50">
        <f t="shared" si="33"/>
        <v>1634</v>
      </c>
      <c r="C1656" s="913"/>
      <c r="D1656" s="913"/>
      <c r="E1656" s="913"/>
      <c r="F1656" s="55"/>
      <c r="L1656" s="372"/>
      <c r="M1656" s="372"/>
      <c r="S1656" s="378"/>
      <c r="T1656" s="372"/>
      <c r="U1656" s="372"/>
      <c r="V1656" s="372"/>
    </row>
    <row r="1657" spans="1:22">
      <c r="A1657" s="52"/>
      <c r="B1657" s="50">
        <f t="shared" si="33"/>
        <v>1635</v>
      </c>
      <c r="C1657" s="913"/>
      <c r="D1657" s="913"/>
      <c r="E1657" s="913"/>
      <c r="F1657" s="55"/>
      <c r="L1657" s="372"/>
      <c r="M1657" s="372"/>
      <c r="S1657" s="378"/>
      <c r="T1657" s="372"/>
      <c r="U1657" s="372"/>
      <c r="V1657" s="372"/>
    </row>
    <row r="1658" spans="1:22">
      <c r="A1658" s="52"/>
      <c r="B1658" s="50">
        <f t="shared" si="33"/>
        <v>1636</v>
      </c>
      <c r="C1658" s="913"/>
      <c r="D1658" s="913"/>
      <c r="E1658" s="913"/>
      <c r="F1658" s="55"/>
      <c r="L1658" s="372"/>
      <c r="M1658" s="372"/>
      <c r="S1658" s="378"/>
      <c r="T1658" s="372"/>
      <c r="U1658" s="372"/>
      <c r="V1658" s="372"/>
    </row>
    <row r="1659" spans="1:22">
      <c r="A1659" s="52"/>
      <c r="B1659" s="50">
        <f t="shared" si="33"/>
        <v>1637</v>
      </c>
      <c r="C1659" s="913"/>
      <c r="D1659" s="913"/>
      <c r="E1659" s="913"/>
      <c r="F1659" s="55"/>
      <c r="L1659" s="372"/>
      <c r="M1659" s="372"/>
      <c r="S1659" s="378"/>
      <c r="T1659" s="372"/>
      <c r="U1659" s="372"/>
      <c r="V1659" s="372"/>
    </row>
    <row r="1660" spans="1:22">
      <c r="A1660" s="52"/>
      <c r="B1660" s="50">
        <f t="shared" si="33"/>
        <v>1638</v>
      </c>
      <c r="C1660" s="913"/>
      <c r="D1660" s="913"/>
      <c r="E1660" s="913"/>
      <c r="F1660" s="55"/>
      <c r="L1660" s="372"/>
      <c r="M1660" s="372"/>
      <c r="S1660" s="378"/>
      <c r="T1660" s="372"/>
      <c r="U1660" s="372"/>
      <c r="V1660" s="372"/>
    </row>
    <row r="1661" spans="1:22">
      <c r="A1661" s="52"/>
      <c r="B1661" s="50">
        <f t="shared" si="33"/>
        <v>1639</v>
      </c>
      <c r="C1661" s="913"/>
      <c r="D1661" s="913"/>
      <c r="E1661" s="913"/>
      <c r="F1661" s="55"/>
      <c r="L1661" s="372"/>
      <c r="M1661" s="372"/>
      <c r="S1661" s="378"/>
      <c r="T1661" s="372"/>
      <c r="U1661" s="372"/>
      <c r="V1661" s="372"/>
    </row>
    <row r="1662" spans="1:22">
      <c r="A1662" s="52"/>
      <c r="B1662" s="50">
        <f t="shared" si="33"/>
        <v>1640</v>
      </c>
      <c r="C1662" s="913"/>
      <c r="D1662" s="913"/>
      <c r="E1662" s="913"/>
      <c r="F1662" s="55"/>
      <c r="L1662" s="372"/>
      <c r="M1662" s="372"/>
      <c r="S1662" s="378"/>
      <c r="T1662" s="372"/>
      <c r="U1662" s="372"/>
      <c r="V1662" s="372"/>
    </row>
    <row r="1663" spans="1:22">
      <c r="A1663" s="52"/>
      <c r="B1663" s="50">
        <f t="shared" si="33"/>
        <v>1641</v>
      </c>
      <c r="C1663" s="913"/>
      <c r="D1663" s="913"/>
      <c r="E1663" s="913"/>
      <c r="F1663" s="55"/>
      <c r="L1663" s="372"/>
      <c r="M1663" s="372"/>
      <c r="S1663" s="378"/>
      <c r="T1663" s="372"/>
      <c r="U1663" s="372"/>
      <c r="V1663" s="372"/>
    </row>
    <row r="1664" spans="1:22">
      <c r="A1664" s="52"/>
      <c r="B1664" s="50">
        <f t="shared" si="33"/>
        <v>1642</v>
      </c>
      <c r="C1664" s="913"/>
      <c r="D1664" s="913"/>
      <c r="E1664" s="913"/>
      <c r="F1664" s="55"/>
      <c r="L1664" s="372"/>
      <c r="M1664" s="372"/>
      <c r="S1664" s="378"/>
      <c r="T1664" s="372"/>
      <c r="U1664" s="372"/>
      <c r="V1664" s="372"/>
    </row>
    <row r="1665" spans="1:22">
      <c r="A1665" s="52"/>
      <c r="B1665" s="50">
        <f t="shared" si="33"/>
        <v>1643</v>
      </c>
      <c r="C1665" s="913"/>
      <c r="D1665" s="913"/>
      <c r="E1665" s="913"/>
      <c r="F1665" s="55"/>
      <c r="L1665" s="372"/>
      <c r="M1665" s="372"/>
      <c r="S1665" s="378"/>
      <c r="T1665" s="372"/>
      <c r="U1665" s="372"/>
      <c r="V1665" s="372"/>
    </row>
    <row r="1666" spans="1:22">
      <c r="A1666" s="52"/>
      <c r="B1666" s="50">
        <f t="shared" si="33"/>
        <v>1644</v>
      </c>
      <c r="C1666" s="913"/>
      <c r="D1666" s="913"/>
      <c r="E1666" s="913"/>
      <c r="F1666" s="55"/>
      <c r="L1666" s="372"/>
      <c r="M1666" s="372"/>
      <c r="S1666" s="378"/>
      <c r="T1666" s="372"/>
      <c r="U1666" s="372"/>
      <c r="V1666" s="372"/>
    </row>
    <row r="1667" spans="1:22">
      <c r="A1667" s="52"/>
      <c r="B1667" s="50">
        <f t="shared" si="33"/>
        <v>1645</v>
      </c>
      <c r="C1667" s="913"/>
      <c r="D1667" s="913"/>
      <c r="E1667" s="913"/>
      <c r="F1667" s="55"/>
      <c r="L1667" s="372"/>
      <c r="M1667" s="372"/>
      <c r="S1667" s="378"/>
      <c r="T1667" s="372"/>
      <c r="U1667" s="372"/>
      <c r="V1667" s="372"/>
    </row>
    <row r="1668" spans="1:22">
      <c r="A1668" s="52"/>
      <c r="B1668" s="50">
        <f t="shared" si="33"/>
        <v>1646</v>
      </c>
      <c r="C1668" s="913"/>
      <c r="D1668" s="913"/>
      <c r="E1668" s="913"/>
      <c r="F1668" s="55"/>
      <c r="L1668" s="372"/>
      <c r="M1668" s="372"/>
      <c r="S1668" s="378"/>
      <c r="T1668" s="372"/>
      <c r="U1668" s="372"/>
      <c r="V1668" s="372"/>
    </row>
    <row r="1669" spans="1:22">
      <c r="A1669" s="52"/>
      <c r="B1669" s="50">
        <f t="shared" si="33"/>
        <v>1647</v>
      </c>
      <c r="C1669" s="913"/>
      <c r="D1669" s="913"/>
      <c r="E1669" s="913"/>
      <c r="F1669" s="55"/>
      <c r="L1669" s="372"/>
      <c r="M1669" s="372"/>
      <c r="S1669" s="378"/>
      <c r="T1669" s="372"/>
      <c r="U1669" s="372"/>
      <c r="V1669" s="372"/>
    </row>
    <row r="1670" spans="1:22">
      <c r="A1670" s="52"/>
      <c r="B1670" s="50">
        <f t="shared" si="33"/>
        <v>1648</v>
      </c>
      <c r="C1670" s="913"/>
      <c r="D1670" s="913"/>
      <c r="E1670" s="913"/>
      <c r="F1670" s="55"/>
      <c r="L1670" s="372"/>
      <c r="M1670" s="372"/>
      <c r="S1670" s="378"/>
      <c r="T1670" s="372"/>
      <c r="U1670" s="372"/>
      <c r="V1670" s="372"/>
    </row>
    <row r="1671" spans="1:22">
      <c r="A1671" s="52"/>
      <c r="B1671" s="50">
        <f t="shared" si="33"/>
        <v>1649</v>
      </c>
      <c r="C1671" s="913"/>
      <c r="D1671" s="913"/>
      <c r="E1671" s="913"/>
      <c r="F1671" s="55"/>
      <c r="L1671" s="372"/>
      <c r="M1671" s="372"/>
      <c r="S1671" s="378"/>
      <c r="T1671" s="372"/>
      <c r="U1671" s="372"/>
      <c r="V1671" s="372"/>
    </row>
    <row r="1672" spans="1:22">
      <c r="A1672" s="52"/>
      <c r="B1672" s="50">
        <f t="shared" si="33"/>
        <v>1650</v>
      </c>
      <c r="C1672" s="913"/>
      <c r="D1672" s="913"/>
      <c r="E1672" s="913"/>
      <c r="F1672" s="55"/>
      <c r="L1672" s="372"/>
      <c r="M1672" s="372"/>
      <c r="S1672" s="378"/>
      <c r="T1672" s="372"/>
      <c r="U1672" s="372"/>
      <c r="V1672" s="372"/>
    </row>
    <row r="1673" spans="1:22">
      <c r="A1673" s="52"/>
      <c r="B1673" s="50">
        <f t="shared" si="33"/>
        <v>1651</v>
      </c>
      <c r="C1673" s="913"/>
      <c r="D1673" s="913"/>
      <c r="E1673" s="913"/>
      <c r="F1673" s="55"/>
      <c r="L1673" s="372"/>
      <c r="M1673" s="372"/>
      <c r="S1673" s="378"/>
      <c r="T1673" s="372"/>
      <c r="U1673" s="372"/>
      <c r="V1673" s="372"/>
    </row>
    <row r="1674" spans="1:22">
      <c r="A1674" s="52"/>
      <c r="B1674" s="50">
        <f t="shared" si="33"/>
        <v>1652</v>
      </c>
      <c r="C1674" s="913"/>
      <c r="D1674" s="913"/>
      <c r="E1674" s="913"/>
      <c r="F1674" s="55"/>
      <c r="L1674" s="372"/>
      <c r="M1674" s="372"/>
      <c r="S1674" s="378"/>
      <c r="T1674" s="372"/>
      <c r="U1674" s="372"/>
      <c r="V1674" s="372"/>
    </row>
    <row r="1675" spans="1:22">
      <c r="A1675" s="52"/>
      <c r="B1675" s="50">
        <f t="shared" si="33"/>
        <v>1653</v>
      </c>
      <c r="C1675" s="913"/>
      <c r="D1675" s="913"/>
      <c r="E1675" s="913"/>
      <c r="F1675" s="55"/>
      <c r="L1675" s="372"/>
      <c r="M1675" s="372"/>
      <c r="S1675" s="378"/>
      <c r="T1675" s="372"/>
      <c r="U1675" s="372"/>
      <c r="V1675" s="372"/>
    </row>
    <row r="1676" spans="1:22">
      <c r="A1676" s="52"/>
      <c r="B1676" s="50">
        <f t="shared" si="33"/>
        <v>1654</v>
      </c>
      <c r="C1676" s="913"/>
      <c r="D1676" s="913"/>
      <c r="E1676" s="913"/>
      <c r="F1676" s="55"/>
      <c r="L1676" s="372"/>
      <c r="M1676" s="372"/>
      <c r="S1676" s="378"/>
      <c r="T1676" s="372"/>
      <c r="U1676" s="372"/>
      <c r="V1676" s="372"/>
    </row>
    <row r="1677" spans="1:22">
      <c r="A1677" s="52"/>
      <c r="B1677" s="50">
        <f t="shared" si="33"/>
        <v>1655</v>
      </c>
      <c r="C1677" s="913"/>
      <c r="D1677" s="913"/>
      <c r="E1677" s="913"/>
      <c r="F1677" s="55"/>
      <c r="L1677" s="372"/>
      <c r="M1677" s="372"/>
      <c r="S1677" s="378"/>
      <c r="T1677" s="372"/>
      <c r="U1677" s="372"/>
      <c r="V1677" s="372"/>
    </row>
    <row r="1678" spans="1:22">
      <c r="A1678" s="52"/>
      <c r="B1678" s="50">
        <f t="shared" si="33"/>
        <v>1656</v>
      </c>
      <c r="C1678" s="913"/>
      <c r="D1678" s="913"/>
      <c r="E1678" s="913"/>
      <c r="F1678" s="55"/>
      <c r="L1678" s="372"/>
      <c r="M1678" s="372"/>
      <c r="S1678" s="378"/>
      <c r="T1678" s="372"/>
      <c r="U1678" s="372"/>
      <c r="V1678" s="372"/>
    </row>
    <row r="1679" spans="1:22">
      <c r="A1679" s="52"/>
      <c r="B1679" s="50">
        <f t="shared" si="33"/>
        <v>1657</v>
      </c>
      <c r="C1679" s="913"/>
      <c r="D1679" s="913"/>
      <c r="E1679" s="913"/>
      <c r="F1679" s="55"/>
      <c r="L1679" s="372"/>
      <c r="M1679" s="372"/>
      <c r="S1679" s="378"/>
      <c r="T1679" s="372"/>
      <c r="U1679" s="372"/>
      <c r="V1679" s="372"/>
    </row>
    <row r="1680" spans="1:22">
      <c r="A1680" s="52"/>
      <c r="B1680" s="50">
        <f t="shared" si="33"/>
        <v>1658</v>
      </c>
      <c r="C1680" s="913"/>
      <c r="D1680" s="913"/>
      <c r="E1680" s="913"/>
      <c r="F1680" s="55"/>
      <c r="L1680" s="372"/>
      <c r="M1680" s="372"/>
      <c r="S1680" s="378"/>
      <c r="T1680" s="372"/>
      <c r="U1680" s="372"/>
      <c r="V1680" s="372"/>
    </row>
    <row r="1681" spans="1:22">
      <c r="A1681" s="52"/>
      <c r="B1681" s="50">
        <f t="shared" si="33"/>
        <v>1659</v>
      </c>
      <c r="C1681" s="913"/>
      <c r="D1681" s="913"/>
      <c r="E1681" s="913"/>
      <c r="F1681" s="55"/>
      <c r="L1681" s="372"/>
      <c r="M1681" s="372"/>
      <c r="S1681" s="378"/>
      <c r="T1681" s="372"/>
      <c r="U1681" s="372"/>
      <c r="V1681" s="372"/>
    </row>
    <row r="1682" spans="1:22">
      <c r="A1682" s="52"/>
      <c r="B1682" s="50">
        <f t="shared" si="33"/>
        <v>1660</v>
      </c>
      <c r="C1682" s="913"/>
      <c r="D1682" s="913"/>
      <c r="E1682" s="913"/>
      <c r="F1682" s="55"/>
      <c r="L1682" s="372"/>
      <c r="M1682" s="372"/>
      <c r="S1682" s="378"/>
      <c r="T1682" s="372"/>
      <c r="U1682" s="372"/>
      <c r="V1682" s="372"/>
    </row>
    <row r="1683" spans="1:22">
      <c r="A1683" s="52"/>
      <c r="B1683" s="50">
        <f t="shared" si="33"/>
        <v>1661</v>
      </c>
      <c r="C1683" s="913"/>
      <c r="D1683" s="913"/>
      <c r="E1683" s="913"/>
      <c r="F1683" s="55"/>
      <c r="L1683" s="372"/>
      <c r="M1683" s="372"/>
      <c r="S1683" s="378"/>
      <c r="T1683" s="372"/>
      <c r="U1683" s="372"/>
      <c r="V1683" s="372"/>
    </row>
    <row r="1684" spans="1:22">
      <c r="A1684" s="52"/>
      <c r="B1684" s="50">
        <f t="shared" si="33"/>
        <v>1662</v>
      </c>
      <c r="C1684" s="913"/>
      <c r="D1684" s="913"/>
      <c r="E1684" s="913"/>
      <c r="F1684" s="55"/>
      <c r="L1684" s="372"/>
      <c r="M1684" s="372"/>
      <c r="S1684" s="378"/>
      <c r="T1684" s="372"/>
      <c r="U1684" s="372"/>
      <c r="V1684" s="372"/>
    </row>
    <row r="1685" spans="1:22">
      <c r="A1685" s="52"/>
      <c r="B1685" s="50">
        <f t="shared" si="33"/>
        <v>1663</v>
      </c>
      <c r="C1685" s="913"/>
      <c r="D1685" s="913"/>
      <c r="E1685" s="913"/>
      <c r="F1685" s="55"/>
      <c r="L1685" s="372"/>
      <c r="M1685" s="372"/>
      <c r="S1685" s="378"/>
      <c r="T1685" s="372"/>
      <c r="U1685" s="372"/>
      <c r="V1685" s="372"/>
    </row>
    <row r="1686" spans="1:22">
      <c r="A1686" s="52"/>
      <c r="B1686" s="50">
        <f t="shared" si="33"/>
        <v>1664</v>
      </c>
      <c r="C1686" s="913"/>
      <c r="D1686" s="913"/>
      <c r="E1686" s="913"/>
      <c r="F1686" s="55"/>
      <c r="L1686" s="372"/>
      <c r="M1686" s="372"/>
      <c r="S1686" s="378"/>
      <c r="T1686" s="372"/>
      <c r="U1686" s="372"/>
      <c r="V1686" s="372"/>
    </row>
    <row r="1687" spans="1:22">
      <c r="A1687" s="52"/>
      <c r="B1687" s="50">
        <f t="shared" si="33"/>
        <v>1665</v>
      </c>
      <c r="C1687" s="913"/>
      <c r="D1687" s="913"/>
      <c r="E1687" s="913"/>
      <c r="F1687" s="55"/>
      <c r="L1687" s="372"/>
      <c r="M1687" s="372"/>
      <c r="S1687" s="378"/>
      <c r="T1687" s="372"/>
      <c r="U1687" s="372"/>
      <c r="V1687" s="372"/>
    </row>
    <row r="1688" spans="1:22">
      <c r="A1688" s="52"/>
      <c r="B1688" s="50">
        <f t="shared" si="33"/>
        <v>1666</v>
      </c>
      <c r="C1688" s="913"/>
      <c r="D1688" s="913"/>
      <c r="E1688" s="913"/>
      <c r="F1688" s="55"/>
      <c r="L1688" s="372"/>
      <c r="M1688" s="372"/>
      <c r="S1688" s="378"/>
      <c r="T1688" s="372"/>
      <c r="U1688" s="372"/>
      <c r="V1688" s="372"/>
    </row>
    <row r="1689" spans="1:22">
      <c r="A1689" s="52"/>
      <c r="B1689" s="50">
        <f t="shared" ref="B1689:B1752" si="34">B1688+1</f>
        <v>1667</v>
      </c>
      <c r="C1689" s="913"/>
      <c r="D1689" s="913"/>
      <c r="E1689" s="913"/>
      <c r="F1689" s="55"/>
      <c r="L1689" s="372"/>
      <c r="M1689" s="372"/>
      <c r="S1689" s="378"/>
      <c r="T1689" s="372"/>
      <c r="U1689" s="372"/>
      <c r="V1689" s="372"/>
    </row>
    <row r="1690" spans="1:22">
      <c r="A1690" s="52"/>
      <c r="B1690" s="50">
        <f t="shared" si="34"/>
        <v>1668</v>
      </c>
      <c r="C1690" s="913"/>
      <c r="D1690" s="913"/>
      <c r="E1690" s="913"/>
      <c r="F1690" s="55"/>
      <c r="L1690" s="372"/>
      <c r="M1690" s="372"/>
      <c r="S1690" s="378"/>
      <c r="T1690" s="372"/>
      <c r="U1690" s="372"/>
      <c r="V1690" s="372"/>
    </row>
    <row r="1691" spans="1:22">
      <c r="A1691" s="52"/>
      <c r="B1691" s="50">
        <f t="shared" si="34"/>
        <v>1669</v>
      </c>
      <c r="C1691" s="913"/>
      <c r="D1691" s="913"/>
      <c r="E1691" s="913"/>
      <c r="F1691" s="55"/>
      <c r="L1691" s="372"/>
      <c r="M1691" s="372"/>
      <c r="S1691" s="378"/>
      <c r="T1691" s="372"/>
      <c r="U1691" s="372"/>
      <c r="V1691" s="372"/>
    </row>
    <row r="1692" spans="1:22">
      <c r="A1692" s="52"/>
      <c r="B1692" s="50">
        <f t="shared" si="34"/>
        <v>1670</v>
      </c>
      <c r="C1692" s="913"/>
      <c r="D1692" s="913"/>
      <c r="E1692" s="913"/>
      <c r="F1692" s="55"/>
      <c r="L1692" s="372"/>
      <c r="M1692" s="372"/>
      <c r="S1692" s="378"/>
      <c r="T1692" s="372"/>
      <c r="U1692" s="372"/>
      <c r="V1692" s="372"/>
    </row>
    <row r="1693" spans="1:22">
      <c r="A1693" s="52"/>
      <c r="B1693" s="50">
        <f t="shared" si="34"/>
        <v>1671</v>
      </c>
      <c r="C1693" s="913"/>
      <c r="D1693" s="913"/>
      <c r="E1693" s="913"/>
      <c r="F1693" s="55"/>
      <c r="L1693" s="372"/>
      <c r="M1693" s="372"/>
      <c r="S1693" s="378"/>
      <c r="T1693" s="372"/>
      <c r="U1693" s="372"/>
      <c r="V1693" s="372"/>
    </row>
    <row r="1694" spans="1:22">
      <c r="A1694" s="52"/>
      <c r="B1694" s="50">
        <f t="shared" si="34"/>
        <v>1672</v>
      </c>
      <c r="C1694" s="913"/>
      <c r="D1694" s="913"/>
      <c r="E1694" s="913"/>
      <c r="F1694" s="55"/>
      <c r="L1694" s="372"/>
      <c r="M1694" s="372"/>
      <c r="S1694" s="378"/>
      <c r="T1694" s="372"/>
      <c r="U1694" s="372"/>
      <c r="V1694" s="372"/>
    </row>
    <row r="1695" spans="1:22">
      <c r="A1695" s="52"/>
      <c r="B1695" s="50">
        <f t="shared" si="34"/>
        <v>1673</v>
      </c>
      <c r="C1695" s="913"/>
      <c r="D1695" s="913"/>
      <c r="E1695" s="913"/>
      <c r="F1695" s="55"/>
      <c r="L1695" s="372"/>
      <c r="M1695" s="372"/>
      <c r="S1695" s="378"/>
      <c r="T1695" s="372"/>
      <c r="U1695" s="372"/>
      <c r="V1695" s="372"/>
    </row>
    <row r="1696" spans="1:22">
      <c r="A1696" s="52"/>
      <c r="B1696" s="50">
        <f t="shared" si="34"/>
        <v>1674</v>
      </c>
      <c r="C1696" s="913"/>
      <c r="D1696" s="913"/>
      <c r="E1696" s="913"/>
      <c r="F1696" s="55"/>
      <c r="L1696" s="372"/>
      <c r="M1696" s="372"/>
      <c r="S1696" s="378"/>
      <c r="T1696" s="372"/>
      <c r="U1696" s="372"/>
      <c r="V1696" s="372"/>
    </row>
    <row r="1697" spans="1:22">
      <c r="A1697" s="52"/>
      <c r="B1697" s="50">
        <f t="shared" si="34"/>
        <v>1675</v>
      </c>
      <c r="C1697" s="913"/>
      <c r="D1697" s="913"/>
      <c r="E1697" s="913"/>
      <c r="F1697" s="55"/>
      <c r="L1697" s="372"/>
      <c r="M1697" s="372"/>
      <c r="S1697" s="378"/>
      <c r="T1697" s="372"/>
      <c r="U1697" s="372"/>
      <c r="V1697" s="372"/>
    </row>
    <row r="1698" spans="1:22">
      <c r="A1698" s="52"/>
      <c r="B1698" s="50">
        <f t="shared" si="34"/>
        <v>1676</v>
      </c>
      <c r="C1698" s="913"/>
      <c r="D1698" s="913"/>
      <c r="E1698" s="913"/>
      <c r="F1698" s="55"/>
      <c r="L1698" s="372"/>
      <c r="M1698" s="372"/>
      <c r="S1698" s="378"/>
      <c r="T1698" s="372"/>
      <c r="U1698" s="372"/>
      <c r="V1698" s="372"/>
    </row>
    <row r="1699" spans="1:22">
      <c r="A1699" s="52"/>
      <c r="B1699" s="50">
        <f t="shared" si="34"/>
        <v>1677</v>
      </c>
      <c r="C1699" s="913"/>
      <c r="D1699" s="913"/>
      <c r="E1699" s="913"/>
      <c r="F1699" s="55"/>
      <c r="L1699" s="372"/>
      <c r="M1699" s="372"/>
      <c r="S1699" s="378"/>
      <c r="T1699" s="372"/>
      <c r="U1699" s="372"/>
      <c r="V1699" s="372"/>
    </row>
    <row r="1700" spans="1:22">
      <c r="A1700" s="52"/>
      <c r="B1700" s="50">
        <f t="shared" si="34"/>
        <v>1678</v>
      </c>
      <c r="C1700" s="913"/>
      <c r="D1700" s="913"/>
      <c r="E1700" s="913"/>
      <c r="F1700" s="55"/>
      <c r="L1700" s="372"/>
      <c r="M1700" s="372"/>
      <c r="S1700" s="378"/>
      <c r="T1700" s="372"/>
      <c r="U1700" s="372"/>
      <c r="V1700" s="372"/>
    </row>
    <row r="1701" spans="1:22">
      <c r="A1701" s="52"/>
      <c r="B1701" s="50">
        <f t="shared" si="34"/>
        <v>1679</v>
      </c>
      <c r="C1701" s="913"/>
      <c r="D1701" s="913"/>
      <c r="E1701" s="913"/>
      <c r="F1701" s="55"/>
      <c r="L1701" s="372"/>
      <c r="M1701" s="372"/>
      <c r="S1701" s="378"/>
      <c r="T1701" s="372"/>
      <c r="U1701" s="372"/>
      <c r="V1701" s="372"/>
    </row>
    <row r="1702" spans="1:22">
      <c r="A1702" s="52"/>
      <c r="B1702" s="50">
        <f t="shared" si="34"/>
        <v>1680</v>
      </c>
      <c r="C1702" s="913"/>
      <c r="D1702" s="913"/>
      <c r="E1702" s="913"/>
      <c r="F1702" s="55"/>
      <c r="L1702" s="372"/>
      <c r="M1702" s="372"/>
      <c r="S1702" s="378"/>
      <c r="T1702" s="372"/>
      <c r="U1702" s="372"/>
      <c r="V1702" s="372"/>
    </row>
    <row r="1703" spans="1:22">
      <c r="A1703" s="52"/>
      <c r="B1703" s="50">
        <f t="shared" si="34"/>
        <v>1681</v>
      </c>
      <c r="C1703" s="913"/>
      <c r="D1703" s="913"/>
      <c r="E1703" s="913"/>
      <c r="F1703" s="55"/>
      <c r="L1703" s="372"/>
      <c r="M1703" s="372"/>
      <c r="S1703" s="378"/>
      <c r="T1703" s="372"/>
      <c r="U1703" s="372"/>
      <c r="V1703" s="372"/>
    </row>
    <row r="1704" spans="1:22">
      <c r="A1704" s="52"/>
      <c r="B1704" s="50">
        <f t="shared" si="34"/>
        <v>1682</v>
      </c>
      <c r="C1704" s="913"/>
      <c r="D1704" s="913"/>
      <c r="E1704" s="913"/>
      <c r="F1704" s="55"/>
      <c r="L1704" s="372"/>
      <c r="M1704" s="372"/>
      <c r="S1704" s="378"/>
      <c r="T1704" s="372"/>
      <c r="U1704" s="372"/>
      <c r="V1704" s="372"/>
    </row>
    <row r="1705" spans="1:22">
      <c r="A1705" s="52"/>
      <c r="B1705" s="50">
        <f t="shared" si="34"/>
        <v>1683</v>
      </c>
      <c r="C1705" s="913"/>
      <c r="D1705" s="913"/>
      <c r="E1705" s="913"/>
      <c r="F1705" s="55"/>
      <c r="L1705" s="372"/>
      <c r="M1705" s="372"/>
      <c r="S1705" s="378"/>
      <c r="T1705" s="372"/>
      <c r="U1705" s="372"/>
      <c r="V1705" s="372"/>
    </row>
    <row r="1706" spans="1:22">
      <c r="A1706" s="52"/>
      <c r="B1706" s="50">
        <f t="shared" si="34"/>
        <v>1684</v>
      </c>
      <c r="C1706" s="913"/>
      <c r="D1706" s="913"/>
      <c r="E1706" s="913"/>
      <c r="F1706" s="55"/>
      <c r="L1706" s="372"/>
      <c r="M1706" s="372"/>
      <c r="S1706" s="378"/>
      <c r="T1706" s="372"/>
      <c r="U1706" s="372"/>
      <c r="V1706" s="372"/>
    </row>
    <row r="1707" spans="1:22">
      <c r="A1707" s="52"/>
      <c r="B1707" s="50">
        <f t="shared" si="34"/>
        <v>1685</v>
      </c>
      <c r="C1707" s="913"/>
      <c r="D1707" s="913"/>
      <c r="E1707" s="913"/>
      <c r="F1707" s="55"/>
      <c r="L1707" s="372"/>
      <c r="M1707" s="372"/>
      <c r="S1707" s="378"/>
      <c r="T1707" s="372"/>
      <c r="U1707" s="372"/>
      <c r="V1707" s="372"/>
    </row>
    <row r="1708" spans="1:22">
      <c r="A1708" s="52"/>
      <c r="B1708" s="50">
        <f t="shared" si="34"/>
        <v>1686</v>
      </c>
      <c r="C1708" s="913"/>
      <c r="D1708" s="913"/>
      <c r="E1708" s="913"/>
      <c r="F1708" s="55"/>
      <c r="L1708" s="372"/>
      <c r="M1708" s="372"/>
      <c r="S1708" s="378"/>
      <c r="T1708" s="372"/>
      <c r="U1708" s="372"/>
      <c r="V1708" s="372"/>
    </row>
    <row r="1709" spans="1:22">
      <c r="A1709" s="52"/>
      <c r="B1709" s="50">
        <f t="shared" si="34"/>
        <v>1687</v>
      </c>
      <c r="C1709" s="913"/>
      <c r="D1709" s="913"/>
      <c r="E1709" s="913"/>
      <c r="F1709" s="55"/>
      <c r="L1709" s="372"/>
      <c r="M1709" s="372"/>
      <c r="S1709" s="378"/>
      <c r="T1709" s="372"/>
      <c r="U1709" s="372"/>
      <c r="V1709" s="372"/>
    </row>
    <row r="1710" spans="1:22">
      <c r="A1710" s="52"/>
      <c r="B1710" s="50">
        <f t="shared" si="34"/>
        <v>1688</v>
      </c>
      <c r="C1710" s="913"/>
      <c r="D1710" s="913"/>
      <c r="E1710" s="913"/>
      <c r="F1710" s="55"/>
      <c r="L1710" s="372"/>
      <c r="M1710" s="372"/>
      <c r="S1710" s="378"/>
      <c r="T1710" s="372"/>
      <c r="U1710" s="372"/>
      <c r="V1710" s="372"/>
    </row>
    <row r="1711" spans="1:22">
      <c r="A1711" s="52"/>
      <c r="B1711" s="50">
        <f t="shared" si="34"/>
        <v>1689</v>
      </c>
      <c r="C1711" s="913"/>
      <c r="D1711" s="913"/>
      <c r="E1711" s="913"/>
      <c r="F1711" s="55"/>
      <c r="L1711" s="372"/>
      <c r="M1711" s="372"/>
      <c r="S1711" s="378"/>
      <c r="T1711" s="372"/>
      <c r="U1711" s="372"/>
      <c r="V1711" s="372"/>
    </row>
    <row r="1712" spans="1:22">
      <c r="A1712" s="52"/>
      <c r="B1712" s="50">
        <f t="shared" si="34"/>
        <v>1690</v>
      </c>
      <c r="C1712" s="913"/>
      <c r="D1712" s="913"/>
      <c r="E1712" s="913"/>
      <c r="F1712" s="55"/>
      <c r="L1712" s="372"/>
      <c r="M1712" s="372"/>
      <c r="S1712" s="378"/>
      <c r="T1712" s="372"/>
      <c r="U1712" s="372"/>
      <c r="V1712" s="372"/>
    </row>
    <row r="1713" spans="1:22">
      <c r="A1713" s="52"/>
      <c r="B1713" s="50">
        <f t="shared" si="34"/>
        <v>1691</v>
      </c>
      <c r="C1713" s="913"/>
      <c r="D1713" s="913"/>
      <c r="E1713" s="913"/>
      <c r="F1713" s="55"/>
      <c r="L1713" s="372"/>
      <c r="M1713" s="372"/>
      <c r="S1713" s="378"/>
      <c r="T1713" s="372"/>
      <c r="U1713" s="372"/>
      <c r="V1713" s="372"/>
    </row>
    <row r="1714" spans="1:22">
      <c r="A1714" s="52"/>
      <c r="B1714" s="50">
        <f t="shared" si="34"/>
        <v>1692</v>
      </c>
      <c r="C1714" s="913"/>
      <c r="D1714" s="913"/>
      <c r="E1714" s="913"/>
      <c r="F1714" s="55"/>
      <c r="L1714" s="372"/>
      <c r="M1714" s="372"/>
      <c r="S1714" s="378"/>
      <c r="T1714" s="372"/>
      <c r="U1714" s="372"/>
      <c r="V1714" s="372"/>
    </row>
    <row r="1715" spans="1:22">
      <c r="A1715" s="52"/>
      <c r="B1715" s="50">
        <f t="shared" si="34"/>
        <v>1693</v>
      </c>
      <c r="C1715" s="913"/>
      <c r="D1715" s="913"/>
      <c r="E1715" s="913"/>
      <c r="F1715" s="55"/>
      <c r="L1715" s="372"/>
      <c r="M1715" s="372"/>
      <c r="S1715" s="378"/>
      <c r="T1715" s="372"/>
      <c r="U1715" s="372"/>
      <c r="V1715" s="372"/>
    </row>
    <row r="1716" spans="1:22">
      <c r="A1716" s="52"/>
      <c r="B1716" s="50">
        <f t="shared" si="34"/>
        <v>1694</v>
      </c>
      <c r="C1716" s="913"/>
      <c r="D1716" s="913"/>
      <c r="E1716" s="913"/>
      <c r="F1716" s="55"/>
      <c r="L1716" s="372"/>
      <c r="M1716" s="372"/>
      <c r="S1716" s="378"/>
      <c r="T1716" s="372"/>
      <c r="U1716" s="372"/>
      <c r="V1716" s="372"/>
    </row>
    <row r="1717" spans="1:22">
      <c r="A1717" s="52"/>
      <c r="B1717" s="50">
        <f t="shared" si="34"/>
        <v>1695</v>
      </c>
      <c r="C1717" s="913"/>
      <c r="D1717" s="913"/>
      <c r="E1717" s="913"/>
      <c r="F1717" s="55"/>
      <c r="L1717" s="372"/>
      <c r="M1717" s="372"/>
      <c r="S1717" s="378"/>
      <c r="T1717" s="372"/>
      <c r="U1717" s="372"/>
      <c r="V1717" s="372"/>
    </row>
    <row r="1718" spans="1:22">
      <c r="A1718" s="52"/>
      <c r="B1718" s="50">
        <f t="shared" si="34"/>
        <v>1696</v>
      </c>
      <c r="C1718" s="913"/>
      <c r="D1718" s="913"/>
      <c r="E1718" s="913"/>
      <c r="F1718" s="55"/>
      <c r="L1718" s="372"/>
      <c r="M1718" s="372"/>
      <c r="S1718" s="378"/>
      <c r="T1718" s="372"/>
      <c r="U1718" s="372"/>
      <c r="V1718" s="372"/>
    </row>
    <row r="1719" spans="1:22">
      <c r="A1719" s="52"/>
      <c r="B1719" s="50">
        <f t="shared" si="34"/>
        <v>1697</v>
      </c>
      <c r="C1719" s="913"/>
      <c r="D1719" s="913"/>
      <c r="E1719" s="913"/>
      <c r="F1719" s="55"/>
      <c r="L1719" s="372"/>
      <c r="M1719" s="372"/>
      <c r="S1719" s="378"/>
      <c r="T1719" s="372"/>
      <c r="U1719" s="372"/>
      <c r="V1719" s="372"/>
    </row>
    <row r="1720" spans="1:22">
      <c r="A1720" s="52"/>
      <c r="B1720" s="50">
        <f t="shared" si="34"/>
        <v>1698</v>
      </c>
      <c r="C1720" s="913"/>
      <c r="D1720" s="913"/>
      <c r="E1720" s="913"/>
      <c r="F1720" s="55"/>
      <c r="L1720" s="372"/>
      <c r="M1720" s="372"/>
      <c r="S1720" s="378"/>
      <c r="T1720" s="372"/>
      <c r="U1720" s="372"/>
      <c r="V1720" s="372"/>
    </row>
    <row r="1721" spans="1:22">
      <c r="A1721" s="52"/>
      <c r="B1721" s="50">
        <f t="shared" si="34"/>
        <v>1699</v>
      </c>
      <c r="C1721" s="913"/>
      <c r="D1721" s="913"/>
      <c r="E1721" s="913"/>
      <c r="F1721" s="55"/>
      <c r="L1721" s="372"/>
      <c r="M1721" s="372"/>
      <c r="S1721" s="378"/>
      <c r="T1721" s="372"/>
      <c r="U1721" s="372"/>
      <c r="V1721" s="372"/>
    </row>
    <row r="1722" spans="1:22">
      <c r="A1722" s="52"/>
      <c r="B1722" s="50">
        <f t="shared" si="34"/>
        <v>1700</v>
      </c>
      <c r="C1722" s="913"/>
      <c r="D1722" s="913"/>
      <c r="E1722" s="913"/>
      <c r="F1722" s="55"/>
      <c r="L1722" s="372"/>
      <c r="M1722" s="372"/>
      <c r="S1722" s="378"/>
      <c r="T1722" s="372"/>
      <c r="U1722" s="372"/>
      <c r="V1722" s="372"/>
    </row>
    <row r="1723" spans="1:22">
      <c r="A1723" s="52"/>
      <c r="B1723" s="50">
        <f t="shared" si="34"/>
        <v>1701</v>
      </c>
      <c r="C1723" s="913"/>
      <c r="D1723" s="913"/>
      <c r="E1723" s="913"/>
      <c r="F1723" s="55"/>
      <c r="L1723" s="372"/>
      <c r="M1723" s="372"/>
      <c r="S1723" s="378"/>
      <c r="T1723" s="372"/>
      <c r="U1723" s="372"/>
      <c r="V1723" s="372"/>
    </row>
    <row r="1724" spans="1:22">
      <c r="A1724" s="52"/>
      <c r="B1724" s="50">
        <f t="shared" si="34"/>
        <v>1702</v>
      </c>
      <c r="C1724" s="913"/>
      <c r="D1724" s="913"/>
      <c r="E1724" s="913"/>
      <c r="F1724" s="55"/>
      <c r="L1724" s="372"/>
      <c r="M1724" s="372"/>
      <c r="S1724" s="378"/>
      <c r="T1724" s="372"/>
      <c r="U1724" s="372"/>
      <c r="V1724" s="372"/>
    </row>
    <row r="1725" spans="1:22">
      <c r="A1725" s="52"/>
      <c r="B1725" s="50">
        <f t="shared" si="34"/>
        <v>1703</v>
      </c>
      <c r="C1725" s="913"/>
      <c r="D1725" s="913"/>
      <c r="E1725" s="913"/>
      <c r="F1725" s="55"/>
      <c r="L1725" s="372"/>
      <c r="M1725" s="372"/>
      <c r="S1725" s="378"/>
      <c r="T1725" s="372"/>
      <c r="U1725" s="372"/>
      <c r="V1725" s="372"/>
    </row>
    <row r="1726" spans="1:22">
      <c r="A1726" s="52"/>
      <c r="B1726" s="50">
        <f t="shared" si="34"/>
        <v>1704</v>
      </c>
      <c r="C1726" s="913"/>
      <c r="D1726" s="913"/>
      <c r="E1726" s="913"/>
      <c r="F1726" s="55"/>
      <c r="L1726" s="372"/>
      <c r="M1726" s="372"/>
      <c r="S1726" s="378"/>
      <c r="T1726" s="372"/>
      <c r="U1726" s="372"/>
      <c r="V1726" s="372"/>
    </row>
    <row r="1727" spans="1:22">
      <c r="A1727" s="52"/>
      <c r="B1727" s="50">
        <f t="shared" si="34"/>
        <v>1705</v>
      </c>
      <c r="C1727" s="913"/>
      <c r="D1727" s="913"/>
      <c r="E1727" s="913"/>
      <c r="F1727" s="55"/>
      <c r="L1727" s="372"/>
      <c r="M1727" s="372"/>
      <c r="S1727" s="378"/>
      <c r="T1727" s="372"/>
      <c r="U1727" s="372"/>
      <c r="V1727" s="372"/>
    </row>
    <row r="1728" spans="1:22">
      <c r="A1728" s="52"/>
      <c r="B1728" s="50">
        <f t="shared" si="34"/>
        <v>1706</v>
      </c>
      <c r="C1728" s="913"/>
      <c r="D1728" s="913"/>
      <c r="E1728" s="913"/>
      <c r="F1728" s="55"/>
      <c r="L1728" s="372"/>
      <c r="M1728" s="372"/>
      <c r="S1728" s="378"/>
      <c r="T1728" s="372"/>
      <c r="U1728" s="372"/>
      <c r="V1728" s="372"/>
    </row>
    <row r="1729" spans="1:22">
      <c r="A1729" s="52"/>
      <c r="B1729" s="50">
        <f t="shared" si="34"/>
        <v>1707</v>
      </c>
      <c r="C1729" s="913"/>
      <c r="D1729" s="913"/>
      <c r="E1729" s="913"/>
      <c r="F1729" s="55"/>
      <c r="L1729" s="372"/>
      <c r="M1729" s="372"/>
      <c r="S1729" s="378"/>
      <c r="T1729" s="372"/>
      <c r="U1729" s="372"/>
      <c r="V1729" s="372"/>
    </row>
    <row r="1730" spans="1:22">
      <c r="A1730" s="52"/>
      <c r="B1730" s="50">
        <f t="shared" si="34"/>
        <v>1708</v>
      </c>
      <c r="C1730" s="913"/>
      <c r="D1730" s="913"/>
      <c r="E1730" s="913"/>
      <c r="F1730" s="55"/>
      <c r="L1730" s="372"/>
      <c r="M1730" s="372"/>
      <c r="S1730" s="378"/>
      <c r="T1730" s="372"/>
      <c r="U1730" s="372"/>
      <c r="V1730" s="372"/>
    </row>
    <row r="1731" spans="1:22">
      <c r="A1731" s="52"/>
      <c r="B1731" s="50">
        <f t="shared" si="34"/>
        <v>1709</v>
      </c>
      <c r="C1731" s="913"/>
      <c r="D1731" s="913"/>
      <c r="E1731" s="913"/>
      <c r="F1731" s="55"/>
      <c r="L1731" s="372"/>
      <c r="M1731" s="372"/>
      <c r="S1731" s="378"/>
      <c r="T1731" s="372"/>
      <c r="U1731" s="372"/>
      <c r="V1731" s="372"/>
    </row>
    <row r="1732" spans="1:22">
      <c r="A1732" s="52"/>
      <c r="B1732" s="50">
        <f t="shared" si="34"/>
        <v>1710</v>
      </c>
      <c r="C1732" s="913"/>
      <c r="D1732" s="913"/>
      <c r="E1732" s="913"/>
      <c r="F1732" s="55"/>
      <c r="L1732" s="372"/>
      <c r="M1732" s="372"/>
      <c r="S1732" s="378"/>
      <c r="T1732" s="372"/>
      <c r="U1732" s="372"/>
      <c r="V1732" s="372"/>
    </row>
    <row r="1733" spans="1:22">
      <c r="A1733" s="52"/>
      <c r="B1733" s="50">
        <f t="shared" si="34"/>
        <v>1711</v>
      </c>
      <c r="C1733" s="913"/>
      <c r="D1733" s="913"/>
      <c r="E1733" s="913"/>
      <c r="F1733" s="55"/>
      <c r="L1733" s="372"/>
      <c r="M1733" s="372"/>
      <c r="S1733" s="378"/>
      <c r="T1733" s="372"/>
      <c r="U1733" s="372"/>
      <c r="V1733" s="372"/>
    </row>
    <row r="1734" spans="1:22">
      <c r="A1734" s="52"/>
      <c r="B1734" s="50">
        <f t="shared" si="34"/>
        <v>1712</v>
      </c>
      <c r="C1734" s="913"/>
      <c r="D1734" s="913"/>
      <c r="E1734" s="913"/>
      <c r="F1734" s="55"/>
      <c r="L1734" s="372"/>
      <c r="M1734" s="372"/>
      <c r="S1734" s="378"/>
      <c r="T1734" s="372"/>
      <c r="U1734" s="372"/>
      <c r="V1734" s="372"/>
    </row>
    <row r="1735" spans="1:22">
      <c r="A1735" s="52"/>
      <c r="B1735" s="50">
        <f t="shared" si="34"/>
        <v>1713</v>
      </c>
      <c r="C1735" s="913"/>
      <c r="D1735" s="913"/>
      <c r="E1735" s="913"/>
      <c r="F1735" s="55"/>
      <c r="L1735" s="372"/>
      <c r="M1735" s="372"/>
      <c r="S1735" s="378"/>
      <c r="T1735" s="372"/>
      <c r="U1735" s="372"/>
      <c r="V1735" s="372"/>
    </row>
    <row r="1736" spans="1:22">
      <c r="A1736" s="52"/>
      <c r="B1736" s="50">
        <f t="shared" si="34"/>
        <v>1714</v>
      </c>
      <c r="C1736" s="913"/>
      <c r="D1736" s="913"/>
      <c r="E1736" s="913"/>
      <c r="F1736" s="55"/>
      <c r="L1736" s="372"/>
      <c r="M1736" s="372"/>
      <c r="S1736" s="378"/>
      <c r="T1736" s="372"/>
      <c r="U1736" s="372"/>
      <c r="V1736" s="372"/>
    </row>
    <row r="1737" spans="1:22">
      <c r="A1737" s="52"/>
      <c r="B1737" s="50">
        <f t="shared" si="34"/>
        <v>1715</v>
      </c>
      <c r="C1737" s="913"/>
      <c r="D1737" s="913"/>
      <c r="E1737" s="913"/>
      <c r="F1737" s="55"/>
      <c r="L1737" s="372"/>
      <c r="M1737" s="372"/>
      <c r="S1737" s="378"/>
      <c r="T1737" s="372"/>
      <c r="U1737" s="372"/>
      <c r="V1737" s="372"/>
    </row>
    <row r="1738" spans="1:22">
      <c r="A1738" s="52"/>
      <c r="B1738" s="50">
        <f t="shared" si="34"/>
        <v>1716</v>
      </c>
      <c r="C1738" s="913"/>
      <c r="D1738" s="913"/>
      <c r="E1738" s="913"/>
      <c r="F1738" s="55"/>
      <c r="L1738" s="372"/>
      <c r="M1738" s="372"/>
      <c r="S1738" s="378"/>
      <c r="T1738" s="372"/>
      <c r="U1738" s="372"/>
      <c r="V1738" s="372"/>
    </row>
    <row r="1739" spans="1:22">
      <c r="A1739" s="52"/>
      <c r="B1739" s="50">
        <f t="shared" si="34"/>
        <v>1717</v>
      </c>
      <c r="C1739" s="913"/>
      <c r="D1739" s="913"/>
      <c r="E1739" s="913"/>
      <c r="F1739" s="55"/>
      <c r="L1739" s="372"/>
      <c r="M1739" s="372"/>
      <c r="S1739" s="378"/>
      <c r="T1739" s="372"/>
      <c r="U1739" s="372"/>
      <c r="V1739" s="372"/>
    </row>
    <row r="1740" spans="1:22">
      <c r="A1740" s="52"/>
      <c r="B1740" s="50">
        <f t="shared" si="34"/>
        <v>1718</v>
      </c>
      <c r="C1740" s="913"/>
      <c r="D1740" s="913"/>
      <c r="E1740" s="913"/>
      <c r="F1740" s="55"/>
      <c r="L1740" s="372"/>
      <c r="M1740" s="372"/>
      <c r="S1740" s="378"/>
      <c r="T1740" s="372"/>
      <c r="U1740" s="372"/>
      <c r="V1740" s="372"/>
    </row>
    <row r="1741" spans="1:22">
      <c r="A1741" s="52"/>
      <c r="B1741" s="50">
        <f t="shared" si="34"/>
        <v>1719</v>
      </c>
      <c r="C1741" s="913"/>
      <c r="D1741" s="913"/>
      <c r="E1741" s="913"/>
      <c r="F1741" s="55"/>
      <c r="L1741" s="372"/>
      <c r="M1741" s="372"/>
      <c r="S1741" s="378"/>
      <c r="T1741" s="372"/>
      <c r="U1741" s="372"/>
      <c r="V1741" s="372"/>
    </row>
    <row r="1742" spans="1:22">
      <c r="A1742" s="52"/>
      <c r="B1742" s="50">
        <f t="shared" si="34"/>
        <v>1720</v>
      </c>
      <c r="C1742" s="913"/>
      <c r="D1742" s="913"/>
      <c r="E1742" s="913"/>
      <c r="F1742" s="55"/>
      <c r="L1742" s="372"/>
      <c r="M1742" s="372"/>
      <c r="S1742" s="378"/>
      <c r="T1742" s="372"/>
      <c r="U1742" s="372"/>
      <c r="V1742" s="372"/>
    </row>
    <row r="1743" spans="1:22">
      <c r="A1743" s="52"/>
      <c r="B1743" s="50">
        <f t="shared" si="34"/>
        <v>1721</v>
      </c>
      <c r="C1743" s="913"/>
      <c r="D1743" s="913"/>
      <c r="E1743" s="913"/>
      <c r="F1743" s="55"/>
      <c r="L1743" s="372"/>
      <c r="M1743" s="372"/>
      <c r="S1743" s="378"/>
      <c r="T1743" s="372"/>
      <c r="U1743" s="372"/>
      <c r="V1743" s="372"/>
    </row>
    <row r="1744" spans="1:22">
      <c r="A1744" s="52"/>
      <c r="B1744" s="50">
        <f t="shared" si="34"/>
        <v>1722</v>
      </c>
      <c r="C1744" s="913"/>
      <c r="D1744" s="913"/>
      <c r="E1744" s="913"/>
      <c r="F1744" s="55"/>
      <c r="L1744" s="372"/>
      <c r="M1744" s="372"/>
      <c r="S1744" s="378"/>
      <c r="T1744" s="372"/>
      <c r="U1744" s="372"/>
      <c r="V1744" s="372"/>
    </row>
    <row r="1745" spans="1:22">
      <c r="A1745" s="52"/>
      <c r="B1745" s="50">
        <f t="shared" si="34"/>
        <v>1723</v>
      </c>
      <c r="C1745" s="913"/>
      <c r="D1745" s="913"/>
      <c r="E1745" s="913"/>
      <c r="F1745" s="55"/>
      <c r="L1745" s="372"/>
      <c r="M1745" s="372"/>
      <c r="S1745" s="378"/>
      <c r="T1745" s="372"/>
      <c r="U1745" s="372"/>
      <c r="V1745" s="372"/>
    </row>
    <row r="1746" spans="1:22">
      <c r="A1746" s="52"/>
      <c r="B1746" s="50">
        <f t="shared" si="34"/>
        <v>1724</v>
      </c>
      <c r="C1746" s="913"/>
      <c r="D1746" s="913"/>
      <c r="E1746" s="913"/>
      <c r="F1746" s="55"/>
      <c r="L1746" s="372"/>
      <c r="M1746" s="372"/>
      <c r="S1746" s="378"/>
      <c r="T1746" s="372"/>
      <c r="U1746" s="372"/>
      <c r="V1746" s="372"/>
    </row>
    <row r="1747" spans="1:22">
      <c r="A1747" s="52"/>
      <c r="B1747" s="50">
        <f t="shared" si="34"/>
        <v>1725</v>
      </c>
      <c r="C1747" s="913"/>
      <c r="D1747" s="913"/>
      <c r="E1747" s="913"/>
      <c r="F1747" s="55"/>
      <c r="L1747" s="372"/>
      <c r="M1747" s="372"/>
      <c r="S1747" s="378"/>
      <c r="T1747" s="372"/>
      <c r="U1747" s="372"/>
      <c r="V1747" s="372"/>
    </row>
    <row r="1748" spans="1:22">
      <c r="A1748" s="52"/>
      <c r="B1748" s="50">
        <f t="shared" si="34"/>
        <v>1726</v>
      </c>
      <c r="C1748" s="913"/>
      <c r="D1748" s="913"/>
      <c r="E1748" s="913"/>
      <c r="F1748" s="55"/>
      <c r="L1748" s="372"/>
      <c r="M1748" s="372"/>
      <c r="S1748" s="378"/>
      <c r="T1748" s="372"/>
      <c r="U1748" s="372"/>
      <c r="V1748" s="372"/>
    </row>
    <row r="1749" spans="1:22">
      <c r="A1749" s="52"/>
      <c r="B1749" s="50">
        <f t="shared" si="34"/>
        <v>1727</v>
      </c>
      <c r="C1749" s="913"/>
      <c r="D1749" s="913"/>
      <c r="E1749" s="913"/>
      <c r="F1749" s="55"/>
      <c r="L1749" s="372"/>
      <c r="M1749" s="372"/>
      <c r="S1749" s="378"/>
      <c r="T1749" s="372"/>
      <c r="U1749" s="372"/>
      <c r="V1749" s="372"/>
    </row>
    <row r="1750" spans="1:22">
      <c r="A1750" s="52"/>
      <c r="B1750" s="50">
        <f t="shared" si="34"/>
        <v>1728</v>
      </c>
      <c r="C1750" s="913"/>
      <c r="D1750" s="913"/>
      <c r="E1750" s="913"/>
      <c r="F1750" s="55"/>
      <c r="L1750" s="372"/>
      <c r="M1750" s="372"/>
      <c r="S1750" s="378"/>
      <c r="T1750" s="372"/>
      <c r="U1750" s="372"/>
      <c r="V1750" s="372"/>
    </row>
    <row r="1751" spans="1:22">
      <c r="A1751" s="52"/>
      <c r="B1751" s="50">
        <f t="shared" si="34"/>
        <v>1729</v>
      </c>
      <c r="C1751" s="913"/>
      <c r="D1751" s="913"/>
      <c r="E1751" s="913"/>
      <c r="F1751" s="55"/>
      <c r="L1751" s="372"/>
      <c r="M1751" s="372"/>
      <c r="S1751" s="378"/>
      <c r="T1751" s="372"/>
      <c r="U1751" s="372"/>
      <c r="V1751" s="372"/>
    </row>
    <row r="1752" spans="1:22">
      <c r="A1752" s="52"/>
      <c r="B1752" s="50">
        <f t="shared" si="34"/>
        <v>1730</v>
      </c>
      <c r="C1752" s="913"/>
      <c r="D1752" s="913"/>
      <c r="E1752" s="913"/>
      <c r="F1752" s="55"/>
      <c r="L1752" s="372"/>
      <c r="M1752" s="372"/>
      <c r="S1752" s="378"/>
      <c r="T1752" s="372"/>
      <c r="U1752" s="372"/>
      <c r="V1752" s="372"/>
    </row>
    <row r="1753" spans="1:22">
      <c r="A1753" s="52"/>
      <c r="B1753" s="50">
        <f t="shared" ref="B1753:B1816" si="35">B1752+1</f>
        <v>1731</v>
      </c>
      <c r="C1753" s="913"/>
      <c r="D1753" s="913"/>
      <c r="E1753" s="913"/>
      <c r="F1753" s="55"/>
      <c r="L1753" s="372"/>
      <c r="M1753" s="372"/>
      <c r="S1753" s="378"/>
      <c r="T1753" s="372"/>
      <c r="U1753" s="372"/>
      <c r="V1753" s="372"/>
    </row>
    <row r="1754" spans="1:22">
      <c r="A1754" s="52"/>
      <c r="B1754" s="50">
        <f t="shared" si="35"/>
        <v>1732</v>
      </c>
      <c r="C1754" s="913"/>
      <c r="D1754" s="913"/>
      <c r="E1754" s="913"/>
      <c r="F1754" s="55"/>
      <c r="L1754" s="372"/>
      <c r="M1754" s="372"/>
      <c r="S1754" s="378"/>
      <c r="T1754" s="372"/>
      <c r="U1754" s="372"/>
      <c r="V1754" s="372"/>
    </row>
    <row r="1755" spans="1:22">
      <c r="A1755" s="52"/>
      <c r="B1755" s="50">
        <f t="shared" si="35"/>
        <v>1733</v>
      </c>
      <c r="C1755" s="913"/>
      <c r="D1755" s="913"/>
      <c r="E1755" s="913"/>
      <c r="F1755" s="55"/>
      <c r="L1755" s="372"/>
      <c r="M1755" s="372"/>
      <c r="S1755" s="378"/>
      <c r="T1755" s="372"/>
      <c r="U1755" s="372"/>
      <c r="V1755" s="372"/>
    </row>
    <row r="1756" spans="1:22">
      <c r="A1756" s="52"/>
      <c r="B1756" s="50">
        <f t="shared" si="35"/>
        <v>1734</v>
      </c>
      <c r="C1756" s="913"/>
      <c r="D1756" s="913"/>
      <c r="E1756" s="913"/>
      <c r="F1756" s="55"/>
      <c r="L1756" s="372"/>
      <c r="M1756" s="372"/>
      <c r="S1756" s="378"/>
      <c r="T1756" s="372"/>
      <c r="U1756" s="372"/>
      <c r="V1756" s="372"/>
    </row>
    <row r="1757" spans="1:22">
      <c r="A1757" s="52"/>
      <c r="B1757" s="50">
        <f t="shared" si="35"/>
        <v>1735</v>
      </c>
      <c r="C1757" s="913"/>
      <c r="D1757" s="913"/>
      <c r="E1757" s="913"/>
      <c r="F1757" s="55"/>
      <c r="L1757" s="372"/>
      <c r="M1757" s="372"/>
      <c r="S1757" s="378"/>
      <c r="T1757" s="372"/>
      <c r="U1757" s="372"/>
      <c r="V1757" s="372"/>
    </row>
    <row r="1758" spans="1:22">
      <c r="A1758" s="52"/>
      <c r="B1758" s="50">
        <f t="shared" si="35"/>
        <v>1736</v>
      </c>
      <c r="C1758" s="913"/>
      <c r="D1758" s="913"/>
      <c r="E1758" s="913"/>
      <c r="F1758" s="55"/>
      <c r="L1758" s="372"/>
      <c r="M1758" s="372"/>
      <c r="S1758" s="378"/>
      <c r="T1758" s="372"/>
      <c r="U1758" s="372"/>
      <c r="V1758" s="372"/>
    </row>
    <row r="1759" spans="1:22">
      <c r="A1759" s="52"/>
      <c r="B1759" s="50">
        <f t="shared" si="35"/>
        <v>1737</v>
      </c>
      <c r="C1759" s="913"/>
      <c r="D1759" s="913"/>
      <c r="E1759" s="913"/>
      <c r="F1759" s="55"/>
      <c r="L1759" s="372"/>
      <c r="M1759" s="372"/>
      <c r="S1759" s="378"/>
      <c r="T1759" s="372"/>
      <c r="U1759" s="372"/>
      <c r="V1759" s="372"/>
    </row>
    <row r="1760" spans="1:22">
      <c r="A1760" s="52"/>
      <c r="B1760" s="50">
        <f t="shared" si="35"/>
        <v>1738</v>
      </c>
      <c r="C1760" s="913"/>
      <c r="D1760" s="913"/>
      <c r="E1760" s="913"/>
      <c r="F1760" s="55"/>
      <c r="L1760" s="372"/>
      <c r="M1760" s="372"/>
      <c r="S1760" s="378"/>
      <c r="T1760" s="372"/>
      <c r="U1760" s="372"/>
      <c r="V1760" s="372"/>
    </row>
    <row r="1761" spans="1:22">
      <c r="A1761" s="52"/>
      <c r="B1761" s="50">
        <f t="shared" si="35"/>
        <v>1739</v>
      </c>
      <c r="C1761" s="913"/>
      <c r="D1761" s="913"/>
      <c r="E1761" s="913"/>
      <c r="F1761" s="55"/>
      <c r="L1761" s="372"/>
      <c r="M1761" s="372"/>
      <c r="S1761" s="378"/>
      <c r="T1761" s="372"/>
      <c r="U1761" s="372"/>
      <c r="V1761" s="372"/>
    </row>
    <row r="1762" spans="1:22">
      <c r="A1762" s="52"/>
      <c r="B1762" s="50">
        <f t="shared" si="35"/>
        <v>1740</v>
      </c>
      <c r="C1762" s="913"/>
      <c r="D1762" s="913"/>
      <c r="E1762" s="913"/>
      <c r="F1762" s="55"/>
      <c r="L1762" s="372"/>
      <c r="M1762" s="372"/>
      <c r="S1762" s="378"/>
      <c r="T1762" s="372"/>
      <c r="U1762" s="372"/>
      <c r="V1762" s="372"/>
    </row>
    <row r="1763" spans="1:22">
      <c r="A1763" s="52"/>
      <c r="B1763" s="50">
        <f t="shared" si="35"/>
        <v>1741</v>
      </c>
      <c r="C1763" s="913"/>
      <c r="D1763" s="913"/>
      <c r="E1763" s="913"/>
      <c r="F1763" s="55"/>
      <c r="L1763" s="372"/>
      <c r="M1763" s="372"/>
      <c r="S1763" s="378"/>
      <c r="T1763" s="372"/>
      <c r="U1763" s="372"/>
      <c r="V1763" s="372"/>
    </row>
    <row r="1764" spans="1:22">
      <c r="A1764" s="52"/>
      <c r="B1764" s="50">
        <f t="shared" si="35"/>
        <v>1742</v>
      </c>
      <c r="C1764" s="913"/>
      <c r="D1764" s="913"/>
      <c r="E1764" s="913"/>
      <c r="F1764" s="55"/>
      <c r="L1764" s="372"/>
      <c r="M1764" s="372"/>
      <c r="S1764" s="378"/>
      <c r="T1764" s="372"/>
      <c r="U1764" s="372"/>
      <c r="V1764" s="372"/>
    </row>
    <row r="1765" spans="1:22">
      <c r="A1765" s="52"/>
      <c r="B1765" s="50">
        <f t="shared" si="35"/>
        <v>1743</v>
      </c>
      <c r="C1765" s="913"/>
      <c r="D1765" s="913"/>
      <c r="E1765" s="913"/>
      <c r="F1765" s="55"/>
      <c r="L1765" s="372"/>
      <c r="M1765" s="372"/>
      <c r="S1765" s="378"/>
      <c r="T1765" s="372"/>
      <c r="U1765" s="372"/>
      <c r="V1765" s="372"/>
    </row>
    <row r="1766" spans="1:22">
      <c r="A1766" s="52"/>
      <c r="B1766" s="50">
        <f t="shared" si="35"/>
        <v>1744</v>
      </c>
      <c r="C1766" s="913"/>
      <c r="D1766" s="913"/>
      <c r="E1766" s="913"/>
      <c r="F1766" s="55"/>
      <c r="L1766" s="372"/>
      <c r="M1766" s="372"/>
      <c r="S1766" s="378"/>
      <c r="T1766" s="372"/>
      <c r="U1766" s="372"/>
      <c r="V1766" s="372"/>
    </row>
    <row r="1767" spans="1:22">
      <c r="A1767" s="52"/>
      <c r="B1767" s="50">
        <f t="shared" si="35"/>
        <v>1745</v>
      </c>
      <c r="C1767" s="913"/>
      <c r="D1767" s="913"/>
      <c r="E1767" s="913"/>
      <c r="F1767" s="55"/>
      <c r="L1767" s="372"/>
      <c r="M1767" s="372"/>
      <c r="S1767" s="378"/>
      <c r="T1767" s="372"/>
      <c r="U1767" s="372"/>
      <c r="V1767" s="372"/>
    </row>
    <row r="1768" spans="1:22">
      <c r="A1768" s="52"/>
      <c r="B1768" s="50">
        <f t="shared" si="35"/>
        <v>1746</v>
      </c>
      <c r="C1768" s="913"/>
      <c r="D1768" s="913"/>
      <c r="E1768" s="913"/>
      <c r="F1768" s="55"/>
      <c r="L1768" s="372"/>
      <c r="M1768" s="372"/>
      <c r="S1768" s="378"/>
      <c r="T1768" s="372"/>
      <c r="U1768" s="372"/>
      <c r="V1768" s="372"/>
    </row>
    <row r="1769" spans="1:22">
      <c r="A1769" s="52"/>
      <c r="B1769" s="50">
        <f t="shared" si="35"/>
        <v>1747</v>
      </c>
      <c r="C1769" s="913"/>
      <c r="D1769" s="913"/>
      <c r="E1769" s="913"/>
      <c r="F1769" s="55"/>
      <c r="L1769" s="372"/>
      <c r="M1769" s="372"/>
      <c r="S1769" s="378"/>
      <c r="T1769" s="372"/>
      <c r="U1769" s="372"/>
      <c r="V1769" s="372"/>
    </row>
    <row r="1770" spans="1:22">
      <c r="A1770" s="52"/>
      <c r="B1770" s="50">
        <f t="shared" si="35"/>
        <v>1748</v>
      </c>
      <c r="C1770" s="913"/>
      <c r="D1770" s="913"/>
      <c r="E1770" s="913"/>
      <c r="F1770" s="55"/>
      <c r="L1770" s="372"/>
      <c r="M1770" s="372"/>
      <c r="S1770" s="378"/>
      <c r="T1770" s="372"/>
      <c r="U1770" s="372"/>
      <c r="V1770" s="372"/>
    </row>
    <row r="1771" spans="1:22">
      <c r="A1771" s="52"/>
      <c r="B1771" s="50">
        <f t="shared" si="35"/>
        <v>1749</v>
      </c>
      <c r="C1771" s="913"/>
      <c r="D1771" s="913"/>
      <c r="E1771" s="913"/>
      <c r="F1771" s="55"/>
      <c r="L1771" s="372"/>
      <c r="M1771" s="372"/>
      <c r="S1771" s="378"/>
      <c r="T1771" s="372"/>
      <c r="U1771" s="372"/>
      <c r="V1771" s="372"/>
    </row>
    <row r="1772" spans="1:22">
      <c r="A1772" s="52"/>
      <c r="B1772" s="50">
        <f t="shared" si="35"/>
        <v>1750</v>
      </c>
      <c r="C1772" s="913"/>
      <c r="D1772" s="913"/>
      <c r="E1772" s="913"/>
      <c r="F1772" s="55"/>
      <c r="L1772" s="372"/>
      <c r="M1772" s="372"/>
      <c r="S1772" s="378"/>
      <c r="T1772" s="372"/>
      <c r="U1772" s="372"/>
      <c r="V1772" s="372"/>
    </row>
    <row r="1773" spans="1:22">
      <c r="A1773" s="52"/>
      <c r="B1773" s="50">
        <f t="shared" si="35"/>
        <v>1751</v>
      </c>
      <c r="C1773" s="913"/>
      <c r="D1773" s="913"/>
      <c r="E1773" s="913"/>
      <c r="F1773" s="55"/>
      <c r="L1773" s="372"/>
      <c r="M1773" s="372"/>
      <c r="S1773" s="378"/>
      <c r="T1773" s="372"/>
      <c r="U1773" s="372"/>
      <c r="V1773" s="372"/>
    </row>
    <row r="1774" spans="1:22">
      <c r="A1774" s="52"/>
      <c r="B1774" s="50">
        <f t="shared" si="35"/>
        <v>1752</v>
      </c>
      <c r="C1774" s="913"/>
      <c r="D1774" s="913"/>
      <c r="E1774" s="913"/>
      <c r="F1774" s="55"/>
      <c r="L1774" s="372"/>
      <c r="M1774" s="372"/>
      <c r="S1774" s="378"/>
      <c r="T1774" s="372"/>
      <c r="U1774" s="372"/>
      <c r="V1774" s="372"/>
    </row>
    <row r="1775" spans="1:22">
      <c r="A1775" s="52"/>
      <c r="B1775" s="50">
        <f t="shared" si="35"/>
        <v>1753</v>
      </c>
      <c r="C1775" s="913"/>
      <c r="D1775" s="913"/>
      <c r="E1775" s="913"/>
      <c r="F1775" s="55"/>
      <c r="L1775" s="372"/>
      <c r="M1775" s="372"/>
      <c r="S1775" s="378"/>
      <c r="T1775" s="372"/>
      <c r="U1775" s="372"/>
      <c r="V1775" s="372"/>
    </row>
    <row r="1776" spans="1:22">
      <c r="A1776" s="52"/>
      <c r="B1776" s="50">
        <f t="shared" si="35"/>
        <v>1754</v>
      </c>
      <c r="C1776" s="913"/>
      <c r="D1776" s="913"/>
      <c r="E1776" s="913"/>
      <c r="F1776" s="55"/>
      <c r="L1776" s="372"/>
      <c r="M1776" s="372"/>
      <c r="S1776" s="378"/>
      <c r="T1776" s="372"/>
      <c r="U1776" s="372"/>
      <c r="V1776" s="372"/>
    </row>
    <row r="1777" spans="1:22">
      <c r="A1777" s="52"/>
      <c r="B1777" s="50">
        <f t="shared" si="35"/>
        <v>1755</v>
      </c>
      <c r="C1777" s="913"/>
      <c r="D1777" s="913"/>
      <c r="E1777" s="913"/>
      <c r="F1777" s="55"/>
      <c r="L1777" s="372"/>
      <c r="M1777" s="372"/>
      <c r="S1777" s="378"/>
      <c r="T1777" s="372"/>
      <c r="U1777" s="372"/>
      <c r="V1777" s="372"/>
    </row>
    <row r="1778" spans="1:22">
      <c r="A1778" s="52"/>
      <c r="B1778" s="50">
        <f t="shared" si="35"/>
        <v>1756</v>
      </c>
      <c r="C1778" s="913"/>
      <c r="D1778" s="913"/>
      <c r="E1778" s="913"/>
      <c r="F1778" s="55"/>
      <c r="L1778" s="372"/>
      <c r="M1778" s="372"/>
      <c r="S1778" s="378"/>
      <c r="T1778" s="372"/>
      <c r="U1778" s="372"/>
      <c r="V1778" s="372"/>
    </row>
    <row r="1779" spans="1:22">
      <c r="A1779" s="52"/>
      <c r="B1779" s="50">
        <f t="shared" si="35"/>
        <v>1757</v>
      </c>
      <c r="C1779" s="913"/>
      <c r="D1779" s="913"/>
      <c r="E1779" s="913"/>
      <c r="F1779" s="55"/>
      <c r="L1779" s="372"/>
      <c r="M1779" s="372"/>
      <c r="S1779" s="378"/>
      <c r="T1779" s="372"/>
      <c r="U1779" s="372"/>
      <c r="V1779" s="372"/>
    </row>
    <row r="1780" spans="1:22">
      <c r="A1780" s="52"/>
      <c r="B1780" s="50">
        <f t="shared" si="35"/>
        <v>1758</v>
      </c>
      <c r="C1780" s="913"/>
      <c r="D1780" s="913"/>
      <c r="E1780" s="913"/>
      <c r="F1780" s="55"/>
      <c r="L1780" s="372"/>
      <c r="M1780" s="372"/>
      <c r="S1780" s="378"/>
      <c r="T1780" s="372"/>
      <c r="U1780" s="372"/>
      <c r="V1780" s="372"/>
    </row>
    <row r="1781" spans="1:22">
      <c r="A1781" s="52"/>
      <c r="B1781" s="50">
        <f t="shared" si="35"/>
        <v>1759</v>
      </c>
      <c r="C1781" s="913"/>
      <c r="D1781" s="913"/>
      <c r="E1781" s="913"/>
      <c r="F1781" s="55"/>
      <c r="L1781" s="372"/>
      <c r="M1781" s="372"/>
      <c r="S1781" s="378"/>
      <c r="T1781" s="372"/>
      <c r="U1781" s="372"/>
      <c r="V1781" s="372"/>
    </row>
    <row r="1782" spans="1:22">
      <c r="A1782" s="52"/>
      <c r="B1782" s="50">
        <f t="shared" si="35"/>
        <v>1760</v>
      </c>
      <c r="C1782" s="913"/>
      <c r="D1782" s="913"/>
      <c r="E1782" s="913"/>
      <c r="F1782" s="55"/>
      <c r="L1782" s="372"/>
      <c r="M1782" s="372"/>
      <c r="S1782" s="378"/>
      <c r="T1782" s="372"/>
      <c r="U1782" s="372"/>
      <c r="V1782" s="372"/>
    </row>
    <row r="1783" spans="1:22">
      <c r="A1783" s="52"/>
      <c r="B1783" s="50">
        <f t="shared" si="35"/>
        <v>1761</v>
      </c>
      <c r="C1783" s="913"/>
      <c r="D1783" s="913"/>
      <c r="E1783" s="913"/>
      <c r="F1783" s="55"/>
      <c r="L1783" s="372"/>
      <c r="M1783" s="372"/>
      <c r="S1783" s="378"/>
      <c r="T1783" s="372"/>
      <c r="U1783" s="372"/>
      <c r="V1783" s="372"/>
    </row>
    <row r="1784" spans="1:22">
      <c r="A1784" s="52"/>
      <c r="B1784" s="50">
        <f t="shared" si="35"/>
        <v>1762</v>
      </c>
      <c r="C1784" s="913"/>
      <c r="D1784" s="913"/>
      <c r="E1784" s="913"/>
      <c r="F1784" s="55"/>
      <c r="L1784" s="372"/>
      <c r="M1784" s="372"/>
      <c r="S1784" s="378"/>
      <c r="T1784" s="372"/>
      <c r="U1784" s="372"/>
      <c r="V1784" s="372"/>
    </row>
    <row r="1785" spans="1:22">
      <c r="A1785" s="52"/>
      <c r="B1785" s="50">
        <f t="shared" si="35"/>
        <v>1763</v>
      </c>
      <c r="C1785" s="913"/>
      <c r="D1785" s="913"/>
      <c r="E1785" s="913"/>
      <c r="F1785" s="55"/>
      <c r="L1785" s="372"/>
      <c r="M1785" s="372"/>
      <c r="S1785" s="378"/>
      <c r="T1785" s="372"/>
      <c r="U1785" s="372"/>
      <c r="V1785" s="372"/>
    </row>
    <row r="1786" spans="1:22">
      <c r="A1786" s="52"/>
      <c r="B1786" s="50">
        <f t="shared" si="35"/>
        <v>1764</v>
      </c>
      <c r="C1786" s="913"/>
      <c r="D1786" s="913"/>
      <c r="E1786" s="913"/>
      <c r="F1786" s="55"/>
      <c r="L1786" s="372"/>
      <c r="M1786" s="372"/>
      <c r="S1786" s="378"/>
      <c r="T1786" s="372"/>
      <c r="U1786" s="372"/>
      <c r="V1786" s="372"/>
    </row>
    <row r="1787" spans="1:22">
      <c r="A1787" s="52"/>
      <c r="B1787" s="50">
        <f t="shared" si="35"/>
        <v>1765</v>
      </c>
      <c r="C1787" s="913"/>
      <c r="D1787" s="913"/>
      <c r="E1787" s="913"/>
      <c r="F1787" s="55"/>
      <c r="L1787" s="372"/>
      <c r="M1787" s="372"/>
      <c r="S1787" s="378"/>
      <c r="T1787" s="372"/>
      <c r="U1787" s="372"/>
      <c r="V1787" s="372"/>
    </row>
    <row r="1788" spans="1:22">
      <c r="A1788" s="52"/>
      <c r="B1788" s="50">
        <f t="shared" si="35"/>
        <v>1766</v>
      </c>
      <c r="C1788" s="913"/>
      <c r="D1788" s="913"/>
      <c r="E1788" s="913"/>
      <c r="F1788" s="55"/>
      <c r="L1788" s="372"/>
      <c r="M1788" s="372"/>
      <c r="S1788" s="378"/>
      <c r="T1788" s="372"/>
      <c r="U1788" s="372"/>
      <c r="V1788" s="372"/>
    </row>
    <row r="1789" spans="1:22">
      <c r="A1789" s="52"/>
      <c r="B1789" s="50">
        <f t="shared" si="35"/>
        <v>1767</v>
      </c>
      <c r="C1789" s="913"/>
      <c r="D1789" s="913"/>
      <c r="E1789" s="913"/>
      <c r="F1789" s="55"/>
      <c r="L1789" s="372"/>
      <c r="M1789" s="372"/>
      <c r="S1789" s="378"/>
      <c r="T1789" s="372"/>
      <c r="U1789" s="372"/>
      <c r="V1789" s="372"/>
    </row>
    <row r="1790" spans="1:22">
      <c r="A1790" s="52"/>
      <c r="B1790" s="50">
        <f t="shared" si="35"/>
        <v>1768</v>
      </c>
      <c r="C1790" s="913"/>
      <c r="D1790" s="913"/>
      <c r="E1790" s="913"/>
      <c r="F1790" s="55"/>
      <c r="L1790" s="372"/>
      <c r="M1790" s="372"/>
      <c r="S1790" s="378"/>
      <c r="T1790" s="372"/>
      <c r="U1790" s="372"/>
      <c r="V1790" s="372"/>
    </row>
    <row r="1791" spans="1:22">
      <c r="A1791" s="52"/>
      <c r="B1791" s="50">
        <f t="shared" si="35"/>
        <v>1769</v>
      </c>
      <c r="C1791" s="913"/>
      <c r="D1791" s="913"/>
      <c r="E1791" s="913"/>
      <c r="F1791" s="55"/>
      <c r="L1791" s="372"/>
      <c r="M1791" s="372"/>
      <c r="S1791" s="378"/>
      <c r="T1791" s="372"/>
      <c r="U1791" s="372"/>
      <c r="V1791" s="372"/>
    </row>
    <row r="1792" spans="1:22">
      <c r="A1792" s="52"/>
      <c r="B1792" s="50">
        <f t="shared" si="35"/>
        <v>1770</v>
      </c>
      <c r="C1792" s="913"/>
      <c r="D1792" s="913"/>
      <c r="E1792" s="913"/>
      <c r="F1792" s="55"/>
      <c r="L1792" s="372"/>
      <c r="M1792" s="372"/>
      <c r="S1792" s="378"/>
      <c r="T1792" s="372"/>
      <c r="U1792" s="372"/>
      <c r="V1792" s="372"/>
    </row>
    <row r="1793" spans="1:22">
      <c r="A1793" s="52"/>
      <c r="B1793" s="50">
        <f t="shared" si="35"/>
        <v>1771</v>
      </c>
      <c r="C1793" s="913"/>
      <c r="D1793" s="913"/>
      <c r="E1793" s="913"/>
      <c r="F1793" s="55"/>
      <c r="L1793" s="372"/>
      <c r="M1793" s="372"/>
      <c r="S1793" s="378"/>
      <c r="T1793" s="372"/>
      <c r="U1793" s="372"/>
      <c r="V1793" s="372"/>
    </row>
    <row r="1794" spans="1:22">
      <c r="A1794" s="52"/>
      <c r="B1794" s="50">
        <f t="shared" si="35"/>
        <v>1772</v>
      </c>
      <c r="C1794" s="913"/>
      <c r="D1794" s="913"/>
      <c r="E1794" s="913"/>
      <c r="F1794" s="55"/>
      <c r="L1794" s="372"/>
      <c r="M1794" s="372"/>
      <c r="S1794" s="378"/>
      <c r="T1794" s="372"/>
      <c r="U1794" s="372"/>
      <c r="V1794" s="372"/>
    </row>
    <row r="1795" spans="1:22">
      <c r="A1795" s="52"/>
      <c r="B1795" s="50">
        <f t="shared" si="35"/>
        <v>1773</v>
      </c>
      <c r="C1795" s="913"/>
      <c r="D1795" s="913"/>
      <c r="E1795" s="913"/>
      <c r="F1795" s="55"/>
      <c r="L1795" s="372"/>
      <c r="M1795" s="372"/>
      <c r="S1795" s="378"/>
      <c r="T1795" s="372"/>
      <c r="U1795" s="372"/>
      <c r="V1795" s="372"/>
    </row>
    <row r="1796" spans="1:22">
      <c r="A1796" s="52"/>
      <c r="B1796" s="50">
        <f t="shared" si="35"/>
        <v>1774</v>
      </c>
      <c r="C1796" s="913"/>
      <c r="D1796" s="913"/>
      <c r="E1796" s="913"/>
      <c r="F1796" s="55"/>
      <c r="L1796" s="372"/>
      <c r="M1796" s="372"/>
      <c r="S1796" s="378"/>
      <c r="T1796" s="372"/>
      <c r="U1796" s="372"/>
      <c r="V1796" s="372"/>
    </row>
    <row r="1797" spans="1:22">
      <c r="A1797" s="52"/>
      <c r="B1797" s="50">
        <f t="shared" si="35"/>
        <v>1775</v>
      </c>
      <c r="C1797" s="913"/>
      <c r="D1797" s="913"/>
      <c r="E1797" s="913"/>
      <c r="F1797" s="55"/>
      <c r="L1797" s="372"/>
      <c r="M1797" s="372"/>
      <c r="S1797" s="378"/>
      <c r="T1797" s="372"/>
      <c r="U1797" s="372"/>
      <c r="V1797" s="372"/>
    </row>
    <row r="1798" spans="1:22">
      <c r="A1798" s="52"/>
      <c r="B1798" s="50">
        <f t="shared" si="35"/>
        <v>1776</v>
      </c>
      <c r="C1798" s="913"/>
      <c r="D1798" s="913"/>
      <c r="E1798" s="913"/>
      <c r="F1798" s="55"/>
      <c r="L1798" s="372"/>
      <c r="M1798" s="372"/>
      <c r="S1798" s="378"/>
      <c r="T1798" s="372"/>
      <c r="U1798" s="372"/>
      <c r="V1798" s="372"/>
    </row>
    <row r="1799" spans="1:22">
      <c r="A1799" s="52"/>
      <c r="B1799" s="50">
        <f t="shared" si="35"/>
        <v>1777</v>
      </c>
      <c r="C1799" s="913"/>
      <c r="D1799" s="913"/>
      <c r="E1799" s="913"/>
      <c r="F1799" s="55"/>
      <c r="L1799" s="372"/>
      <c r="M1799" s="372"/>
      <c r="S1799" s="378"/>
      <c r="T1799" s="372"/>
      <c r="U1799" s="372"/>
      <c r="V1799" s="372"/>
    </row>
    <row r="1800" spans="1:22">
      <c r="A1800" s="52"/>
      <c r="B1800" s="50">
        <f t="shared" si="35"/>
        <v>1778</v>
      </c>
      <c r="C1800" s="913"/>
      <c r="D1800" s="913"/>
      <c r="E1800" s="913"/>
      <c r="F1800" s="55"/>
      <c r="L1800" s="372"/>
      <c r="M1800" s="372"/>
      <c r="S1800" s="378"/>
      <c r="T1800" s="372"/>
      <c r="U1800" s="372"/>
      <c r="V1800" s="372"/>
    </row>
    <row r="1801" spans="1:22">
      <c r="A1801" s="52"/>
      <c r="B1801" s="50">
        <f t="shared" si="35"/>
        <v>1779</v>
      </c>
      <c r="C1801" s="913"/>
      <c r="D1801" s="913"/>
      <c r="E1801" s="913"/>
      <c r="F1801" s="55"/>
      <c r="L1801" s="372"/>
      <c r="M1801" s="372"/>
      <c r="S1801" s="378"/>
      <c r="T1801" s="372"/>
      <c r="U1801" s="372"/>
      <c r="V1801" s="372"/>
    </row>
    <row r="1802" spans="1:22">
      <c r="A1802" s="52"/>
      <c r="B1802" s="50">
        <f t="shared" si="35"/>
        <v>1780</v>
      </c>
      <c r="C1802" s="913"/>
      <c r="D1802" s="913"/>
      <c r="E1802" s="913"/>
      <c r="F1802" s="55"/>
      <c r="L1802" s="372"/>
      <c r="M1802" s="372"/>
      <c r="S1802" s="378"/>
      <c r="T1802" s="372"/>
      <c r="U1802" s="372"/>
      <c r="V1802" s="372"/>
    </row>
    <row r="1803" spans="1:22">
      <c r="A1803" s="52"/>
      <c r="B1803" s="50">
        <f t="shared" si="35"/>
        <v>1781</v>
      </c>
      <c r="C1803" s="913"/>
      <c r="D1803" s="913"/>
      <c r="E1803" s="913"/>
      <c r="F1803" s="55"/>
      <c r="L1803" s="372"/>
      <c r="M1803" s="372"/>
      <c r="S1803" s="378"/>
      <c r="T1803" s="372"/>
      <c r="U1803" s="372"/>
      <c r="V1803" s="372"/>
    </row>
    <row r="1804" spans="1:22">
      <c r="A1804" s="52"/>
      <c r="B1804" s="50">
        <f t="shared" si="35"/>
        <v>1782</v>
      </c>
      <c r="C1804" s="913"/>
      <c r="D1804" s="913"/>
      <c r="E1804" s="913"/>
      <c r="F1804" s="55"/>
      <c r="L1804" s="372"/>
      <c r="M1804" s="372"/>
      <c r="S1804" s="378"/>
      <c r="T1804" s="372"/>
      <c r="U1804" s="372"/>
      <c r="V1804" s="372"/>
    </row>
    <row r="1805" spans="1:22">
      <c r="A1805" s="52"/>
      <c r="B1805" s="50">
        <f t="shared" si="35"/>
        <v>1783</v>
      </c>
      <c r="C1805" s="913"/>
      <c r="D1805" s="913"/>
      <c r="E1805" s="913"/>
      <c r="F1805" s="55"/>
      <c r="L1805" s="372"/>
      <c r="M1805" s="372"/>
      <c r="S1805" s="378"/>
      <c r="T1805" s="372"/>
      <c r="U1805" s="372"/>
      <c r="V1805" s="372"/>
    </row>
    <row r="1806" spans="1:22">
      <c r="A1806" s="52"/>
      <c r="B1806" s="50">
        <f t="shared" si="35"/>
        <v>1784</v>
      </c>
      <c r="C1806" s="913"/>
      <c r="D1806" s="913"/>
      <c r="E1806" s="913"/>
      <c r="F1806" s="55"/>
      <c r="L1806" s="372"/>
      <c r="M1806" s="372"/>
      <c r="S1806" s="378"/>
      <c r="T1806" s="372"/>
      <c r="U1806" s="372"/>
      <c r="V1806" s="372"/>
    </row>
    <row r="1807" spans="1:22">
      <c r="A1807" s="52"/>
      <c r="B1807" s="50">
        <f t="shared" si="35"/>
        <v>1785</v>
      </c>
      <c r="C1807" s="913"/>
      <c r="D1807" s="913"/>
      <c r="E1807" s="913"/>
      <c r="F1807" s="55"/>
      <c r="L1807" s="372"/>
      <c r="M1807" s="372"/>
      <c r="S1807" s="378"/>
      <c r="T1807" s="372"/>
      <c r="U1807" s="372"/>
      <c r="V1807" s="372"/>
    </row>
    <row r="1808" spans="1:22">
      <c r="A1808" s="52"/>
      <c r="B1808" s="50">
        <f t="shared" si="35"/>
        <v>1786</v>
      </c>
      <c r="C1808" s="913"/>
      <c r="D1808" s="913"/>
      <c r="E1808" s="913"/>
      <c r="F1808" s="55"/>
      <c r="L1808" s="372"/>
      <c r="M1808" s="372"/>
      <c r="S1808" s="378"/>
      <c r="T1808" s="372"/>
      <c r="U1808" s="372"/>
      <c r="V1808" s="372"/>
    </row>
    <row r="1809" spans="1:22">
      <c r="A1809" s="52"/>
      <c r="B1809" s="50">
        <f t="shared" si="35"/>
        <v>1787</v>
      </c>
      <c r="C1809" s="913"/>
      <c r="D1809" s="913"/>
      <c r="E1809" s="913"/>
      <c r="F1809" s="55"/>
      <c r="L1809" s="372"/>
      <c r="M1809" s="372"/>
      <c r="S1809" s="378"/>
      <c r="T1809" s="372"/>
      <c r="U1809" s="372"/>
      <c r="V1809" s="372"/>
    </row>
    <row r="1810" spans="1:22">
      <c r="A1810" s="52"/>
      <c r="B1810" s="50">
        <f t="shared" si="35"/>
        <v>1788</v>
      </c>
      <c r="C1810" s="913"/>
      <c r="D1810" s="913"/>
      <c r="E1810" s="913"/>
      <c r="F1810" s="55"/>
      <c r="L1810" s="372"/>
      <c r="M1810" s="372"/>
      <c r="S1810" s="378"/>
      <c r="T1810" s="372"/>
      <c r="U1810" s="372"/>
      <c r="V1810" s="372"/>
    </row>
    <row r="1811" spans="1:22">
      <c r="A1811" s="52"/>
      <c r="B1811" s="50">
        <f t="shared" si="35"/>
        <v>1789</v>
      </c>
      <c r="C1811" s="913"/>
      <c r="D1811" s="913"/>
      <c r="E1811" s="913"/>
      <c r="F1811" s="55"/>
      <c r="L1811" s="372"/>
      <c r="M1811" s="372"/>
      <c r="S1811" s="378"/>
      <c r="T1811" s="372"/>
      <c r="U1811" s="372"/>
      <c r="V1811" s="372"/>
    </row>
    <row r="1812" spans="1:22">
      <c r="A1812" s="52"/>
      <c r="B1812" s="50">
        <f t="shared" si="35"/>
        <v>1790</v>
      </c>
      <c r="C1812" s="913"/>
      <c r="D1812" s="913"/>
      <c r="E1812" s="913"/>
      <c r="F1812" s="55"/>
      <c r="L1812" s="372"/>
      <c r="M1812" s="372"/>
      <c r="S1812" s="378"/>
      <c r="T1812" s="372"/>
      <c r="U1812" s="372"/>
      <c r="V1812" s="372"/>
    </row>
    <row r="1813" spans="1:22">
      <c r="A1813" s="52"/>
      <c r="B1813" s="50">
        <f t="shared" si="35"/>
        <v>1791</v>
      </c>
      <c r="C1813" s="913"/>
      <c r="D1813" s="913"/>
      <c r="E1813" s="913"/>
      <c r="F1813" s="55"/>
      <c r="L1813" s="372"/>
      <c r="M1813" s="372"/>
      <c r="S1813" s="378"/>
      <c r="T1813" s="372"/>
      <c r="U1813" s="372"/>
      <c r="V1813" s="372"/>
    </row>
    <row r="1814" spans="1:22">
      <c r="A1814" s="52"/>
      <c r="B1814" s="50">
        <f t="shared" si="35"/>
        <v>1792</v>
      </c>
      <c r="C1814" s="913"/>
      <c r="D1814" s="913"/>
      <c r="E1814" s="913"/>
      <c r="F1814" s="55"/>
      <c r="L1814" s="372"/>
      <c r="M1814" s="372"/>
      <c r="S1814" s="378"/>
      <c r="T1814" s="372"/>
      <c r="U1814" s="372"/>
      <c r="V1814" s="372"/>
    </row>
    <row r="1815" spans="1:22">
      <c r="A1815" s="52"/>
      <c r="B1815" s="50">
        <f t="shared" si="35"/>
        <v>1793</v>
      </c>
      <c r="C1815" s="913"/>
      <c r="D1815" s="913"/>
      <c r="E1815" s="913"/>
      <c r="F1815" s="55"/>
      <c r="L1815" s="372"/>
      <c r="M1815" s="372"/>
      <c r="S1815" s="378"/>
      <c r="T1815" s="372"/>
      <c r="U1815" s="372"/>
      <c r="V1815" s="372"/>
    </row>
    <row r="1816" spans="1:22">
      <c r="A1816" s="52"/>
      <c r="B1816" s="50">
        <f t="shared" si="35"/>
        <v>1794</v>
      </c>
      <c r="C1816" s="913"/>
      <c r="D1816" s="913"/>
      <c r="E1816" s="913"/>
      <c r="F1816" s="55"/>
      <c r="L1816" s="372"/>
      <c r="M1816" s="372"/>
      <c r="S1816" s="378"/>
      <c r="T1816" s="372"/>
      <c r="U1816" s="372"/>
      <c r="V1816" s="372"/>
    </row>
    <row r="1817" spans="1:22">
      <c r="A1817" s="52"/>
      <c r="B1817" s="50">
        <f t="shared" ref="B1817:B1880" si="36">B1816+1</f>
        <v>1795</v>
      </c>
      <c r="C1817" s="913"/>
      <c r="D1817" s="913"/>
      <c r="E1817" s="913"/>
      <c r="F1817" s="55"/>
      <c r="L1817" s="372"/>
      <c r="M1817" s="372"/>
      <c r="S1817" s="378"/>
      <c r="T1817" s="372"/>
      <c r="U1817" s="372"/>
      <c r="V1817" s="372"/>
    </row>
    <row r="1818" spans="1:22">
      <c r="A1818" s="52"/>
      <c r="B1818" s="50">
        <f t="shared" si="36"/>
        <v>1796</v>
      </c>
      <c r="C1818" s="913"/>
      <c r="D1818" s="913"/>
      <c r="E1818" s="913"/>
      <c r="F1818" s="55"/>
      <c r="L1818" s="372"/>
      <c r="M1818" s="372"/>
      <c r="S1818" s="378"/>
      <c r="T1818" s="372"/>
      <c r="U1818" s="372"/>
      <c r="V1818" s="372"/>
    </row>
    <row r="1819" spans="1:22">
      <c r="A1819" s="52"/>
      <c r="B1819" s="50">
        <f t="shared" si="36"/>
        <v>1797</v>
      </c>
      <c r="C1819" s="913"/>
      <c r="D1819" s="913"/>
      <c r="E1819" s="913"/>
      <c r="F1819" s="55"/>
      <c r="L1819" s="372"/>
      <c r="M1819" s="372"/>
      <c r="S1819" s="378"/>
      <c r="T1819" s="372"/>
      <c r="U1819" s="372"/>
      <c r="V1819" s="372"/>
    </row>
    <row r="1820" spans="1:22">
      <c r="A1820" s="52"/>
      <c r="B1820" s="50">
        <f t="shared" si="36"/>
        <v>1798</v>
      </c>
      <c r="C1820" s="913"/>
      <c r="D1820" s="913"/>
      <c r="E1820" s="913"/>
      <c r="F1820" s="55"/>
      <c r="L1820" s="372"/>
      <c r="M1820" s="372"/>
      <c r="S1820" s="378"/>
      <c r="T1820" s="372"/>
      <c r="U1820" s="372"/>
      <c r="V1820" s="372"/>
    </row>
    <row r="1821" spans="1:22">
      <c r="A1821" s="52"/>
      <c r="B1821" s="50">
        <f t="shared" si="36"/>
        <v>1799</v>
      </c>
      <c r="C1821" s="913"/>
      <c r="D1821" s="913"/>
      <c r="E1821" s="913"/>
      <c r="F1821" s="55"/>
      <c r="L1821" s="372"/>
      <c r="M1821" s="372"/>
      <c r="S1821" s="378"/>
      <c r="T1821" s="372"/>
      <c r="U1821" s="372"/>
      <c r="V1821" s="372"/>
    </row>
    <row r="1822" spans="1:22">
      <c r="A1822" s="52"/>
      <c r="B1822" s="50">
        <f t="shared" si="36"/>
        <v>1800</v>
      </c>
      <c r="C1822" s="913"/>
      <c r="D1822" s="913"/>
      <c r="E1822" s="913"/>
      <c r="F1822" s="55"/>
      <c r="L1822" s="372"/>
      <c r="M1822" s="372"/>
      <c r="S1822" s="378"/>
      <c r="T1822" s="372"/>
      <c r="U1822" s="372"/>
      <c r="V1822" s="372"/>
    </row>
    <row r="1823" spans="1:22">
      <c r="A1823" s="52"/>
      <c r="B1823" s="50">
        <f t="shared" si="36"/>
        <v>1801</v>
      </c>
      <c r="C1823" s="913"/>
      <c r="D1823" s="913"/>
      <c r="E1823" s="913"/>
      <c r="F1823" s="55"/>
      <c r="L1823" s="372"/>
      <c r="M1823" s="372"/>
      <c r="S1823" s="378"/>
      <c r="T1823" s="372"/>
      <c r="U1823" s="372"/>
      <c r="V1823" s="372"/>
    </row>
    <row r="1824" spans="1:22">
      <c r="A1824" s="52"/>
      <c r="B1824" s="50">
        <f t="shared" si="36"/>
        <v>1802</v>
      </c>
      <c r="C1824" s="913"/>
      <c r="D1824" s="913"/>
      <c r="E1824" s="913"/>
      <c r="F1824" s="55"/>
      <c r="L1824" s="372"/>
      <c r="M1824" s="372"/>
      <c r="S1824" s="378"/>
      <c r="T1824" s="372"/>
      <c r="U1824" s="372"/>
      <c r="V1824" s="372"/>
    </row>
    <row r="1825" spans="1:22">
      <c r="A1825" s="52"/>
      <c r="B1825" s="50">
        <f t="shared" si="36"/>
        <v>1803</v>
      </c>
      <c r="C1825" s="913"/>
      <c r="D1825" s="913"/>
      <c r="E1825" s="913"/>
      <c r="F1825" s="55"/>
      <c r="L1825" s="372"/>
      <c r="M1825" s="372"/>
      <c r="S1825" s="378"/>
      <c r="T1825" s="372"/>
      <c r="U1825" s="372"/>
      <c r="V1825" s="372"/>
    </row>
    <row r="1826" spans="1:22">
      <c r="A1826" s="52"/>
      <c r="B1826" s="50">
        <f t="shared" si="36"/>
        <v>1804</v>
      </c>
      <c r="C1826" s="913"/>
      <c r="D1826" s="913"/>
      <c r="E1826" s="913"/>
      <c r="F1826" s="55"/>
      <c r="L1826" s="372"/>
      <c r="M1826" s="372"/>
      <c r="S1826" s="378"/>
      <c r="T1826" s="372"/>
      <c r="U1826" s="372"/>
      <c r="V1826" s="372"/>
    </row>
    <row r="1827" spans="1:22">
      <c r="A1827" s="52"/>
      <c r="B1827" s="50">
        <f t="shared" si="36"/>
        <v>1805</v>
      </c>
      <c r="C1827" s="913"/>
      <c r="D1827" s="913"/>
      <c r="E1827" s="913"/>
      <c r="F1827" s="55"/>
      <c r="L1827" s="372"/>
      <c r="M1827" s="372"/>
      <c r="S1827" s="378"/>
      <c r="T1827" s="372"/>
      <c r="U1827" s="372"/>
      <c r="V1827" s="372"/>
    </row>
    <row r="1828" spans="1:22">
      <c r="A1828" s="52"/>
      <c r="B1828" s="50">
        <f t="shared" si="36"/>
        <v>1806</v>
      </c>
      <c r="C1828" s="913"/>
      <c r="D1828" s="913"/>
      <c r="E1828" s="913"/>
      <c r="F1828" s="55"/>
      <c r="L1828" s="372"/>
      <c r="M1828" s="372"/>
      <c r="S1828" s="378"/>
      <c r="T1828" s="372"/>
      <c r="U1828" s="372"/>
      <c r="V1828" s="372"/>
    </row>
    <row r="1829" spans="1:22">
      <c r="A1829" s="52"/>
      <c r="B1829" s="50">
        <f t="shared" si="36"/>
        <v>1807</v>
      </c>
      <c r="C1829" s="913"/>
      <c r="D1829" s="913"/>
      <c r="E1829" s="913"/>
      <c r="F1829" s="55"/>
      <c r="L1829" s="372"/>
      <c r="M1829" s="372"/>
      <c r="S1829" s="378"/>
      <c r="T1829" s="372"/>
      <c r="U1829" s="372"/>
      <c r="V1829" s="372"/>
    </row>
    <row r="1830" spans="1:22">
      <c r="A1830" s="52"/>
      <c r="B1830" s="50">
        <f t="shared" si="36"/>
        <v>1808</v>
      </c>
      <c r="C1830" s="913"/>
      <c r="D1830" s="913"/>
      <c r="E1830" s="913"/>
      <c r="F1830" s="55"/>
      <c r="L1830" s="372"/>
      <c r="M1830" s="372"/>
      <c r="S1830" s="378"/>
      <c r="T1830" s="372"/>
      <c r="U1830" s="372"/>
      <c r="V1830" s="372"/>
    </row>
    <row r="1831" spans="1:22">
      <c r="A1831" s="52"/>
      <c r="B1831" s="50">
        <f t="shared" si="36"/>
        <v>1809</v>
      </c>
      <c r="C1831" s="913"/>
      <c r="D1831" s="913"/>
      <c r="E1831" s="913"/>
      <c r="F1831" s="55"/>
      <c r="L1831" s="372"/>
      <c r="M1831" s="372"/>
      <c r="S1831" s="378"/>
      <c r="T1831" s="372"/>
      <c r="U1831" s="372"/>
      <c r="V1831" s="372"/>
    </row>
    <row r="1832" spans="1:22">
      <c r="A1832" s="52"/>
      <c r="B1832" s="50">
        <f t="shared" si="36"/>
        <v>1810</v>
      </c>
      <c r="C1832" s="913"/>
      <c r="D1832" s="913"/>
      <c r="E1832" s="913"/>
      <c r="F1832" s="55"/>
      <c r="L1832" s="372"/>
      <c r="M1832" s="372"/>
      <c r="S1832" s="378"/>
      <c r="T1832" s="372"/>
      <c r="U1832" s="372"/>
      <c r="V1832" s="372"/>
    </row>
    <row r="1833" spans="1:22">
      <c r="A1833" s="52"/>
      <c r="B1833" s="50">
        <f t="shared" si="36"/>
        <v>1811</v>
      </c>
      <c r="C1833" s="913"/>
      <c r="D1833" s="913"/>
      <c r="E1833" s="913"/>
      <c r="F1833" s="55"/>
      <c r="L1833" s="372"/>
      <c r="M1833" s="372"/>
      <c r="S1833" s="378"/>
      <c r="T1833" s="372"/>
      <c r="U1833" s="372"/>
      <c r="V1833" s="372"/>
    </row>
    <row r="1834" spans="1:22">
      <c r="A1834" s="52"/>
      <c r="B1834" s="50">
        <f t="shared" si="36"/>
        <v>1812</v>
      </c>
      <c r="C1834" s="913"/>
      <c r="D1834" s="913"/>
      <c r="E1834" s="913"/>
      <c r="F1834" s="55"/>
      <c r="L1834" s="372"/>
      <c r="M1834" s="372"/>
      <c r="S1834" s="378"/>
      <c r="T1834" s="372"/>
      <c r="U1834" s="372"/>
      <c r="V1834" s="372"/>
    </row>
    <row r="1835" spans="1:22">
      <c r="A1835" s="52"/>
      <c r="B1835" s="50">
        <f t="shared" si="36"/>
        <v>1813</v>
      </c>
      <c r="C1835" s="913"/>
      <c r="D1835" s="913"/>
      <c r="E1835" s="913"/>
      <c r="F1835" s="55"/>
      <c r="L1835" s="372"/>
      <c r="M1835" s="372"/>
      <c r="S1835" s="378"/>
      <c r="T1835" s="372"/>
      <c r="U1835" s="372"/>
      <c r="V1835" s="372"/>
    </row>
    <row r="1836" spans="1:22">
      <c r="A1836" s="52"/>
      <c r="B1836" s="50">
        <f t="shared" si="36"/>
        <v>1814</v>
      </c>
      <c r="C1836" s="913"/>
      <c r="D1836" s="913"/>
      <c r="E1836" s="913"/>
      <c r="F1836" s="55"/>
      <c r="L1836" s="372"/>
      <c r="M1836" s="372"/>
      <c r="S1836" s="378"/>
      <c r="T1836" s="372"/>
      <c r="U1836" s="372"/>
      <c r="V1836" s="372"/>
    </row>
    <row r="1837" spans="1:22">
      <c r="A1837" s="52"/>
      <c r="B1837" s="50">
        <f t="shared" si="36"/>
        <v>1815</v>
      </c>
      <c r="C1837" s="913"/>
      <c r="D1837" s="913"/>
      <c r="E1837" s="913"/>
      <c r="F1837" s="55"/>
      <c r="L1837" s="372"/>
      <c r="M1837" s="372"/>
      <c r="S1837" s="378"/>
      <c r="T1837" s="372"/>
      <c r="U1837" s="372"/>
      <c r="V1837" s="372"/>
    </row>
    <row r="1838" spans="1:22">
      <c r="A1838" s="52"/>
      <c r="B1838" s="50">
        <f t="shared" si="36"/>
        <v>1816</v>
      </c>
      <c r="C1838" s="913"/>
      <c r="D1838" s="913"/>
      <c r="E1838" s="913"/>
      <c r="F1838" s="55"/>
      <c r="L1838" s="372"/>
      <c r="M1838" s="372"/>
      <c r="S1838" s="378"/>
      <c r="T1838" s="372"/>
      <c r="U1838" s="372"/>
      <c r="V1838" s="372"/>
    </row>
    <row r="1839" spans="1:22">
      <c r="A1839" s="52"/>
      <c r="B1839" s="50">
        <f t="shared" si="36"/>
        <v>1817</v>
      </c>
      <c r="C1839" s="913"/>
      <c r="D1839" s="913"/>
      <c r="E1839" s="913"/>
      <c r="F1839" s="55"/>
      <c r="L1839" s="372"/>
      <c r="M1839" s="372"/>
      <c r="S1839" s="378"/>
      <c r="T1839" s="372"/>
      <c r="U1839" s="372"/>
      <c r="V1839" s="372"/>
    </row>
    <row r="1840" spans="1:22">
      <c r="A1840" s="52"/>
      <c r="B1840" s="50">
        <f t="shared" si="36"/>
        <v>1818</v>
      </c>
      <c r="C1840" s="913"/>
      <c r="D1840" s="913"/>
      <c r="E1840" s="913"/>
      <c r="F1840" s="55"/>
      <c r="L1840" s="372"/>
      <c r="M1840" s="372"/>
      <c r="S1840" s="378"/>
      <c r="T1840" s="372"/>
      <c r="U1840" s="372"/>
      <c r="V1840" s="372"/>
    </row>
    <row r="1841" spans="1:22">
      <c r="A1841" s="52"/>
      <c r="B1841" s="50">
        <f t="shared" si="36"/>
        <v>1819</v>
      </c>
      <c r="C1841" s="913"/>
      <c r="D1841" s="913"/>
      <c r="E1841" s="913"/>
      <c r="F1841" s="55"/>
      <c r="L1841" s="372"/>
      <c r="M1841" s="372"/>
      <c r="S1841" s="378"/>
      <c r="T1841" s="372"/>
      <c r="U1841" s="372"/>
      <c r="V1841" s="372"/>
    </row>
    <row r="1842" spans="1:22">
      <c r="A1842" s="52"/>
      <c r="B1842" s="50">
        <f t="shared" si="36"/>
        <v>1820</v>
      </c>
      <c r="C1842" s="913"/>
      <c r="D1842" s="913"/>
      <c r="E1842" s="913"/>
      <c r="F1842" s="55"/>
      <c r="L1842" s="372"/>
      <c r="M1842" s="372"/>
      <c r="S1842" s="378"/>
      <c r="T1842" s="372"/>
      <c r="U1842" s="372"/>
      <c r="V1842" s="372"/>
    </row>
    <row r="1843" spans="1:22">
      <c r="A1843" s="52"/>
      <c r="B1843" s="50">
        <f t="shared" si="36"/>
        <v>1821</v>
      </c>
      <c r="C1843" s="913"/>
      <c r="D1843" s="913"/>
      <c r="E1843" s="913"/>
      <c r="F1843" s="55"/>
      <c r="L1843" s="372"/>
      <c r="M1843" s="372"/>
      <c r="S1843" s="378"/>
      <c r="T1843" s="372"/>
      <c r="U1843" s="372"/>
      <c r="V1843" s="372"/>
    </row>
    <row r="1844" spans="1:22">
      <c r="A1844" s="52"/>
      <c r="B1844" s="50">
        <f t="shared" si="36"/>
        <v>1822</v>
      </c>
      <c r="C1844" s="913"/>
      <c r="D1844" s="913"/>
      <c r="E1844" s="913"/>
      <c r="F1844" s="55"/>
      <c r="L1844" s="372"/>
      <c r="M1844" s="372"/>
      <c r="S1844" s="378"/>
      <c r="T1844" s="372"/>
      <c r="U1844" s="372"/>
      <c r="V1844" s="372"/>
    </row>
    <row r="1845" spans="1:22">
      <c r="A1845" s="52"/>
      <c r="B1845" s="50">
        <f t="shared" si="36"/>
        <v>1823</v>
      </c>
      <c r="C1845" s="913"/>
      <c r="D1845" s="913"/>
      <c r="E1845" s="913"/>
      <c r="F1845" s="55"/>
      <c r="L1845" s="372"/>
      <c r="M1845" s="372"/>
      <c r="S1845" s="378"/>
      <c r="T1845" s="372"/>
      <c r="U1845" s="372"/>
      <c r="V1845" s="372"/>
    </row>
    <row r="1846" spans="1:22">
      <c r="A1846" s="52"/>
      <c r="B1846" s="50">
        <f t="shared" si="36"/>
        <v>1824</v>
      </c>
      <c r="C1846" s="913"/>
      <c r="D1846" s="913"/>
      <c r="E1846" s="913"/>
      <c r="F1846" s="55"/>
      <c r="L1846" s="372"/>
      <c r="M1846" s="372"/>
      <c r="S1846" s="378"/>
      <c r="T1846" s="372"/>
      <c r="U1846" s="372"/>
      <c r="V1846" s="372"/>
    </row>
    <row r="1847" spans="1:22">
      <c r="A1847" s="52"/>
      <c r="B1847" s="50">
        <f t="shared" si="36"/>
        <v>1825</v>
      </c>
      <c r="C1847" s="913"/>
      <c r="D1847" s="913"/>
      <c r="E1847" s="913"/>
      <c r="F1847" s="55"/>
      <c r="L1847" s="372"/>
      <c r="M1847" s="372"/>
      <c r="S1847" s="378"/>
      <c r="T1847" s="372"/>
      <c r="U1847" s="372"/>
      <c r="V1847" s="372"/>
    </row>
    <row r="1848" spans="1:22">
      <c r="A1848" s="52"/>
      <c r="B1848" s="50">
        <f t="shared" si="36"/>
        <v>1826</v>
      </c>
      <c r="C1848" s="913"/>
      <c r="D1848" s="913"/>
      <c r="E1848" s="913"/>
      <c r="F1848" s="55"/>
      <c r="L1848" s="372"/>
      <c r="M1848" s="372"/>
      <c r="S1848" s="378"/>
      <c r="T1848" s="372"/>
      <c r="U1848" s="372"/>
      <c r="V1848" s="372"/>
    </row>
    <row r="1849" spans="1:22">
      <c r="A1849" s="52"/>
      <c r="B1849" s="50">
        <f t="shared" si="36"/>
        <v>1827</v>
      </c>
      <c r="C1849" s="913"/>
      <c r="D1849" s="913"/>
      <c r="E1849" s="913"/>
      <c r="F1849" s="55"/>
      <c r="L1849" s="372"/>
      <c r="M1849" s="372"/>
      <c r="S1849" s="378"/>
      <c r="T1849" s="372"/>
      <c r="U1849" s="372"/>
      <c r="V1849" s="372"/>
    </row>
    <row r="1850" spans="1:22">
      <c r="A1850" s="52"/>
      <c r="B1850" s="50">
        <f t="shared" si="36"/>
        <v>1828</v>
      </c>
      <c r="C1850" s="913"/>
      <c r="D1850" s="913"/>
      <c r="E1850" s="913"/>
      <c r="F1850" s="55"/>
      <c r="L1850" s="372"/>
      <c r="M1850" s="372"/>
      <c r="S1850" s="378"/>
      <c r="T1850" s="372"/>
      <c r="U1850" s="372"/>
      <c r="V1850" s="372"/>
    </row>
    <row r="1851" spans="1:22">
      <c r="A1851" s="52"/>
      <c r="B1851" s="50">
        <f t="shared" si="36"/>
        <v>1829</v>
      </c>
      <c r="C1851" s="913"/>
      <c r="D1851" s="913"/>
      <c r="E1851" s="913"/>
      <c r="F1851" s="55"/>
      <c r="L1851" s="372"/>
      <c r="M1851" s="372"/>
      <c r="S1851" s="378"/>
      <c r="T1851" s="372"/>
      <c r="U1851" s="372"/>
      <c r="V1851" s="372"/>
    </row>
    <row r="1852" spans="1:22">
      <c r="A1852" s="52"/>
      <c r="B1852" s="50">
        <f t="shared" si="36"/>
        <v>1830</v>
      </c>
      <c r="C1852" s="913"/>
      <c r="D1852" s="913"/>
      <c r="E1852" s="913"/>
      <c r="F1852" s="55"/>
      <c r="L1852" s="372"/>
      <c r="M1852" s="372"/>
      <c r="S1852" s="378"/>
      <c r="T1852" s="372"/>
      <c r="U1852" s="372"/>
      <c r="V1852" s="372"/>
    </row>
    <row r="1853" spans="1:22">
      <c r="A1853" s="52"/>
      <c r="B1853" s="50">
        <f t="shared" si="36"/>
        <v>1831</v>
      </c>
      <c r="C1853" s="913"/>
      <c r="D1853" s="913"/>
      <c r="E1853" s="913"/>
      <c r="F1853" s="55"/>
      <c r="L1853" s="372"/>
      <c r="M1853" s="372"/>
      <c r="S1853" s="378"/>
      <c r="T1853" s="372"/>
      <c r="U1853" s="372"/>
      <c r="V1853" s="372"/>
    </row>
    <row r="1854" spans="1:22">
      <c r="A1854" s="52"/>
      <c r="B1854" s="50">
        <f t="shared" si="36"/>
        <v>1832</v>
      </c>
      <c r="C1854" s="913"/>
      <c r="D1854" s="913"/>
      <c r="E1854" s="913"/>
      <c r="F1854" s="55"/>
      <c r="L1854" s="372"/>
      <c r="M1854" s="372"/>
      <c r="S1854" s="378"/>
      <c r="T1854" s="372"/>
      <c r="U1854" s="372"/>
      <c r="V1854" s="372"/>
    </row>
    <row r="1855" spans="1:22">
      <c r="A1855" s="52"/>
      <c r="B1855" s="50">
        <f t="shared" si="36"/>
        <v>1833</v>
      </c>
      <c r="C1855" s="913"/>
      <c r="D1855" s="913"/>
      <c r="E1855" s="913"/>
      <c r="F1855" s="55"/>
      <c r="L1855" s="372"/>
      <c r="M1855" s="372"/>
      <c r="S1855" s="378"/>
      <c r="T1855" s="372"/>
      <c r="U1855" s="372"/>
      <c r="V1855" s="372"/>
    </row>
    <row r="1856" spans="1:22">
      <c r="A1856" s="52"/>
      <c r="B1856" s="50">
        <f t="shared" si="36"/>
        <v>1834</v>
      </c>
      <c r="C1856" s="913"/>
      <c r="D1856" s="913"/>
      <c r="E1856" s="913"/>
      <c r="F1856" s="55"/>
      <c r="L1856" s="372"/>
      <c r="M1856" s="372"/>
      <c r="S1856" s="378"/>
      <c r="T1856" s="372"/>
      <c r="U1856" s="372"/>
      <c r="V1856" s="372"/>
    </row>
    <row r="1857" spans="1:22">
      <c r="A1857" s="52"/>
      <c r="B1857" s="50">
        <f t="shared" si="36"/>
        <v>1835</v>
      </c>
      <c r="C1857" s="913"/>
      <c r="D1857" s="913"/>
      <c r="E1857" s="913"/>
      <c r="F1857" s="55"/>
      <c r="L1857" s="372"/>
      <c r="M1857" s="372"/>
      <c r="S1857" s="378"/>
      <c r="T1857" s="372"/>
      <c r="U1857" s="372"/>
      <c r="V1857" s="372"/>
    </row>
    <row r="1858" spans="1:22">
      <c r="A1858" s="52"/>
      <c r="B1858" s="50">
        <f t="shared" si="36"/>
        <v>1836</v>
      </c>
      <c r="C1858" s="913"/>
      <c r="D1858" s="913"/>
      <c r="E1858" s="913"/>
      <c r="F1858" s="55"/>
      <c r="L1858" s="372"/>
      <c r="M1858" s="372"/>
      <c r="S1858" s="378"/>
      <c r="T1858" s="372"/>
      <c r="U1858" s="372"/>
      <c r="V1858" s="372"/>
    </row>
    <row r="1859" spans="1:22">
      <c r="A1859" s="52"/>
      <c r="B1859" s="50">
        <f t="shared" si="36"/>
        <v>1837</v>
      </c>
      <c r="C1859" s="913"/>
      <c r="D1859" s="913"/>
      <c r="E1859" s="913"/>
      <c r="F1859" s="55"/>
      <c r="L1859" s="372"/>
      <c r="M1859" s="372"/>
      <c r="S1859" s="378"/>
      <c r="T1859" s="372"/>
      <c r="U1859" s="372"/>
      <c r="V1859" s="372"/>
    </row>
    <row r="1860" spans="1:22">
      <c r="A1860" s="52"/>
      <c r="B1860" s="50">
        <f t="shared" si="36"/>
        <v>1838</v>
      </c>
      <c r="C1860" s="913"/>
      <c r="D1860" s="913"/>
      <c r="E1860" s="913"/>
      <c r="F1860" s="55"/>
      <c r="L1860" s="372"/>
      <c r="M1860" s="372"/>
      <c r="S1860" s="378"/>
      <c r="T1860" s="372"/>
      <c r="U1860" s="372"/>
      <c r="V1860" s="372"/>
    </row>
    <row r="1861" spans="1:22">
      <c r="A1861" s="52"/>
      <c r="B1861" s="50">
        <f t="shared" si="36"/>
        <v>1839</v>
      </c>
      <c r="C1861" s="913"/>
      <c r="D1861" s="913"/>
      <c r="E1861" s="913"/>
      <c r="F1861" s="55"/>
      <c r="L1861" s="372"/>
      <c r="M1861" s="372"/>
      <c r="S1861" s="378"/>
      <c r="T1861" s="372"/>
      <c r="U1861" s="372"/>
      <c r="V1861" s="372"/>
    </row>
    <row r="1862" spans="1:22">
      <c r="A1862" s="52"/>
      <c r="B1862" s="50">
        <f t="shared" si="36"/>
        <v>1840</v>
      </c>
      <c r="C1862" s="913"/>
      <c r="D1862" s="913"/>
      <c r="E1862" s="913"/>
      <c r="F1862" s="55"/>
      <c r="L1862" s="372"/>
      <c r="M1862" s="372"/>
      <c r="S1862" s="378"/>
      <c r="T1862" s="372"/>
      <c r="U1862" s="372"/>
      <c r="V1862" s="372"/>
    </row>
    <row r="1863" spans="1:22">
      <c r="A1863" s="52"/>
      <c r="B1863" s="50">
        <f t="shared" si="36"/>
        <v>1841</v>
      </c>
      <c r="C1863" s="913"/>
      <c r="D1863" s="913"/>
      <c r="E1863" s="913"/>
      <c r="F1863" s="55"/>
      <c r="L1863" s="372"/>
      <c r="M1863" s="372"/>
      <c r="S1863" s="378"/>
      <c r="T1863" s="372"/>
      <c r="U1863" s="372"/>
      <c r="V1863" s="372"/>
    </row>
    <row r="1864" spans="1:22">
      <c r="A1864" s="52"/>
      <c r="B1864" s="50">
        <f t="shared" si="36"/>
        <v>1842</v>
      </c>
      <c r="C1864" s="913"/>
      <c r="D1864" s="913"/>
      <c r="E1864" s="913"/>
      <c r="F1864" s="55"/>
      <c r="L1864" s="372"/>
      <c r="M1864" s="372"/>
      <c r="S1864" s="378"/>
      <c r="T1864" s="372"/>
      <c r="U1864" s="372"/>
      <c r="V1864" s="372"/>
    </row>
    <row r="1865" spans="1:22">
      <c r="A1865" s="52"/>
      <c r="B1865" s="50">
        <f t="shared" si="36"/>
        <v>1843</v>
      </c>
      <c r="C1865" s="913"/>
      <c r="D1865" s="913"/>
      <c r="E1865" s="913"/>
      <c r="F1865" s="55"/>
      <c r="L1865" s="372"/>
      <c r="M1865" s="372"/>
      <c r="S1865" s="378"/>
      <c r="T1865" s="372"/>
      <c r="U1865" s="372"/>
      <c r="V1865" s="372"/>
    </row>
    <row r="1866" spans="1:22">
      <c r="A1866" s="52"/>
      <c r="B1866" s="50">
        <f t="shared" si="36"/>
        <v>1844</v>
      </c>
      <c r="C1866" s="913"/>
      <c r="D1866" s="913"/>
      <c r="E1866" s="913"/>
      <c r="F1866" s="55"/>
      <c r="L1866" s="372"/>
      <c r="M1866" s="372"/>
      <c r="S1866" s="378"/>
      <c r="T1866" s="372"/>
      <c r="U1866" s="372"/>
      <c r="V1866" s="372"/>
    </row>
    <row r="1867" spans="1:22">
      <c r="A1867" s="52"/>
      <c r="B1867" s="50">
        <f t="shared" si="36"/>
        <v>1845</v>
      </c>
      <c r="C1867" s="913"/>
      <c r="D1867" s="913"/>
      <c r="E1867" s="913"/>
      <c r="F1867" s="55"/>
      <c r="L1867" s="372"/>
      <c r="M1867" s="372"/>
      <c r="S1867" s="378"/>
      <c r="T1867" s="372"/>
      <c r="U1867" s="372"/>
      <c r="V1867" s="372"/>
    </row>
    <row r="1868" spans="1:22">
      <c r="A1868" s="52"/>
      <c r="B1868" s="50">
        <f t="shared" si="36"/>
        <v>1846</v>
      </c>
      <c r="C1868" s="913"/>
      <c r="D1868" s="913"/>
      <c r="E1868" s="913"/>
      <c r="F1868" s="55"/>
      <c r="L1868" s="372"/>
      <c r="M1868" s="372"/>
      <c r="S1868" s="378"/>
      <c r="T1868" s="372"/>
      <c r="U1868" s="372"/>
      <c r="V1868" s="372"/>
    </row>
    <row r="1869" spans="1:22">
      <c r="A1869" s="52"/>
      <c r="B1869" s="50">
        <f t="shared" si="36"/>
        <v>1847</v>
      </c>
      <c r="C1869" s="913"/>
      <c r="D1869" s="913"/>
      <c r="E1869" s="913"/>
      <c r="F1869" s="55"/>
      <c r="L1869" s="372"/>
      <c r="M1869" s="372"/>
      <c r="S1869" s="378"/>
      <c r="T1869" s="372"/>
      <c r="U1869" s="372"/>
      <c r="V1869" s="372"/>
    </row>
    <row r="1870" spans="1:22">
      <c r="A1870" s="52"/>
      <c r="B1870" s="50">
        <f t="shared" si="36"/>
        <v>1848</v>
      </c>
      <c r="C1870" s="913"/>
      <c r="D1870" s="913"/>
      <c r="E1870" s="913"/>
      <c r="F1870" s="55"/>
      <c r="L1870" s="372"/>
      <c r="M1870" s="372"/>
      <c r="S1870" s="378"/>
      <c r="T1870" s="372"/>
      <c r="U1870" s="372"/>
      <c r="V1870" s="372"/>
    </row>
    <row r="1871" spans="1:22">
      <c r="A1871" s="52"/>
      <c r="B1871" s="50">
        <f t="shared" si="36"/>
        <v>1849</v>
      </c>
      <c r="C1871" s="913"/>
      <c r="D1871" s="913"/>
      <c r="E1871" s="913"/>
      <c r="F1871" s="55"/>
      <c r="L1871" s="372"/>
      <c r="M1871" s="372"/>
      <c r="S1871" s="378"/>
      <c r="T1871" s="372"/>
      <c r="U1871" s="372"/>
      <c r="V1871" s="372"/>
    </row>
    <row r="1872" spans="1:22">
      <c r="A1872" s="52"/>
      <c r="B1872" s="50">
        <f t="shared" si="36"/>
        <v>1850</v>
      </c>
      <c r="C1872" s="913"/>
      <c r="D1872" s="913"/>
      <c r="E1872" s="913"/>
      <c r="F1872" s="55"/>
      <c r="L1872" s="372"/>
      <c r="M1872" s="372"/>
      <c r="S1872" s="378"/>
      <c r="T1872" s="372"/>
      <c r="U1872" s="372"/>
      <c r="V1872" s="372"/>
    </row>
    <row r="1873" spans="1:22">
      <c r="A1873" s="52"/>
      <c r="B1873" s="50">
        <f t="shared" si="36"/>
        <v>1851</v>
      </c>
      <c r="C1873" s="913"/>
      <c r="D1873" s="913"/>
      <c r="E1873" s="913"/>
      <c r="F1873" s="55"/>
      <c r="L1873" s="372"/>
      <c r="M1873" s="372"/>
      <c r="S1873" s="378"/>
      <c r="T1873" s="372"/>
      <c r="U1873" s="372"/>
      <c r="V1873" s="372"/>
    </row>
    <row r="1874" spans="1:22">
      <c r="A1874" s="52"/>
      <c r="B1874" s="50">
        <f t="shared" si="36"/>
        <v>1852</v>
      </c>
      <c r="C1874" s="913"/>
      <c r="D1874" s="913"/>
      <c r="E1874" s="913"/>
      <c r="F1874" s="55"/>
      <c r="L1874" s="372"/>
      <c r="M1874" s="372"/>
      <c r="S1874" s="378"/>
      <c r="T1874" s="372"/>
      <c r="U1874" s="372"/>
      <c r="V1874" s="372"/>
    </row>
    <row r="1875" spans="1:22">
      <c r="A1875" s="52"/>
      <c r="B1875" s="50">
        <f t="shared" si="36"/>
        <v>1853</v>
      </c>
      <c r="C1875" s="913"/>
      <c r="D1875" s="913"/>
      <c r="E1875" s="913"/>
      <c r="F1875" s="55"/>
      <c r="L1875" s="372"/>
      <c r="M1875" s="372"/>
      <c r="S1875" s="378"/>
      <c r="T1875" s="372"/>
      <c r="U1875" s="372"/>
      <c r="V1875" s="372"/>
    </row>
    <row r="1876" spans="1:22">
      <c r="A1876" s="52"/>
      <c r="B1876" s="50">
        <f t="shared" si="36"/>
        <v>1854</v>
      </c>
      <c r="C1876" s="913"/>
      <c r="D1876" s="913"/>
      <c r="E1876" s="913"/>
      <c r="F1876" s="55"/>
      <c r="L1876" s="372"/>
      <c r="M1876" s="372"/>
      <c r="S1876" s="378"/>
      <c r="T1876" s="372"/>
      <c r="U1876" s="372"/>
      <c r="V1876" s="372"/>
    </row>
    <row r="1877" spans="1:22">
      <c r="A1877" s="52"/>
      <c r="B1877" s="50">
        <f t="shared" si="36"/>
        <v>1855</v>
      </c>
      <c r="C1877" s="913"/>
      <c r="D1877" s="913"/>
      <c r="E1877" s="913"/>
      <c r="F1877" s="55"/>
      <c r="L1877" s="372"/>
      <c r="M1877" s="372"/>
      <c r="S1877" s="378"/>
      <c r="T1877" s="372"/>
      <c r="U1877" s="372"/>
      <c r="V1877" s="372"/>
    </row>
    <row r="1878" spans="1:22">
      <c r="A1878" s="52"/>
      <c r="B1878" s="50">
        <f t="shared" si="36"/>
        <v>1856</v>
      </c>
      <c r="C1878" s="913"/>
      <c r="D1878" s="913"/>
      <c r="E1878" s="913"/>
      <c r="F1878" s="55"/>
      <c r="L1878" s="372"/>
      <c r="M1878" s="372"/>
      <c r="S1878" s="378"/>
      <c r="T1878" s="372"/>
      <c r="U1878" s="372"/>
      <c r="V1878" s="372"/>
    </row>
    <row r="1879" spans="1:22">
      <c r="A1879" s="52"/>
      <c r="B1879" s="50">
        <f t="shared" si="36"/>
        <v>1857</v>
      </c>
      <c r="C1879" s="913"/>
      <c r="D1879" s="913"/>
      <c r="E1879" s="913"/>
      <c r="F1879" s="55"/>
      <c r="L1879" s="372"/>
      <c r="M1879" s="372"/>
      <c r="S1879" s="378"/>
      <c r="T1879" s="372"/>
      <c r="U1879" s="372"/>
      <c r="V1879" s="372"/>
    </row>
    <row r="1880" spans="1:22">
      <c r="A1880" s="52"/>
      <c r="B1880" s="50">
        <f t="shared" si="36"/>
        <v>1858</v>
      </c>
      <c r="C1880" s="913"/>
      <c r="D1880" s="913"/>
      <c r="E1880" s="913"/>
      <c r="F1880" s="55"/>
      <c r="L1880" s="372"/>
      <c r="M1880" s="372"/>
      <c r="S1880" s="378"/>
      <c r="T1880" s="372"/>
      <c r="U1880" s="372"/>
      <c r="V1880" s="372"/>
    </row>
    <row r="1881" spans="1:22">
      <c r="A1881" s="52"/>
      <c r="B1881" s="50">
        <f t="shared" ref="B1881:B1944" si="37">B1880+1</f>
        <v>1859</v>
      </c>
      <c r="C1881" s="913"/>
      <c r="D1881" s="913"/>
      <c r="E1881" s="913"/>
      <c r="F1881" s="55"/>
      <c r="L1881" s="372"/>
      <c r="M1881" s="372"/>
      <c r="S1881" s="378"/>
      <c r="T1881" s="372"/>
      <c r="U1881" s="372"/>
      <c r="V1881" s="372"/>
    </row>
    <row r="1882" spans="1:22">
      <c r="A1882" s="52"/>
      <c r="B1882" s="50">
        <f t="shared" si="37"/>
        <v>1860</v>
      </c>
      <c r="C1882" s="913"/>
      <c r="D1882" s="913"/>
      <c r="E1882" s="913"/>
      <c r="F1882" s="55"/>
      <c r="L1882" s="372"/>
      <c r="M1882" s="372"/>
      <c r="S1882" s="378"/>
      <c r="T1882" s="372"/>
      <c r="U1882" s="372"/>
      <c r="V1882" s="372"/>
    </row>
    <row r="1883" spans="1:22">
      <c r="A1883" s="52"/>
      <c r="B1883" s="50">
        <f t="shared" si="37"/>
        <v>1861</v>
      </c>
      <c r="C1883" s="913"/>
      <c r="D1883" s="913"/>
      <c r="E1883" s="913"/>
      <c r="F1883" s="55"/>
      <c r="L1883" s="372"/>
      <c r="M1883" s="372"/>
      <c r="S1883" s="378"/>
      <c r="T1883" s="372"/>
      <c r="U1883" s="372"/>
      <c r="V1883" s="372"/>
    </row>
    <row r="1884" spans="1:22">
      <c r="A1884" s="52"/>
      <c r="B1884" s="50">
        <f t="shared" si="37"/>
        <v>1862</v>
      </c>
      <c r="C1884" s="913"/>
      <c r="D1884" s="913"/>
      <c r="E1884" s="913"/>
      <c r="F1884" s="55"/>
      <c r="L1884" s="372"/>
      <c r="M1884" s="372"/>
      <c r="S1884" s="378"/>
      <c r="T1884" s="372"/>
      <c r="U1884" s="372"/>
      <c r="V1884" s="372"/>
    </row>
    <row r="1885" spans="1:22">
      <c r="A1885" s="52"/>
      <c r="B1885" s="50">
        <f t="shared" si="37"/>
        <v>1863</v>
      </c>
      <c r="C1885" s="913"/>
      <c r="D1885" s="913"/>
      <c r="E1885" s="913"/>
      <c r="F1885" s="55"/>
      <c r="L1885" s="372"/>
      <c r="M1885" s="372"/>
      <c r="S1885" s="378"/>
      <c r="T1885" s="372"/>
      <c r="U1885" s="372"/>
      <c r="V1885" s="372"/>
    </row>
    <row r="1886" spans="1:22">
      <c r="A1886" s="52"/>
      <c r="B1886" s="50">
        <f t="shared" si="37"/>
        <v>1864</v>
      </c>
      <c r="C1886" s="913"/>
      <c r="D1886" s="913"/>
      <c r="E1886" s="913"/>
      <c r="F1886" s="55"/>
      <c r="L1886" s="372"/>
      <c r="M1886" s="372"/>
      <c r="S1886" s="378"/>
      <c r="T1886" s="372"/>
      <c r="U1886" s="372"/>
      <c r="V1886" s="372"/>
    </row>
    <row r="1887" spans="1:22">
      <c r="A1887" s="52"/>
      <c r="B1887" s="50">
        <f t="shared" si="37"/>
        <v>1865</v>
      </c>
      <c r="C1887" s="913"/>
      <c r="D1887" s="913"/>
      <c r="E1887" s="913"/>
      <c r="F1887" s="55"/>
      <c r="L1887" s="372"/>
      <c r="M1887" s="372"/>
      <c r="S1887" s="378"/>
      <c r="T1887" s="372"/>
      <c r="U1887" s="372"/>
      <c r="V1887" s="372"/>
    </row>
    <row r="1888" spans="1:22">
      <c r="A1888" s="52"/>
      <c r="B1888" s="50">
        <f t="shared" si="37"/>
        <v>1866</v>
      </c>
      <c r="C1888" s="913"/>
      <c r="D1888" s="913"/>
      <c r="E1888" s="913"/>
      <c r="F1888" s="55"/>
      <c r="L1888" s="372"/>
      <c r="M1888" s="372"/>
      <c r="S1888" s="378"/>
      <c r="T1888" s="372"/>
      <c r="U1888" s="372"/>
      <c r="V1888" s="372"/>
    </row>
    <row r="1889" spans="1:22">
      <c r="A1889" s="52"/>
      <c r="B1889" s="50">
        <f t="shared" si="37"/>
        <v>1867</v>
      </c>
      <c r="C1889" s="913"/>
      <c r="D1889" s="913"/>
      <c r="E1889" s="913"/>
      <c r="F1889" s="55"/>
      <c r="L1889" s="372"/>
      <c r="M1889" s="372"/>
      <c r="S1889" s="378"/>
      <c r="T1889" s="372"/>
      <c r="U1889" s="372"/>
      <c r="V1889" s="372"/>
    </row>
    <row r="1890" spans="1:22">
      <c r="A1890" s="52"/>
      <c r="B1890" s="50">
        <f t="shared" si="37"/>
        <v>1868</v>
      </c>
      <c r="C1890" s="913"/>
      <c r="D1890" s="913"/>
      <c r="E1890" s="913"/>
      <c r="F1890" s="55"/>
      <c r="L1890" s="372"/>
      <c r="M1890" s="372"/>
      <c r="S1890" s="378"/>
      <c r="T1890" s="372"/>
      <c r="U1890" s="372"/>
      <c r="V1890" s="372"/>
    </row>
    <row r="1891" spans="1:22">
      <c r="A1891" s="52"/>
      <c r="B1891" s="50">
        <f t="shared" si="37"/>
        <v>1869</v>
      </c>
      <c r="C1891" s="913"/>
      <c r="D1891" s="913"/>
      <c r="E1891" s="913"/>
      <c r="F1891" s="55"/>
      <c r="L1891" s="372"/>
      <c r="M1891" s="372"/>
      <c r="S1891" s="378"/>
      <c r="T1891" s="372"/>
      <c r="U1891" s="372"/>
      <c r="V1891" s="372"/>
    </row>
    <row r="1892" spans="1:22">
      <c r="A1892" s="52"/>
      <c r="B1892" s="50">
        <f t="shared" si="37"/>
        <v>1870</v>
      </c>
      <c r="C1892" s="913"/>
      <c r="D1892" s="913"/>
      <c r="E1892" s="913"/>
      <c r="F1892" s="55"/>
      <c r="L1892" s="372"/>
      <c r="M1892" s="372"/>
      <c r="S1892" s="378"/>
      <c r="T1892" s="372"/>
      <c r="U1892" s="372"/>
      <c r="V1892" s="372"/>
    </row>
    <row r="1893" spans="1:22">
      <c r="A1893" s="52"/>
      <c r="B1893" s="50">
        <f t="shared" si="37"/>
        <v>1871</v>
      </c>
      <c r="C1893" s="913"/>
      <c r="D1893" s="913"/>
      <c r="E1893" s="913"/>
      <c r="F1893" s="55"/>
      <c r="L1893" s="372"/>
      <c r="M1893" s="372"/>
      <c r="S1893" s="378"/>
      <c r="T1893" s="372"/>
      <c r="U1893" s="372"/>
      <c r="V1893" s="372"/>
    </row>
    <row r="1894" spans="1:22">
      <c r="A1894" s="52"/>
      <c r="B1894" s="50">
        <f t="shared" si="37"/>
        <v>1872</v>
      </c>
      <c r="C1894" s="913"/>
      <c r="D1894" s="913"/>
      <c r="E1894" s="913"/>
      <c r="F1894" s="55"/>
      <c r="L1894" s="372"/>
      <c r="M1894" s="372"/>
      <c r="S1894" s="378"/>
      <c r="T1894" s="372"/>
      <c r="U1894" s="372"/>
      <c r="V1894" s="372"/>
    </row>
    <row r="1895" spans="1:22">
      <c r="A1895" s="52"/>
      <c r="B1895" s="50">
        <f t="shared" si="37"/>
        <v>1873</v>
      </c>
      <c r="C1895" s="913"/>
      <c r="D1895" s="913"/>
      <c r="E1895" s="913"/>
      <c r="F1895" s="55"/>
      <c r="L1895" s="372"/>
      <c r="M1895" s="372"/>
      <c r="S1895" s="378"/>
      <c r="T1895" s="372"/>
      <c r="U1895" s="372"/>
      <c r="V1895" s="372"/>
    </row>
    <row r="1896" spans="1:22">
      <c r="A1896" s="52"/>
      <c r="B1896" s="50">
        <f t="shared" si="37"/>
        <v>1874</v>
      </c>
      <c r="C1896" s="913"/>
      <c r="D1896" s="913"/>
      <c r="E1896" s="913"/>
      <c r="F1896" s="55"/>
      <c r="L1896" s="372"/>
      <c r="M1896" s="372"/>
      <c r="S1896" s="378"/>
      <c r="T1896" s="372"/>
      <c r="U1896" s="372"/>
      <c r="V1896" s="372"/>
    </row>
    <row r="1897" spans="1:22">
      <c r="A1897" s="52"/>
      <c r="B1897" s="50">
        <f t="shared" si="37"/>
        <v>1875</v>
      </c>
      <c r="C1897" s="913"/>
      <c r="D1897" s="913"/>
      <c r="E1897" s="913"/>
      <c r="F1897" s="55"/>
      <c r="L1897" s="372"/>
      <c r="M1897" s="372"/>
      <c r="S1897" s="378"/>
      <c r="T1897" s="372"/>
      <c r="U1897" s="372"/>
      <c r="V1897" s="372"/>
    </row>
    <row r="1898" spans="1:22">
      <c r="A1898" s="52"/>
      <c r="B1898" s="50">
        <f t="shared" si="37"/>
        <v>1876</v>
      </c>
      <c r="C1898" s="913"/>
      <c r="D1898" s="913"/>
      <c r="E1898" s="913"/>
      <c r="F1898" s="55"/>
      <c r="L1898" s="372"/>
      <c r="M1898" s="372"/>
      <c r="S1898" s="378"/>
      <c r="T1898" s="372"/>
      <c r="U1898" s="372"/>
      <c r="V1898" s="372"/>
    </row>
    <row r="1899" spans="1:22">
      <c r="A1899" s="52"/>
      <c r="B1899" s="50">
        <f t="shared" si="37"/>
        <v>1877</v>
      </c>
      <c r="C1899" s="913"/>
      <c r="D1899" s="913"/>
      <c r="E1899" s="913"/>
      <c r="F1899" s="55"/>
      <c r="L1899" s="372"/>
      <c r="M1899" s="372"/>
      <c r="S1899" s="378"/>
      <c r="T1899" s="372"/>
      <c r="U1899" s="372"/>
      <c r="V1899" s="372"/>
    </row>
    <row r="1900" spans="1:22">
      <c r="A1900" s="52"/>
      <c r="B1900" s="50">
        <f t="shared" si="37"/>
        <v>1878</v>
      </c>
      <c r="C1900" s="913"/>
      <c r="D1900" s="913"/>
      <c r="E1900" s="913"/>
      <c r="F1900" s="55"/>
      <c r="L1900" s="372"/>
      <c r="M1900" s="372"/>
      <c r="S1900" s="378"/>
      <c r="T1900" s="372"/>
      <c r="U1900" s="372"/>
      <c r="V1900" s="372"/>
    </row>
    <row r="1901" spans="1:22">
      <c r="A1901" s="52"/>
      <c r="B1901" s="50">
        <f t="shared" si="37"/>
        <v>1879</v>
      </c>
      <c r="C1901" s="913"/>
      <c r="D1901" s="913"/>
      <c r="E1901" s="913"/>
      <c r="F1901" s="55"/>
      <c r="L1901" s="372"/>
      <c r="M1901" s="372"/>
      <c r="S1901" s="378"/>
      <c r="T1901" s="372"/>
      <c r="U1901" s="372"/>
      <c r="V1901" s="372"/>
    </row>
    <row r="1902" spans="1:22">
      <c r="A1902" s="52"/>
      <c r="B1902" s="50">
        <f t="shared" si="37"/>
        <v>1880</v>
      </c>
      <c r="C1902" s="913"/>
      <c r="D1902" s="913"/>
      <c r="E1902" s="913"/>
      <c r="F1902" s="55"/>
      <c r="L1902" s="372"/>
      <c r="M1902" s="372"/>
      <c r="S1902" s="378"/>
      <c r="T1902" s="372"/>
      <c r="U1902" s="372"/>
      <c r="V1902" s="372"/>
    </row>
    <row r="1903" spans="1:22">
      <c r="A1903" s="52"/>
      <c r="B1903" s="50">
        <f t="shared" si="37"/>
        <v>1881</v>
      </c>
      <c r="C1903" s="913"/>
      <c r="D1903" s="913"/>
      <c r="E1903" s="913"/>
      <c r="F1903" s="55"/>
      <c r="L1903" s="372"/>
      <c r="M1903" s="372"/>
      <c r="S1903" s="378"/>
      <c r="T1903" s="372"/>
      <c r="U1903" s="372"/>
      <c r="V1903" s="372"/>
    </row>
    <row r="1904" spans="1:22">
      <c r="A1904" s="52"/>
      <c r="B1904" s="50">
        <f t="shared" si="37"/>
        <v>1882</v>
      </c>
      <c r="C1904" s="913"/>
      <c r="D1904" s="913"/>
      <c r="E1904" s="913"/>
      <c r="F1904" s="55"/>
      <c r="L1904" s="372"/>
      <c r="M1904" s="372"/>
      <c r="S1904" s="378"/>
      <c r="T1904" s="372"/>
      <c r="U1904" s="372"/>
      <c r="V1904" s="372"/>
    </row>
    <row r="1905" spans="1:22">
      <c r="A1905" s="52"/>
      <c r="B1905" s="50">
        <f t="shared" si="37"/>
        <v>1883</v>
      </c>
      <c r="C1905" s="913"/>
      <c r="D1905" s="913"/>
      <c r="E1905" s="913"/>
      <c r="F1905" s="55"/>
      <c r="L1905" s="372"/>
      <c r="M1905" s="372"/>
      <c r="S1905" s="378"/>
      <c r="T1905" s="372"/>
      <c r="U1905" s="372"/>
      <c r="V1905" s="372"/>
    </row>
    <row r="1906" spans="1:22">
      <c r="A1906" s="52"/>
      <c r="B1906" s="50">
        <f t="shared" si="37"/>
        <v>1884</v>
      </c>
      <c r="C1906" s="913"/>
      <c r="D1906" s="913"/>
      <c r="E1906" s="913"/>
      <c r="F1906" s="55"/>
      <c r="L1906" s="372"/>
      <c r="M1906" s="372"/>
      <c r="S1906" s="378"/>
      <c r="T1906" s="372"/>
      <c r="U1906" s="372"/>
      <c r="V1906" s="372"/>
    </row>
    <row r="1907" spans="1:22">
      <c r="A1907" s="52"/>
      <c r="B1907" s="50">
        <f t="shared" si="37"/>
        <v>1885</v>
      </c>
      <c r="C1907" s="913"/>
      <c r="D1907" s="913"/>
      <c r="E1907" s="913"/>
      <c r="F1907" s="55"/>
      <c r="L1907" s="372"/>
      <c r="M1907" s="372"/>
      <c r="S1907" s="378"/>
      <c r="T1907" s="372"/>
      <c r="U1907" s="372"/>
      <c r="V1907" s="372"/>
    </row>
    <row r="1908" spans="1:22">
      <c r="A1908" s="52"/>
      <c r="B1908" s="50">
        <f t="shared" si="37"/>
        <v>1886</v>
      </c>
      <c r="C1908" s="913"/>
      <c r="D1908" s="913"/>
      <c r="E1908" s="913"/>
      <c r="F1908" s="55"/>
      <c r="L1908" s="372"/>
      <c r="M1908" s="372"/>
      <c r="S1908" s="378"/>
      <c r="T1908" s="372"/>
      <c r="U1908" s="372"/>
      <c r="V1908" s="372"/>
    </row>
    <row r="1909" spans="1:22">
      <c r="A1909" s="52"/>
      <c r="B1909" s="50">
        <f t="shared" si="37"/>
        <v>1887</v>
      </c>
      <c r="C1909" s="913"/>
      <c r="D1909" s="913"/>
      <c r="E1909" s="913"/>
      <c r="F1909" s="55"/>
      <c r="L1909" s="372"/>
      <c r="M1909" s="372"/>
      <c r="S1909" s="378"/>
      <c r="T1909" s="372"/>
      <c r="U1909" s="372"/>
      <c r="V1909" s="372"/>
    </row>
    <row r="1910" spans="1:22">
      <c r="A1910" s="52"/>
      <c r="B1910" s="50">
        <f t="shared" si="37"/>
        <v>1888</v>
      </c>
      <c r="C1910" s="913"/>
      <c r="D1910" s="913"/>
      <c r="E1910" s="913"/>
      <c r="F1910" s="55"/>
      <c r="L1910" s="372"/>
      <c r="M1910" s="372"/>
      <c r="S1910" s="378"/>
      <c r="T1910" s="372"/>
      <c r="U1910" s="372"/>
      <c r="V1910" s="372"/>
    </row>
    <row r="1911" spans="1:22">
      <c r="A1911" s="52"/>
      <c r="B1911" s="50">
        <f t="shared" si="37"/>
        <v>1889</v>
      </c>
      <c r="C1911" s="913"/>
      <c r="D1911" s="913"/>
      <c r="E1911" s="913"/>
      <c r="F1911" s="55"/>
      <c r="L1911" s="372"/>
      <c r="M1911" s="372"/>
      <c r="S1911" s="378"/>
      <c r="T1911" s="372"/>
      <c r="U1911" s="372"/>
      <c r="V1911" s="372"/>
    </row>
    <row r="1912" spans="1:22">
      <c r="A1912" s="52"/>
      <c r="B1912" s="50">
        <f t="shared" si="37"/>
        <v>1890</v>
      </c>
      <c r="C1912" s="913"/>
      <c r="D1912" s="913"/>
      <c r="E1912" s="913"/>
      <c r="F1912" s="55"/>
      <c r="L1912" s="372"/>
      <c r="M1912" s="372"/>
      <c r="S1912" s="378"/>
      <c r="T1912" s="372"/>
      <c r="U1912" s="372"/>
      <c r="V1912" s="372"/>
    </row>
    <row r="1913" spans="1:22">
      <c r="A1913" s="52"/>
      <c r="B1913" s="50">
        <f t="shared" si="37"/>
        <v>1891</v>
      </c>
      <c r="C1913" s="913"/>
      <c r="D1913" s="913"/>
      <c r="E1913" s="913"/>
      <c r="F1913" s="55"/>
      <c r="L1913" s="372"/>
      <c r="M1913" s="372"/>
      <c r="S1913" s="378"/>
      <c r="T1913" s="372"/>
      <c r="U1913" s="372"/>
      <c r="V1913" s="372"/>
    </row>
    <row r="1914" spans="1:22">
      <c r="A1914" s="52"/>
      <c r="B1914" s="50">
        <f t="shared" si="37"/>
        <v>1892</v>
      </c>
      <c r="C1914" s="913"/>
      <c r="D1914" s="913"/>
      <c r="E1914" s="913"/>
      <c r="F1914" s="55"/>
      <c r="L1914" s="372"/>
      <c r="M1914" s="372"/>
      <c r="S1914" s="378"/>
      <c r="T1914" s="372"/>
      <c r="U1914" s="372"/>
      <c r="V1914" s="372"/>
    </row>
    <row r="1915" spans="1:22">
      <c r="A1915" s="52"/>
      <c r="B1915" s="50">
        <f t="shared" si="37"/>
        <v>1893</v>
      </c>
      <c r="C1915" s="913"/>
      <c r="D1915" s="913"/>
      <c r="E1915" s="913"/>
      <c r="F1915" s="55"/>
      <c r="L1915" s="372"/>
      <c r="M1915" s="372"/>
      <c r="S1915" s="378"/>
      <c r="T1915" s="372"/>
      <c r="U1915" s="372"/>
      <c r="V1915" s="372"/>
    </row>
    <row r="1916" spans="1:22">
      <c r="A1916" s="52"/>
      <c r="B1916" s="50">
        <f t="shared" si="37"/>
        <v>1894</v>
      </c>
      <c r="C1916" s="913"/>
      <c r="D1916" s="913"/>
      <c r="E1916" s="913"/>
      <c r="F1916" s="55"/>
      <c r="L1916" s="372"/>
      <c r="M1916" s="372"/>
      <c r="S1916" s="378"/>
      <c r="T1916" s="372"/>
      <c r="U1916" s="372"/>
      <c r="V1916" s="372"/>
    </row>
    <row r="1917" spans="1:22">
      <c r="A1917" s="52"/>
      <c r="B1917" s="50">
        <f t="shared" si="37"/>
        <v>1895</v>
      </c>
      <c r="C1917" s="913"/>
      <c r="D1917" s="913"/>
      <c r="E1917" s="913"/>
      <c r="F1917" s="55"/>
      <c r="L1917" s="372"/>
      <c r="M1917" s="372"/>
      <c r="S1917" s="378"/>
      <c r="T1917" s="372"/>
      <c r="U1917" s="372"/>
      <c r="V1917" s="372"/>
    </row>
    <row r="1918" spans="1:22">
      <c r="A1918" s="52"/>
      <c r="B1918" s="50">
        <f t="shared" si="37"/>
        <v>1896</v>
      </c>
      <c r="C1918" s="913"/>
      <c r="D1918" s="913"/>
      <c r="E1918" s="913"/>
      <c r="F1918" s="55"/>
      <c r="L1918" s="372"/>
      <c r="M1918" s="372"/>
      <c r="S1918" s="378"/>
      <c r="T1918" s="372"/>
      <c r="U1918" s="372"/>
      <c r="V1918" s="372"/>
    </row>
    <row r="1919" spans="1:22">
      <c r="A1919" s="52"/>
      <c r="B1919" s="50">
        <f t="shared" si="37"/>
        <v>1897</v>
      </c>
      <c r="C1919" s="913"/>
      <c r="D1919" s="913"/>
      <c r="E1919" s="913"/>
      <c r="F1919" s="55"/>
      <c r="L1919" s="372"/>
      <c r="M1919" s="372"/>
      <c r="S1919" s="378"/>
      <c r="T1919" s="372"/>
      <c r="U1919" s="372"/>
      <c r="V1919" s="372"/>
    </row>
    <row r="1920" spans="1:22">
      <c r="A1920" s="52"/>
      <c r="B1920" s="50">
        <f t="shared" si="37"/>
        <v>1898</v>
      </c>
      <c r="C1920" s="913"/>
      <c r="D1920" s="913"/>
      <c r="E1920" s="913"/>
      <c r="F1920" s="55"/>
      <c r="L1920" s="372"/>
      <c r="M1920" s="372"/>
      <c r="S1920" s="378"/>
      <c r="T1920" s="372"/>
      <c r="U1920" s="372"/>
      <c r="V1920" s="372"/>
    </row>
    <row r="1921" spans="1:22">
      <c r="A1921" s="52"/>
      <c r="B1921" s="50">
        <f t="shared" si="37"/>
        <v>1899</v>
      </c>
      <c r="C1921" s="913"/>
      <c r="D1921" s="913"/>
      <c r="E1921" s="913"/>
      <c r="F1921" s="55"/>
      <c r="L1921" s="372"/>
      <c r="M1921" s="372"/>
      <c r="S1921" s="378"/>
      <c r="T1921" s="372"/>
      <c r="U1921" s="372"/>
      <c r="V1921" s="372"/>
    </row>
    <row r="1922" spans="1:22">
      <c r="A1922" s="52"/>
      <c r="B1922" s="50">
        <f t="shared" si="37"/>
        <v>1900</v>
      </c>
      <c r="C1922" s="913"/>
      <c r="D1922" s="913"/>
      <c r="E1922" s="913"/>
      <c r="F1922" s="55"/>
      <c r="L1922" s="372"/>
      <c r="M1922" s="372"/>
      <c r="S1922" s="378"/>
      <c r="T1922" s="372"/>
      <c r="U1922" s="372"/>
      <c r="V1922" s="372"/>
    </row>
    <row r="1923" spans="1:22">
      <c r="A1923" s="52"/>
      <c r="B1923" s="50">
        <f t="shared" si="37"/>
        <v>1901</v>
      </c>
      <c r="C1923" s="913"/>
      <c r="D1923" s="913"/>
      <c r="E1923" s="913"/>
      <c r="F1923" s="55"/>
      <c r="L1923" s="372"/>
      <c r="M1923" s="372"/>
      <c r="S1923" s="378"/>
      <c r="T1923" s="372"/>
      <c r="U1923" s="372"/>
      <c r="V1923" s="372"/>
    </row>
    <row r="1924" spans="1:22">
      <c r="A1924" s="52"/>
      <c r="B1924" s="50">
        <f t="shared" si="37"/>
        <v>1902</v>
      </c>
      <c r="C1924" s="913"/>
      <c r="D1924" s="913"/>
      <c r="E1924" s="913"/>
      <c r="F1924" s="55"/>
      <c r="L1924" s="372"/>
      <c r="M1924" s="372"/>
      <c r="S1924" s="378"/>
      <c r="T1924" s="372"/>
      <c r="U1924" s="372"/>
      <c r="V1924" s="372"/>
    </row>
    <row r="1925" spans="1:22">
      <c r="A1925" s="52"/>
      <c r="B1925" s="50">
        <f t="shared" si="37"/>
        <v>1903</v>
      </c>
      <c r="C1925" s="913"/>
      <c r="D1925" s="913"/>
      <c r="E1925" s="913"/>
      <c r="F1925" s="55"/>
      <c r="L1925" s="372"/>
      <c r="M1925" s="372"/>
      <c r="S1925" s="378"/>
      <c r="T1925" s="372"/>
      <c r="U1925" s="372"/>
      <c r="V1925" s="372"/>
    </row>
    <row r="1926" spans="1:22">
      <c r="A1926" s="52"/>
      <c r="B1926" s="50">
        <f t="shared" si="37"/>
        <v>1904</v>
      </c>
      <c r="C1926" s="913"/>
      <c r="D1926" s="913"/>
      <c r="E1926" s="913"/>
      <c r="F1926" s="55"/>
      <c r="L1926" s="372"/>
      <c r="M1926" s="372"/>
      <c r="S1926" s="378"/>
      <c r="T1926" s="372"/>
      <c r="U1926" s="372"/>
      <c r="V1926" s="372"/>
    </row>
    <row r="1927" spans="1:22">
      <c r="A1927" s="52"/>
      <c r="B1927" s="50">
        <f t="shared" si="37"/>
        <v>1905</v>
      </c>
      <c r="C1927" s="913"/>
      <c r="D1927" s="913"/>
      <c r="E1927" s="913"/>
      <c r="F1927" s="55"/>
      <c r="L1927" s="372"/>
      <c r="M1927" s="372"/>
      <c r="S1927" s="378"/>
      <c r="T1927" s="372"/>
      <c r="U1927" s="372"/>
      <c r="V1927" s="372"/>
    </row>
    <row r="1928" spans="1:22">
      <c r="A1928" s="52"/>
      <c r="B1928" s="50">
        <f t="shared" si="37"/>
        <v>1906</v>
      </c>
      <c r="C1928" s="913"/>
      <c r="D1928" s="913"/>
      <c r="E1928" s="913"/>
      <c r="F1928" s="55"/>
      <c r="L1928" s="372"/>
      <c r="M1928" s="372"/>
      <c r="S1928" s="378"/>
      <c r="T1928" s="372"/>
      <c r="U1928" s="372"/>
      <c r="V1928" s="372"/>
    </row>
    <row r="1929" spans="1:22">
      <c r="A1929" s="52"/>
      <c r="B1929" s="50">
        <f t="shared" si="37"/>
        <v>1907</v>
      </c>
      <c r="C1929" s="913"/>
      <c r="D1929" s="913"/>
      <c r="E1929" s="913"/>
      <c r="F1929" s="55"/>
      <c r="L1929" s="372"/>
      <c r="M1929" s="372"/>
      <c r="S1929" s="378"/>
      <c r="T1929" s="372"/>
      <c r="U1929" s="372"/>
      <c r="V1929" s="372"/>
    </row>
    <row r="1930" spans="1:22">
      <c r="A1930" s="52"/>
      <c r="B1930" s="50">
        <f t="shared" si="37"/>
        <v>1908</v>
      </c>
      <c r="C1930" s="913"/>
      <c r="D1930" s="913"/>
      <c r="E1930" s="913"/>
      <c r="F1930" s="55"/>
      <c r="L1930" s="372"/>
      <c r="M1930" s="372"/>
      <c r="S1930" s="378"/>
      <c r="T1930" s="372"/>
      <c r="U1930" s="372"/>
      <c r="V1930" s="372"/>
    </row>
    <row r="1931" spans="1:22">
      <c r="A1931" s="52"/>
      <c r="B1931" s="50">
        <f t="shared" si="37"/>
        <v>1909</v>
      </c>
      <c r="C1931" s="913"/>
      <c r="D1931" s="913"/>
      <c r="E1931" s="913"/>
      <c r="F1931" s="55"/>
      <c r="L1931" s="372"/>
      <c r="M1931" s="372"/>
      <c r="S1931" s="378"/>
      <c r="T1931" s="372"/>
      <c r="U1931" s="372"/>
      <c r="V1931" s="372"/>
    </row>
    <row r="1932" spans="1:22">
      <c r="A1932" s="52"/>
      <c r="B1932" s="50">
        <f t="shared" si="37"/>
        <v>1910</v>
      </c>
      <c r="C1932" s="913"/>
      <c r="D1932" s="913"/>
      <c r="E1932" s="913"/>
      <c r="F1932" s="55"/>
      <c r="L1932" s="372"/>
      <c r="M1932" s="372"/>
      <c r="S1932" s="378"/>
      <c r="T1932" s="372"/>
      <c r="U1932" s="372"/>
      <c r="V1932" s="372"/>
    </row>
    <row r="1933" spans="1:22">
      <c r="A1933" s="52"/>
      <c r="B1933" s="50">
        <f t="shared" si="37"/>
        <v>1911</v>
      </c>
      <c r="C1933" s="913"/>
      <c r="D1933" s="913"/>
      <c r="E1933" s="913"/>
      <c r="F1933" s="55"/>
      <c r="L1933" s="372"/>
      <c r="M1933" s="372"/>
      <c r="S1933" s="378"/>
      <c r="T1933" s="372"/>
      <c r="U1933" s="372"/>
      <c r="V1933" s="372"/>
    </row>
    <row r="1934" spans="1:22">
      <c r="A1934" s="52"/>
      <c r="B1934" s="50">
        <f t="shared" si="37"/>
        <v>1912</v>
      </c>
      <c r="C1934" s="913"/>
      <c r="D1934" s="913"/>
      <c r="E1934" s="913"/>
      <c r="F1934" s="55"/>
      <c r="L1934" s="372"/>
      <c r="M1934" s="372"/>
      <c r="S1934" s="378"/>
      <c r="T1934" s="372"/>
      <c r="U1934" s="372"/>
      <c r="V1934" s="372"/>
    </row>
    <row r="1935" spans="1:22">
      <c r="A1935" s="52"/>
      <c r="B1935" s="50">
        <f t="shared" si="37"/>
        <v>1913</v>
      </c>
      <c r="C1935" s="913"/>
      <c r="D1935" s="913"/>
      <c r="E1935" s="913"/>
      <c r="F1935" s="55"/>
      <c r="L1935" s="372"/>
      <c r="M1935" s="372"/>
      <c r="S1935" s="378"/>
      <c r="T1935" s="372"/>
      <c r="U1935" s="372"/>
      <c r="V1935" s="372"/>
    </row>
    <row r="1936" spans="1:22">
      <c r="A1936" s="52"/>
      <c r="B1936" s="50">
        <f t="shared" si="37"/>
        <v>1914</v>
      </c>
      <c r="C1936" s="913"/>
      <c r="D1936" s="913"/>
      <c r="E1936" s="913"/>
      <c r="F1936" s="55"/>
      <c r="L1936" s="372"/>
      <c r="M1936" s="372"/>
      <c r="S1936" s="378"/>
      <c r="T1936" s="372"/>
      <c r="U1936" s="372"/>
      <c r="V1936" s="372"/>
    </row>
    <row r="1937" spans="1:22">
      <c r="A1937" s="52"/>
      <c r="B1937" s="50">
        <f t="shared" si="37"/>
        <v>1915</v>
      </c>
      <c r="C1937" s="913"/>
      <c r="D1937" s="913"/>
      <c r="E1937" s="913"/>
      <c r="F1937" s="55"/>
      <c r="L1937" s="372"/>
      <c r="M1937" s="372"/>
      <c r="S1937" s="378"/>
      <c r="T1937" s="372"/>
      <c r="U1937" s="372"/>
      <c r="V1937" s="372"/>
    </row>
    <row r="1938" spans="1:22">
      <c r="A1938" s="52"/>
      <c r="B1938" s="50">
        <f t="shared" si="37"/>
        <v>1916</v>
      </c>
      <c r="C1938" s="913"/>
      <c r="D1938" s="913"/>
      <c r="E1938" s="913"/>
      <c r="F1938" s="55"/>
      <c r="L1938" s="372"/>
      <c r="M1938" s="372"/>
      <c r="S1938" s="378"/>
      <c r="T1938" s="372"/>
      <c r="U1938" s="372"/>
      <c r="V1938" s="372"/>
    </row>
    <row r="1939" spans="1:22">
      <c r="A1939" s="52"/>
      <c r="B1939" s="50">
        <f t="shared" si="37"/>
        <v>1917</v>
      </c>
      <c r="C1939" s="913"/>
      <c r="D1939" s="913"/>
      <c r="E1939" s="913"/>
      <c r="F1939" s="55"/>
      <c r="L1939" s="372"/>
      <c r="M1939" s="372"/>
      <c r="S1939" s="378"/>
      <c r="T1939" s="372"/>
      <c r="U1939" s="372"/>
      <c r="V1939" s="372"/>
    </row>
    <row r="1940" spans="1:22">
      <c r="A1940" s="52"/>
      <c r="B1940" s="50">
        <f t="shared" si="37"/>
        <v>1918</v>
      </c>
      <c r="C1940" s="913"/>
      <c r="D1940" s="913"/>
      <c r="E1940" s="913"/>
      <c r="F1940" s="55"/>
      <c r="L1940" s="372"/>
      <c r="M1940" s="372"/>
      <c r="S1940" s="378"/>
      <c r="T1940" s="372"/>
      <c r="U1940" s="372"/>
      <c r="V1940" s="372"/>
    </row>
    <row r="1941" spans="1:22">
      <c r="A1941" s="52"/>
      <c r="B1941" s="50">
        <f t="shared" si="37"/>
        <v>1919</v>
      </c>
      <c r="C1941" s="913"/>
      <c r="D1941" s="913"/>
      <c r="E1941" s="913"/>
      <c r="F1941" s="55"/>
      <c r="L1941" s="372"/>
      <c r="M1941" s="372"/>
      <c r="S1941" s="378"/>
      <c r="T1941" s="372"/>
      <c r="U1941" s="372"/>
      <c r="V1941" s="372"/>
    </row>
    <row r="1942" spans="1:22">
      <c r="A1942" s="52"/>
      <c r="B1942" s="50">
        <f t="shared" si="37"/>
        <v>1920</v>
      </c>
      <c r="C1942" s="913"/>
      <c r="D1942" s="913"/>
      <c r="E1942" s="913"/>
      <c r="F1942" s="55"/>
      <c r="L1942" s="372"/>
      <c r="M1942" s="372"/>
      <c r="S1942" s="378"/>
      <c r="T1942" s="372"/>
      <c r="U1942" s="372"/>
      <c r="V1942" s="372"/>
    </row>
    <row r="1943" spans="1:22">
      <c r="A1943" s="52"/>
      <c r="B1943" s="50">
        <f t="shared" si="37"/>
        <v>1921</v>
      </c>
      <c r="C1943" s="913"/>
      <c r="D1943" s="913"/>
      <c r="E1943" s="913"/>
      <c r="F1943" s="55"/>
      <c r="L1943" s="372"/>
      <c r="M1943" s="372"/>
      <c r="S1943" s="378"/>
      <c r="T1943" s="372"/>
      <c r="U1943" s="372"/>
      <c r="V1943" s="372"/>
    </row>
    <row r="1944" spans="1:22">
      <c r="A1944" s="52"/>
      <c r="B1944" s="50">
        <f t="shared" si="37"/>
        <v>1922</v>
      </c>
      <c r="C1944" s="913"/>
      <c r="D1944" s="913"/>
      <c r="E1944" s="913"/>
      <c r="F1944" s="55"/>
      <c r="L1944" s="372"/>
      <c r="M1944" s="372"/>
      <c r="S1944" s="378"/>
      <c r="T1944" s="372"/>
      <c r="U1944" s="372"/>
      <c r="V1944" s="372"/>
    </row>
    <row r="1945" spans="1:22">
      <c r="A1945" s="52"/>
      <c r="B1945" s="50">
        <f t="shared" ref="B1945:B2008" si="38">B1944+1</f>
        <v>1923</v>
      </c>
      <c r="C1945" s="913"/>
      <c r="D1945" s="913"/>
      <c r="E1945" s="913"/>
      <c r="F1945" s="55"/>
      <c r="L1945" s="372"/>
      <c r="M1945" s="372"/>
      <c r="S1945" s="378"/>
      <c r="T1945" s="372"/>
      <c r="U1945" s="372"/>
      <c r="V1945" s="372"/>
    </row>
    <row r="1946" spans="1:22">
      <c r="A1946" s="52"/>
      <c r="B1946" s="50">
        <f t="shared" si="38"/>
        <v>1924</v>
      </c>
      <c r="C1946" s="913"/>
      <c r="D1946" s="913"/>
      <c r="E1946" s="913"/>
      <c r="F1946" s="55"/>
      <c r="L1946" s="372"/>
      <c r="M1946" s="372"/>
      <c r="S1946" s="378"/>
      <c r="T1946" s="372"/>
      <c r="U1946" s="372"/>
      <c r="V1946" s="372"/>
    </row>
    <row r="1947" spans="1:22">
      <c r="A1947" s="52"/>
      <c r="B1947" s="50">
        <f t="shared" si="38"/>
        <v>1925</v>
      </c>
      <c r="C1947" s="913"/>
      <c r="D1947" s="913"/>
      <c r="E1947" s="913"/>
      <c r="F1947" s="55"/>
      <c r="L1947" s="372"/>
      <c r="M1947" s="372"/>
      <c r="S1947" s="378"/>
      <c r="T1947" s="372"/>
      <c r="U1947" s="372"/>
      <c r="V1947" s="372"/>
    </row>
    <row r="1948" spans="1:22">
      <c r="A1948" s="52"/>
      <c r="B1948" s="50">
        <f t="shared" si="38"/>
        <v>1926</v>
      </c>
      <c r="C1948" s="913"/>
      <c r="D1948" s="913"/>
      <c r="E1948" s="913"/>
      <c r="F1948" s="55"/>
      <c r="L1948" s="372"/>
      <c r="M1948" s="372"/>
      <c r="S1948" s="378"/>
      <c r="T1948" s="372"/>
      <c r="U1948" s="372"/>
      <c r="V1948" s="372"/>
    </row>
    <row r="1949" spans="1:22">
      <c r="A1949" s="52"/>
      <c r="B1949" s="50">
        <f t="shared" si="38"/>
        <v>1927</v>
      </c>
      <c r="C1949" s="913"/>
      <c r="D1949" s="913"/>
      <c r="E1949" s="913"/>
      <c r="F1949" s="55"/>
      <c r="L1949" s="372"/>
      <c r="M1949" s="372"/>
      <c r="S1949" s="378"/>
      <c r="T1949" s="372"/>
      <c r="U1949" s="372"/>
      <c r="V1949" s="372"/>
    </row>
    <row r="1950" spans="1:22">
      <c r="A1950" s="52"/>
      <c r="B1950" s="50">
        <f t="shared" si="38"/>
        <v>1928</v>
      </c>
      <c r="C1950" s="913"/>
      <c r="D1950" s="913"/>
      <c r="E1950" s="913"/>
      <c r="F1950" s="55"/>
      <c r="L1950" s="372"/>
      <c r="M1950" s="372"/>
      <c r="S1950" s="378"/>
      <c r="T1950" s="372"/>
      <c r="U1950" s="372"/>
      <c r="V1950" s="372"/>
    </row>
    <row r="1951" spans="1:22">
      <c r="A1951" s="52"/>
      <c r="B1951" s="50">
        <f t="shared" si="38"/>
        <v>1929</v>
      </c>
      <c r="C1951" s="913"/>
      <c r="D1951" s="913"/>
      <c r="E1951" s="913"/>
      <c r="F1951" s="55"/>
      <c r="L1951" s="372"/>
      <c r="M1951" s="372"/>
      <c r="S1951" s="378"/>
      <c r="T1951" s="372"/>
      <c r="U1951" s="372"/>
      <c r="V1951" s="372"/>
    </row>
    <row r="1952" spans="1:22">
      <c r="A1952" s="52"/>
      <c r="B1952" s="50">
        <f t="shared" si="38"/>
        <v>1930</v>
      </c>
      <c r="C1952" s="913"/>
      <c r="D1952" s="913"/>
      <c r="E1952" s="913"/>
      <c r="F1952" s="55"/>
      <c r="L1952" s="372"/>
      <c r="M1952" s="372"/>
      <c r="S1952" s="378"/>
      <c r="T1952" s="372"/>
      <c r="U1952" s="372"/>
      <c r="V1952" s="372"/>
    </row>
    <row r="1953" spans="1:22">
      <c r="A1953" s="52"/>
      <c r="B1953" s="50">
        <f t="shared" si="38"/>
        <v>1931</v>
      </c>
      <c r="C1953" s="913"/>
      <c r="D1953" s="913"/>
      <c r="E1953" s="913"/>
      <c r="F1953" s="55"/>
      <c r="L1953" s="372"/>
      <c r="M1953" s="372"/>
      <c r="S1953" s="378"/>
      <c r="T1953" s="372"/>
      <c r="U1953" s="372"/>
      <c r="V1953" s="372"/>
    </row>
    <row r="1954" spans="1:22">
      <c r="A1954" s="52"/>
      <c r="B1954" s="50">
        <f t="shared" si="38"/>
        <v>1932</v>
      </c>
      <c r="C1954" s="913"/>
      <c r="D1954" s="913"/>
      <c r="E1954" s="913"/>
      <c r="F1954" s="55"/>
      <c r="L1954" s="372"/>
      <c r="M1954" s="372"/>
      <c r="S1954" s="378"/>
      <c r="T1954" s="372"/>
      <c r="U1954" s="372"/>
      <c r="V1954" s="372"/>
    </row>
    <row r="1955" spans="1:22">
      <c r="A1955" s="52"/>
      <c r="B1955" s="50">
        <f t="shared" si="38"/>
        <v>1933</v>
      </c>
      <c r="C1955" s="913"/>
      <c r="D1955" s="913"/>
      <c r="E1955" s="913"/>
      <c r="F1955" s="55"/>
      <c r="L1955" s="372"/>
      <c r="M1955" s="372"/>
      <c r="S1955" s="378"/>
      <c r="T1955" s="372"/>
      <c r="U1955" s="372"/>
      <c r="V1955" s="372"/>
    </row>
    <row r="1956" spans="1:22">
      <c r="A1956" s="52"/>
      <c r="B1956" s="50">
        <f t="shared" si="38"/>
        <v>1934</v>
      </c>
      <c r="C1956" s="913"/>
      <c r="D1956" s="913"/>
      <c r="E1956" s="913"/>
      <c r="F1956" s="55"/>
      <c r="L1956" s="372"/>
      <c r="M1956" s="372"/>
      <c r="S1956" s="378"/>
      <c r="T1956" s="372"/>
      <c r="U1956" s="372"/>
      <c r="V1956" s="372"/>
    </row>
    <row r="1957" spans="1:22">
      <c r="A1957" s="52"/>
      <c r="B1957" s="50">
        <f t="shared" si="38"/>
        <v>1935</v>
      </c>
      <c r="C1957" s="913"/>
      <c r="D1957" s="913"/>
      <c r="E1957" s="913"/>
      <c r="F1957" s="55"/>
      <c r="L1957" s="372"/>
      <c r="M1957" s="372"/>
      <c r="S1957" s="378"/>
      <c r="T1957" s="372"/>
      <c r="U1957" s="372"/>
      <c r="V1957" s="372"/>
    </row>
    <row r="1958" spans="1:22">
      <c r="A1958" s="52"/>
      <c r="B1958" s="50">
        <f t="shared" si="38"/>
        <v>1936</v>
      </c>
      <c r="C1958" s="913"/>
      <c r="D1958" s="913"/>
      <c r="E1958" s="913"/>
      <c r="F1958" s="55"/>
      <c r="L1958" s="372"/>
      <c r="M1958" s="372"/>
      <c r="S1958" s="378"/>
      <c r="T1958" s="372"/>
      <c r="U1958" s="372"/>
      <c r="V1958" s="372"/>
    </row>
    <row r="1959" spans="1:22">
      <c r="A1959" s="52"/>
      <c r="B1959" s="50">
        <f t="shared" si="38"/>
        <v>1937</v>
      </c>
      <c r="C1959" s="913"/>
      <c r="D1959" s="913"/>
      <c r="E1959" s="913"/>
      <c r="F1959" s="55"/>
      <c r="L1959" s="372"/>
      <c r="M1959" s="372"/>
      <c r="S1959" s="378"/>
      <c r="T1959" s="372"/>
      <c r="U1959" s="372"/>
      <c r="V1959" s="372"/>
    </row>
    <row r="1960" spans="1:22">
      <c r="A1960" s="52"/>
      <c r="B1960" s="50">
        <f t="shared" si="38"/>
        <v>1938</v>
      </c>
      <c r="C1960" s="913"/>
      <c r="D1960" s="913"/>
      <c r="E1960" s="913"/>
      <c r="F1960" s="55"/>
      <c r="L1960" s="372"/>
      <c r="M1960" s="372"/>
      <c r="S1960" s="378"/>
      <c r="T1960" s="372"/>
      <c r="U1960" s="372"/>
      <c r="V1960" s="372"/>
    </row>
    <row r="1961" spans="1:22">
      <c r="A1961" s="52"/>
      <c r="B1961" s="50">
        <f t="shared" si="38"/>
        <v>1939</v>
      </c>
      <c r="C1961" s="913"/>
      <c r="D1961" s="913"/>
      <c r="E1961" s="913"/>
      <c r="F1961" s="55"/>
      <c r="L1961" s="372"/>
      <c r="M1961" s="372"/>
      <c r="S1961" s="378"/>
      <c r="T1961" s="372"/>
      <c r="U1961" s="372"/>
      <c r="V1961" s="372"/>
    </row>
    <row r="1962" spans="1:22">
      <c r="A1962" s="52"/>
      <c r="B1962" s="50">
        <f t="shared" si="38"/>
        <v>1940</v>
      </c>
      <c r="C1962" s="913"/>
      <c r="D1962" s="913"/>
      <c r="E1962" s="913"/>
      <c r="F1962" s="55"/>
      <c r="L1962" s="372"/>
      <c r="M1962" s="372"/>
      <c r="S1962" s="378"/>
      <c r="T1962" s="372"/>
      <c r="U1962" s="372"/>
      <c r="V1962" s="372"/>
    </row>
    <row r="1963" spans="1:22">
      <c r="A1963" s="52"/>
      <c r="B1963" s="50">
        <f t="shared" si="38"/>
        <v>1941</v>
      </c>
      <c r="C1963" s="913"/>
      <c r="D1963" s="913"/>
      <c r="E1963" s="913"/>
      <c r="F1963" s="55"/>
      <c r="L1963" s="372"/>
      <c r="M1963" s="372"/>
      <c r="S1963" s="378"/>
      <c r="T1963" s="372"/>
      <c r="U1963" s="372"/>
      <c r="V1963" s="372"/>
    </row>
    <row r="1964" spans="1:22">
      <c r="A1964" s="52"/>
      <c r="B1964" s="50">
        <f t="shared" si="38"/>
        <v>1942</v>
      </c>
      <c r="C1964" s="913"/>
      <c r="D1964" s="913"/>
      <c r="E1964" s="913"/>
      <c r="F1964" s="55"/>
      <c r="L1964" s="372"/>
      <c r="M1964" s="372"/>
      <c r="S1964" s="378"/>
      <c r="T1964" s="372"/>
      <c r="U1964" s="372"/>
      <c r="V1964" s="372"/>
    </row>
    <row r="1965" spans="1:22">
      <c r="A1965" s="52"/>
      <c r="B1965" s="50">
        <f t="shared" si="38"/>
        <v>1943</v>
      </c>
      <c r="C1965" s="913"/>
      <c r="D1965" s="913"/>
      <c r="E1965" s="913"/>
      <c r="F1965" s="55"/>
      <c r="L1965" s="372"/>
      <c r="M1965" s="372"/>
      <c r="S1965" s="378"/>
      <c r="T1965" s="372"/>
      <c r="U1965" s="372"/>
      <c r="V1965" s="372"/>
    </row>
    <row r="1966" spans="1:22">
      <c r="A1966" s="52"/>
      <c r="B1966" s="50">
        <f t="shared" si="38"/>
        <v>1944</v>
      </c>
      <c r="C1966" s="913"/>
      <c r="D1966" s="913"/>
      <c r="E1966" s="913"/>
      <c r="F1966" s="55"/>
      <c r="L1966" s="372"/>
      <c r="M1966" s="372"/>
      <c r="S1966" s="378"/>
      <c r="T1966" s="372"/>
      <c r="U1966" s="372"/>
      <c r="V1966" s="372"/>
    </row>
    <row r="1967" spans="1:22">
      <c r="A1967" s="52"/>
      <c r="B1967" s="50">
        <f t="shared" si="38"/>
        <v>1945</v>
      </c>
      <c r="C1967" s="913"/>
      <c r="D1967" s="913"/>
      <c r="E1967" s="913"/>
      <c r="F1967" s="55"/>
      <c r="L1967" s="372"/>
      <c r="M1967" s="372"/>
      <c r="S1967" s="378"/>
      <c r="T1967" s="372"/>
      <c r="U1967" s="372"/>
      <c r="V1967" s="372"/>
    </row>
    <row r="1968" spans="1:22">
      <c r="A1968" s="52"/>
      <c r="B1968" s="50">
        <f t="shared" si="38"/>
        <v>1946</v>
      </c>
      <c r="C1968" s="913"/>
      <c r="D1968" s="913"/>
      <c r="E1968" s="913"/>
      <c r="F1968" s="55"/>
      <c r="L1968" s="372"/>
      <c r="M1968" s="372"/>
      <c r="S1968" s="378"/>
      <c r="T1968" s="372"/>
      <c r="U1968" s="372"/>
      <c r="V1968" s="372"/>
    </row>
    <row r="1969" spans="1:22">
      <c r="A1969" s="52"/>
      <c r="B1969" s="50">
        <f t="shared" si="38"/>
        <v>1947</v>
      </c>
      <c r="C1969" s="913"/>
      <c r="D1969" s="913"/>
      <c r="E1969" s="913"/>
      <c r="F1969" s="55"/>
      <c r="L1969" s="372"/>
      <c r="M1969" s="372"/>
      <c r="S1969" s="378"/>
      <c r="T1969" s="372"/>
      <c r="U1969" s="372"/>
      <c r="V1969" s="372"/>
    </row>
    <row r="1970" spans="1:22">
      <c r="A1970" s="52"/>
      <c r="B1970" s="50">
        <f t="shared" si="38"/>
        <v>1948</v>
      </c>
      <c r="C1970" s="913"/>
      <c r="D1970" s="913"/>
      <c r="E1970" s="913"/>
      <c r="F1970" s="55"/>
      <c r="L1970" s="372"/>
      <c r="M1970" s="372"/>
      <c r="S1970" s="378"/>
      <c r="T1970" s="372"/>
      <c r="U1970" s="372"/>
      <c r="V1970" s="372"/>
    </row>
    <row r="1971" spans="1:22">
      <c r="A1971" s="52"/>
      <c r="B1971" s="50">
        <f t="shared" si="38"/>
        <v>1949</v>
      </c>
      <c r="C1971" s="913"/>
      <c r="D1971" s="913"/>
      <c r="E1971" s="913"/>
      <c r="F1971" s="55"/>
      <c r="L1971" s="372"/>
      <c r="M1971" s="372"/>
      <c r="S1971" s="378"/>
      <c r="T1971" s="372"/>
      <c r="U1971" s="372"/>
      <c r="V1971" s="372"/>
    </row>
    <row r="1972" spans="1:22">
      <c r="A1972" s="52"/>
      <c r="B1972" s="50">
        <f t="shared" si="38"/>
        <v>1950</v>
      </c>
      <c r="C1972" s="913"/>
      <c r="D1972" s="913"/>
      <c r="E1972" s="913"/>
      <c r="F1972" s="55"/>
      <c r="L1972" s="372"/>
      <c r="M1972" s="372"/>
      <c r="S1972" s="378"/>
      <c r="T1972" s="372"/>
      <c r="U1972" s="372"/>
      <c r="V1972" s="372"/>
    </row>
    <row r="1973" spans="1:22">
      <c r="A1973" s="52"/>
      <c r="B1973" s="50">
        <f t="shared" si="38"/>
        <v>1951</v>
      </c>
      <c r="C1973" s="913"/>
      <c r="D1973" s="913"/>
      <c r="E1973" s="913"/>
      <c r="F1973" s="55"/>
      <c r="L1973" s="372"/>
      <c r="M1973" s="372"/>
      <c r="S1973" s="378"/>
      <c r="T1973" s="372"/>
      <c r="U1973" s="372"/>
      <c r="V1973" s="372"/>
    </row>
    <row r="1974" spans="1:22">
      <c r="A1974" s="52"/>
      <c r="B1974" s="50">
        <f t="shared" si="38"/>
        <v>1952</v>
      </c>
      <c r="C1974" s="913"/>
      <c r="D1974" s="913"/>
      <c r="E1974" s="913"/>
      <c r="F1974" s="55"/>
      <c r="L1974" s="372"/>
      <c r="M1974" s="372"/>
      <c r="S1974" s="378"/>
      <c r="T1974" s="372"/>
      <c r="U1974" s="372"/>
      <c r="V1974" s="372"/>
    </row>
    <row r="1975" spans="1:22">
      <c r="A1975" s="52"/>
      <c r="B1975" s="50">
        <f t="shared" si="38"/>
        <v>1953</v>
      </c>
      <c r="C1975" s="913"/>
      <c r="D1975" s="913"/>
      <c r="E1975" s="913"/>
      <c r="F1975" s="55"/>
      <c r="L1975" s="372"/>
      <c r="M1975" s="372"/>
      <c r="S1975" s="378"/>
      <c r="T1975" s="372"/>
      <c r="U1975" s="372"/>
      <c r="V1975" s="372"/>
    </row>
    <row r="1976" spans="1:22">
      <c r="A1976" s="52"/>
      <c r="B1976" s="50">
        <f t="shared" si="38"/>
        <v>1954</v>
      </c>
      <c r="C1976" s="913"/>
      <c r="D1976" s="913"/>
      <c r="E1976" s="913"/>
      <c r="F1976" s="55"/>
      <c r="L1976" s="372"/>
      <c r="M1976" s="372"/>
      <c r="S1976" s="378"/>
      <c r="T1976" s="372"/>
      <c r="U1976" s="372"/>
      <c r="V1976" s="372"/>
    </row>
    <row r="1977" spans="1:22">
      <c r="A1977" s="52"/>
      <c r="B1977" s="50">
        <f t="shared" si="38"/>
        <v>1955</v>
      </c>
      <c r="C1977" s="913"/>
      <c r="D1977" s="913"/>
      <c r="E1977" s="913"/>
      <c r="F1977" s="55"/>
      <c r="L1977" s="372"/>
      <c r="M1977" s="372"/>
      <c r="S1977" s="378"/>
      <c r="T1977" s="372"/>
      <c r="U1977" s="372"/>
      <c r="V1977" s="372"/>
    </row>
    <row r="1978" spans="1:22">
      <c r="A1978" s="52"/>
      <c r="B1978" s="50">
        <f t="shared" si="38"/>
        <v>1956</v>
      </c>
      <c r="C1978" s="913"/>
      <c r="D1978" s="913"/>
      <c r="E1978" s="913"/>
      <c r="F1978" s="55"/>
      <c r="L1978" s="372"/>
      <c r="M1978" s="372"/>
      <c r="S1978" s="378"/>
      <c r="T1978" s="372"/>
      <c r="U1978" s="372"/>
      <c r="V1978" s="372"/>
    </row>
    <row r="1979" spans="1:22">
      <c r="A1979" s="52"/>
      <c r="B1979" s="50">
        <f t="shared" si="38"/>
        <v>1957</v>
      </c>
      <c r="C1979" s="913"/>
      <c r="D1979" s="913"/>
      <c r="E1979" s="913"/>
      <c r="F1979" s="55"/>
      <c r="L1979" s="372"/>
      <c r="M1979" s="372"/>
      <c r="S1979" s="378"/>
      <c r="T1979" s="372"/>
      <c r="U1979" s="372"/>
      <c r="V1979" s="372"/>
    </row>
    <row r="1980" spans="1:22">
      <c r="A1980" s="52"/>
      <c r="B1980" s="50">
        <f t="shared" si="38"/>
        <v>1958</v>
      </c>
      <c r="C1980" s="913"/>
      <c r="D1980" s="913"/>
      <c r="E1980" s="913"/>
      <c r="F1980" s="55"/>
      <c r="L1980" s="372"/>
      <c r="M1980" s="372"/>
      <c r="S1980" s="378"/>
      <c r="T1980" s="372"/>
      <c r="U1980" s="372"/>
      <c r="V1980" s="372"/>
    </row>
    <row r="1981" spans="1:22">
      <c r="A1981" s="52"/>
      <c r="B1981" s="50">
        <f t="shared" si="38"/>
        <v>1959</v>
      </c>
      <c r="C1981" s="913"/>
      <c r="D1981" s="913"/>
      <c r="E1981" s="913"/>
      <c r="F1981" s="55"/>
      <c r="L1981" s="372"/>
      <c r="M1981" s="372"/>
      <c r="S1981" s="378"/>
      <c r="T1981" s="372"/>
      <c r="U1981" s="372"/>
      <c r="V1981" s="372"/>
    </row>
    <row r="1982" spans="1:22">
      <c r="A1982" s="52"/>
      <c r="B1982" s="50">
        <f t="shared" si="38"/>
        <v>1960</v>
      </c>
      <c r="C1982" s="913"/>
      <c r="D1982" s="913"/>
      <c r="E1982" s="913"/>
      <c r="F1982" s="55"/>
      <c r="L1982" s="372"/>
      <c r="M1982" s="372"/>
      <c r="S1982" s="378"/>
      <c r="T1982" s="372"/>
      <c r="U1982" s="372"/>
      <c r="V1982" s="372"/>
    </row>
    <row r="1983" spans="1:22">
      <c r="A1983" s="52"/>
      <c r="B1983" s="50">
        <f t="shared" si="38"/>
        <v>1961</v>
      </c>
      <c r="C1983" s="913"/>
      <c r="D1983" s="913"/>
      <c r="E1983" s="913"/>
      <c r="F1983" s="55"/>
      <c r="L1983" s="372"/>
      <c r="M1983" s="372"/>
      <c r="S1983" s="378"/>
      <c r="T1983" s="372"/>
      <c r="U1983" s="372"/>
      <c r="V1983" s="372"/>
    </row>
    <row r="1984" spans="1:22">
      <c r="A1984" s="52"/>
      <c r="B1984" s="50">
        <f t="shared" si="38"/>
        <v>1962</v>
      </c>
      <c r="C1984" s="913"/>
      <c r="D1984" s="913"/>
      <c r="E1984" s="913"/>
      <c r="F1984" s="55"/>
      <c r="L1984" s="372"/>
      <c r="M1984" s="372"/>
      <c r="S1984" s="378"/>
      <c r="T1984" s="372"/>
      <c r="U1984" s="372"/>
      <c r="V1984" s="372"/>
    </row>
    <row r="1985" spans="1:22">
      <c r="A1985" s="52"/>
      <c r="B1985" s="50">
        <f t="shared" si="38"/>
        <v>1963</v>
      </c>
      <c r="C1985" s="913"/>
      <c r="D1985" s="913"/>
      <c r="E1985" s="913"/>
      <c r="F1985" s="55"/>
      <c r="L1985" s="372"/>
      <c r="M1985" s="372"/>
      <c r="S1985" s="378"/>
      <c r="T1985" s="372"/>
      <c r="U1985" s="372"/>
      <c r="V1985" s="372"/>
    </row>
    <row r="1986" spans="1:22">
      <c r="A1986" s="52"/>
      <c r="B1986" s="50">
        <f t="shared" si="38"/>
        <v>1964</v>
      </c>
      <c r="C1986" s="913"/>
      <c r="D1986" s="913"/>
      <c r="E1986" s="913"/>
      <c r="F1986" s="55"/>
      <c r="L1986" s="372"/>
      <c r="M1986" s="372"/>
      <c r="S1986" s="378"/>
      <c r="T1986" s="372"/>
      <c r="U1986" s="372"/>
      <c r="V1986" s="372"/>
    </row>
    <row r="1987" spans="1:22">
      <c r="A1987" s="52"/>
      <c r="B1987" s="50">
        <f t="shared" si="38"/>
        <v>1965</v>
      </c>
      <c r="C1987" s="913"/>
      <c r="D1987" s="913"/>
      <c r="E1987" s="913"/>
      <c r="F1987" s="55"/>
      <c r="L1987" s="372"/>
      <c r="M1987" s="372"/>
      <c r="S1987" s="378"/>
      <c r="T1987" s="372"/>
      <c r="U1987" s="372"/>
      <c r="V1987" s="372"/>
    </row>
    <row r="1988" spans="1:22">
      <c r="A1988" s="52"/>
      <c r="B1988" s="50">
        <f t="shared" si="38"/>
        <v>1966</v>
      </c>
      <c r="C1988" s="913"/>
      <c r="D1988" s="913"/>
      <c r="E1988" s="913"/>
      <c r="F1988" s="55"/>
      <c r="L1988" s="372"/>
      <c r="M1988" s="372"/>
      <c r="S1988" s="378"/>
      <c r="T1988" s="372"/>
      <c r="U1988" s="372"/>
      <c r="V1988" s="372"/>
    </row>
    <row r="1989" spans="1:22">
      <c r="A1989" s="52"/>
      <c r="B1989" s="50">
        <f t="shared" si="38"/>
        <v>1967</v>
      </c>
      <c r="C1989" s="913"/>
      <c r="D1989" s="913"/>
      <c r="E1989" s="913"/>
      <c r="F1989" s="55"/>
      <c r="L1989" s="372"/>
      <c r="M1989" s="372"/>
      <c r="S1989" s="378"/>
      <c r="T1989" s="372"/>
      <c r="U1989" s="372"/>
      <c r="V1989" s="372"/>
    </row>
    <row r="1990" spans="1:22">
      <c r="A1990" s="52"/>
      <c r="B1990" s="50">
        <f t="shared" si="38"/>
        <v>1968</v>
      </c>
      <c r="C1990" s="913"/>
      <c r="D1990" s="913"/>
      <c r="E1990" s="913"/>
      <c r="F1990" s="55"/>
      <c r="L1990" s="372"/>
      <c r="M1990" s="372"/>
      <c r="S1990" s="378"/>
      <c r="T1990" s="372"/>
      <c r="U1990" s="372"/>
      <c r="V1990" s="372"/>
    </row>
    <row r="1991" spans="1:22">
      <c r="A1991" s="52"/>
      <c r="B1991" s="50">
        <f t="shared" si="38"/>
        <v>1969</v>
      </c>
      <c r="C1991" s="913"/>
      <c r="D1991" s="913"/>
      <c r="E1991" s="913"/>
      <c r="F1991" s="55"/>
      <c r="L1991" s="372"/>
      <c r="M1991" s="372"/>
      <c r="S1991" s="378"/>
      <c r="T1991" s="372"/>
      <c r="U1991" s="372"/>
      <c r="V1991" s="372"/>
    </row>
    <row r="1992" spans="1:22">
      <c r="A1992" s="52"/>
      <c r="B1992" s="50">
        <f t="shared" si="38"/>
        <v>1970</v>
      </c>
      <c r="C1992" s="913"/>
      <c r="D1992" s="913"/>
      <c r="E1992" s="913"/>
      <c r="F1992" s="55"/>
      <c r="L1992" s="372"/>
      <c r="M1992" s="372"/>
      <c r="S1992" s="378"/>
      <c r="T1992" s="372"/>
      <c r="U1992" s="372"/>
      <c r="V1992" s="372"/>
    </row>
    <row r="1993" spans="1:22">
      <c r="A1993" s="52"/>
      <c r="B1993" s="50">
        <f t="shared" si="38"/>
        <v>1971</v>
      </c>
      <c r="C1993" s="913"/>
      <c r="D1993" s="913"/>
      <c r="E1993" s="913"/>
      <c r="F1993" s="55"/>
      <c r="L1993" s="372"/>
      <c r="M1993" s="372"/>
      <c r="S1993" s="378"/>
      <c r="T1993" s="372"/>
      <c r="U1993" s="372"/>
      <c r="V1993" s="372"/>
    </row>
    <row r="1994" spans="1:22">
      <c r="A1994" s="52"/>
      <c r="B1994" s="50">
        <f t="shared" si="38"/>
        <v>1972</v>
      </c>
      <c r="C1994" s="913"/>
      <c r="D1994" s="913"/>
      <c r="E1994" s="913"/>
      <c r="F1994" s="55"/>
      <c r="L1994" s="372"/>
      <c r="M1994" s="372"/>
      <c r="S1994" s="378"/>
      <c r="T1994" s="372"/>
      <c r="U1994" s="372"/>
      <c r="V1994" s="372"/>
    </row>
    <row r="1995" spans="1:22">
      <c r="A1995" s="52"/>
      <c r="B1995" s="50">
        <f t="shared" si="38"/>
        <v>1973</v>
      </c>
      <c r="C1995" s="913"/>
      <c r="D1995" s="913"/>
      <c r="E1995" s="913"/>
      <c r="F1995" s="55"/>
      <c r="L1995" s="372"/>
      <c r="M1995" s="372"/>
      <c r="S1995" s="378"/>
      <c r="T1995" s="372"/>
      <c r="U1995" s="372"/>
      <c r="V1995" s="372"/>
    </row>
    <row r="1996" spans="1:22">
      <c r="A1996" s="52"/>
      <c r="B1996" s="50">
        <f t="shared" si="38"/>
        <v>1974</v>
      </c>
      <c r="C1996" s="913"/>
      <c r="D1996" s="913"/>
      <c r="E1996" s="913"/>
      <c r="F1996" s="55"/>
      <c r="L1996" s="372"/>
      <c r="M1996" s="372"/>
      <c r="S1996" s="378"/>
      <c r="T1996" s="372"/>
      <c r="U1996" s="372"/>
      <c r="V1996" s="372"/>
    </row>
    <row r="1997" spans="1:22">
      <c r="A1997" s="52"/>
      <c r="B1997" s="50">
        <f t="shared" si="38"/>
        <v>1975</v>
      </c>
      <c r="C1997" s="913"/>
      <c r="D1997" s="913"/>
      <c r="E1997" s="913"/>
      <c r="F1997" s="55"/>
      <c r="L1997" s="372"/>
      <c r="M1997" s="372"/>
      <c r="S1997" s="378"/>
      <c r="T1997" s="372"/>
      <c r="U1997" s="372"/>
      <c r="V1997" s="372"/>
    </row>
    <row r="1998" spans="1:22">
      <c r="A1998" s="52"/>
      <c r="B1998" s="50">
        <f t="shared" si="38"/>
        <v>1976</v>
      </c>
      <c r="C1998" s="913"/>
      <c r="D1998" s="913"/>
      <c r="E1998" s="913"/>
      <c r="F1998" s="55"/>
      <c r="L1998" s="372"/>
      <c r="M1998" s="372"/>
      <c r="S1998" s="378"/>
      <c r="T1998" s="372"/>
      <c r="U1998" s="372"/>
      <c r="V1998" s="372"/>
    </row>
    <row r="1999" spans="1:22">
      <c r="A1999" s="52"/>
      <c r="B1999" s="50">
        <f t="shared" si="38"/>
        <v>1977</v>
      </c>
      <c r="C1999" s="913"/>
      <c r="D1999" s="913"/>
      <c r="E1999" s="913"/>
      <c r="F1999" s="55"/>
      <c r="L1999" s="372"/>
      <c r="M1999" s="372"/>
      <c r="S1999" s="378"/>
      <c r="T1999" s="372"/>
      <c r="U1999" s="372"/>
      <c r="V1999" s="372"/>
    </row>
    <row r="2000" spans="1:22">
      <c r="A2000" s="52"/>
      <c r="B2000" s="50">
        <f t="shared" si="38"/>
        <v>1978</v>
      </c>
      <c r="C2000" s="913"/>
      <c r="D2000" s="913"/>
      <c r="E2000" s="913"/>
      <c r="F2000" s="55"/>
      <c r="L2000" s="372"/>
      <c r="M2000" s="372"/>
      <c r="S2000" s="378"/>
      <c r="T2000" s="372"/>
      <c r="U2000" s="372"/>
      <c r="V2000" s="372"/>
    </row>
    <row r="2001" spans="1:22">
      <c r="A2001" s="52"/>
      <c r="B2001" s="50">
        <f t="shared" si="38"/>
        <v>1979</v>
      </c>
      <c r="C2001" s="913"/>
      <c r="D2001" s="913"/>
      <c r="E2001" s="913"/>
      <c r="F2001" s="55"/>
      <c r="L2001" s="372"/>
      <c r="M2001" s="372"/>
      <c r="S2001" s="378"/>
      <c r="T2001" s="372"/>
      <c r="U2001" s="372"/>
      <c r="V2001" s="372"/>
    </row>
    <row r="2002" spans="1:22">
      <c r="A2002" s="52"/>
      <c r="B2002" s="50">
        <f t="shared" si="38"/>
        <v>1980</v>
      </c>
      <c r="C2002" s="913"/>
      <c r="D2002" s="913"/>
      <c r="E2002" s="913"/>
      <c r="F2002" s="55"/>
      <c r="L2002" s="372"/>
      <c r="M2002" s="372"/>
      <c r="S2002" s="378"/>
      <c r="T2002" s="372"/>
      <c r="U2002" s="372"/>
      <c r="V2002" s="372"/>
    </row>
    <row r="2003" spans="1:22">
      <c r="A2003" s="52"/>
      <c r="B2003" s="50">
        <f t="shared" si="38"/>
        <v>1981</v>
      </c>
      <c r="C2003" s="913"/>
      <c r="D2003" s="913"/>
      <c r="E2003" s="913"/>
      <c r="F2003" s="55"/>
      <c r="L2003" s="372"/>
      <c r="M2003" s="372"/>
      <c r="S2003" s="378"/>
      <c r="T2003" s="372"/>
      <c r="U2003" s="372"/>
      <c r="V2003" s="372"/>
    </row>
    <row r="2004" spans="1:22">
      <c r="A2004" s="52"/>
      <c r="B2004" s="50">
        <f t="shared" si="38"/>
        <v>1982</v>
      </c>
      <c r="C2004" s="913"/>
      <c r="D2004" s="913"/>
      <c r="E2004" s="913"/>
      <c r="F2004" s="55"/>
      <c r="L2004" s="372"/>
      <c r="M2004" s="372"/>
      <c r="S2004" s="378"/>
      <c r="T2004" s="372"/>
      <c r="U2004" s="372"/>
      <c r="V2004" s="372"/>
    </row>
    <row r="2005" spans="1:22">
      <c r="A2005" s="52"/>
      <c r="B2005" s="50">
        <f t="shared" si="38"/>
        <v>1983</v>
      </c>
      <c r="C2005" s="913"/>
      <c r="D2005" s="913"/>
      <c r="E2005" s="913"/>
      <c r="F2005" s="55"/>
      <c r="L2005" s="372"/>
      <c r="M2005" s="372"/>
      <c r="S2005" s="378"/>
      <c r="T2005" s="372"/>
      <c r="U2005" s="372"/>
      <c r="V2005" s="372"/>
    </row>
    <row r="2006" spans="1:22">
      <c r="A2006" s="52"/>
      <c r="B2006" s="50">
        <f t="shared" si="38"/>
        <v>1984</v>
      </c>
      <c r="C2006" s="913"/>
      <c r="D2006" s="913"/>
      <c r="E2006" s="913"/>
      <c r="F2006" s="55"/>
      <c r="L2006" s="372"/>
      <c r="M2006" s="372"/>
      <c r="S2006" s="378"/>
      <c r="T2006" s="372"/>
      <c r="U2006" s="372"/>
      <c r="V2006" s="372"/>
    </row>
    <row r="2007" spans="1:22">
      <c r="A2007" s="52"/>
      <c r="B2007" s="50">
        <f t="shared" si="38"/>
        <v>1985</v>
      </c>
      <c r="C2007" s="913"/>
      <c r="D2007" s="913"/>
      <c r="E2007" s="913"/>
      <c r="F2007" s="55"/>
      <c r="L2007" s="372"/>
      <c r="M2007" s="372"/>
      <c r="S2007" s="378"/>
      <c r="T2007" s="372"/>
      <c r="U2007" s="372"/>
      <c r="V2007" s="372"/>
    </row>
    <row r="2008" spans="1:22">
      <c r="A2008" s="52"/>
      <c r="B2008" s="50">
        <f t="shared" si="38"/>
        <v>1986</v>
      </c>
      <c r="C2008" s="913"/>
      <c r="D2008" s="913"/>
      <c r="E2008" s="913"/>
      <c r="F2008" s="55"/>
      <c r="L2008" s="372"/>
      <c r="M2008" s="372"/>
      <c r="S2008" s="378"/>
      <c r="T2008" s="372"/>
      <c r="U2008" s="372"/>
      <c r="V2008" s="372"/>
    </row>
    <row r="2009" spans="1:22">
      <c r="A2009" s="52"/>
      <c r="B2009" s="50">
        <f t="shared" ref="B2009:B2072" si="39">B2008+1</f>
        <v>1987</v>
      </c>
      <c r="C2009" s="913"/>
      <c r="D2009" s="913"/>
      <c r="E2009" s="913"/>
      <c r="F2009" s="55"/>
      <c r="L2009" s="372"/>
      <c r="M2009" s="372"/>
      <c r="S2009" s="378"/>
      <c r="T2009" s="372"/>
      <c r="U2009" s="372"/>
      <c r="V2009" s="372"/>
    </row>
    <row r="2010" spans="1:22">
      <c r="A2010" s="52"/>
      <c r="B2010" s="50">
        <f t="shared" si="39"/>
        <v>1988</v>
      </c>
      <c r="C2010" s="913"/>
      <c r="D2010" s="913"/>
      <c r="E2010" s="913"/>
      <c r="F2010" s="55"/>
      <c r="L2010" s="372"/>
      <c r="M2010" s="372"/>
      <c r="S2010" s="378"/>
      <c r="T2010" s="372"/>
      <c r="U2010" s="372"/>
      <c r="V2010" s="372"/>
    </row>
    <row r="2011" spans="1:22">
      <c r="A2011" s="52"/>
      <c r="B2011" s="50">
        <f t="shared" si="39"/>
        <v>1989</v>
      </c>
      <c r="C2011" s="913"/>
      <c r="D2011" s="913"/>
      <c r="E2011" s="913"/>
      <c r="F2011" s="55"/>
      <c r="L2011" s="372"/>
      <c r="M2011" s="372"/>
      <c r="S2011" s="378"/>
      <c r="T2011" s="372"/>
      <c r="U2011" s="372"/>
      <c r="V2011" s="372"/>
    </row>
    <row r="2012" spans="1:22">
      <c r="A2012" s="52"/>
      <c r="B2012" s="50">
        <f t="shared" si="39"/>
        <v>1990</v>
      </c>
      <c r="C2012" s="913"/>
      <c r="D2012" s="913"/>
      <c r="E2012" s="913"/>
      <c r="F2012" s="55"/>
      <c r="L2012" s="372"/>
      <c r="M2012" s="372"/>
      <c r="S2012" s="378"/>
      <c r="T2012" s="372"/>
      <c r="U2012" s="372"/>
      <c r="V2012" s="372"/>
    </row>
    <row r="2013" spans="1:22">
      <c r="A2013" s="52"/>
      <c r="B2013" s="50">
        <f t="shared" si="39"/>
        <v>1991</v>
      </c>
      <c r="C2013" s="913"/>
      <c r="D2013" s="913"/>
      <c r="E2013" s="913"/>
      <c r="F2013" s="55"/>
      <c r="L2013" s="372"/>
      <c r="M2013" s="372"/>
      <c r="S2013" s="378"/>
      <c r="T2013" s="372"/>
      <c r="U2013" s="372"/>
      <c r="V2013" s="372"/>
    </row>
    <row r="2014" spans="1:22">
      <c r="A2014" s="52"/>
      <c r="B2014" s="50">
        <f t="shared" si="39"/>
        <v>1992</v>
      </c>
      <c r="C2014" s="913"/>
      <c r="D2014" s="913"/>
      <c r="E2014" s="913"/>
      <c r="F2014" s="55"/>
      <c r="L2014" s="372"/>
      <c r="M2014" s="372"/>
      <c r="S2014" s="378"/>
      <c r="T2014" s="372"/>
      <c r="U2014" s="372"/>
      <c r="V2014" s="372"/>
    </row>
    <row r="2015" spans="1:22">
      <c r="A2015" s="52"/>
      <c r="B2015" s="50">
        <f t="shared" si="39"/>
        <v>1993</v>
      </c>
      <c r="C2015" s="913"/>
      <c r="D2015" s="913"/>
      <c r="E2015" s="913"/>
      <c r="F2015" s="55"/>
      <c r="L2015" s="372"/>
      <c r="M2015" s="372"/>
      <c r="S2015" s="378"/>
      <c r="T2015" s="372"/>
      <c r="U2015" s="372"/>
      <c r="V2015" s="372"/>
    </row>
    <row r="2016" spans="1:22">
      <c r="A2016" s="52"/>
      <c r="B2016" s="50">
        <f t="shared" si="39"/>
        <v>1994</v>
      </c>
      <c r="C2016" s="913"/>
      <c r="D2016" s="913"/>
      <c r="E2016" s="913"/>
      <c r="F2016" s="55"/>
      <c r="L2016" s="372"/>
      <c r="M2016" s="372"/>
      <c r="S2016" s="378"/>
      <c r="T2016" s="372"/>
      <c r="U2016" s="372"/>
      <c r="V2016" s="372"/>
    </row>
    <row r="2017" spans="1:22">
      <c r="A2017" s="52"/>
      <c r="B2017" s="50">
        <f t="shared" si="39"/>
        <v>1995</v>
      </c>
      <c r="C2017" s="913"/>
      <c r="D2017" s="913"/>
      <c r="E2017" s="913"/>
      <c r="F2017" s="55"/>
      <c r="L2017" s="372"/>
      <c r="M2017" s="372"/>
      <c r="S2017" s="378"/>
      <c r="T2017" s="372"/>
      <c r="U2017" s="372"/>
      <c r="V2017" s="372"/>
    </row>
    <row r="2018" spans="1:22">
      <c r="A2018" s="52"/>
      <c r="B2018" s="50">
        <f t="shared" si="39"/>
        <v>1996</v>
      </c>
      <c r="C2018" s="913"/>
      <c r="D2018" s="913"/>
      <c r="E2018" s="913"/>
      <c r="F2018" s="55"/>
      <c r="L2018" s="372"/>
      <c r="M2018" s="372"/>
      <c r="S2018" s="378"/>
      <c r="T2018" s="372"/>
      <c r="U2018" s="372"/>
      <c r="V2018" s="372"/>
    </row>
    <row r="2019" spans="1:22">
      <c r="A2019" s="52"/>
      <c r="B2019" s="50">
        <f t="shared" si="39"/>
        <v>1997</v>
      </c>
      <c r="C2019" s="913"/>
      <c r="D2019" s="913"/>
      <c r="E2019" s="913"/>
      <c r="F2019" s="55"/>
      <c r="L2019" s="372"/>
      <c r="M2019" s="372"/>
      <c r="S2019" s="378"/>
      <c r="T2019" s="372"/>
      <c r="U2019" s="372"/>
      <c r="V2019" s="372"/>
    </row>
    <row r="2020" spans="1:22">
      <c r="A2020" s="52"/>
      <c r="B2020" s="50">
        <f t="shared" si="39"/>
        <v>1998</v>
      </c>
      <c r="C2020" s="913"/>
      <c r="D2020" s="913"/>
      <c r="E2020" s="913"/>
      <c r="F2020" s="55"/>
      <c r="L2020" s="372"/>
      <c r="M2020" s="372"/>
      <c r="S2020" s="378"/>
      <c r="T2020" s="372"/>
      <c r="U2020" s="372"/>
      <c r="V2020" s="372"/>
    </row>
    <row r="2021" spans="1:22">
      <c r="A2021" s="52"/>
      <c r="B2021" s="50">
        <f t="shared" si="39"/>
        <v>1999</v>
      </c>
      <c r="C2021" s="913"/>
      <c r="D2021" s="913"/>
      <c r="E2021" s="913"/>
      <c r="F2021" s="55"/>
      <c r="L2021" s="372"/>
      <c r="M2021" s="372"/>
      <c r="S2021" s="378"/>
      <c r="T2021" s="372"/>
      <c r="U2021" s="372"/>
      <c r="V2021" s="372"/>
    </row>
    <row r="2022" spans="1:22">
      <c r="A2022" s="52"/>
      <c r="B2022" s="50">
        <f t="shared" si="39"/>
        <v>2000</v>
      </c>
      <c r="C2022" s="913"/>
      <c r="D2022" s="913"/>
      <c r="E2022" s="913"/>
      <c r="F2022" s="55"/>
      <c r="L2022" s="372"/>
      <c r="M2022" s="372"/>
      <c r="S2022" s="378"/>
      <c r="T2022" s="372"/>
      <c r="U2022" s="372"/>
      <c r="V2022" s="372"/>
    </row>
    <row r="2023" spans="1:22">
      <c r="A2023" s="52"/>
      <c r="B2023" s="50">
        <f t="shared" si="39"/>
        <v>2001</v>
      </c>
      <c r="C2023" s="913"/>
      <c r="D2023" s="913"/>
      <c r="E2023" s="913"/>
      <c r="F2023" s="55"/>
      <c r="L2023" s="372"/>
      <c r="M2023" s="372"/>
      <c r="S2023" s="378"/>
      <c r="T2023" s="372"/>
      <c r="U2023" s="372"/>
      <c r="V2023" s="372"/>
    </row>
    <row r="2024" spans="1:22">
      <c r="A2024" s="52"/>
      <c r="B2024" s="50">
        <f t="shared" si="39"/>
        <v>2002</v>
      </c>
      <c r="C2024" s="913"/>
      <c r="D2024" s="913"/>
      <c r="E2024" s="913"/>
      <c r="F2024" s="55"/>
      <c r="L2024" s="372"/>
      <c r="M2024" s="372"/>
      <c r="S2024" s="378"/>
      <c r="T2024" s="372"/>
      <c r="U2024" s="372"/>
      <c r="V2024" s="372"/>
    </row>
    <row r="2025" spans="1:22">
      <c r="A2025" s="52"/>
      <c r="B2025" s="50">
        <f t="shared" si="39"/>
        <v>2003</v>
      </c>
      <c r="C2025" s="913"/>
      <c r="D2025" s="913"/>
      <c r="E2025" s="913"/>
      <c r="F2025" s="55"/>
      <c r="L2025" s="372"/>
      <c r="M2025" s="372"/>
      <c r="S2025" s="378"/>
      <c r="T2025" s="372"/>
      <c r="U2025" s="372"/>
      <c r="V2025" s="372"/>
    </row>
    <row r="2026" spans="1:22">
      <c r="A2026" s="52"/>
      <c r="B2026" s="50">
        <f t="shared" si="39"/>
        <v>2004</v>
      </c>
      <c r="C2026" s="913"/>
      <c r="D2026" s="913"/>
      <c r="E2026" s="913"/>
      <c r="F2026" s="55"/>
      <c r="L2026" s="372"/>
      <c r="M2026" s="372"/>
      <c r="S2026" s="378"/>
      <c r="T2026" s="372"/>
      <c r="U2026" s="372"/>
      <c r="V2026" s="372"/>
    </row>
    <row r="2027" spans="1:22">
      <c r="A2027" s="52"/>
      <c r="B2027" s="50">
        <f t="shared" si="39"/>
        <v>2005</v>
      </c>
      <c r="C2027" s="913"/>
      <c r="D2027" s="913"/>
      <c r="E2027" s="913"/>
      <c r="F2027" s="55"/>
      <c r="L2027" s="372"/>
      <c r="M2027" s="372"/>
      <c r="S2027" s="378"/>
      <c r="T2027" s="372"/>
      <c r="U2027" s="372"/>
      <c r="V2027" s="372"/>
    </row>
    <row r="2028" spans="1:22">
      <c r="A2028" s="52"/>
      <c r="B2028" s="50">
        <f t="shared" si="39"/>
        <v>2006</v>
      </c>
      <c r="C2028" s="913"/>
      <c r="D2028" s="913"/>
      <c r="E2028" s="913"/>
      <c r="F2028" s="55"/>
      <c r="L2028" s="372"/>
      <c r="M2028" s="372"/>
      <c r="S2028" s="378"/>
      <c r="T2028" s="372"/>
      <c r="U2028" s="372"/>
      <c r="V2028" s="372"/>
    </row>
    <row r="2029" spans="1:22">
      <c r="A2029" s="52"/>
      <c r="B2029" s="50">
        <f t="shared" si="39"/>
        <v>2007</v>
      </c>
      <c r="C2029" s="913"/>
      <c r="D2029" s="913"/>
      <c r="E2029" s="913"/>
      <c r="F2029" s="55"/>
      <c r="L2029" s="372"/>
      <c r="M2029" s="372"/>
      <c r="S2029" s="378"/>
      <c r="T2029" s="372"/>
      <c r="U2029" s="372"/>
      <c r="V2029" s="372"/>
    </row>
    <row r="2030" spans="1:22">
      <c r="A2030" s="52"/>
      <c r="B2030" s="50">
        <f t="shared" si="39"/>
        <v>2008</v>
      </c>
      <c r="C2030" s="913"/>
      <c r="D2030" s="913"/>
      <c r="E2030" s="913"/>
      <c r="F2030" s="55"/>
      <c r="L2030" s="372"/>
      <c r="M2030" s="372"/>
      <c r="S2030" s="378"/>
      <c r="T2030" s="372"/>
      <c r="U2030" s="372"/>
      <c r="V2030" s="372"/>
    </row>
    <row r="2031" spans="1:22">
      <c r="A2031" s="52"/>
      <c r="B2031" s="50">
        <f t="shared" si="39"/>
        <v>2009</v>
      </c>
      <c r="C2031" s="913"/>
      <c r="D2031" s="913"/>
      <c r="E2031" s="913"/>
      <c r="F2031" s="55"/>
      <c r="L2031" s="372"/>
      <c r="M2031" s="372"/>
      <c r="S2031" s="378"/>
      <c r="T2031" s="372"/>
      <c r="U2031" s="372"/>
      <c r="V2031" s="372"/>
    </row>
    <row r="2032" spans="1:22">
      <c r="A2032" s="52"/>
      <c r="B2032" s="50">
        <f t="shared" si="39"/>
        <v>2010</v>
      </c>
      <c r="C2032" s="913"/>
      <c r="D2032" s="913"/>
      <c r="E2032" s="913"/>
      <c r="F2032" s="55"/>
      <c r="L2032" s="372"/>
      <c r="M2032" s="372"/>
      <c r="S2032" s="378"/>
      <c r="T2032" s="372"/>
      <c r="U2032" s="372"/>
      <c r="V2032" s="372"/>
    </row>
    <row r="2033" spans="1:22">
      <c r="A2033" s="52"/>
      <c r="B2033" s="50">
        <f t="shared" si="39"/>
        <v>2011</v>
      </c>
      <c r="C2033" s="913"/>
      <c r="D2033" s="913"/>
      <c r="E2033" s="913"/>
      <c r="F2033" s="55"/>
      <c r="L2033" s="372"/>
      <c r="M2033" s="372"/>
      <c r="S2033" s="378"/>
      <c r="T2033" s="372"/>
      <c r="U2033" s="372"/>
      <c r="V2033" s="372"/>
    </row>
    <row r="2034" spans="1:22">
      <c r="A2034" s="52"/>
      <c r="B2034" s="50">
        <f t="shared" si="39"/>
        <v>2012</v>
      </c>
      <c r="C2034" s="913"/>
      <c r="D2034" s="913"/>
      <c r="E2034" s="913"/>
      <c r="F2034" s="55"/>
      <c r="L2034" s="372"/>
      <c r="M2034" s="372"/>
      <c r="S2034" s="378"/>
      <c r="T2034" s="372"/>
      <c r="U2034" s="372"/>
      <c r="V2034" s="372"/>
    </row>
    <row r="2035" spans="1:22">
      <c r="A2035" s="52"/>
      <c r="B2035" s="50">
        <f t="shared" si="39"/>
        <v>2013</v>
      </c>
      <c r="C2035" s="913"/>
      <c r="D2035" s="913"/>
      <c r="E2035" s="913"/>
      <c r="F2035" s="55"/>
      <c r="L2035" s="372"/>
      <c r="M2035" s="372"/>
      <c r="S2035" s="378"/>
      <c r="T2035" s="372"/>
      <c r="U2035" s="372"/>
      <c r="V2035" s="372"/>
    </row>
    <row r="2036" spans="1:22">
      <c r="A2036" s="52"/>
      <c r="B2036" s="50">
        <f t="shared" si="39"/>
        <v>2014</v>
      </c>
      <c r="C2036" s="913"/>
      <c r="D2036" s="913"/>
      <c r="E2036" s="913"/>
      <c r="F2036" s="55"/>
      <c r="L2036" s="372"/>
      <c r="M2036" s="372"/>
      <c r="S2036" s="378"/>
      <c r="T2036" s="372"/>
      <c r="U2036" s="372"/>
      <c r="V2036" s="372"/>
    </row>
    <row r="2037" spans="1:22">
      <c r="A2037" s="52"/>
      <c r="B2037" s="50">
        <f t="shared" si="39"/>
        <v>2015</v>
      </c>
      <c r="C2037" s="913"/>
      <c r="D2037" s="913"/>
      <c r="E2037" s="913"/>
      <c r="F2037" s="55"/>
      <c r="L2037" s="372"/>
      <c r="M2037" s="372"/>
      <c r="S2037" s="378"/>
      <c r="T2037" s="372"/>
      <c r="U2037" s="372"/>
      <c r="V2037" s="372"/>
    </row>
    <row r="2038" spans="1:22">
      <c r="A2038" s="52"/>
      <c r="B2038" s="50">
        <f t="shared" si="39"/>
        <v>2016</v>
      </c>
      <c r="C2038" s="913"/>
      <c r="D2038" s="913"/>
      <c r="E2038" s="913"/>
      <c r="F2038" s="55"/>
      <c r="L2038" s="372"/>
      <c r="M2038" s="372"/>
      <c r="S2038" s="378"/>
      <c r="T2038" s="372"/>
      <c r="U2038" s="372"/>
      <c r="V2038" s="372"/>
    </row>
    <row r="2039" spans="1:22">
      <c r="A2039" s="52"/>
      <c r="B2039" s="50">
        <f t="shared" si="39"/>
        <v>2017</v>
      </c>
      <c r="C2039" s="913"/>
      <c r="D2039" s="913"/>
      <c r="E2039" s="913"/>
      <c r="F2039" s="55"/>
      <c r="L2039" s="372"/>
      <c r="M2039" s="372"/>
      <c r="S2039" s="378"/>
      <c r="T2039" s="372"/>
      <c r="U2039" s="372"/>
      <c r="V2039" s="372"/>
    </row>
    <row r="2040" spans="1:22">
      <c r="A2040" s="52"/>
      <c r="B2040" s="50">
        <f t="shared" si="39"/>
        <v>2018</v>
      </c>
      <c r="C2040" s="913"/>
      <c r="D2040" s="913"/>
      <c r="E2040" s="913"/>
      <c r="F2040" s="55"/>
      <c r="L2040" s="372"/>
      <c r="M2040" s="372"/>
      <c r="S2040" s="378"/>
      <c r="T2040" s="372"/>
      <c r="U2040" s="372"/>
      <c r="V2040" s="372"/>
    </row>
    <row r="2041" spans="1:22">
      <c r="A2041" s="52"/>
      <c r="B2041" s="50">
        <f t="shared" si="39"/>
        <v>2019</v>
      </c>
      <c r="C2041" s="913"/>
      <c r="D2041" s="913"/>
      <c r="E2041" s="913"/>
      <c r="F2041" s="55"/>
      <c r="L2041" s="372"/>
      <c r="M2041" s="372"/>
      <c r="S2041" s="378"/>
      <c r="T2041" s="372"/>
      <c r="U2041" s="372"/>
      <c r="V2041" s="372"/>
    </row>
    <row r="2042" spans="1:22">
      <c r="A2042" s="52"/>
      <c r="B2042" s="50">
        <f t="shared" si="39"/>
        <v>2020</v>
      </c>
      <c r="C2042" s="913"/>
      <c r="D2042" s="913"/>
      <c r="E2042" s="913"/>
      <c r="F2042" s="55"/>
      <c r="L2042" s="372"/>
      <c r="M2042" s="372"/>
      <c r="S2042" s="378"/>
      <c r="T2042" s="372"/>
      <c r="U2042" s="372"/>
      <c r="V2042" s="372"/>
    </row>
    <row r="2043" spans="1:22">
      <c r="A2043" s="52"/>
      <c r="B2043" s="50">
        <f t="shared" si="39"/>
        <v>2021</v>
      </c>
      <c r="C2043" s="913"/>
      <c r="D2043" s="913"/>
      <c r="E2043" s="913"/>
      <c r="F2043" s="55"/>
      <c r="L2043" s="372"/>
      <c r="M2043" s="372"/>
      <c r="S2043" s="378"/>
      <c r="T2043" s="372"/>
      <c r="U2043" s="372"/>
      <c r="V2043" s="372"/>
    </row>
    <row r="2044" spans="1:22">
      <c r="A2044" s="52"/>
      <c r="B2044" s="50">
        <f t="shared" si="39"/>
        <v>2022</v>
      </c>
      <c r="C2044" s="913"/>
      <c r="D2044" s="913"/>
      <c r="E2044" s="913"/>
      <c r="F2044" s="55"/>
      <c r="L2044" s="372"/>
      <c r="M2044" s="372"/>
      <c r="S2044" s="378"/>
      <c r="T2044" s="372"/>
      <c r="U2044" s="372"/>
      <c r="V2044" s="372"/>
    </row>
    <row r="2045" spans="1:22">
      <c r="A2045" s="52"/>
      <c r="B2045" s="50">
        <f t="shared" si="39"/>
        <v>2023</v>
      </c>
      <c r="C2045" s="913"/>
      <c r="D2045" s="913"/>
      <c r="E2045" s="913"/>
      <c r="F2045" s="55"/>
      <c r="L2045" s="372"/>
      <c r="M2045" s="372"/>
      <c r="S2045" s="378"/>
      <c r="T2045" s="372"/>
      <c r="U2045" s="372"/>
      <c r="V2045" s="372"/>
    </row>
    <row r="2046" spans="1:22">
      <c r="A2046" s="52"/>
      <c r="B2046" s="50">
        <f t="shared" si="39"/>
        <v>2024</v>
      </c>
      <c r="C2046" s="913"/>
      <c r="D2046" s="913"/>
      <c r="E2046" s="913"/>
      <c r="F2046" s="55"/>
      <c r="L2046" s="372"/>
      <c r="M2046" s="372"/>
      <c r="S2046" s="378"/>
      <c r="T2046" s="372"/>
      <c r="U2046" s="372"/>
      <c r="V2046" s="372"/>
    </row>
    <row r="2047" spans="1:22">
      <c r="A2047" s="52"/>
      <c r="B2047" s="50">
        <f t="shared" si="39"/>
        <v>2025</v>
      </c>
      <c r="C2047" s="913"/>
      <c r="D2047" s="913"/>
      <c r="E2047" s="913"/>
      <c r="F2047" s="55"/>
      <c r="L2047" s="372"/>
      <c r="M2047" s="372"/>
      <c r="S2047" s="378"/>
      <c r="T2047" s="372"/>
      <c r="U2047" s="372"/>
      <c r="V2047" s="372"/>
    </row>
    <row r="2048" spans="1:22">
      <c r="A2048" s="52"/>
      <c r="B2048" s="50">
        <f t="shared" si="39"/>
        <v>2026</v>
      </c>
      <c r="C2048" s="913"/>
      <c r="D2048" s="913"/>
      <c r="E2048" s="913"/>
      <c r="F2048" s="55"/>
      <c r="L2048" s="372"/>
      <c r="M2048" s="372"/>
      <c r="S2048" s="378"/>
      <c r="T2048" s="372"/>
      <c r="U2048" s="372"/>
      <c r="V2048" s="372"/>
    </row>
    <row r="2049" spans="1:22">
      <c r="A2049" s="52"/>
      <c r="B2049" s="50">
        <f t="shared" si="39"/>
        <v>2027</v>
      </c>
      <c r="C2049" s="913"/>
      <c r="D2049" s="913"/>
      <c r="E2049" s="913"/>
      <c r="F2049" s="55"/>
      <c r="L2049" s="372"/>
      <c r="M2049" s="372"/>
      <c r="S2049" s="378"/>
      <c r="T2049" s="372"/>
      <c r="U2049" s="372"/>
      <c r="V2049" s="372"/>
    </row>
    <row r="2050" spans="1:22">
      <c r="A2050" s="52"/>
      <c r="B2050" s="50">
        <f t="shared" si="39"/>
        <v>2028</v>
      </c>
      <c r="C2050" s="913"/>
      <c r="D2050" s="913"/>
      <c r="E2050" s="913"/>
      <c r="F2050" s="55"/>
      <c r="L2050" s="372"/>
      <c r="M2050" s="372"/>
      <c r="S2050" s="378"/>
      <c r="T2050" s="372"/>
      <c r="U2050" s="372"/>
      <c r="V2050" s="372"/>
    </row>
    <row r="2051" spans="1:22">
      <c r="A2051" s="52"/>
      <c r="B2051" s="50">
        <f t="shared" si="39"/>
        <v>2029</v>
      </c>
      <c r="C2051" s="913"/>
      <c r="D2051" s="913"/>
      <c r="E2051" s="913"/>
      <c r="F2051" s="55"/>
      <c r="L2051" s="372"/>
      <c r="M2051" s="372"/>
      <c r="S2051" s="378"/>
      <c r="T2051" s="372"/>
      <c r="U2051" s="372"/>
      <c r="V2051" s="372"/>
    </row>
    <row r="2052" spans="1:22">
      <c r="A2052" s="52"/>
      <c r="B2052" s="50">
        <f t="shared" si="39"/>
        <v>2030</v>
      </c>
      <c r="C2052" s="913"/>
      <c r="D2052" s="913"/>
      <c r="E2052" s="913"/>
      <c r="F2052" s="55"/>
      <c r="L2052" s="372"/>
      <c r="M2052" s="372"/>
      <c r="S2052" s="378"/>
      <c r="T2052" s="372"/>
      <c r="U2052" s="372"/>
      <c r="V2052" s="372"/>
    </row>
    <row r="2053" spans="1:22">
      <c r="A2053" s="52"/>
      <c r="B2053" s="50">
        <f t="shared" si="39"/>
        <v>2031</v>
      </c>
      <c r="C2053" s="913"/>
      <c r="D2053" s="913"/>
      <c r="E2053" s="913"/>
      <c r="F2053" s="55"/>
      <c r="L2053" s="372"/>
      <c r="M2053" s="372"/>
      <c r="S2053" s="378"/>
      <c r="T2053" s="372"/>
      <c r="U2053" s="372"/>
      <c r="V2053" s="372"/>
    </row>
    <row r="2054" spans="1:22">
      <c r="A2054" s="52"/>
      <c r="B2054" s="50">
        <f t="shared" si="39"/>
        <v>2032</v>
      </c>
      <c r="C2054" s="913"/>
      <c r="D2054" s="913"/>
      <c r="E2054" s="913"/>
      <c r="F2054" s="55"/>
      <c r="L2054" s="372"/>
      <c r="M2054" s="372"/>
      <c r="S2054" s="378"/>
      <c r="T2054" s="372"/>
      <c r="U2054" s="372"/>
      <c r="V2054" s="372"/>
    </row>
    <row r="2055" spans="1:22">
      <c r="A2055" s="52"/>
      <c r="B2055" s="50">
        <f t="shared" si="39"/>
        <v>2033</v>
      </c>
      <c r="C2055" s="913"/>
      <c r="D2055" s="913"/>
      <c r="E2055" s="913"/>
      <c r="F2055" s="55"/>
      <c r="L2055" s="372"/>
      <c r="M2055" s="372"/>
      <c r="S2055" s="378"/>
      <c r="T2055" s="372"/>
      <c r="U2055" s="372"/>
      <c r="V2055" s="372"/>
    </row>
    <row r="2056" spans="1:22">
      <c r="A2056" s="52"/>
      <c r="B2056" s="50">
        <f t="shared" si="39"/>
        <v>2034</v>
      </c>
      <c r="C2056" s="913"/>
      <c r="D2056" s="913"/>
      <c r="E2056" s="913"/>
      <c r="F2056" s="55"/>
      <c r="L2056" s="372"/>
      <c r="M2056" s="372"/>
      <c r="S2056" s="378"/>
      <c r="T2056" s="372"/>
      <c r="U2056" s="372"/>
      <c r="V2056" s="372"/>
    </row>
    <row r="2057" spans="1:22">
      <c r="A2057" s="52"/>
      <c r="B2057" s="50">
        <f t="shared" si="39"/>
        <v>2035</v>
      </c>
      <c r="C2057" s="913"/>
      <c r="D2057" s="913"/>
      <c r="E2057" s="913"/>
      <c r="F2057" s="55"/>
      <c r="L2057" s="372"/>
      <c r="M2057" s="372"/>
      <c r="S2057" s="378"/>
      <c r="T2057" s="372"/>
      <c r="U2057" s="372"/>
      <c r="V2057" s="372"/>
    </row>
    <row r="2058" spans="1:22">
      <c r="A2058" s="52"/>
      <c r="B2058" s="50">
        <f t="shared" si="39"/>
        <v>2036</v>
      </c>
      <c r="C2058" s="913"/>
      <c r="D2058" s="913"/>
      <c r="E2058" s="913"/>
      <c r="F2058" s="55"/>
      <c r="L2058" s="372"/>
      <c r="M2058" s="372"/>
      <c r="S2058" s="378"/>
      <c r="T2058" s="372"/>
      <c r="U2058" s="372"/>
      <c r="V2058" s="372"/>
    </row>
    <row r="2059" spans="1:22">
      <c r="A2059" s="52"/>
      <c r="B2059" s="50">
        <f t="shared" si="39"/>
        <v>2037</v>
      </c>
      <c r="C2059" s="913"/>
      <c r="D2059" s="913"/>
      <c r="E2059" s="913"/>
      <c r="F2059" s="55"/>
      <c r="L2059" s="372"/>
      <c r="M2059" s="372"/>
      <c r="S2059" s="378"/>
      <c r="T2059" s="372"/>
      <c r="U2059" s="372"/>
      <c r="V2059" s="372"/>
    </row>
    <row r="2060" spans="1:22">
      <c r="A2060" s="52"/>
      <c r="B2060" s="50">
        <f t="shared" si="39"/>
        <v>2038</v>
      </c>
      <c r="C2060" s="913"/>
      <c r="D2060" s="913"/>
      <c r="E2060" s="913"/>
      <c r="F2060" s="55"/>
      <c r="L2060" s="372"/>
      <c r="M2060" s="372"/>
      <c r="S2060" s="378"/>
      <c r="T2060" s="372"/>
      <c r="U2060" s="372"/>
      <c r="V2060" s="372"/>
    </row>
    <row r="2061" spans="1:22">
      <c r="A2061" s="52"/>
      <c r="B2061" s="50">
        <f t="shared" si="39"/>
        <v>2039</v>
      </c>
      <c r="C2061" s="913"/>
      <c r="D2061" s="913"/>
      <c r="E2061" s="913"/>
      <c r="F2061" s="55"/>
      <c r="L2061" s="372"/>
      <c r="M2061" s="372"/>
      <c r="S2061" s="378"/>
      <c r="T2061" s="372"/>
      <c r="U2061" s="372"/>
      <c r="V2061" s="372"/>
    </row>
    <row r="2062" spans="1:22">
      <c r="A2062" s="52"/>
      <c r="B2062" s="50">
        <f t="shared" si="39"/>
        <v>2040</v>
      </c>
      <c r="C2062" s="913"/>
      <c r="D2062" s="913"/>
      <c r="E2062" s="913"/>
      <c r="F2062" s="55"/>
      <c r="L2062" s="372"/>
      <c r="M2062" s="372"/>
      <c r="S2062" s="378"/>
      <c r="T2062" s="372"/>
      <c r="U2062" s="372"/>
      <c r="V2062" s="372"/>
    </row>
    <row r="2063" spans="1:22">
      <c r="A2063" s="52"/>
      <c r="B2063" s="50">
        <f t="shared" si="39"/>
        <v>2041</v>
      </c>
      <c r="C2063" s="913"/>
      <c r="D2063" s="913"/>
      <c r="E2063" s="913"/>
      <c r="F2063" s="55"/>
      <c r="L2063" s="372"/>
      <c r="M2063" s="372"/>
      <c r="S2063" s="378"/>
      <c r="T2063" s="372"/>
      <c r="U2063" s="372"/>
      <c r="V2063" s="372"/>
    </row>
    <row r="2064" spans="1:22">
      <c r="A2064" s="52"/>
      <c r="B2064" s="50">
        <f t="shared" si="39"/>
        <v>2042</v>
      </c>
      <c r="C2064" s="913"/>
      <c r="D2064" s="913"/>
      <c r="E2064" s="913"/>
      <c r="F2064" s="55"/>
      <c r="L2064" s="372"/>
      <c r="M2064" s="372"/>
      <c r="S2064" s="378"/>
      <c r="T2064" s="372"/>
      <c r="U2064" s="372"/>
      <c r="V2064" s="372"/>
    </row>
    <row r="2065" spans="1:22">
      <c r="A2065" s="52"/>
      <c r="B2065" s="50">
        <f t="shared" si="39"/>
        <v>2043</v>
      </c>
      <c r="C2065" s="913"/>
      <c r="D2065" s="913"/>
      <c r="E2065" s="913"/>
      <c r="F2065" s="55"/>
      <c r="L2065" s="372"/>
      <c r="M2065" s="372"/>
      <c r="S2065" s="378"/>
      <c r="T2065" s="372"/>
      <c r="U2065" s="372"/>
      <c r="V2065" s="372"/>
    </row>
    <row r="2066" spans="1:22">
      <c r="A2066" s="52"/>
      <c r="B2066" s="50">
        <f t="shared" si="39"/>
        <v>2044</v>
      </c>
      <c r="C2066" s="913"/>
      <c r="D2066" s="913"/>
      <c r="E2066" s="913"/>
      <c r="F2066" s="55"/>
      <c r="L2066" s="372"/>
      <c r="M2066" s="372"/>
      <c r="S2066" s="378"/>
      <c r="T2066" s="372"/>
      <c r="U2066" s="372"/>
      <c r="V2066" s="372"/>
    </row>
    <row r="2067" spans="1:22">
      <c r="A2067" s="52"/>
      <c r="B2067" s="50">
        <f t="shared" si="39"/>
        <v>2045</v>
      </c>
      <c r="C2067" s="913"/>
      <c r="D2067" s="913"/>
      <c r="E2067" s="913"/>
      <c r="F2067" s="55"/>
      <c r="L2067" s="372"/>
      <c r="M2067" s="372"/>
      <c r="S2067" s="378"/>
      <c r="T2067" s="372"/>
      <c r="U2067" s="372"/>
      <c r="V2067" s="372"/>
    </row>
    <row r="2068" spans="1:22">
      <c r="A2068" s="52"/>
      <c r="B2068" s="50">
        <f t="shared" si="39"/>
        <v>2046</v>
      </c>
      <c r="C2068" s="913"/>
      <c r="D2068" s="913"/>
      <c r="E2068" s="913"/>
      <c r="F2068" s="55"/>
      <c r="L2068" s="372"/>
      <c r="M2068" s="372"/>
      <c r="S2068" s="378"/>
      <c r="T2068" s="372"/>
      <c r="U2068" s="372"/>
      <c r="V2068" s="372"/>
    </row>
    <row r="2069" spans="1:22">
      <c r="A2069" s="52"/>
      <c r="B2069" s="50">
        <f t="shared" si="39"/>
        <v>2047</v>
      </c>
      <c r="C2069" s="913"/>
      <c r="D2069" s="913"/>
      <c r="E2069" s="913"/>
      <c r="F2069" s="55"/>
      <c r="L2069" s="372"/>
      <c r="M2069" s="372"/>
      <c r="S2069" s="378"/>
      <c r="T2069" s="372"/>
      <c r="U2069" s="372"/>
      <c r="V2069" s="372"/>
    </row>
    <row r="2070" spans="1:22">
      <c r="A2070" s="52"/>
      <c r="B2070" s="50">
        <f t="shared" si="39"/>
        <v>2048</v>
      </c>
      <c r="C2070" s="913"/>
      <c r="D2070" s="913"/>
      <c r="E2070" s="913"/>
      <c r="F2070" s="55"/>
      <c r="L2070" s="372"/>
      <c r="M2070" s="372"/>
      <c r="S2070" s="378"/>
      <c r="T2070" s="372"/>
      <c r="U2070" s="372"/>
      <c r="V2070" s="372"/>
    </row>
    <row r="2071" spans="1:22">
      <c r="A2071" s="52"/>
      <c r="B2071" s="50">
        <f t="shared" si="39"/>
        <v>2049</v>
      </c>
      <c r="C2071" s="913"/>
      <c r="D2071" s="913"/>
      <c r="E2071" s="913"/>
      <c r="F2071" s="55"/>
      <c r="L2071" s="372"/>
      <c r="M2071" s="372"/>
      <c r="S2071" s="378"/>
      <c r="T2071" s="372"/>
      <c r="U2071" s="372"/>
      <c r="V2071" s="372"/>
    </row>
    <row r="2072" spans="1:22">
      <c r="A2072" s="52"/>
      <c r="B2072" s="50">
        <f t="shared" si="39"/>
        <v>2050</v>
      </c>
      <c r="C2072" s="913"/>
      <c r="D2072" s="913"/>
      <c r="E2072" s="913"/>
      <c r="F2072" s="55"/>
      <c r="L2072" s="372"/>
      <c r="M2072" s="372"/>
      <c r="S2072" s="378"/>
      <c r="T2072" s="372"/>
      <c r="U2072" s="372"/>
      <c r="V2072" s="372"/>
    </row>
    <row r="2073" spans="1:22">
      <c r="A2073" s="52"/>
      <c r="B2073" s="50">
        <f t="shared" ref="B2073:B2136" si="40">B2072+1</f>
        <v>2051</v>
      </c>
      <c r="C2073" s="913"/>
      <c r="D2073" s="913"/>
      <c r="E2073" s="913"/>
      <c r="F2073" s="55"/>
      <c r="L2073" s="372"/>
      <c r="M2073" s="372"/>
      <c r="S2073" s="378"/>
      <c r="T2073" s="372"/>
      <c r="U2073" s="372"/>
      <c r="V2073" s="372"/>
    </row>
    <row r="2074" spans="1:22">
      <c r="A2074" s="52"/>
      <c r="B2074" s="50">
        <f t="shared" si="40"/>
        <v>2052</v>
      </c>
      <c r="C2074" s="913"/>
      <c r="D2074" s="913"/>
      <c r="E2074" s="913"/>
      <c r="F2074" s="55"/>
      <c r="L2074" s="372"/>
      <c r="M2074" s="372"/>
      <c r="S2074" s="378"/>
      <c r="T2074" s="372"/>
      <c r="U2074" s="372"/>
      <c r="V2074" s="372"/>
    </row>
    <row r="2075" spans="1:22">
      <c r="A2075" s="52"/>
      <c r="B2075" s="50">
        <f t="shared" si="40"/>
        <v>2053</v>
      </c>
      <c r="C2075" s="913"/>
      <c r="D2075" s="913"/>
      <c r="E2075" s="913"/>
      <c r="F2075" s="55"/>
      <c r="L2075" s="372"/>
      <c r="M2075" s="372"/>
      <c r="S2075" s="378"/>
      <c r="T2075" s="372"/>
      <c r="U2075" s="372"/>
      <c r="V2075" s="372"/>
    </row>
    <row r="2076" spans="1:22">
      <c r="A2076" s="52"/>
      <c r="B2076" s="50">
        <f t="shared" si="40"/>
        <v>2054</v>
      </c>
      <c r="C2076" s="913"/>
      <c r="D2076" s="913"/>
      <c r="E2076" s="913"/>
      <c r="F2076" s="55"/>
      <c r="L2076" s="372"/>
      <c r="M2076" s="372"/>
      <c r="S2076" s="378"/>
      <c r="T2076" s="372"/>
      <c r="U2076" s="372"/>
      <c r="V2076" s="372"/>
    </row>
    <row r="2077" spans="1:22">
      <c r="A2077" s="52"/>
      <c r="B2077" s="50">
        <f t="shared" si="40"/>
        <v>2055</v>
      </c>
      <c r="C2077" s="913"/>
      <c r="D2077" s="913"/>
      <c r="E2077" s="913"/>
      <c r="F2077" s="55"/>
      <c r="L2077" s="372"/>
      <c r="M2077" s="372"/>
      <c r="S2077" s="378"/>
      <c r="T2077" s="372"/>
      <c r="U2077" s="372"/>
      <c r="V2077" s="372"/>
    </row>
    <row r="2078" spans="1:22">
      <c r="A2078" s="52"/>
      <c r="B2078" s="50">
        <f t="shared" si="40"/>
        <v>2056</v>
      </c>
      <c r="C2078" s="913"/>
      <c r="D2078" s="913"/>
      <c r="E2078" s="913"/>
      <c r="F2078" s="55"/>
      <c r="L2078" s="372"/>
      <c r="M2078" s="372"/>
      <c r="S2078" s="378"/>
      <c r="T2078" s="372"/>
      <c r="U2078" s="372"/>
      <c r="V2078" s="372"/>
    </row>
    <row r="2079" spans="1:22">
      <c r="A2079" s="52"/>
      <c r="B2079" s="50">
        <f t="shared" si="40"/>
        <v>2057</v>
      </c>
      <c r="C2079" s="913"/>
      <c r="D2079" s="913"/>
      <c r="E2079" s="913"/>
      <c r="F2079" s="55"/>
      <c r="L2079" s="372"/>
      <c r="M2079" s="372"/>
      <c r="S2079" s="378"/>
      <c r="T2079" s="372"/>
      <c r="U2079" s="372"/>
      <c r="V2079" s="372"/>
    </row>
    <row r="2080" spans="1:22">
      <c r="A2080" s="52"/>
      <c r="B2080" s="50">
        <f t="shared" si="40"/>
        <v>2058</v>
      </c>
      <c r="C2080" s="913"/>
      <c r="D2080" s="913"/>
      <c r="E2080" s="913"/>
      <c r="F2080" s="55"/>
      <c r="L2080" s="372"/>
      <c r="M2080" s="372"/>
      <c r="S2080" s="378"/>
      <c r="T2080" s="372"/>
      <c r="U2080" s="372"/>
      <c r="V2080" s="372"/>
    </row>
    <row r="2081" spans="1:22">
      <c r="A2081" s="52"/>
      <c r="B2081" s="50">
        <f t="shared" si="40"/>
        <v>2059</v>
      </c>
      <c r="C2081" s="913"/>
      <c r="D2081" s="913"/>
      <c r="E2081" s="913"/>
      <c r="F2081" s="55"/>
      <c r="L2081" s="372"/>
      <c r="M2081" s="372"/>
      <c r="S2081" s="378"/>
      <c r="T2081" s="372"/>
      <c r="U2081" s="372"/>
      <c r="V2081" s="372"/>
    </row>
    <row r="2082" spans="1:22">
      <c r="A2082" s="52"/>
      <c r="B2082" s="50">
        <f t="shared" si="40"/>
        <v>2060</v>
      </c>
      <c r="C2082" s="913"/>
      <c r="D2082" s="913"/>
      <c r="E2082" s="913"/>
      <c r="F2082" s="55"/>
      <c r="L2082" s="372"/>
      <c r="M2082" s="372"/>
      <c r="S2082" s="378"/>
      <c r="T2082" s="372"/>
      <c r="U2082" s="372"/>
      <c r="V2082" s="372"/>
    </row>
    <row r="2083" spans="1:22">
      <c r="A2083" s="52"/>
      <c r="B2083" s="50">
        <f t="shared" si="40"/>
        <v>2061</v>
      </c>
      <c r="C2083" s="913"/>
      <c r="D2083" s="913"/>
      <c r="E2083" s="913"/>
      <c r="F2083" s="55"/>
      <c r="L2083" s="372"/>
      <c r="M2083" s="372"/>
      <c r="S2083" s="378"/>
      <c r="T2083" s="372"/>
      <c r="U2083" s="372"/>
      <c r="V2083" s="372"/>
    </row>
    <row r="2084" spans="1:22">
      <c r="A2084" s="52"/>
      <c r="B2084" s="50">
        <f t="shared" si="40"/>
        <v>2062</v>
      </c>
      <c r="C2084" s="913"/>
      <c r="D2084" s="913"/>
      <c r="E2084" s="913"/>
      <c r="F2084" s="55"/>
      <c r="L2084" s="372"/>
      <c r="M2084" s="372"/>
      <c r="S2084" s="378"/>
      <c r="T2084" s="372"/>
      <c r="U2084" s="372"/>
      <c r="V2084" s="372"/>
    </row>
    <row r="2085" spans="1:22">
      <c r="A2085" s="52"/>
      <c r="B2085" s="50">
        <f t="shared" si="40"/>
        <v>2063</v>
      </c>
      <c r="C2085" s="913"/>
      <c r="D2085" s="913"/>
      <c r="E2085" s="913"/>
      <c r="F2085" s="55"/>
      <c r="L2085" s="372"/>
      <c r="M2085" s="372"/>
      <c r="S2085" s="378"/>
      <c r="T2085" s="372"/>
      <c r="U2085" s="372"/>
      <c r="V2085" s="372"/>
    </row>
    <row r="2086" spans="1:22">
      <c r="A2086" s="52"/>
      <c r="B2086" s="50">
        <f t="shared" si="40"/>
        <v>2064</v>
      </c>
      <c r="C2086" s="913"/>
      <c r="D2086" s="913"/>
      <c r="E2086" s="913"/>
      <c r="F2086" s="55"/>
      <c r="L2086" s="372"/>
      <c r="M2086" s="372"/>
      <c r="S2086" s="378"/>
      <c r="T2086" s="372"/>
      <c r="U2086" s="372"/>
      <c r="V2086" s="372"/>
    </row>
    <row r="2087" spans="1:22">
      <c r="A2087" s="52"/>
      <c r="B2087" s="50">
        <f t="shared" si="40"/>
        <v>2065</v>
      </c>
      <c r="C2087" s="913"/>
      <c r="D2087" s="913"/>
      <c r="E2087" s="913"/>
      <c r="F2087" s="55"/>
      <c r="L2087" s="372"/>
      <c r="M2087" s="372"/>
      <c r="S2087" s="378"/>
      <c r="T2087" s="372"/>
      <c r="U2087" s="372"/>
      <c r="V2087" s="372"/>
    </row>
    <row r="2088" spans="1:22">
      <c r="A2088" s="52"/>
      <c r="B2088" s="50">
        <f t="shared" si="40"/>
        <v>2066</v>
      </c>
      <c r="C2088" s="913"/>
      <c r="D2088" s="913"/>
      <c r="E2088" s="913"/>
      <c r="F2088" s="55"/>
      <c r="L2088" s="372"/>
      <c r="M2088" s="372"/>
      <c r="S2088" s="378"/>
      <c r="T2088" s="372"/>
      <c r="U2088" s="372"/>
      <c r="V2088" s="372"/>
    </row>
    <row r="2089" spans="1:22">
      <c r="A2089" s="52"/>
      <c r="B2089" s="50">
        <f t="shared" si="40"/>
        <v>2067</v>
      </c>
      <c r="C2089" s="913"/>
      <c r="D2089" s="913"/>
      <c r="E2089" s="913"/>
      <c r="F2089" s="55"/>
      <c r="L2089" s="372"/>
      <c r="M2089" s="372"/>
      <c r="S2089" s="378"/>
      <c r="T2089" s="372"/>
      <c r="U2089" s="372"/>
      <c r="V2089" s="372"/>
    </row>
    <row r="2090" spans="1:22">
      <c r="A2090" s="52"/>
      <c r="B2090" s="50">
        <f t="shared" si="40"/>
        <v>2068</v>
      </c>
      <c r="C2090" s="913"/>
      <c r="D2090" s="913"/>
      <c r="E2090" s="913"/>
      <c r="F2090" s="55"/>
      <c r="L2090" s="372"/>
      <c r="M2090" s="372"/>
      <c r="S2090" s="378"/>
      <c r="T2090" s="372"/>
      <c r="U2090" s="372"/>
      <c r="V2090" s="372"/>
    </row>
    <row r="2091" spans="1:22">
      <c r="A2091" s="52"/>
      <c r="B2091" s="50">
        <f t="shared" si="40"/>
        <v>2069</v>
      </c>
      <c r="C2091" s="913"/>
      <c r="D2091" s="913"/>
      <c r="E2091" s="913"/>
      <c r="F2091" s="55"/>
      <c r="L2091" s="372"/>
      <c r="M2091" s="372"/>
      <c r="S2091" s="378"/>
      <c r="T2091" s="372"/>
      <c r="U2091" s="372"/>
      <c r="V2091" s="372"/>
    </row>
    <row r="2092" spans="1:22">
      <c r="A2092" s="52"/>
      <c r="B2092" s="50">
        <f t="shared" si="40"/>
        <v>2070</v>
      </c>
      <c r="C2092" s="913"/>
      <c r="D2092" s="913"/>
      <c r="E2092" s="913"/>
      <c r="F2092" s="55"/>
      <c r="L2092" s="372"/>
      <c r="M2092" s="372"/>
      <c r="S2092" s="378"/>
      <c r="T2092" s="372"/>
      <c r="U2092" s="372"/>
      <c r="V2092" s="372"/>
    </row>
    <row r="2093" spans="1:22">
      <c r="A2093" s="52"/>
      <c r="B2093" s="50">
        <f t="shared" si="40"/>
        <v>2071</v>
      </c>
      <c r="C2093" s="913"/>
      <c r="D2093" s="913"/>
      <c r="E2093" s="913"/>
      <c r="F2093" s="55"/>
      <c r="L2093" s="372"/>
      <c r="M2093" s="372"/>
      <c r="S2093" s="378"/>
      <c r="T2093" s="372"/>
      <c r="U2093" s="372"/>
      <c r="V2093" s="372"/>
    </row>
    <row r="2094" spans="1:22">
      <c r="A2094" s="52"/>
      <c r="B2094" s="50">
        <f t="shared" si="40"/>
        <v>2072</v>
      </c>
      <c r="C2094" s="913"/>
      <c r="D2094" s="913"/>
      <c r="E2094" s="913"/>
      <c r="F2094" s="55"/>
      <c r="L2094" s="372"/>
      <c r="M2094" s="372"/>
      <c r="S2094" s="378"/>
      <c r="T2094" s="372"/>
      <c r="U2094" s="372"/>
      <c r="V2094" s="372"/>
    </row>
    <row r="2095" spans="1:22">
      <c r="A2095" s="52"/>
      <c r="B2095" s="50">
        <f t="shared" si="40"/>
        <v>2073</v>
      </c>
      <c r="C2095" s="913"/>
      <c r="D2095" s="913"/>
      <c r="E2095" s="913"/>
      <c r="F2095" s="55"/>
      <c r="L2095" s="372"/>
      <c r="M2095" s="372"/>
      <c r="S2095" s="378"/>
      <c r="T2095" s="372"/>
      <c r="U2095" s="372"/>
      <c r="V2095" s="372"/>
    </row>
    <row r="2096" spans="1:22">
      <c r="A2096" s="52"/>
      <c r="B2096" s="50">
        <f t="shared" si="40"/>
        <v>2074</v>
      </c>
      <c r="C2096" s="913"/>
      <c r="D2096" s="913"/>
      <c r="E2096" s="913"/>
      <c r="F2096" s="55"/>
      <c r="L2096" s="372"/>
      <c r="M2096" s="372"/>
      <c r="S2096" s="378"/>
      <c r="T2096" s="372"/>
      <c r="U2096" s="372"/>
      <c r="V2096" s="372"/>
    </row>
    <row r="2097" spans="1:22">
      <c r="A2097" s="52"/>
      <c r="B2097" s="50">
        <f t="shared" si="40"/>
        <v>2075</v>
      </c>
      <c r="C2097" s="913"/>
      <c r="D2097" s="913"/>
      <c r="E2097" s="913"/>
      <c r="F2097" s="55"/>
      <c r="L2097" s="372"/>
      <c r="M2097" s="372"/>
      <c r="S2097" s="378"/>
      <c r="T2097" s="372"/>
      <c r="U2097" s="372"/>
      <c r="V2097" s="372"/>
    </row>
    <row r="2098" spans="1:22">
      <c r="A2098" s="52"/>
      <c r="B2098" s="50">
        <f t="shared" si="40"/>
        <v>2076</v>
      </c>
      <c r="C2098" s="913"/>
      <c r="D2098" s="913"/>
      <c r="E2098" s="913"/>
      <c r="F2098" s="55"/>
      <c r="L2098" s="372"/>
      <c r="M2098" s="372"/>
      <c r="S2098" s="378"/>
      <c r="T2098" s="372"/>
      <c r="U2098" s="372"/>
      <c r="V2098" s="372"/>
    </row>
    <row r="2099" spans="1:22">
      <c r="A2099" s="52"/>
      <c r="B2099" s="50">
        <f t="shared" si="40"/>
        <v>2077</v>
      </c>
      <c r="C2099" s="913"/>
      <c r="D2099" s="913"/>
      <c r="E2099" s="913"/>
      <c r="F2099" s="55"/>
      <c r="L2099" s="372"/>
      <c r="M2099" s="372"/>
      <c r="S2099" s="378"/>
      <c r="T2099" s="372"/>
      <c r="U2099" s="372"/>
      <c r="V2099" s="372"/>
    </row>
    <row r="2100" spans="1:22">
      <c r="A2100" s="52"/>
      <c r="B2100" s="50">
        <f t="shared" si="40"/>
        <v>2078</v>
      </c>
      <c r="C2100" s="913"/>
      <c r="D2100" s="913"/>
      <c r="E2100" s="913"/>
      <c r="F2100" s="55"/>
      <c r="L2100" s="372"/>
      <c r="M2100" s="372"/>
      <c r="S2100" s="378"/>
      <c r="T2100" s="372"/>
      <c r="U2100" s="372"/>
      <c r="V2100" s="372"/>
    </row>
    <row r="2101" spans="1:22">
      <c r="A2101" s="52"/>
      <c r="B2101" s="50">
        <f t="shared" si="40"/>
        <v>2079</v>
      </c>
      <c r="C2101" s="913"/>
      <c r="D2101" s="913"/>
      <c r="E2101" s="913"/>
      <c r="F2101" s="55"/>
      <c r="L2101" s="372"/>
      <c r="M2101" s="372"/>
      <c r="S2101" s="378"/>
      <c r="T2101" s="372"/>
      <c r="U2101" s="372"/>
      <c r="V2101" s="372"/>
    </row>
    <row r="2102" spans="1:22">
      <c r="A2102" s="52"/>
      <c r="B2102" s="50">
        <f t="shared" si="40"/>
        <v>2080</v>
      </c>
      <c r="C2102" s="913"/>
      <c r="D2102" s="913"/>
      <c r="E2102" s="913"/>
      <c r="F2102" s="55"/>
      <c r="L2102" s="372"/>
      <c r="M2102" s="372"/>
      <c r="S2102" s="378"/>
      <c r="T2102" s="372"/>
      <c r="U2102" s="372"/>
      <c r="V2102" s="372"/>
    </row>
    <row r="2103" spans="1:22">
      <c r="A2103" s="52"/>
      <c r="B2103" s="50">
        <f t="shared" si="40"/>
        <v>2081</v>
      </c>
      <c r="C2103" s="913"/>
      <c r="D2103" s="913"/>
      <c r="E2103" s="913"/>
      <c r="F2103" s="55"/>
      <c r="L2103" s="372"/>
      <c r="M2103" s="372"/>
      <c r="S2103" s="378"/>
      <c r="T2103" s="372"/>
      <c r="U2103" s="372"/>
      <c r="V2103" s="372"/>
    </row>
    <row r="2104" spans="1:22">
      <c r="A2104" s="52"/>
      <c r="B2104" s="50">
        <f t="shared" si="40"/>
        <v>2082</v>
      </c>
      <c r="C2104" s="913"/>
      <c r="D2104" s="913"/>
      <c r="E2104" s="913"/>
      <c r="F2104" s="55"/>
      <c r="L2104" s="372"/>
      <c r="M2104" s="372"/>
      <c r="S2104" s="378"/>
      <c r="T2104" s="372"/>
      <c r="U2104" s="372"/>
      <c r="V2104" s="372"/>
    </row>
    <row r="2105" spans="1:22">
      <c r="A2105" s="52"/>
      <c r="B2105" s="50">
        <f t="shared" si="40"/>
        <v>2083</v>
      </c>
      <c r="C2105" s="913"/>
      <c r="D2105" s="913"/>
      <c r="E2105" s="913"/>
      <c r="F2105" s="55"/>
      <c r="L2105" s="372"/>
      <c r="M2105" s="372"/>
      <c r="S2105" s="378"/>
      <c r="T2105" s="372"/>
      <c r="U2105" s="372"/>
      <c r="V2105" s="372"/>
    </row>
    <row r="2106" spans="1:22">
      <c r="A2106" s="52"/>
      <c r="B2106" s="50">
        <f t="shared" si="40"/>
        <v>2084</v>
      </c>
      <c r="C2106" s="913"/>
      <c r="D2106" s="913"/>
      <c r="E2106" s="913"/>
      <c r="F2106" s="55"/>
      <c r="L2106" s="372"/>
      <c r="M2106" s="372"/>
      <c r="S2106" s="378"/>
      <c r="T2106" s="372"/>
      <c r="U2106" s="372"/>
      <c r="V2106" s="372"/>
    </row>
    <row r="2107" spans="1:22">
      <c r="A2107" s="52"/>
      <c r="B2107" s="50">
        <f t="shared" si="40"/>
        <v>2085</v>
      </c>
      <c r="C2107" s="913"/>
      <c r="D2107" s="913"/>
      <c r="E2107" s="913"/>
      <c r="F2107" s="55"/>
      <c r="L2107" s="372"/>
      <c r="M2107" s="372"/>
      <c r="S2107" s="378"/>
      <c r="T2107" s="372"/>
      <c r="U2107" s="372"/>
      <c r="V2107" s="372"/>
    </row>
    <row r="2108" spans="1:22">
      <c r="A2108" s="52"/>
      <c r="B2108" s="50">
        <f t="shared" si="40"/>
        <v>2086</v>
      </c>
      <c r="C2108" s="913"/>
      <c r="D2108" s="913"/>
      <c r="E2108" s="913"/>
      <c r="F2108" s="55"/>
      <c r="L2108" s="372"/>
      <c r="M2108" s="372"/>
      <c r="S2108" s="378"/>
      <c r="T2108" s="372"/>
      <c r="U2108" s="372"/>
      <c r="V2108" s="372"/>
    </row>
    <row r="2109" spans="1:22">
      <c r="A2109" s="52"/>
      <c r="B2109" s="50">
        <f t="shared" si="40"/>
        <v>2087</v>
      </c>
      <c r="C2109" s="913"/>
      <c r="D2109" s="913"/>
      <c r="E2109" s="913"/>
      <c r="F2109" s="55"/>
      <c r="L2109" s="372"/>
      <c r="M2109" s="372"/>
      <c r="S2109" s="378"/>
      <c r="T2109" s="372"/>
      <c r="U2109" s="372"/>
      <c r="V2109" s="372"/>
    </row>
    <row r="2110" spans="1:22">
      <c r="A2110" s="52"/>
      <c r="B2110" s="50">
        <f t="shared" si="40"/>
        <v>2088</v>
      </c>
      <c r="C2110" s="913"/>
      <c r="D2110" s="913"/>
      <c r="E2110" s="913"/>
      <c r="F2110" s="55"/>
      <c r="L2110" s="372"/>
      <c r="M2110" s="372"/>
      <c r="S2110" s="378"/>
      <c r="T2110" s="372"/>
      <c r="U2110" s="372"/>
      <c r="V2110" s="372"/>
    </row>
    <row r="2111" spans="1:22">
      <c r="A2111" s="52"/>
      <c r="B2111" s="50">
        <f t="shared" si="40"/>
        <v>2089</v>
      </c>
      <c r="C2111" s="913"/>
      <c r="D2111" s="913"/>
      <c r="E2111" s="913"/>
      <c r="F2111" s="55"/>
      <c r="L2111" s="372"/>
      <c r="M2111" s="372"/>
      <c r="S2111" s="378"/>
      <c r="T2111" s="372"/>
      <c r="U2111" s="372"/>
      <c r="V2111" s="372"/>
    </row>
    <row r="2112" spans="1:22">
      <c r="A2112" s="52"/>
      <c r="B2112" s="50">
        <f t="shared" si="40"/>
        <v>2090</v>
      </c>
      <c r="C2112" s="913"/>
      <c r="D2112" s="913"/>
      <c r="E2112" s="913"/>
      <c r="F2112" s="55"/>
      <c r="L2112" s="372"/>
      <c r="M2112" s="372"/>
      <c r="S2112" s="378"/>
      <c r="T2112" s="372"/>
      <c r="U2112" s="372"/>
      <c r="V2112" s="372"/>
    </row>
    <row r="2113" spans="1:22">
      <c r="A2113" s="52"/>
      <c r="B2113" s="50">
        <f t="shared" si="40"/>
        <v>2091</v>
      </c>
      <c r="C2113" s="913"/>
      <c r="D2113" s="913"/>
      <c r="E2113" s="913"/>
      <c r="F2113" s="55"/>
      <c r="L2113" s="372"/>
      <c r="M2113" s="372"/>
      <c r="S2113" s="378"/>
      <c r="T2113" s="372"/>
      <c r="U2113" s="372"/>
      <c r="V2113" s="372"/>
    </row>
    <row r="2114" spans="1:22">
      <c r="A2114" s="52"/>
      <c r="B2114" s="50">
        <f t="shared" si="40"/>
        <v>2092</v>
      </c>
      <c r="C2114" s="913"/>
      <c r="D2114" s="913"/>
      <c r="E2114" s="913"/>
      <c r="F2114" s="55"/>
      <c r="L2114" s="372"/>
      <c r="M2114" s="372"/>
      <c r="S2114" s="378"/>
      <c r="T2114" s="372"/>
      <c r="U2114" s="372"/>
      <c r="V2114" s="372"/>
    </row>
    <row r="2115" spans="1:22">
      <c r="A2115" s="52"/>
      <c r="B2115" s="50">
        <f t="shared" si="40"/>
        <v>2093</v>
      </c>
      <c r="C2115" s="913"/>
      <c r="D2115" s="913"/>
      <c r="E2115" s="913"/>
      <c r="F2115" s="55"/>
      <c r="L2115" s="372"/>
      <c r="M2115" s="372"/>
      <c r="S2115" s="378"/>
      <c r="T2115" s="372"/>
      <c r="U2115" s="372"/>
      <c r="V2115" s="372"/>
    </row>
    <row r="2116" spans="1:22">
      <c r="A2116" s="52"/>
      <c r="B2116" s="50">
        <f t="shared" si="40"/>
        <v>2094</v>
      </c>
      <c r="C2116" s="913"/>
      <c r="D2116" s="913"/>
      <c r="E2116" s="913"/>
      <c r="F2116" s="55"/>
      <c r="L2116" s="372"/>
      <c r="M2116" s="372"/>
      <c r="S2116" s="378"/>
      <c r="T2116" s="372"/>
      <c r="U2116" s="372"/>
      <c r="V2116" s="372"/>
    </row>
    <row r="2117" spans="1:22">
      <c r="A2117" s="52"/>
      <c r="B2117" s="50">
        <f t="shared" si="40"/>
        <v>2095</v>
      </c>
      <c r="C2117" s="913"/>
      <c r="D2117" s="913"/>
      <c r="E2117" s="913"/>
      <c r="F2117" s="55"/>
      <c r="L2117" s="372"/>
      <c r="M2117" s="372"/>
      <c r="S2117" s="378"/>
      <c r="T2117" s="372"/>
      <c r="U2117" s="372"/>
      <c r="V2117" s="372"/>
    </row>
    <row r="2118" spans="1:22">
      <c r="A2118" s="52"/>
      <c r="B2118" s="50">
        <f t="shared" si="40"/>
        <v>2096</v>
      </c>
      <c r="C2118" s="913"/>
      <c r="D2118" s="913"/>
      <c r="E2118" s="913"/>
      <c r="F2118" s="55"/>
      <c r="L2118" s="372"/>
      <c r="M2118" s="372"/>
      <c r="S2118" s="378"/>
      <c r="T2118" s="372"/>
      <c r="U2118" s="372"/>
      <c r="V2118" s="372"/>
    </row>
    <row r="2119" spans="1:22">
      <c r="A2119" s="52"/>
      <c r="B2119" s="50">
        <f t="shared" si="40"/>
        <v>2097</v>
      </c>
      <c r="C2119" s="913"/>
      <c r="D2119" s="913"/>
      <c r="E2119" s="913"/>
      <c r="F2119" s="55"/>
      <c r="L2119" s="372"/>
      <c r="M2119" s="372"/>
      <c r="S2119" s="378"/>
      <c r="T2119" s="372"/>
      <c r="U2119" s="372"/>
      <c r="V2119" s="372"/>
    </row>
    <row r="2120" spans="1:22">
      <c r="A2120" s="52"/>
      <c r="B2120" s="50">
        <f t="shared" si="40"/>
        <v>2098</v>
      </c>
      <c r="C2120" s="913"/>
      <c r="D2120" s="913"/>
      <c r="E2120" s="913"/>
      <c r="F2120" s="55"/>
      <c r="L2120" s="372"/>
      <c r="M2120" s="372"/>
      <c r="S2120" s="378"/>
      <c r="T2120" s="372"/>
      <c r="U2120" s="372"/>
      <c r="V2120" s="372"/>
    </row>
    <row r="2121" spans="1:22">
      <c r="A2121" s="52"/>
      <c r="B2121" s="50">
        <f t="shared" si="40"/>
        <v>2099</v>
      </c>
      <c r="C2121" s="913"/>
      <c r="D2121" s="913"/>
      <c r="E2121" s="913"/>
      <c r="F2121" s="55"/>
      <c r="L2121" s="372"/>
      <c r="M2121" s="372"/>
      <c r="S2121" s="378"/>
      <c r="T2121" s="372"/>
      <c r="U2121" s="372"/>
      <c r="V2121" s="372"/>
    </row>
    <row r="2122" spans="1:22">
      <c r="A2122" s="52"/>
      <c r="B2122" s="50">
        <f t="shared" si="40"/>
        <v>2100</v>
      </c>
      <c r="C2122" s="913"/>
      <c r="D2122" s="913"/>
      <c r="E2122" s="913"/>
      <c r="F2122" s="55"/>
      <c r="L2122" s="372"/>
      <c r="M2122" s="372"/>
      <c r="S2122" s="378"/>
      <c r="T2122" s="372"/>
      <c r="U2122" s="372"/>
      <c r="V2122" s="372"/>
    </row>
    <row r="2123" spans="1:22">
      <c r="A2123" s="52"/>
      <c r="B2123" s="50">
        <f t="shared" si="40"/>
        <v>2101</v>
      </c>
      <c r="C2123" s="913"/>
      <c r="D2123" s="913"/>
      <c r="E2123" s="913"/>
      <c r="F2123" s="55"/>
      <c r="L2123" s="372"/>
      <c r="M2123" s="372"/>
      <c r="S2123" s="378"/>
      <c r="T2123" s="372"/>
      <c r="U2123" s="372"/>
      <c r="V2123" s="372"/>
    </row>
    <row r="2124" spans="1:22">
      <c r="A2124" s="52"/>
      <c r="B2124" s="50">
        <f t="shared" si="40"/>
        <v>2102</v>
      </c>
      <c r="C2124" s="913"/>
      <c r="D2124" s="913"/>
      <c r="E2124" s="913"/>
      <c r="F2124" s="55"/>
      <c r="L2124" s="372"/>
      <c r="M2124" s="372"/>
      <c r="S2124" s="378"/>
      <c r="T2124" s="372"/>
      <c r="U2124" s="372"/>
      <c r="V2124" s="372"/>
    </row>
    <row r="2125" spans="1:22">
      <c r="A2125" s="52"/>
      <c r="B2125" s="50">
        <f t="shared" si="40"/>
        <v>2103</v>
      </c>
      <c r="C2125" s="913"/>
      <c r="D2125" s="913"/>
      <c r="E2125" s="913"/>
      <c r="F2125" s="55"/>
      <c r="L2125" s="372"/>
      <c r="M2125" s="372"/>
      <c r="S2125" s="378"/>
      <c r="T2125" s="372"/>
      <c r="U2125" s="372"/>
      <c r="V2125" s="372"/>
    </row>
    <row r="2126" spans="1:22">
      <c r="A2126" s="52"/>
      <c r="B2126" s="50">
        <f t="shared" si="40"/>
        <v>2104</v>
      </c>
      <c r="C2126" s="913"/>
      <c r="D2126" s="913"/>
      <c r="E2126" s="913"/>
      <c r="F2126" s="55"/>
      <c r="L2126" s="372"/>
      <c r="M2126" s="372"/>
      <c r="S2126" s="378"/>
      <c r="T2126" s="372"/>
      <c r="U2126" s="372"/>
      <c r="V2126" s="372"/>
    </row>
    <row r="2127" spans="1:22">
      <c r="A2127" s="52"/>
      <c r="B2127" s="50">
        <f t="shared" si="40"/>
        <v>2105</v>
      </c>
      <c r="C2127" s="913"/>
      <c r="D2127" s="913"/>
      <c r="E2127" s="913"/>
      <c r="F2127" s="55"/>
      <c r="L2127" s="372"/>
      <c r="M2127" s="372"/>
      <c r="S2127" s="378"/>
      <c r="T2127" s="372"/>
      <c r="U2127" s="372"/>
      <c r="V2127" s="372"/>
    </row>
    <row r="2128" spans="1:22">
      <c r="A2128" s="52"/>
      <c r="B2128" s="50">
        <f t="shared" si="40"/>
        <v>2106</v>
      </c>
      <c r="C2128" s="913"/>
      <c r="D2128" s="913"/>
      <c r="E2128" s="913"/>
      <c r="F2128" s="55"/>
      <c r="L2128" s="372"/>
      <c r="M2128" s="372"/>
      <c r="S2128" s="378"/>
      <c r="T2128" s="372"/>
      <c r="U2128" s="372"/>
      <c r="V2128" s="372"/>
    </row>
    <row r="2129" spans="1:22">
      <c r="A2129" s="52"/>
      <c r="B2129" s="50">
        <f t="shared" si="40"/>
        <v>2107</v>
      </c>
      <c r="C2129" s="913"/>
      <c r="D2129" s="913"/>
      <c r="E2129" s="913"/>
      <c r="F2129" s="55"/>
      <c r="L2129" s="372"/>
      <c r="M2129" s="372"/>
      <c r="S2129" s="378"/>
      <c r="T2129" s="372"/>
      <c r="U2129" s="372"/>
      <c r="V2129" s="372"/>
    </row>
    <row r="2130" spans="1:22">
      <c r="A2130" s="52"/>
      <c r="B2130" s="50">
        <f t="shared" si="40"/>
        <v>2108</v>
      </c>
      <c r="C2130" s="913"/>
      <c r="D2130" s="913"/>
      <c r="E2130" s="913"/>
      <c r="F2130" s="55"/>
      <c r="L2130" s="372"/>
      <c r="M2130" s="372"/>
      <c r="S2130" s="378"/>
      <c r="T2130" s="372"/>
      <c r="U2130" s="372"/>
      <c r="V2130" s="372"/>
    </row>
    <row r="2131" spans="1:22">
      <c r="A2131" s="52"/>
      <c r="B2131" s="50">
        <f t="shared" si="40"/>
        <v>2109</v>
      </c>
      <c r="C2131" s="913"/>
      <c r="D2131" s="913"/>
      <c r="E2131" s="913"/>
      <c r="F2131" s="55"/>
      <c r="L2131" s="372"/>
      <c r="M2131" s="372"/>
      <c r="S2131" s="378"/>
      <c r="T2131" s="372"/>
      <c r="U2131" s="372"/>
      <c r="V2131" s="372"/>
    </row>
    <row r="2132" spans="1:22">
      <c r="A2132" s="52"/>
      <c r="B2132" s="50">
        <f t="shared" si="40"/>
        <v>2110</v>
      </c>
      <c r="C2132" s="913"/>
      <c r="D2132" s="913"/>
      <c r="E2132" s="913"/>
      <c r="F2132" s="55"/>
      <c r="L2132" s="372"/>
      <c r="M2132" s="372"/>
      <c r="S2132" s="378"/>
      <c r="T2132" s="372"/>
      <c r="U2132" s="372"/>
      <c r="V2132" s="372"/>
    </row>
    <row r="2133" spans="1:22">
      <c r="A2133" s="52"/>
      <c r="B2133" s="50">
        <f t="shared" si="40"/>
        <v>2111</v>
      </c>
      <c r="C2133" s="913"/>
      <c r="D2133" s="913"/>
      <c r="E2133" s="913"/>
      <c r="F2133" s="55"/>
      <c r="L2133" s="372"/>
      <c r="M2133" s="372"/>
      <c r="S2133" s="378"/>
      <c r="T2133" s="372"/>
      <c r="U2133" s="372"/>
      <c r="V2133" s="372"/>
    </row>
    <row r="2134" spans="1:22">
      <c r="A2134" s="52"/>
      <c r="B2134" s="50">
        <f t="shared" si="40"/>
        <v>2112</v>
      </c>
      <c r="C2134" s="913"/>
      <c r="D2134" s="913"/>
      <c r="E2134" s="913"/>
      <c r="F2134" s="55"/>
      <c r="L2134" s="372"/>
      <c r="M2134" s="372"/>
      <c r="S2134" s="378"/>
      <c r="T2134" s="372"/>
      <c r="U2134" s="372"/>
      <c r="V2134" s="372"/>
    </row>
    <row r="2135" spans="1:22">
      <c r="A2135" s="52"/>
      <c r="B2135" s="50">
        <f t="shared" si="40"/>
        <v>2113</v>
      </c>
      <c r="C2135" s="913"/>
      <c r="D2135" s="913"/>
      <c r="E2135" s="913"/>
      <c r="F2135" s="55"/>
      <c r="L2135" s="372"/>
      <c r="M2135" s="372"/>
      <c r="S2135" s="378"/>
      <c r="T2135" s="372"/>
      <c r="U2135" s="372"/>
      <c r="V2135" s="372"/>
    </row>
    <row r="2136" spans="1:22">
      <c r="A2136" s="52"/>
      <c r="B2136" s="50">
        <f t="shared" si="40"/>
        <v>2114</v>
      </c>
      <c r="C2136" s="913"/>
      <c r="D2136" s="913"/>
      <c r="E2136" s="913"/>
      <c r="F2136" s="55"/>
      <c r="L2136" s="372"/>
      <c r="M2136" s="372"/>
      <c r="S2136" s="378"/>
      <c r="T2136" s="372"/>
      <c r="U2136" s="372"/>
      <c r="V2136" s="372"/>
    </row>
    <row r="2137" spans="1:22">
      <c r="A2137" s="52"/>
      <c r="B2137" s="50">
        <f t="shared" ref="B2137:B2200" si="41">B2136+1</f>
        <v>2115</v>
      </c>
      <c r="C2137" s="913"/>
      <c r="D2137" s="913"/>
      <c r="E2137" s="913"/>
      <c r="F2137" s="55"/>
      <c r="L2137" s="372"/>
      <c r="M2137" s="372"/>
      <c r="S2137" s="378"/>
      <c r="T2137" s="372"/>
      <c r="U2137" s="372"/>
      <c r="V2137" s="372"/>
    </row>
    <row r="2138" spans="1:22">
      <c r="A2138" s="52"/>
      <c r="B2138" s="50">
        <f t="shared" si="41"/>
        <v>2116</v>
      </c>
      <c r="C2138" s="913"/>
      <c r="D2138" s="913"/>
      <c r="E2138" s="913"/>
      <c r="F2138" s="55"/>
      <c r="L2138" s="372"/>
      <c r="M2138" s="372"/>
      <c r="S2138" s="378"/>
      <c r="T2138" s="372"/>
      <c r="U2138" s="372"/>
      <c r="V2138" s="372"/>
    </row>
    <row r="2139" spans="1:22">
      <c r="A2139" s="52"/>
      <c r="B2139" s="50">
        <f t="shared" si="41"/>
        <v>2117</v>
      </c>
      <c r="C2139" s="913"/>
      <c r="D2139" s="913"/>
      <c r="E2139" s="913"/>
      <c r="F2139" s="55"/>
      <c r="L2139" s="372"/>
      <c r="M2139" s="372"/>
      <c r="S2139" s="378"/>
      <c r="T2139" s="372"/>
      <c r="U2139" s="372"/>
      <c r="V2139" s="372"/>
    </row>
    <row r="2140" spans="1:22">
      <c r="A2140" s="52"/>
      <c r="B2140" s="50">
        <f t="shared" si="41"/>
        <v>2118</v>
      </c>
      <c r="C2140" s="913"/>
      <c r="D2140" s="913"/>
      <c r="E2140" s="913"/>
      <c r="F2140" s="55"/>
      <c r="L2140" s="372"/>
      <c r="M2140" s="372"/>
      <c r="S2140" s="378"/>
      <c r="T2140" s="372"/>
      <c r="U2140" s="372"/>
      <c r="V2140" s="372"/>
    </row>
    <row r="2141" spans="1:22">
      <c r="A2141" s="52"/>
      <c r="B2141" s="50">
        <f t="shared" si="41"/>
        <v>2119</v>
      </c>
      <c r="C2141" s="913"/>
      <c r="D2141" s="913"/>
      <c r="E2141" s="913"/>
      <c r="F2141" s="55"/>
      <c r="L2141" s="372"/>
      <c r="M2141" s="372"/>
      <c r="S2141" s="378"/>
      <c r="T2141" s="372"/>
      <c r="U2141" s="372"/>
      <c r="V2141" s="372"/>
    </row>
    <row r="2142" spans="1:22">
      <c r="A2142" s="52"/>
      <c r="B2142" s="50">
        <f t="shared" si="41"/>
        <v>2120</v>
      </c>
      <c r="C2142" s="913"/>
      <c r="D2142" s="913"/>
      <c r="E2142" s="913"/>
      <c r="F2142" s="55"/>
      <c r="L2142" s="372"/>
      <c r="M2142" s="372"/>
      <c r="S2142" s="378"/>
      <c r="T2142" s="372"/>
      <c r="U2142" s="372"/>
      <c r="V2142" s="372"/>
    </row>
    <row r="2143" spans="1:22">
      <c r="A2143" s="52"/>
      <c r="B2143" s="50">
        <f t="shared" si="41"/>
        <v>2121</v>
      </c>
      <c r="C2143" s="913"/>
      <c r="D2143" s="913"/>
      <c r="E2143" s="913"/>
      <c r="F2143" s="55"/>
      <c r="L2143" s="372"/>
      <c r="M2143" s="372"/>
      <c r="S2143" s="378"/>
      <c r="T2143" s="372"/>
      <c r="U2143" s="372"/>
      <c r="V2143" s="372"/>
    </row>
    <row r="2144" spans="1:22">
      <c r="A2144" s="52"/>
      <c r="B2144" s="50">
        <f t="shared" si="41"/>
        <v>2122</v>
      </c>
      <c r="C2144" s="913"/>
      <c r="D2144" s="913"/>
      <c r="E2144" s="913"/>
      <c r="F2144" s="55"/>
      <c r="L2144" s="372"/>
      <c r="M2144" s="372"/>
      <c r="S2144" s="378"/>
      <c r="T2144" s="372"/>
      <c r="U2144" s="372"/>
      <c r="V2144" s="372"/>
    </row>
    <row r="2145" spans="1:22">
      <c r="A2145" s="52"/>
      <c r="B2145" s="50">
        <f t="shared" si="41"/>
        <v>2123</v>
      </c>
      <c r="C2145" s="913"/>
      <c r="D2145" s="913"/>
      <c r="E2145" s="913"/>
      <c r="F2145" s="55"/>
      <c r="L2145" s="372"/>
      <c r="M2145" s="372"/>
      <c r="S2145" s="378"/>
      <c r="T2145" s="372"/>
      <c r="U2145" s="372"/>
      <c r="V2145" s="372"/>
    </row>
    <row r="2146" spans="1:22">
      <c r="A2146" s="52"/>
      <c r="B2146" s="50">
        <f t="shared" si="41"/>
        <v>2124</v>
      </c>
      <c r="C2146" s="913"/>
      <c r="D2146" s="913"/>
      <c r="E2146" s="913"/>
      <c r="F2146" s="55"/>
      <c r="L2146" s="372"/>
      <c r="M2146" s="372"/>
      <c r="S2146" s="378"/>
      <c r="T2146" s="372"/>
      <c r="U2146" s="372"/>
      <c r="V2146" s="372"/>
    </row>
    <row r="2147" spans="1:22">
      <c r="A2147" s="52"/>
      <c r="B2147" s="50">
        <f t="shared" si="41"/>
        <v>2125</v>
      </c>
      <c r="C2147" s="913"/>
      <c r="D2147" s="913"/>
      <c r="E2147" s="913"/>
      <c r="F2147" s="55"/>
      <c r="L2147" s="372"/>
      <c r="M2147" s="372"/>
      <c r="S2147" s="378"/>
      <c r="T2147" s="372"/>
      <c r="U2147" s="372"/>
      <c r="V2147" s="372"/>
    </row>
    <row r="2148" spans="1:22">
      <c r="A2148" s="52"/>
      <c r="B2148" s="50">
        <f t="shared" si="41"/>
        <v>2126</v>
      </c>
      <c r="C2148" s="913"/>
      <c r="D2148" s="913"/>
      <c r="E2148" s="913"/>
      <c r="F2148" s="55"/>
      <c r="L2148" s="372"/>
      <c r="M2148" s="372"/>
      <c r="S2148" s="378"/>
      <c r="T2148" s="372"/>
      <c r="U2148" s="372"/>
      <c r="V2148" s="372"/>
    </row>
    <row r="2149" spans="1:22">
      <c r="A2149" s="52"/>
      <c r="B2149" s="50">
        <f t="shared" si="41"/>
        <v>2127</v>
      </c>
      <c r="C2149" s="913"/>
      <c r="D2149" s="913"/>
      <c r="E2149" s="913"/>
      <c r="F2149" s="55"/>
      <c r="L2149" s="372"/>
      <c r="M2149" s="372"/>
      <c r="S2149" s="378"/>
      <c r="T2149" s="372"/>
      <c r="U2149" s="372"/>
      <c r="V2149" s="372"/>
    </row>
    <row r="2150" spans="1:22">
      <c r="A2150" s="52"/>
      <c r="B2150" s="50">
        <f t="shared" si="41"/>
        <v>2128</v>
      </c>
      <c r="C2150" s="913"/>
      <c r="D2150" s="913"/>
      <c r="E2150" s="913"/>
      <c r="F2150" s="55"/>
      <c r="L2150" s="372"/>
      <c r="M2150" s="372"/>
      <c r="S2150" s="378"/>
      <c r="T2150" s="372"/>
      <c r="U2150" s="372"/>
      <c r="V2150" s="372"/>
    </row>
    <row r="2151" spans="1:22">
      <c r="A2151" s="52"/>
      <c r="B2151" s="50">
        <f t="shared" si="41"/>
        <v>2129</v>
      </c>
      <c r="C2151" s="913"/>
      <c r="D2151" s="913"/>
      <c r="E2151" s="913"/>
      <c r="F2151" s="55"/>
      <c r="L2151" s="372"/>
      <c r="M2151" s="372"/>
      <c r="S2151" s="378"/>
      <c r="T2151" s="372"/>
      <c r="U2151" s="372"/>
      <c r="V2151" s="372"/>
    </row>
    <row r="2152" spans="1:22">
      <c r="A2152" s="52"/>
      <c r="B2152" s="50">
        <f t="shared" si="41"/>
        <v>2130</v>
      </c>
      <c r="C2152" s="913"/>
      <c r="D2152" s="913"/>
      <c r="E2152" s="913"/>
      <c r="F2152" s="55"/>
      <c r="L2152" s="372"/>
      <c r="M2152" s="372"/>
      <c r="S2152" s="378"/>
      <c r="T2152" s="372"/>
      <c r="U2152" s="372"/>
      <c r="V2152" s="372"/>
    </row>
    <row r="2153" spans="1:22">
      <c r="A2153" s="52"/>
      <c r="B2153" s="50">
        <f t="shared" si="41"/>
        <v>2131</v>
      </c>
      <c r="C2153" s="913"/>
      <c r="D2153" s="913"/>
      <c r="E2153" s="913"/>
      <c r="F2153" s="55"/>
      <c r="L2153" s="372"/>
      <c r="M2153" s="372"/>
      <c r="S2153" s="378"/>
      <c r="T2153" s="372"/>
      <c r="U2153" s="372"/>
      <c r="V2153" s="372"/>
    </row>
    <row r="2154" spans="1:22">
      <c r="A2154" s="52"/>
      <c r="B2154" s="50">
        <f t="shared" si="41"/>
        <v>2132</v>
      </c>
      <c r="C2154" s="913"/>
      <c r="D2154" s="913"/>
      <c r="E2154" s="913"/>
      <c r="F2154" s="55"/>
      <c r="L2154" s="372"/>
      <c r="M2154" s="372"/>
      <c r="S2154" s="378"/>
      <c r="T2154" s="372"/>
      <c r="U2154" s="372"/>
      <c r="V2154" s="372"/>
    </row>
    <row r="2155" spans="1:22">
      <c r="A2155" s="52"/>
      <c r="B2155" s="50">
        <f t="shared" si="41"/>
        <v>2133</v>
      </c>
      <c r="C2155" s="913"/>
      <c r="D2155" s="913"/>
      <c r="E2155" s="913"/>
      <c r="F2155" s="55"/>
      <c r="L2155" s="372"/>
      <c r="M2155" s="372"/>
      <c r="S2155" s="378"/>
      <c r="T2155" s="372"/>
      <c r="U2155" s="372"/>
      <c r="V2155" s="372"/>
    </row>
    <row r="2156" spans="1:22">
      <c r="A2156" s="52"/>
      <c r="B2156" s="50">
        <f t="shared" si="41"/>
        <v>2134</v>
      </c>
      <c r="C2156" s="913"/>
      <c r="D2156" s="913"/>
      <c r="E2156" s="913"/>
      <c r="F2156" s="55"/>
      <c r="L2156" s="372"/>
      <c r="M2156" s="372"/>
      <c r="S2156" s="378"/>
      <c r="T2156" s="372"/>
      <c r="U2156" s="372"/>
      <c r="V2156" s="372"/>
    </row>
    <row r="2157" spans="1:22">
      <c r="A2157" s="52"/>
      <c r="B2157" s="50">
        <f t="shared" si="41"/>
        <v>2135</v>
      </c>
      <c r="C2157" s="913"/>
      <c r="D2157" s="913"/>
      <c r="E2157" s="913"/>
      <c r="F2157" s="55"/>
      <c r="L2157" s="372"/>
      <c r="M2157" s="372"/>
      <c r="S2157" s="378"/>
      <c r="T2157" s="372"/>
      <c r="U2157" s="372"/>
      <c r="V2157" s="372"/>
    </row>
    <row r="2158" spans="1:22">
      <c r="A2158" s="52"/>
      <c r="B2158" s="50">
        <f t="shared" si="41"/>
        <v>2136</v>
      </c>
      <c r="C2158" s="913"/>
      <c r="D2158" s="913"/>
      <c r="E2158" s="913"/>
      <c r="F2158" s="55"/>
      <c r="L2158" s="372"/>
      <c r="M2158" s="372"/>
      <c r="S2158" s="378"/>
      <c r="T2158" s="372"/>
      <c r="U2158" s="372"/>
      <c r="V2158" s="372"/>
    </row>
    <row r="2159" spans="1:22">
      <c r="A2159" s="52"/>
      <c r="B2159" s="50">
        <f t="shared" si="41"/>
        <v>2137</v>
      </c>
      <c r="C2159" s="913"/>
      <c r="D2159" s="913"/>
      <c r="E2159" s="913"/>
      <c r="F2159" s="55"/>
      <c r="L2159" s="372"/>
      <c r="M2159" s="372"/>
      <c r="S2159" s="378"/>
      <c r="T2159" s="372"/>
      <c r="U2159" s="372"/>
      <c r="V2159" s="372"/>
    </row>
    <row r="2160" spans="1:22">
      <c r="A2160" s="52"/>
      <c r="B2160" s="50">
        <f t="shared" si="41"/>
        <v>2138</v>
      </c>
      <c r="C2160" s="913"/>
      <c r="D2160" s="913"/>
      <c r="E2160" s="913"/>
      <c r="F2160" s="55"/>
      <c r="L2160" s="372"/>
      <c r="M2160" s="372"/>
      <c r="S2160" s="378"/>
      <c r="T2160" s="372"/>
      <c r="U2160" s="372"/>
      <c r="V2160" s="372"/>
    </row>
    <row r="2161" spans="1:22">
      <c r="A2161" s="52"/>
      <c r="B2161" s="50">
        <f t="shared" si="41"/>
        <v>2139</v>
      </c>
      <c r="C2161" s="913"/>
      <c r="D2161" s="913"/>
      <c r="E2161" s="913"/>
      <c r="F2161" s="55"/>
      <c r="L2161" s="372"/>
      <c r="M2161" s="372"/>
      <c r="S2161" s="378"/>
      <c r="T2161" s="372"/>
      <c r="U2161" s="372"/>
      <c r="V2161" s="372"/>
    </row>
    <row r="2162" spans="1:22">
      <c r="A2162" s="52"/>
      <c r="B2162" s="50">
        <f t="shared" si="41"/>
        <v>2140</v>
      </c>
      <c r="C2162" s="913"/>
      <c r="D2162" s="913"/>
      <c r="E2162" s="913"/>
      <c r="F2162" s="55"/>
      <c r="L2162" s="372"/>
      <c r="M2162" s="372"/>
      <c r="S2162" s="378"/>
      <c r="T2162" s="372"/>
      <c r="U2162" s="372"/>
      <c r="V2162" s="372"/>
    </row>
    <row r="2163" spans="1:22">
      <c r="A2163" s="52"/>
      <c r="B2163" s="50">
        <f t="shared" si="41"/>
        <v>2141</v>
      </c>
      <c r="C2163" s="913"/>
      <c r="D2163" s="913"/>
      <c r="E2163" s="913"/>
      <c r="F2163" s="55"/>
      <c r="L2163" s="372"/>
      <c r="M2163" s="372"/>
      <c r="S2163" s="378"/>
      <c r="T2163" s="372"/>
      <c r="U2163" s="372"/>
      <c r="V2163" s="372"/>
    </row>
    <row r="2164" spans="1:22">
      <c r="A2164" s="52"/>
      <c r="B2164" s="50">
        <f t="shared" si="41"/>
        <v>2142</v>
      </c>
      <c r="C2164" s="913"/>
      <c r="D2164" s="913"/>
      <c r="E2164" s="913"/>
      <c r="F2164" s="55"/>
      <c r="L2164" s="372"/>
      <c r="M2164" s="372"/>
      <c r="S2164" s="378"/>
      <c r="T2164" s="372"/>
      <c r="U2164" s="372"/>
      <c r="V2164" s="372"/>
    </row>
    <row r="2165" spans="1:22">
      <c r="A2165" s="52"/>
      <c r="B2165" s="50">
        <f t="shared" si="41"/>
        <v>2143</v>
      </c>
      <c r="C2165" s="913"/>
      <c r="D2165" s="913"/>
      <c r="E2165" s="913"/>
      <c r="F2165" s="55"/>
      <c r="L2165" s="372"/>
      <c r="M2165" s="372"/>
      <c r="S2165" s="378"/>
      <c r="T2165" s="372"/>
      <c r="U2165" s="372"/>
      <c r="V2165" s="372"/>
    </row>
    <row r="2166" spans="1:22">
      <c r="A2166" s="52"/>
      <c r="B2166" s="50">
        <f t="shared" si="41"/>
        <v>2144</v>
      </c>
      <c r="C2166" s="913"/>
      <c r="D2166" s="913"/>
      <c r="E2166" s="913"/>
      <c r="F2166" s="55"/>
      <c r="L2166" s="372"/>
      <c r="M2166" s="372"/>
      <c r="S2166" s="378"/>
      <c r="T2166" s="372"/>
      <c r="U2166" s="372"/>
      <c r="V2166" s="372"/>
    </row>
    <row r="2167" spans="1:22">
      <c r="A2167" s="52"/>
      <c r="B2167" s="50">
        <f t="shared" si="41"/>
        <v>2145</v>
      </c>
      <c r="C2167" s="913"/>
      <c r="D2167" s="913"/>
      <c r="E2167" s="913"/>
      <c r="F2167" s="55"/>
      <c r="L2167" s="372"/>
      <c r="M2167" s="372"/>
      <c r="S2167" s="378"/>
      <c r="T2167" s="372"/>
      <c r="U2167" s="372"/>
      <c r="V2167" s="372"/>
    </row>
    <row r="2168" spans="1:22">
      <c r="A2168" s="52"/>
      <c r="B2168" s="50">
        <f t="shared" si="41"/>
        <v>2146</v>
      </c>
      <c r="C2168" s="913"/>
      <c r="D2168" s="913"/>
      <c r="E2168" s="913"/>
      <c r="F2168" s="55"/>
      <c r="L2168" s="372"/>
      <c r="M2168" s="372"/>
      <c r="S2168" s="378"/>
      <c r="T2168" s="372"/>
      <c r="U2168" s="372"/>
      <c r="V2168" s="372"/>
    </row>
    <row r="2169" spans="1:22">
      <c r="A2169" s="52"/>
      <c r="B2169" s="50">
        <f t="shared" si="41"/>
        <v>2147</v>
      </c>
      <c r="C2169" s="913"/>
      <c r="D2169" s="913"/>
      <c r="E2169" s="913"/>
      <c r="F2169" s="55"/>
      <c r="L2169" s="372"/>
      <c r="M2169" s="372"/>
      <c r="S2169" s="378"/>
      <c r="T2169" s="372"/>
      <c r="U2169" s="372"/>
      <c r="V2169" s="372"/>
    </row>
    <row r="2170" spans="1:22">
      <c r="A2170" s="52"/>
      <c r="B2170" s="50">
        <f t="shared" si="41"/>
        <v>2148</v>
      </c>
      <c r="C2170" s="913"/>
      <c r="D2170" s="913"/>
      <c r="E2170" s="913"/>
      <c r="F2170" s="55"/>
      <c r="L2170" s="372"/>
      <c r="M2170" s="372"/>
      <c r="S2170" s="378"/>
      <c r="T2170" s="372"/>
      <c r="U2170" s="372"/>
      <c r="V2170" s="372"/>
    </row>
    <row r="2171" spans="1:22">
      <c r="A2171" s="52"/>
      <c r="B2171" s="50">
        <f t="shared" si="41"/>
        <v>2149</v>
      </c>
      <c r="C2171" s="913"/>
      <c r="D2171" s="913"/>
      <c r="E2171" s="913"/>
      <c r="F2171" s="55"/>
      <c r="L2171" s="372"/>
      <c r="M2171" s="372"/>
      <c r="S2171" s="378"/>
      <c r="T2171" s="372"/>
      <c r="U2171" s="372"/>
      <c r="V2171" s="372"/>
    </row>
    <row r="2172" spans="1:22">
      <c r="A2172" s="52"/>
      <c r="B2172" s="50">
        <f t="shared" si="41"/>
        <v>2150</v>
      </c>
      <c r="C2172" s="913"/>
      <c r="D2172" s="913"/>
      <c r="E2172" s="913"/>
      <c r="F2172" s="55"/>
      <c r="L2172" s="372"/>
      <c r="M2172" s="372"/>
      <c r="S2172" s="378"/>
      <c r="T2172" s="372"/>
      <c r="U2172" s="372"/>
      <c r="V2172" s="372"/>
    </row>
    <row r="2173" spans="1:22">
      <c r="A2173" s="52"/>
      <c r="B2173" s="50">
        <f t="shared" si="41"/>
        <v>2151</v>
      </c>
      <c r="C2173" s="913"/>
      <c r="D2173" s="913"/>
      <c r="E2173" s="913"/>
      <c r="F2173" s="55"/>
      <c r="L2173" s="372"/>
      <c r="M2173" s="372"/>
      <c r="S2173" s="378"/>
      <c r="T2173" s="372"/>
      <c r="U2173" s="372"/>
      <c r="V2173" s="372"/>
    </row>
    <row r="2174" spans="1:22">
      <c r="A2174" s="52"/>
      <c r="B2174" s="50">
        <f t="shared" si="41"/>
        <v>2152</v>
      </c>
      <c r="C2174" s="913"/>
      <c r="D2174" s="913"/>
      <c r="E2174" s="913"/>
      <c r="F2174" s="55"/>
      <c r="L2174" s="372"/>
      <c r="M2174" s="372"/>
      <c r="S2174" s="378"/>
      <c r="T2174" s="372"/>
      <c r="U2174" s="372"/>
      <c r="V2174" s="372"/>
    </row>
    <row r="2175" spans="1:22">
      <c r="A2175" s="52"/>
      <c r="B2175" s="50">
        <f t="shared" si="41"/>
        <v>2153</v>
      </c>
      <c r="C2175" s="913"/>
      <c r="D2175" s="913"/>
      <c r="E2175" s="913"/>
      <c r="F2175" s="55"/>
      <c r="L2175" s="372"/>
      <c r="M2175" s="372"/>
      <c r="S2175" s="378"/>
      <c r="T2175" s="372"/>
      <c r="U2175" s="372"/>
      <c r="V2175" s="372"/>
    </row>
    <row r="2176" spans="1:22">
      <c r="A2176" s="52"/>
      <c r="B2176" s="50">
        <f t="shared" si="41"/>
        <v>2154</v>
      </c>
      <c r="C2176" s="913"/>
      <c r="D2176" s="913"/>
      <c r="E2176" s="913"/>
      <c r="F2176" s="55"/>
      <c r="L2176" s="372"/>
      <c r="M2176" s="372"/>
      <c r="S2176" s="378"/>
      <c r="T2176" s="372"/>
      <c r="U2176" s="372"/>
      <c r="V2176" s="372"/>
    </row>
    <row r="2177" spans="1:22">
      <c r="A2177" s="52"/>
      <c r="B2177" s="50">
        <f t="shared" si="41"/>
        <v>2155</v>
      </c>
      <c r="C2177" s="913"/>
      <c r="D2177" s="913"/>
      <c r="E2177" s="913"/>
      <c r="F2177" s="55"/>
      <c r="L2177" s="372"/>
      <c r="M2177" s="372"/>
      <c r="S2177" s="378"/>
      <c r="T2177" s="372"/>
      <c r="U2177" s="372"/>
      <c r="V2177" s="372"/>
    </row>
    <row r="2178" spans="1:22">
      <c r="A2178" s="52"/>
      <c r="B2178" s="50">
        <f t="shared" si="41"/>
        <v>2156</v>
      </c>
      <c r="C2178" s="913"/>
      <c r="D2178" s="913"/>
      <c r="E2178" s="913"/>
      <c r="F2178" s="55"/>
      <c r="L2178" s="372"/>
      <c r="M2178" s="372"/>
      <c r="S2178" s="378"/>
      <c r="T2178" s="372"/>
      <c r="U2178" s="372"/>
      <c r="V2178" s="372"/>
    </row>
    <row r="2179" spans="1:22">
      <c r="A2179" s="52"/>
      <c r="B2179" s="50">
        <f t="shared" si="41"/>
        <v>2157</v>
      </c>
      <c r="C2179" s="913"/>
      <c r="D2179" s="913"/>
      <c r="E2179" s="913"/>
      <c r="F2179" s="55"/>
      <c r="L2179" s="372"/>
      <c r="M2179" s="372"/>
      <c r="S2179" s="378"/>
      <c r="T2179" s="372"/>
      <c r="U2179" s="372"/>
      <c r="V2179" s="372"/>
    </row>
    <row r="2180" spans="1:22">
      <c r="A2180" s="52"/>
      <c r="B2180" s="50">
        <f t="shared" si="41"/>
        <v>2158</v>
      </c>
      <c r="C2180" s="913"/>
      <c r="D2180" s="913"/>
      <c r="E2180" s="913"/>
      <c r="F2180" s="55"/>
      <c r="L2180" s="372"/>
      <c r="M2180" s="372"/>
      <c r="S2180" s="378"/>
      <c r="T2180" s="372"/>
      <c r="U2180" s="372"/>
      <c r="V2180" s="372"/>
    </row>
    <row r="2181" spans="1:22">
      <c r="A2181" s="52"/>
      <c r="B2181" s="50">
        <f t="shared" si="41"/>
        <v>2159</v>
      </c>
      <c r="C2181" s="913"/>
      <c r="D2181" s="913"/>
      <c r="E2181" s="913"/>
      <c r="F2181" s="55"/>
      <c r="L2181" s="372"/>
      <c r="M2181" s="372"/>
      <c r="S2181" s="378"/>
      <c r="T2181" s="372"/>
      <c r="U2181" s="372"/>
      <c r="V2181" s="372"/>
    </row>
    <row r="2182" spans="1:22">
      <c r="A2182" s="52"/>
      <c r="B2182" s="50">
        <f t="shared" si="41"/>
        <v>2160</v>
      </c>
      <c r="C2182" s="913"/>
      <c r="D2182" s="913"/>
      <c r="E2182" s="913"/>
      <c r="F2182" s="55"/>
      <c r="L2182" s="372"/>
      <c r="M2182" s="372"/>
      <c r="S2182" s="378"/>
      <c r="T2182" s="372"/>
      <c r="U2182" s="372"/>
      <c r="V2182" s="372"/>
    </row>
    <row r="2183" spans="1:22">
      <c r="A2183" s="52"/>
      <c r="B2183" s="50">
        <f t="shared" si="41"/>
        <v>2161</v>
      </c>
      <c r="C2183" s="913"/>
      <c r="D2183" s="913"/>
      <c r="E2183" s="913"/>
      <c r="F2183" s="55"/>
      <c r="L2183" s="372"/>
      <c r="M2183" s="372"/>
      <c r="S2183" s="378"/>
      <c r="T2183" s="372"/>
      <c r="U2183" s="372"/>
      <c r="V2183" s="372"/>
    </row>
    <row r="2184" spans="1:22">
      <c r="A2184" s="52"/>
      <c r="B2184" s="50">
        <f t="shared" si="41"/>
        <v>2162</v>
      </c>
      <c r="C2184" s="913"/>
      <c r="D2184" s="913"/>
      <c r="E2184" s="913"/>
      <c r="F2184" s="55"/>
      <c r="L2184" s="372"/>
      <c r="M2184" s="372"/>
      <c r="S2184" s="378"/>
      <c r="T2184" s="372"/>
      <c r="U2184" s="372"/>
      <c r="V2184" s="372"/>
    </row>
    <row r="2185" spans="1:22">
      <c r="A2185" s="52"/>
      <c r="B2185" s="50">
        <f t="shared" si="41"/>
        <v>2163</v>
      </c>
      <c r="C2185" s="913"/>
      <c r="D2185" s="913"/>
      <c r="E2185" s="913"/>
      <c r="F2185" s="55"/>
      <c r="L2185" s="372"/>
      <c r="M2185" s="372"/>
      <c r="S2185" s="378"/>
      <c r="T2185" s="372"/>
      <c r="U2185" s="372"/>
      <c r="V2185" s="372"/>
    </row>
    <row r="2186" spans="1:22">
      <c r="A2186" s="52"/>
      <c r="B2186" s="50">
        <f t="shared" si="41"/>
        <v>2164</v>
      </c>
      <c r="C2186" s="913"/>
      <c r="D2186" s="913"/>
      <c r="E2186" s="913"/>
      <c r="F2186" s="55"/>
      <c r="L2186" s="372"/>
      <c r="M2186" s="372"/>
      <c r="S2186" s="378"/>
      <c r="T2186" s="372"/>
      <c r="U2186" s="372"/>
      <c r="V2186" s="372"/>
    </row>
    <row r="2187" spans="1:22">
      <c r="A2187" s="52"/>
      <c r="B2187" s="50">
        <f t="shared" si="41"/>
        <v>2165</v>
      </c>
      <c r="C2187" s="913"/>
      <c r="D2187" s="913"/>
      <c r="E2187" s="913"/>
      <c r="F2187" s="55"/>
      <c r="L2187" s="372"/>
      <c r="M2187" s="372"/>
      <c r="S2187" s="378"/>
      <c r="T2187" s="372"/>
      <c r="U2187" s="372"/>
      <c r="V2187" s="372"/>
    </row>
    <row r="2188" spans="1:22">
      <c r="A2188" s="52"/>
      <c r="B2188" s="50">
        <f t="shared" si="41"/>
        <v>2166</v>
      </c>
      <c r="C2188" s="913"/>
      <c r="D2188" s="913"/>
      <c r="E2188" s="913"/>
      <c r="F2188" s="55"/>
      <c r="L2188" s="372"/>
      <c r="M2188" s="372"/>
      <c r="S2188" s="378"/>
      <c r="T2188" s="372"/>
      <c r="U2188" s="372"/>
      <c r="V2188" s="372"/>
    </row>
    <row r="2189" spans="1:22">
      <c r="A2189" s="52"/>
      <c r="B2189" s="50">
        <f t="shared" si="41"/>
        <v>2167</v>
      </c>
      <c r="C2189" s="913"/>
      <c r="D2189" s="913"/>
      <c r="E2189" s="913"/>
      <c r="F2189" s="55"/>
      <c r="L2189" s="372"/>
      <c r="M2189" s="372"/>
      <c r="S2189" s="378"/>
      <c r="T2189" s="372"/>
      <c r="U2189" s="372"/>
      <c r="V2189" s="372"/>
    </row>
    <row r="2190" spans="1:22">
      <c r="A2190" s="52"/>
      <c r="B2190" s="50">
        <f t="shared" si="41"/>
        <v>2168</v>
      </c>
      <c r="C2190" s="913"/>
      <c r="D2190" s="913"/>
      <c r="E2190" s="913"/>
      <c r="F2190" s="55"/>
      <c r="L2190" s="372"/>
      <c r="M2190" s="372"/>
      <c r="S2190" s="378"/>
      <c r="T2190" s="372"/>
      <c r="U2190" s="372"/>
      <c r="V2190" s="372"/>
    </row>
    <row r="2191" spans="1:22">
      <c r="A2191" s="52"/>
      <c r="B2191" s="50">
        <f t="shared" si="41"/>
        <v>2169</v>
      </c>
      <c r="C2191" s="913"/>
      <c r="D2191" s="913"/>
      <c r="E2191" s="913"/>
      <c r="F2191" s="55"/>
      <c r="L2191" s="372"/>
      <c r="M2191" s="372"/>
      <c r="S2191" s="378"/>
      <c r="T2191" s="372"/>
      <c r="U2191" s="372"/>
      <c r="V2191" s="372"/>
    </row>
    <row r="2192" spans="1:22">
      <c r="A2192" s="52"/>
      <c r="B2192" s="50">
        <f t="shared" si="41"/>
        <v>2170</v>
      </c>
      <c r="C2192" s="913"/>
      <c r="D2192" s="913"/>
      <c r="E2192" s="913"/>
      <c r="F2192" s="55"/>
      <c r="L2192" s="372"/>
      <c r="M2192" s="372"/>
      <c r="S2192" s="378"/>
      <c r="T2192" s="372"/>
      <c r="U2192" s="372"/>
      <c r="V2192" s="372"/>
    </row>
    <row r="2193" spans="1:22">
      <c r="A2193" s="52"/>
      <c r="B2193" s="50">
        <f t="shared" si="41"/>
        <v>2171</v>
      </c>
      <c r="C2193" s="913"/>
      <c r="D2193" s="913"/>
      <c r="E2193" s="913"/>
      <c r="F2193" s="55"/>
      <c r="L2193" s="372"/>
      <c r="M2193" s="372"/>
      <c r="S2193" s="378"/>
      <c r="T2193" s="372"/>
      <c r="U2193" s="372"/>
      <c r="V2193" s="372"/>
    </row>
    <row r="2194" spans="1:22">
      <c r="A2194" s="52"/>
      <c r="B2194" s="50">
        <f t="shared" si="41"/>
        <v>2172</v>
      </c>
      <c r="C2194" s="913"/>
      <c r="D2194" s="913"/>
      <c r="E2194" s="913"/>
      <c r="F2194" s="55"/>
      <c r="L2194" s="372"/>
      <c r="M2194" s="372"/>
      <c r="S2194" s="378"/>
      <c r="T2194" s="372"/>
      <c r="U2194" s="372"/>
      <c r="V2194" s="372"/>
    </row>
    <row r="2195" spans="1:22">
      <c r="A2195" s="52"/>
      <c r="B2195" s="50">
        <f t="shared" si="41"/>
        <v>2173</v>
      </c>
      <c r="C2195" s="913"/>
      <c r="D2195" s="913"/>
      <c r="E2195" s="913"/>
      <c r="F2195" s="55"/>
      <c r="L2195" s="372"/>
      <c r="M2195" s="372"/>
      <c r="S2195" s="378"/>
      <c r="T2195" s="372"/>
      <c r="U2195" s="372"/>
      <c r="V2195" s="372"/>
    </row>
    <row r="2196" spans="1:22">
      <c r="A2196" s="52"/>
      <c r="B2196" s="50">
        <f t="shared" si="41"/>
        <v>2174</v>
      </c>
      <c r="C2196" s="913"/>
      <c r="D2196" s="913"/>
      <c r="E2196" s="913"/>
      <c r="F2196" s="55"/>
      <c r="L2196" s="372"/>
      <c r="M2196" s="372"/>
      <c r="S2196" s="378"/>
      <c r="T2196" s="372"/>
      <c r="U2196" s="372"/>
      <c r="V2196" s="372"/>
    </row>
    <row r="2197" spans="1:22">
      <c r="A2197" s="52"/>
      <c r="B2197" s="50">
        <f t="shared" si="41"/>
        <v>2175</v>
      </c>
      <c r="C2197" s="913"/>
      <c r="D2197" s="913"/>
      <c r="E2197" s="913"/>
      <c r="F2197" s="55"/>
      <c r="L2197" s="372"/>
      <c r="M2197" s="372"/>
      <c r="S2197" s="378"/>
      <c r="T2197" s="372"/>
      <c r="U2197" s="372"/>
      <c r="V2197" s="372"/>
    </row>
    <row r="2198" spans="1:22">
      <c r="A2198" s="52"/>
      <c r="B2198" s="50">
        <f t="shared" si="41"/>
        <v>2176</v>
      </c>
      <c r="C2198" s="913"/>
      <c r="D2198" s="913"/>
      <c r="E2198" s="913"/>
      <c r="F2198" s="55"/>
      <c r="L2198" s="372"/>
      <c r="M2198" s="372"/>
      <c r="S2198" s="378"/>
      <c r="T2198" s="372"/>
      <c r="U2198" s="372"/>
      <c r="V2198" s="372"/>
    </row>
    <row r="2199" spans="1:22">
      <c r="A2199" s="52"/>
      <c r="B2199" s="50">
        <f t="shared" si="41"/>
        <v>2177</v>
      </c>
      <c r="C2199" s="913"/>
      <c r="D2199" s="913"/>
      <c r="E2199" s="913"/>
      <c r="F2199" s="55"/>
      <c r="L2199" s="372"/>
      <c r="M2199" s="372"/>
      <c r="S2199" s="378"/>
      <c r="T2199" s="372"/>
      <c r="U2199" s="372"/>
      <c r="V2199" s="372"/>
    </row>
    <row r="2200" spans="1:22">
      <c r="A2200" s="52"/>
      <c r="B2200" s="50">
        <f t="shared" si="41"/>
        <v>2178</v>
      </c>
      <c r="C2200" s="913"/>
      <c r="D2200" s="913"/>
      <c r="E2200" s="913"/>
      <c r="F2200" s="55"/>
      <c r="L2200" s="372"/>
      <c r="M2200" s="372"/>
      <c r="S2200" s="378"/>
      <c r="T2200" s="372"/>
      <c r="U2200" s="372"/>
      <c r="V2200" s="372"/>
    </row>
    <row r="2201" spans="1:22">
      <c r="A2201" s="52"/>
      <c r="B2201" s="50">
        <f t="shared" ref="B2201:B2264" si="42">B2200+1</f>
        <v>2179</v>
      </c>
      <c r="C2201" s="913"/>
      <c r="D2201" s="913"/>
      <c r="E2201" s="913"/>
      <c r="F2201" s="55"/>
      <c r="L2201" s="372"/>
      <c r="M2201" s="372"/>
      <c r="S2201" s="378"/>
      <c r="T2201" s="372"/>
      <c r="U2201" s="372"/>
      <c r="V2201" s="372"/>
    </row>
    <row r="2202" spans="1:22">
      <c r="A2202" s="52"/>
      <c r="B2202" s="50">
        <f t="shared" si="42"/>
        <v>2180</v>
      </c>
      <c r="C2202" s="913"/>
      <c r="D2202" s="913"/>
      <c r="E2202" s="913"/>
      <c r="F2202" s="55"/>
      <c r="L2202" s="372"/>
      <c r="M2202" s="372"/>
      <c r="S2202" s="378"/>
      <c r="T2202" s="372"/>
      <c r="U2202" s="372"/>
      <c r="V2202" s="372"/>
    </row>
    <row r="2203" spans="1:22">
      <c r="A2203" s="52"/>
      <c r="B2203" s="50">
        <f t="shared" si="42"/>
        <v>2181</v>
      </c>
      <c r="C2203" s="913"/>
      <c r="D2203" s="913"/>
      <c r="E2203" s="913"/>
      <c r="F2203" s="55"/>
      <c r="L2203" s="372"/>
      <c r="M2203" s="372"/>
      <c r="S2203" s="378"/>
      <c r="T2203" s="372"/>
      <c r="U2203" s="372"/>
      <c r="V2203" s="372"/>
    </row>
    <row r="2204" spans="1:22">
      <c r="A2204" s="52"/>
      <c r="B2204" s="50">
        <f t="shared" si="42"/>
        <v>2182</v>
      </c>
      <c r="C2204" s="913"/>
      <c r="D2204" s="913"/>
      <c r="E2204" s="913"/>
      <c r="F2204" s="55"/>
      <c r="L2204" s="372"/>
      <c r="M2204" s="372"/>
      <c r="S2204" s="378"/>
      <c r="T2204" s="372"/>
      <c r="U2204" s="372"/>
      <c r="V2204" s="372"/>
    </row>
    <row r="2205" spans="1:22">
      <c r="A2205" s="52"/>
      <c r="B2205" s="50">
        <f t="shared" si="42"/>
        <v>2183</v>
      </c>
      <c r="C2205" s="913"/>
      <c r="D2205" s="913"/>
      <c r="E2205" s="913"/>
      <c r="F2205" s="55"/>
      <c r="L2205" s="372"/>
      <c r="M2205" s="372"/>
      <c r="S2205" s="378"/>
      <c r="T2205" s="372"/>
      <c r="U2205" s="372"/>
      <c r="V2205" s="372"/>
    </row>
    <row r="2206" spans="1:22">
      <c r="A2206" s="52"/>
      <c r="B2206" s="50">
        <f t="shared" si="42"/>
        <v>2184</v>
      </c>
      <c r="C2206" s="913"/>
      <c r="D2206" s="913"/>
      <c r="E2206" s="913"/>
      <c r="F2206" s="55"/>
      <c r="L2206" s="372"/>
      <c r="M2206" s="372"/>
      <c r="S2206" s="378"/>
      <c r="T2206" s="372"/>
      <c r="U2206" s="372"/>
      <c r="V2206" s="372"/>
    </row>
    <row r="2207" spans="1:22">
      <c r="A2207" s="52"/>
      <c r="B2207" s="50">
        <f t="shared" si="42"/>
        <v>2185</v>
      </c>
      <c r="C2207" s="913"/>
      <c r="D2207" s="913"/>
      <c r="E2207" s="913"/>
      <c r="F2207" s="55"/>
      <c r="L2207" s="372"/>
      <c r="M2207" s="372"/>
      <c r="S2207" s="378"/>
      <c r="T2207" s="372"/>
      <c r="U2207" s="372"/>
      <c r="V2207" s="372"/>
    </row>
    <row r="2208" spans="1:22">
      <c r="A2208" s="52"/>
      <c r="B2208" s="50">
        <f t="shared" si="42"/>
        <v>2186</v>
      </c>
      <c r="C2208" s="913"/>
      <c r="D2208" s="913"/>
      <c r="E2208" s="913"/>
      <c r="F2208" s="55"/>
      <c r="L2208" s="372"/>
      <c r="M2208" s="372"/>
      <c r="S2208" s="378"/>
      <c r="T2208" s="372"/>
      <c r="U2208" s="372"/>
      <c r="V2208" s="372"/>
    </row>
    <row r="2209" spans="1:22">
      <c r="A2209" s="52"/>
      <c r="B2209" s="50">
        <f t="shared" si="42"/>
        <v>2187</v>
      </c>
      <c r="C2209" s="913"/>
      <c r="D2209" s="913"/>
      <c r="E2209" s="913"/>
      <c r="F2209" s="55"/>
      <c r="L2209" s="372"/>
      <c r="M2209" s="372"/>
      <c r="S2209" s="378"/>
      <c r="T2209" s="372"/>
      <c r="U2209" s="372"/>
      <c r="V2209" s="372"/>
    </row>
    <row r="2210" spans="1:22">
      <c r="A2210" s="52"/>
      <c r="B2210" s="50">
        <f t="shared" si="42"/>
        <v>2188</v>
      </c>
      <c r="C2210" s="913"/>
      <c r="D2210" s="913"/>
      <c r="E2210" s="913"/>
      <c r="F2210" s="55"/>
      <c r="L2210" s="372"/>
      <c r="M2210" s="372"/>
      <c r="S2210" s="378"/>
      <c r="T2210" s="372"/>
      <c r="U2210" s="372"/>
      <c r="V2210" s="372"/>
    </row>
    <row r="2211" spans="1:22">
      <c r="A2211" s="52"/>
      <c r="B2211" s="50">
        <f t="shared" si="42"/>
        <v>2189</v>
      </c>
      <c r="C2211" s="913"/>
      <c r="D2211" s="913"/>
      <c r="E2211" s="913"/>
      <c r="F2211" s="55"/>
      <c r="L2211" s="372"/>
      <c r="M2211" s="372"/>
      <c r="S2211" s="378"/>
      <c r="T2211" s="372"/>
      <c r="U2211" s="372"/>
      <c r="V2211" s="372"/>
    </row>
    <row r="2212" spans="1:22">
      <c r="A2212" s="52"/>
      <c r="B2212" s="50">
        <f t="shared" si="42"/>
        <v>2190</v>
      </c>
      <c r="C2212" s="913"/>
      <c r="D2212" s="913"/>
      <c r="E2212" s="913"/>
      <c r="F2212" s="55"/>
      <c r="L2212" s="372"/>
      <c r="M2212" s="372"/>
      <c r="S2212" s="378"/>
      <c r="T2212" s="372"/>
      <c r="U2212" s="372"/>
      <c r="V2212" s="372"/>
    </row>
    <row r="2213" spans="1:22">
      <c r="A2213" s="52"/>
      <c r="B2213" s="50">
        <f t="shared" si="42"/>
        <v>2191</v>
      </c>
      <c r="C2213" s="913"/>
      <c r="D2213" s="913"/>
      <c r="E2213" s="913"/>
      <c r="F2213" s="55"/>
      <c r="L2213" s="372"/>
      <c r="M2213" s="372"/>
      <c r="S2213" s="378"/>
      <c r="T2213" s="372"/>
      <c r="U2213" s="372"/>
      <c r="V2213" s="372"/>
    </row>
    <row r="2214" spans="1:22">
      <c r="A2214" s="52"/>
      <c r="B2214" s="50">
        <f t="shared" si="42"/>
        <v>2192</v>
      </c>
      <c r="C2214" s="913"/>
      <c r="D2214" s="913"/>
      <c r="E2214" s="913"/>
      <c r="F2214" s="55"/>
      <c r="L2214" s="372"/>
      <c r="M2214" s="372"/>
      <c r="S2214" s="378"/>
      <c r="T2214" s="372"/>
      <c r="U2214" s="372"/>
      <c r="V2214" s="372"/>
    </row>
    <row r="2215" spans="1:22">
      <c r="A2215" s="52"/>
      <c r="B2215" s="50">
        <f t="shared" si="42"/>
        <v>2193</v>
      </c>
      <c r="C2215" s="913"/>
      <c r="D2215" s="913"/>
      <c r="E2215" s="913"/>
      <c r="F2215" s="55"/>
      <c r="L2215" s="372"/>
      <c r="M2215" s="372"/>
      <c r="S2215" s="378"/>
      <c r="T2215" s="372"/>
      <c r="U2215" s="372"/>
      <c r="V2215" s="372"/>
    </row>
    <row r="2216" spans="1:22">
      <c r="A2216" s="52"/>
      <c r="B2216" s="50">
        <f t="shared" si="42"/>
        <v>2194</v>
      </c>
      <c r="C2216" s="913"/>
      <c r="D2216" s="913"/>
      <c r="E2216" s="913"/>
      <c r="F2216" s="55"/>
      <c r="L2216" s="372"/>
      <c r="M2216" s="372"/>
      <c r="S2216" s="378"/>
      <c r="T2216" s="372"/>
      <c r="U2216" s="372"/>
      <c r="V2216" s="372"/>
    </row>
    <row r="2217" spans="1:22">
      <c r="A2217" s="52"/>
      <c r="B2217" s="50">
        <f t="shared" si="42"/>
        <v>2195</v>
      </c>
      <c r="C2217" s="913"/>
      <c r="D2217" s="913"/>
      <c r="E2217" s="913"/>
      <c r="F2217" s="55"/>
      <c r="L2217" s="372"/>
      <c r="M2217" s="372"/>
      <c r="S2217" s="378"/>
      <c r="T2217" s="372"/>
      <c r="U2217" s="372"/>
      <c r="V2217" s="372"/>
    </row>
    <row r="2218" spans="1:22">
      <c r="A2218" s="52"/>
      <c r="B2218" s="50">
        <f t="shared" si="42"/>
        <v>2196</v>
      </c>
      <c r="C2218" s="913"/>
      <c r="D2218" s="913"/>
      <c r="E2218" s="913"/>
      <c r="F2218" s="55"/>
      <c r="L2218" s="372"/>
      <c r="M2218" s="372"/>
      <c r="S2218" s="378"/>
      <c r="T2218" s="372"/>
      <c r="U2218" s="372"/>
      <c r="V2218" s="372"/>
    </row>
    <row r="2219" spans="1:22">
      <c r="A2219" s="52"/>
      <c r="B2219" s="50">
        <f t="shared" si="42"/>
        <v>2197</v>
      </c>
      <c r="C2219" s="913"/>
      <c r="D2219" s="913"/>
      <c r="E2219" s="913"/>
      <c r="F2219" s="55"/>
      <c r="L2219" s="372"/>
      <c r="M2219" s="372"/>
      <c r="S2219" s="378"/>
      <c r="T2219" s="372"/>
      <c r="U2219" s="372"/>
      <c r="V2219" s="372"/>
    </row>
    <row r="2220" spans="1:22">
      <c r="A2220" s="52"/>
      <c r="B2220" s="50">
        <f t="shared" si="42"/>
        <v>2198</v>
      </c>
      <c r="C2220" s="913"/>
      <c r="D2220" s="913"/>
      <c r="E2220" s="913"/>
      <c r="F2220" s="55"/>
      <c r="L2220" s="372"/>
      <c r="M2220" s="372"/>
      <c r="S2220" s="378"/>
      <c r="T2220" s="372"/>
      <c r="U2220" s="372"/>
      <c r="V2220" s="372"/>
    </row>
    <row r="2221" spans="1:22">
      <c r="A2221" s="52"/>
      <c r="B2221" s="50">
        <f t="shared" si="42"/>
        <v>2199</v>
      </c>
      <c r="C2221" s="913"/>
      <c r="D2221" s="913"/>
      <c r="E2221" s="913"/>
      <c r="F2221" s="55"/>
      <c r="L2221" s="372"/>
      <c r="M2221" s="372"/>
      <c r="S2221" s="378"/>
      <c r="T2221" s="372"/>
      <c r="U2221" s="372"/>
      <c r="V2221" s="372"/>
    </row>
    <row r="2222" spans="1:22">
      <c r="A2222" s="52"/>
      <c r="B2222" s="50">
        <f t="shared" si="42"/>
        <v>2200</v>
      </c>
      <c r="C2222" s="913"/>
      <c r="D2222" s="913"/>
      <c r="E2222" s="913"/>
      <c r="F2222" s="55"/>
      <c r="L2222" s="372"/>
      <c r="M2222" s="372"/>
      <c r="S2222" s="378"/>
      <c r="T2222" s="372"/>
      <c r="U2222" s="372"/>
      <c r="V2222" s="372"/>
    </row>
    <row r="2223" spans="1:22">
      <c r="A2223" s="52"/>
      <c r="B2223" s="50">
        <f t="shared" si="42"/>
        <v>2201</v>
      </c>
      <c r="C2223" s="913"/>
      <c r="D2223" s="913"/>
      <c r="E2223" s="913"/>
      <c r="F2223" s="55"/>
      <c r="L2223" s="372"/>
      <c r="M2223" s="372"/>
      <c r="S2223" s="378"/>
      <c r="T2223" s="372"/>
      <c r="U2223" s="372"/>
      <c r="V2223" s="372"/>
    </row>
    <row r="2224" spans="1:22">
      <c r="A2224" s="52"/>
      <c r="B2224" s="50">
        <f t="shared" si="42"/>
        <v>2202</v>
      </c>
      <c r="C2224" s="913"/>
      <c r="D2224" s="913"/>
      <c r="E2224" s="913"/>
      <c r="F2224" s="55"/>
      <c r="L2224" s="372"/>
      <c r="M2224" s="372"/>
      <c r="S2224" s="378"/>
      <c r="T2224" s="372"/>
      <c r="U2224" s="372"/>
      <c r="V2224" s="372"/>
    </row>
    <row r="2225" spans="1:22">
      <c r="A2225" s="52"/>
      <c r="B2225" s="50">
        <f t="shared" si="42"/>
        <v>2203</v>
      </c>
      <c r="C2225" s="913"/>
      <c r="D2225" s="913"/>
      <c r="E2225" s="913"/>
      <c r="F2225" s="55"/>
      <c r="L2225" s="372"/>
      <c r="M2225" s="372"/>
      <c r="S2225" s="378"/>
      <c r="T2225" s="372"/>
      <c r="U2225" s="372"/>
      <c r="V2225" s="372"/>
    </row>
    <row r="2226" spans="1:22">
      <c r="A2226" s="52"/>
      <c r="B2226" s="50">
        <f t="shared" si="42"/>
        <v>2204</v>
      </c>
      <c r="C2226" s="913"/>
      <c r="D2226" s="913"/>
      <c r="E2226" s="913"/>
      <c r="F2226" s="55"/>
      <c r="L2226" s="372"/>
      <c r="M2226" s="372"/>
      <c r="S2226" s="378"/>
      <c r="T2226" s="372"/>
      <c r="U2226" s="372"/>
      <c r="V2226" s="372"/>
    </row>
    <row r="2227" spans="1:22">
      <c r="A2227" s="52"/>
      <c r="B2227" s="50">
        <f t="shared" si="42"/>
        <v>2205</v>
      </c>
      <c r="C2227" s="913"/>
      <c r="D2227" s="913"/>
      <c r="E2227" s="913"/>
      <c r="F2227" s="55"/>
      <c r="L2227" s="372"/>
      <c r="M2227" s="372"/>
      <c r="S2227" s="378"/>
      <c r="T2227" s="372"/>
      <c r="U2227" s="372"/>
      <c r="V2227" s="372"/>
    </row>
    <row r="2228" spans="1:22">
      <c r="A2228" s="52"/>
      <c r="B2228" s="50">
        <f t="shared" si="42"/>
        <v>2206</v>
      </c>
      <c r="C2228" s="913"/>
      <c r="D2228" s="913"/>
      <c r="E2228" s="913"/>
      <c r="F2228" s="55"/>
      <c r="L2228" s="372"/>
      <c r="M2228" s="372"/>
      <c r="S2228" s="378"/>
      <c r="T2228" s="372"/>
      <c r="U2228" s="372"/>
      <c r="V2228" s="372"/>
    </row>
    <row r="2229" spans="1:22">
      <c r="A2229" s="52"/>
      <c r="B2229" s="50">
        <f t="shared" si="42"/>
        <v>2207</v>
      </c>
      <c r="C2229" s="913"/>
      <c r="D2229" s="913"/>
      <c r="E2229" s="913"/>
      <c r="F2229" s="55"/>
      <c r="L2229" s="372"/>
      <c r="M2229" s="372"/>
      <c r="S2229" s="378"/>
      <c r="T2229" s="372"/>
      <c r="U2229" s="372"/>
      <c r="V2229" s="372"/>
    </row>
    <row r="2230" spans="1:22">
      <c r="A2230" s="52"/>
      <c r="B2230" s="50">
        <f t="shared" si="42"/>
        <v>2208</v>
      </c>
      <c r="C2230" s="913"/>
      <c r="D2230" s="913"/>
      <c r="E2230" s="913"/>
      <c r="F2230" s="55"/>
      <c r="L2230" s="372"/>
      <c r="M2230" s="372"/>
      <c r="S2230" s="378"/>
      <c r="T2230" s="372"/>
      <c r="U2230" s="372"/>
      <c r="V2230" s="372"/>
    </row>
    <row r="2231" spans="1:22">
      <c r="A2231" s="52"/>
      <c r="B2231" s="50">
        <f t="shared" si="42"/>
        <v>2209</v>
      </c>
      <c r="C2231" s="913"/>
      <c r="D2231" s="913"/>
      <c r="E2231" s="913"/>
      <c r="F2231" s="55"/>
      <c r="L2231" s="372"/>
      <c r="M2231" s="372"/>
      <c r="S2231" s="378"/>
      <c r="T2231" s="372"/>
      <c r="U2231" s="372"/>
      <c r="V2231" s="372"/>
    </row>
    <row r="2232" spans="1:22">
      <c r="A2232" s="52"/>
      <c r="B2232" s="50">
        <f t="shared" si="42"/>
        <v>2210</v>
      </c>
      <c r="C2232" s="913"/>
      <c r="D2232" s="913"/>
      <c r="E2232" s="913"/>
      <c r="F2232" s="55"/>
      <c r="L2232" s="372"/>
      <c r="M2232" s="372"/>
      <c r="S2232" s="378"/>
      <c r="T2232" s="372"/>
      <c r="U2232" s="372"/>
      <c r="V2232" s="372"/>
    </row>
    <row r="2233" spans="1:22">
      <c r="A2233" s="52"/>
      <c r="B2233" s="50">
        <f t="shared" si="42"/>
        <v>2211</v>
      </c>
      <c r="C2233" s="913"/>
      <c r="D2233" s="913"/>
      <c r="E2233" s="913"/>
      <c r="F2233" s="55"/>
      <c r="L2233" s="372"/>
      <c r="M2233" s="372"/>
      <c r="S2233" s="378"/>
      <c r="T2233" s="372"/>
      <c r="U2233" s="372"/>
      <c r="V2233" s="372"/>
    </row>
    <row r="2234" spans="1:22">
      <c r="A2234" s="52"/>
      <c r="B2234" s="50">
        <f t="shared" si="42"/>
        <v>2212</v>
      </c>
      <c r="C2234" s="913"/>
      <c r="D2234" s="913"/>
      <c r="E2234" s="913"/>
      <c r="F2234" s="55"/>
      <c r="L2234" s="372"/>
      <c r="M2234" s="372"/>
      <c r="S2234" s="378"/>
      <c r="T2234" s="372"/>
      <c r="U2234" s="372"/>
      <c r="V2234" s="372"/>
    </row>
    <row r="2235" spans="1:22">
      <c r="A2235" s="52"/>
      <c r="B2235" s="50">
        <f t="shared" si="42"/>
        <v>2213</v>
      </c>
      <c r="C2235" s="913"/>
      <c r="D2235" s="913"/>
      <c r="E2235" s="913"/>
      <c r="F2235" s="55"/>
      <c r="L2235" s="372"/>
      <c r="M2235" s="372"/>
      <c r="S2235" s="378"/>
      <c r="T2235" s="372"/>
      <c r="U2235" s="372"/>
      <c r="V2235" s="372"/>
    </row>
    <row r="2236" spans="1:22">
      <c r="A2236" s="52"/>
      <c r="B2236" s="50">
        <f t="shared" si="42"/>
        <v>2214</v>
      </c>
      <c r="C2236" s="913"/>
      <c r="D2236" s="913"/>
      <c r="E2236" s="913"/>
      <c r="F2236" s="55"/>
      <c r="L2236" s="372"/>
      <c r="M2236" s="372"/>
      <c r="S2236" s="378"/>
      <c r="T2236" s="372"/>
      <c r="U2236" s="372"/>
      <c r="V2236" s="372"/>
    </row>
    <row r="2237" spans="1:22">
      <c r="A2237" s="52"/>
      <c r="B2237" s="50">
        <f t="shared" si="42"/>
        <v>2215</v>
      </c>
      <c r="C2237" s="913"/>
      <c r="D2237" s="913"/>
      <c r="E2237" s="913"/>
      <c r="F2237" s="55"/>
      <c r="L2237" s="372"/>
      <c r="M2237" s="372"/>
      <c r="S2237" s="378"/>
      <c r="T2237" s="372"/>
      <c r="U2237" s="372"/>
      <c r="V2237" s="372"/>
    </row>
    <row r="2238" spans="1:22">
      <c r="A2238" s="52"/>
      <c r="B2238" s="50">
        <f t="shared" si="42"/>
        <v>2216</v>
      </c>
      <c r="C2238" s="913"/>
      <c r="D2238" s="913"/>
      <c r="E2238" s="913"/>
      <c r="F2238" s="55"/>
      <c r="L2238" s="372"/>
      <c r="M2238" s="372"/>
      <c r="S2238" s="378"/>
      <c r="T2238" s="372"/>
      <c r="U2238" s="372"/>
      <c r="V2238" s="372"/>
    </row>
    <row r="2239" spans="1:22">
      <c r="A2239" s="52"/>
      <c r="B2239" s="50">
        <f t="shared" si="42"/>
        <v>2217</v>
      </c>
      <c r="C2239" s="913"/>
      <c r="D2239" s="913"/>
      <c r="E2239" s="913"/>
      <c r="F2239" s="55"/>
      <c r="L2239" s="372"/>
      <c r="M2239" s="372"/>
      <c r="S2239" s="378"/>
      <c r="T2239" s="372"/>
      <c r="U2239" s="372"/>
      <c r="V2239" s="372"/>
    </row>
    <row r="2240" spans="1:22">
      <c r="A2240" s="52"/>
      <c r="B2240" s="50">
        <f t="shared" si="42"/>
        <v>2218</v>
      </c>
      <c r="C2240" s="913"/>
      <c r="D2240" s="913"/>
      <c r="E2240" s="913"/>
      <c r="F2240" s="55"/>
      <c r="L2240" s="372"/>
      <c r="M2240" s="372"/>
      <c r="S2240" s="378"/>
      <c r="T2240" s="372"/>
      <c r="U2240" s="372"/>
      <c r="V2240" s="372"/>
    </row>
    <row r="2241" spans="1:22">
      <c r="A2241" s="52"/>
      <c r="B2241" s="50">
        <f t="shared" si="42"/>
        <v>2219</v>
      </c>
      <c r="C2241" s="913"/>
      <c r="D2241" s="913"/>
      <c r="E2241" s="913"/>
      <c r="F2241" s="55"/>
      <c r="L2241" s="372"/>
      <c r="M2241" s="372"/>
      <c r="S2241" s="378"/>
      <c r="T2241" s="372"/>
      <c r="U2241" s="372"/>
      <c r="V2241" s="372"/>
    </row>
    <row r="2242" spans="1:22">
      <c r="A2242" s="52"/>
      <c r="B2242" s="50">
        <f t="shared" si="42"/>
        <v>2220</v>
      </c>
      <c r="C2242" s="913"/>
      <c r="D2242" s="913"/>
      <c r="E2242" s="913"/>
      <c r="F2242" s="55"/>
      <c r="L2242" s="372"/>
      <c r="M2242" s="372"/>
      <c r="S2242" s="378"/>
      <c r="T2242" s="372"/>
      <c r="U2242" s="372"/>
      <c r="V2242" s="372"/>
    </row>
    <row r="2243" spans="1:22">
      <c r="A2243" s="52"/>
      <c r="B2243" s="50">
        <f t="shared" si="42"/>
        <v>2221</v>
      </c>
      <c r="C2243" s="913"/>
      <c r="D2243" s="913"/>
      <c r="E2243" s="913"/>
      <c r="F2243" s="55"/>
      <c r="L2243" s="372"/>
      <c r="M2243" s="372"/>
      <c r="S2243" s="378"/>
      <c r="T2243" s="372"/>
      <c r="U2243" s="372"/>
      <c r="V2243" s="372"/>
    </row>
    <row r="2244" spans="1:22">
      <c r="A2244" s="52"/>
      <c r="B2244" s="50">
        <f t="shared" si="42"/>
        <v>2222</v>
      </c>
      <c r="C2244" s="913"/>
      <c r="D2244" s="913"/>
      <c r="E2244" s="913"/>
      <c r="F2244" s="55"/>
      <c r="L2244" s="372"/>
      <c r="M2244" s="372"/>
      <c r="S2244" s="378"/>
      <c r="T2244" s="372"/>
      <c r="U2244" s="372"/>
      <c r="V2244" s="372"/>
    </row>
    <row r="2245" spans="1:22">
      <c r="A2245" s="52"/>
      <c r="B2245" s="50">
        <f t="shared" si="42"/>
        <v>2223</v>
      </c>
      <c r="C2245" s="913"/>
      <c r="D2245" s="913"/>
      <c r="E2245" s="913"/>
      <c r="F2245" s="55"/>
      <c r="L2245" s="372"/>
      <c r="M2245" s="372"/>
      <c r="S2245" s="378"/>
      <c r="T2245" s="372"/>
      <c r="U2245" s="372"/>
      <c r="V2245" s="372"/>
    </row>
    <row r="2246" spans="1:22">
      <c r="A2246" s="52"/>
      <c r="B2246" s="50">
        <f t="shared" si="42"/>
        <v>2224</v>
      </c>
      <c r="C2246" s="913"/>
      <c r="D2246" s="913"/>
      <c r="E2246" s="913"/>
      <c r="F2246" s="55"/>
      <c r="L2246" s="372"/>
      <c r="M2246" s="372"/>
      <c r="S2246" s="378"/>
      <c r="T2246" s="372"/>
      <c r="U2246" s="372"/>
      <c r="V2246" s="372"/>
    </row>
    <row r="2247" spans="1:22">
      <c r="A2247" s="52"/>
      <c r="B2247" s="50">
        <f t="shared" si="42"/>
        <v>2225</v>
      </c>
      <c r="C2247" s="913"/>
      <c r="D2247" s="913"/>
      <c r="E2247" s="913"/>
      <c r="F2247" s="55"/>
      <c r="L2247" s="372"/>
      <c r="M2247" s="372"/>
      <c r="S2247" s="378"/>
      <c r="T2247" s="372"/>
      <c r="U2247" s="372"/>
      <c r="V2247" s="372"/>
    </row>
    <row r="2248" spans="1:22">
      <c r="A2248" s="52"/>
      <c r="B2248" s="50">
        <f t="shared" si="42"/>
        <v>2226</v>
      </c>
      <c r="C2248" s="913"/>
      <c r="D2248" s="913"/>
      <c r="E2248" s="913"/>
      <c r="F2248" s="55"/>
      <c r="L2248" s="372"/>
      <c r="M2248" s="372"/>
      <c r="S2248" s="378"/>
      <c r="T2248" s="372"/>
      <c r="U2248" s="372"/>
      <c r="V2248" s="372"/>
    </row>
    <row r="2249" spans="1:22">
      <c r="A2249" s="52"/>
      <c r="B2249" s="50">
        <f t="shared" si="42"/>
        <v>2227</v>
      </c>
      <c r="C2249" s="913"/>
      <c r="D2249" s="913"/>
      <c r="E2249" s="913"/>
      <c r="F2249" s="55"/>
      <c r="L2249" s="372"/>
      <c r="M2249" s="372"/>
      <c r="S2249" s="378"/>
      <c r="T2249" s="372"/>
      <c r="U2249" s="372"/>
      <c r="V2249" s="372"/>
    </row>
    <row r="2250" spans="1:22">
      <c r="A2250" s="52"/>
      <c r="B2250" s="50">
        <f t="shared" si="42"/>
        <v>2228</v>
      </c>
      <c r="C2250" s="913"/>
      <c r="D2250" s="913"/>
      <c r="E2250" s="913"/>
      <c r="F2250" s="55"/>
      <c r="L2250" s="372"/>
      <c r="M2250" s="372"/>
      <c r="S2250" s="378"/>
      <c r="T2250" s="372"/>
      <c r="U2250" s="372"/>
      <c r="V2250" s="372"/>
    </row>
    <row r="2251" spans="1:22">
      <c r="A2251" s="52"/>
      <c r="B2251" s="50">
        <f t="shared" si="42"/>
        <v>2229</v>
      </c>
      <c r="C2251" s="913"/>
      <c r="D2251" s="913"/>
      <c r="E2251" s="913"/>
      <c r="F2251" s="55"/>
      <c r="L2251" s="372"/>
      <c r="M2251" s="372"/>
      <c r="S2251" s="378"/>
      <c r="T2251" s="372"/>
      <c r="U2251" s="372"/>
      <c r="V2251" s="372"/>
    </row>
    <row r="2252" spans="1:22">
      <c r="A2252" s="52"/>
      <c r="B2252" s="50">
        <f t="shared" si="42"/>
        <v>2230</v>
      </c>
      <c r="C2252" s="913"/>
      <c r="D2252" s="913"/>
      <c r="E2252" s="913"/>
      <c r="F2252" s="55"/>
      <c r="L2252" s="372"/>
      <c r="M2252" s="372"/>
      <c r="S2252" s="378"/>
      <c r="T2252" s="372"/>
      <c r="U2252" s="372"/>
      <c r="V2252" s="372"/>
    </row>
    <row r="2253" spans="1:22">
      <c r="A2253" s="52"/>
      <c r="B2253" s="50">
        <f t="shared" si="42"/>
        <v>2231</v>
      </c>
      <c r="C2253" s="913"/>
      <c r="D2253" s="913"/>
      <c r="E2253" s="913"/>
      <c r="F2253" s="55"/>
      <c r="L2253" s="372"/>
      <c r="M2253" s="372"/>
      <c r="S2253" s="378"/>
      <c r="T2253" s="372"/>
      <c r="U2253" s="372"/>
      <c r="V2253" s="372"/>
    </row>
    <row r="2254" spans="1:22">
      <c r="A2254" s="52"/>
      <c r="B2254" s="50">
        <f t="shared" si="42"/>
        <v>2232</v>
      </c>
      <c r="C2254" s="913"/>
      <c r="D2254" s="913"/>
      <c r="E2254" s="913"/>
      <c r="F2254" s="55"/>
      <c r="L2254" s="372"/>
      <c r="M2254" s="372"/>
      <c r="S2254" s="378"/>
      <c r="T2254" s="372"/>
      <c r="U2254" s="372"/>
      <c r="V2254" s="372"/>
    </row>
    <row r="2255" spans="1:22">
      <c r="A2255" s="52"/>
      <c r="B2255" s="50">
        <f t="shared" si="42"/>
        <v>2233</v>
      </c>
      <c r="C2255" s="913"/>
      <c r="D2255" s="913"/>
      <c r="E2255" s="913"/>
      <c r="F2255" s="55"/>
      <c r="L2255" s="372"/>
      <c r="M2255" s="372"/>
      <c r="S2255" s="378"/>
      <c r="T2255" s="372"/>
      <c r="U2255" s="372"/>
      <c r="V2255" s="372"/>
    </row>
    <row r="2256" spans="1:22">
      <c r="A2256" s="52"/>
      <c r="B2256" s="50">
        <f t="shared" si="42"/>
        <v>2234</v>
      </c>
      <c r="C2256" s="913"/>
      <c r="D2256" s="913"/>
      <c r="E2256" s="913"/>
      <c r="F2256" s="55"/>
      <c r="L2256" s="372"/>
      <c r="M2256" s="372"/>
      <c r="S2256" s="378"/>
      <c r="T2256" s="372"/>
      <c r="U2256" s="372"/>
      <c r="V2256" s="372"/>
    </row>
    <row r="2257" spans="1:22">
      <c r="A2257" s="52"/>
      <c r="B2257" s="50">
        <f t="shared" si="42"/>
        <v>2235</v>
      </c>
      <c r="C2257" s="913"/>
      <c r="D2257" s="913"/>
      <c r="E2257" s="913"/>
      <c r="F2257" s="55"/>
      <c r="L2257" s="372"/>
      <c r="M2257" s="372"/>
      <c r="S2257" s="378"/>
      <c r="T2257" s="372"/>
      <c r="U2257" s="372"/>
      <c r="V2257" s="372"/>
    </row>
    <row r="2258" spans="1:22">
      <c r="A2258" s="52"/>
      <c r="B2258" s="50">
        <f t="shared" si="42"/>
        <v>2236</v>
      </c>
      <c r="C2258" s="913"/>
      <c r="D2258" s="913"/>
      <c r="E2258" s="913"/>
      <c r="F2258" s="55"/>
      <c r="L2258" s="372"/>
      <c r="M2258" s="372"/>
      <c r="S2258" s="378"/>
      <c r="T2258" s="372"/>
      <c r="U2258" s="372"/>
      <c r="V2258" s="372"/>
    </row>
    <row r="2259" spans="1:22">
      <c r="A2259" s="52"/>
      <c r="B2259" s="50">
        <f t="shared" si="42"/>
        <v>2237</v>
      </c>
      <c r="C2259" s="913"/>
      <c r="D2259" s="913"/>
      <c r="E2259" s="913"/>
      <c r="F2259" s="55"/>
      <c r="L2259" s="372"/>
      <c r="M2259" s="372"/>
      <c r="S2259" s="378"/>
      <c r="T2259" s="372"/>
      <c r="U2259" s="372"/>
      <c r="V2259" s="372"/>
    </row>
    <row r="2260" spans="1:22">
      <c r="A2260" s="52"/>
      <c r="B2260" s="50">
        <f t="shared" si="42"/>
        <v>2238</v>
      </c>
      <c r="C2260" s="913"/>
      <c r="D2260" s="913"/>
      <c r="E2260" s="913"/>
      <c r="F2260" s="55"/>
      <c r="L2260" s="372"/>
      <c r="M2260" s="372"/>
      <c r="S2260" s="378"/>
      <c r="T2260" s="372"/>
      <c r="U2260" s="372"/>
      <c r="V2260" s="372"/>
    </row>
    <row r="2261" spans="1:22">
      <c r="A2261" s="52"/>
      <c r="B2261" s="50">
        <f t="shared" si="42"/>
        <v>2239</v>
      </c>
      <c r="C2261" s="913"/>
      <c r="D2261" s="913"/>
      <c r="E2261" s="913"/>
      <c r="F2261" s="55"/>
      <c r="L2261" s="372"/>
      <c r="M2261" s="372"/>
      <c r="S2261" s="378"/>
      <c r="T2261" s="372"/>
      <c r="U2261" s="372"/>
      <c r="V2261" s="372"/>
    </row>
    <row r="2262" spans="1:22">
      <c r="A2262" s="52"/>
      <c r="B2262" s="50">
        <f t="shared" si="42"/>
        <v>2240</v>
      </c>
      <c r="C2262" s="913"/>
      <c r="D2262" s="913"/>
      <c r="E2262" s="913"/>
      <c r="F2262" s="55"/>
      <c r="L2262" s="372"/>
      <c r="M2262" s="372"/>
      <c r="S2262" s="378"/>
      <c r="T2262" s="372"/>
      <c r="U2262" s="372"/>
      <c r="V2262" s="372"/>
    </row>
    <row r="2263" spans="1:22">
      <c r="A2263" s="52"/>
      <c r="B2263" s="50">
        <f t="shared" si="42"/>
        <v>2241</v>
      </c>
      <c r="C2263" s="913"/>
      <c r="D2263" s="913"/>
      <c r="E2263" s="913"/>
      <c r="F2263" s="55"/>
      <c r="L2263" s="372"/>
      <c r="M2263" s="372"/>
      <c r="S2263" s="378"/>
      <c r="T2263" s="372"/>
      <c r="U2263" s="372"/>
      <c r="V2263" s="372"/>
    </row>
    <row r="2264" spans="1:22">
      <c r="A2264" s="52"/>
      <c r="B2264" s="50">
        <f t="shared" si="42"/>
        <v>2242</v>
      </c>
      <c r="C2264" s="913"/>
      <c r="D2264" s="913"/>
      <c r="E2264" s="913"/>
      <c r="F2264" s="55"/>
      <c r="L2264" s="372"/>
      <c r="M2264" s="372"/>
      <c r="S2264" s="378"/>
      <c r="T2264" s="372"/>
      <c r="U2264" s="372"/>
      <c r="V2264" s="372"/>
    </row>
    <row r="2265" spans="1:22">
      <c r="A2265" s="52"/>
      <c r="B2265" s="50">
        <f t="shared" ref="B2265:B2328" si="43">B2264+1</f>
        <v>2243</v>
      </c>
      <c r="C2265" s="913"/>
      <c r="D2265" s="913"/>
      <c r="E2265" s="913"/>
      <c r="F2265" s="55"/>
      <c r="L2265" s="372"/>
      <c r="M2265" s="372"/>
      <c r="S2265" s="378"/>
      <c r="T2265" s="372"/>
      <c r="U2265" s="372"/>
      <c r="V2265" s="372"/>
    </row>
    <row r="2266" spans="1:22">
      <c r="A2266" s="52"/>
      <c r="B2266" s="50">
        <f t="shared" si="43"/>
        <v>2244</v>
      </c>
      <c r="C2266" s="913"/>
      <c r="D2266" s="913"/>
      <c r="E2266" s="913"/>
      <c r="F2266" s="55"/>
      <c r="L2266" s="372"/>
      <c r="M2266" s="372"/>
      <c r="S2266" s="378"/>
      <c r="T2266" s="372"/>
      <c r="U2266" s="372"/>
      <c r="V2266" s="372"/>
    </row>
    <row r="2267" spans="1:22">
      <c r="A2267" s="52"/>
      <c r="B2267" s="50">
        <f t="shared" si="43"/>
        <v>2245</v>
      </c>
      <c r="C2267" s="913"/>
      <c r="D2267" s="913"/>
      <c r="E2267" s="913"/>
      <c r="F2267" s="55"/>
      <c r="L2267" s="372"/>
      <c r="M2267" s="372"/>
      <c r="S2267" s="378"/>
      <c r="T2267" s="372"/>
      <c r="U2267" s="372"/>
      <c r="V2267" s="372"/>
    </row>
    <row r="2268" spans="1:22">
      <c r="A2268" s="52"/>
      <c r="B2268" s="50">
        <f t="shared" si="43"/>
        <v>2246</v>
      </c>
      <c r="C2268" s="913"/>
      <c r="D2268" s="913"/>
      <c r="E2268" s="913"/>
      <c r="F2268" s="55"/>
      <c r="L2268" s="372"/>
      <c r="M2268" s="372"/>
      <c r="S2268" s="378"/>
      <c r="T2268" s="372"/>
      <c r="U2268" s="372"/>
      <c r="V2268" s="372"/>
    </row>
    <row r="2269" spans="1:22">
      <c r="A2269" s="52"/>
      <c r="B2269" s="50">
        <f t="shared" si="43"/>
        <v>2247</v>
      </c>
      <c r="C2269" s="913"/>
      <c r="D2269" s="913"/>
      <c r="E2269" s="913"/>
      <c r="F2269" s="55"/>
      <c r="L2269" s="372"/>
      <c r="M2269" s="372"/>
      <c r="S2269" s="378"/>
      <c r="T2269" s="372"/>
      <c r="U2269" s="372"/>
      <c r="V2269" s="372"/>
    </row>
    <row r="2270" spans="1:22">
      <c r="A2270" s="52"/>
      <c r="B2270" s="50">
        <f t="shared" si="43"/>
        <v>2248</v>
      </c>
      <c r="C2270" s="913"/>
      <c r="D2270" s="913"/>
      <c r="E2270" s="913"/>
      <c r="F2270" s="55"/>
      <c r="L2270" s="372"/>
      <c r="M2270" s="372"/>
      <c r="S2270" s="378"/>
      <c r="T2270" s="372"/>
      <c r="U2270" s="372"/>
      <c r="V2270" s="372"/>
    </row>
    <row r="2271" spans="1:22">
      <c r="A2271" s="52"/>
      <c r="B2271" s="50">
        <f t="shared" si="43"/>
        <v>2249</v>
      </c>
      <c r="C2271" s="913"/>
      <c r="D2271" s="913"/>
      <c r="E2271" s="913"/>
      <c r="F2271" s="55"/>
      <c r="L2271" s="372"/>
      <c r="M2271" s="372"/>
      <c r="S2271" s="378"/>
      <c r="T2271" s="372"/>
      <c r="U2271" s="372"/>
      <c r="V2271" s="372"/>
    </row>
    <row r="2272" spans="1:22">
      <c r="A2272" s="52"/>
      <c r="B2272" s="50">
        <f t="shared" si="43"/>
        <v>2250</v>
      </c>
      <c r="C2272" s="913"/>
      <c r="D2272" s="913"/>
      <c r="E2272" s="913"/>
      <c r="F2272" s="55"/>
      <c r="L2272" s="372"/>
      <c r="M2272" s="372"/>
      <c r="S2272" s="378"/>
      <c r="T2272" s="372"/>
      <c r="U2272" s="372"/>
      <c r="V2272" s="372"/>
    </row>
    <row r="2273" spans="1:22">
      <c r="A2273" s="52"/>
      <c r="B2273" s="50">
        <f t="shared" si="43"/>
        <v>2251</v>
      </c>
      <c r="C2273" s="913"/>
      <c r="D2273" s="913"/>
      <c r="E2273" s="913"/>
      <c r="F2273" s="55"/>
      <c r="L2273" s="372"/>
      <c r="M2273" s="372"/>
      <c r="S2273" s="378"/>
      <c r="T2273" s="372"/>
      <c r="U2273" s="372"/>
      <c r="V2273" s="372"/>
    </row>
    <row r="2274" spans="1:22">
      <c r="A2274" s="52"/>
      <c r="B2274" s="50">
        <f t="shared" si="43"/>
        <v>2252</v>
      </c>
      <c r="C2274" s="913"/>
      <c r="D2274" s="913"/>
      <c r="E2274" s="913"/>
      <c r="F2274" s="55"/>
      <c r="L2274" s="372"/>
      <c r="M2274" s="372"/>
      <c r="S2274" s="378"/>
      <c r="T2274" s="372"/>
      <c r="U2274" s="372"/>
      <c r="V2274" s="372"/>
    </row>
    <row r="2275" spans="1:22">
      <c r="A2275" s="52"/>
      <c r="B2275" s="50">
        <f t="shared" si="43"/>
        <v>2253</v>
      </c>
      <c r="C2275" s="913"/>
      <c r="D2275" s="913"/>
      <c r="E2275" s="913"/>
      <c r="F2275" s="55"/>
      <c r="L2275" s="372"/>
      <c r="M2275" s="372"/>
      <c r="S2275" s="378"/>
      <c r="T2275" s="372"/>
      <c r="U2275" s="372"/>
      <c r="V2275" s="372"/>
    </row>
    <row r="2276" spans="1:22">
      <c r="A2276" s="52"/>
      <c r="B2276" s="50">
        <f t="shared" si="43"/>
        <v>2254</v>
      </c>
      <c r="C2276" s="913"/>
      <c r="D2276" s="913"/>
      <c r="E2276" s="913"/>
      <c r="F2276" s="55"/>
      <c r="L2276" s="372"/>
      <c r="M2276" s="372"/>
      <c r="S2276" s="378"/>
      <c r="T2276" s="372"/>
      <c r="U2276" s="372"/>
      <c r="V2276" s="372"/>
    </row>
    <row r="2277" spans="1:22">
      <c r="A2277" s="52"/>
      <c r="B2277" s="50">
        <f t="shared" si="43"/>
        <v>2255</v>
      </c>
      <c r="C2277" s="913"/>
      <c r="D2277" s="913"/>
      <c r="E2277" s="913"/>
      <c r="F2277" s="55"/>
      <c r="L2277" s="372"/>
      <c r="M2277" s="372"/>
      <c r="S2277" s="378"/>
      <c r="T2277" s="372"/>
      <c r="U2277" s="372"/>
      <c r="V2277" s="372"/>
    </row>
    <row r="2278" spans="1:22">
      <c r="A2278" s="52"/>
      <c r="B2278" s="50">
        <f t="shared" si="43"/>
        <v>2256</v>
      </c>
      <c r="C2278" s="913"/>
      <c r="D2278" s="913"/>
      <c r="E2278" s="913"/>
      <c r="F2278" s="55"/>
      <c r="L2278" s="372"/>
      <c r="M2278" s="372"/>
      <c r="S2278" s="378"/>
      <c r="T2278" s="372"/>
      <c r="U2278" s="372"/>
      <c r="V2278" s="372"/>
    </row>
    <row r="2279" spans="1:22">
      <c r="A2279" s="52"/>
      <c r="B2279" s="50">
        <f t="shared" si="43"/>
        <v>2257</v>
      </c>
      <c r="C2279" s="913"/>
      <c r="D2279" s="913"/>
      <c r="E2279" s="913"/>
      <c r="F2279" s="55"/>
      <c r="L2279" s="372"/>
      <c r="M2279" s="372"/>
      <c r="S2279" s="378"/>
      <c r="T2279" s="372"/>
      <c r="U2279" s="372"/>
      <c r="V2279" s="372"/>
    </row>
    <row r="2280" spans="1:22">
      <c r="A2280" s="52"/>
      <c r="B2280" s="50">
        <f t="shared" si="43"/>
        <v>2258</v>
      </c>
      <c r="C2280" s="913"/>
      <c r="D2280" s="913"/>
      <c r="E2280" s="913"/>
      <c r="F2280" s="55"/>
      <c r="L2280" s="372"/>
      <c r="M2280" s="372"/>
      <c r="S2280" s="378"/>
      <c r="T2280" s="372"/>
      <c r="U2280" s="372"/>
      <c r="V2280" s="372"/>
    </row>
    <row r="2281" spans="1:22">
      <c r="A2281" s="52"/>
      <c r="B2281" s="50">
        <f t="shared" si="43"/>
        <v>2259</v>
      </c>
      <c r="C2281" s="913"/>
      <c r="D2281" s="913"/>
      <c r="E2281" s="913"/>
      <c r="F2281" s="55"/>
      <c r="L2281" s="372"/>
      <c r="M2281" s="372"/>
      <c r="S2281" s="378"/>
      <c r="T2281" s="372"/>
      <c r="U2281" s="372"/>
      <c r="V2281" s="372"/>
    </row>
    <row r="2282" spans="1:22">
      <c r="A2282" s="52"/>
      <c r="B2282" s="50">
        <f t="shared" si="43"/>
        <v>2260</v>
      </c>
      <c r="C2282" s="913"/>
      <c r="D2282" s="913"/>
      <c r="E2282" s="913"/>
      <c r="F2282" s="55"/>
      <c r="L2282" s="372"/>
      <c r="M2282" s="372"/>
      <c r="S2282" s="378"/>
      <c r="T2282" s="372"/>
      <c r="U2282" s="372"/>
      <c r="V2282" s="372"/>
    </row>
    <row r="2283" spans="1:22">
      <c r="A2283" s="52"/>
      <c r="B2283" s="50">
        <f t="shared" si="43"/>
        <v>2261</v>
      </c>
      <c r="C2283" s="913"/>
      <c r="D2283" s="913"/>
      <c r="E2283" s="913"/>
      <c r="F2283" s="55"/>
      <c r="L2283" s="372"/>
      <c r="M2283" s="372"/>
      <c r="S2283" s="378"/>
      <c r="T2283" s="372"/>
      <c r="U2283" s="372"/>
      <c r="V2283" s="372"/>
    </row>
    <row r="2284" spans="1:22">
      <c r="A2284" s="52"/>
      <c r="B2284" s="50">
        <f t="shared" si="43"/>
        <v>2262</v>
      </c>
      <c r="C2284" s="913"/>
      <c r="D2284" s="913"/>
      <c r="E2284" s="913"/>
      <c r="F2284" s="55"/>
      <c r="L2284" s="372"/>
      <c r="M2284" s="372"/>
      <c r="S2284" s="378"/>
      <c r="T2284" s="372"/>
      <c r="U2284" s="372"/>
      <c r="V2284" s="372"/>
    </row>
    <row r="2285" spans="1:22">
      <c r="A2285" s="52"/>
      <c r="B2285" s="50">
        <f t="shared" si="43"/>
        <v>2263</v>
      </c>
      <c r="C2285" s="913"/>
      <c r="D2285" s="913"/>
      <c r="E2285" s="913"/>
      <c r="F2285" s="55"/>
      <c r="L2285" s="372"/>
      <c r="M2285" s="372"/>
      <c r="S2285" s="378"/>
      <c r="T2285" s="372"/>
      <c r="U2285" s="372"/>
      <c r="V2285" s="372"/>
    </row>
    <row r="2286" spans="1:22">
      <c r="A2286" s="52"/>
      <c r="B2286" s="50">
        <f t="shared" si="43"/>
        <v>2264</v>
      </c>
      <c r="C2286" s="913"/>
      <c r="D2286" s="913"/>
      <c r="E2286" s="913"/>
      <c r="F2286" s="55"/>
      <c r="L2286" s="372"/>
      <c r="M2286" s="372"/>
      <c r="S2286" s="378"/>
      <c r="T2286" s="372"/>
      <c r="U2286" s="372"/>
      <c r="V2286" s="372"/>
    </row>
    <row r="2287" spans="1:22">
      <c r="A2287" s="52"/>
      <c r="B2287" s="50">
        <f t="shared" si="43"/>
        <v>2265</v>
      </c>
      <c r="C2287" s="913"/>
      <c r="D2287" s="913"/>
      <c r="E2287" s="913"/>
      <c r="F2287" s="55"/>
      <c r="L2287" s="372"/>
      <c r="M2287" s="372"/>
      <c r="S2287" s="378"/>
      <c r="T2287" s="372"/>
      <c r="U2287" s="372"/>
      <c r="V2287" s="372"/>
    </row>
    <row r="2288" spans="1:22">
      <c r="A2288" s="52"/>
      <c r="B2288" s="50">
        <f t="shared" si="43"/>
        <v>2266</v>
      </c>
      <c r="C2288" s="913"/>
      <c r="D2288" s="913"/>
      <c r="E2288" s="913"/>
      <c r="F2288" s="55"/>
      <c r="L2288" s="372"/>
      <c r="M2288" s="372"/>
      <c r="S2288" s="378"/>
      <c r="T2288" s="372"/>
      <c r="U2288" s="372"/>
      <c r="V2288" s="372"/>
    </row>
    <row r="2289" spans="1:22">
      <c r="A2289" s="52"/>
      <c r="B2289" s="50">
        <f t="shared" si="43"/>
        <v>2267</v>
      </c>
      <c r="C2289" s="913"/>
      <c r="D2289" s="913"/>
      <c r="E2289" s="913"/>
      <c r="F2289" s="55"/>
      <c r="L2289" s="372"/>
      <c r="M2289" s="372"/>
      <c r="S2289" s="378"/>
      <c r="T2289" s="372"/>
      <c r="U2289" s="372"/>
      <c r="V2289" s="372"/>
    </row>
    <row r="2290" spans="1:22">
      <c r="A2290" s="52"/>
      <c r="B2290" s="50">
        <f t="shared" si="43"/>
        <v>2268</v>
      </c>
      <c r="C2290" s="913"/>
      <c r="D2290" s="913"/>
      <c r="E2290" s="913"/>
      <c r="F2290" s="55"/>
      <c r="L2290" s="372"/>
      <c r="M2290" s="372"/>
      <c r="S2290" s="378"/>
      <c r="T2290" s="372"/>
      <c r="U2290" s="372"/>
      <c r="V2290" s="372"/>
    </row>
    <row r="2291" spans="1:22">
      <c r="A2291" s="52"/>
      <c r="B2291" s="50">
        <f t="shared" si="43"/>
        <v>2269</v>
      </c>
      <c r="C2291" s="913"/>
      <c r="D2291" s="913"/>
      <c r="E2291" s="913"/>
      <c r="F2291" s="55"/>
      <c r="L2291" s="372"/>
      <c r="M2291" s="372"/>
      <c r="S2291" s="378"/>
      <c r="T2291" s="372"/>
      <c r="U2291" s="372"/>
      <c r="V2291" s="372"/>
    </row>
    <row r="2292" spans="1:22">
      <c r="A2292" s="52"/>
      <c r="B2292" s="50">
        <f t="shared" si="43"/>
        <v>2270</v>
      </c>
      <c r="C2292" s="913"/>
      <c r="D2292" s="913"/>
      <c r="E2292" s="913"/>
      <c r="F2292" s="55"/>
      <c r="L2292" s="372"/>
      <c r="M2292" s="372"/>
      <c r="S2292" s="378"/>
      <c r="T2292" s="372"/>
      <c r="U2292" s="372"/>
      <c r="V2292" s="372"/>
    </row>
    <row r="2293" spans="1:22">
      <c r="A2293" s="52"/>
      <c r="B2293" s="50">
        <f t="shared" si="43"/>
        <v>2271</v>
      </c>
      <c r="C2293" s="913"/>
      <c r="D2293" s="913"/>
      <c r="E2293" s="913"/>
      <c r="F2293" s="55"/>
      <c r="L2293" s="372"/>
      <c r="M2293" s="372"/>
      <c r="S2293" s="378"/>
      <c r="T2293" s="372"/>
      <c r="U2293" s="372"/>
      <c r="V2293" s="372"/>
    </row>
    <row r="2294" spans="1:22">
      <c r="A2294" s="52"/>
      <c r="B2294" s="50">
        <f t="shared" si="43"/>
        <v>2272</v>
      </c>
      <c r="C2294" s="913"/>
      <c r="D2294" s="913"/>
      <c r="E2294" s="913"/>
      <c r="F2294" s="55"/>
      <c r="L2294" s="372"/>
      <c r="M2294" s="372"/>
      <c r="S2294" s="378"/>
      <c r="T2294" s="372"/>
      <c r="U2294" s="372"/>
      <c r="V2294" s="372"/>
    </row>
    <row r="2295" spans="1:22">
      <c r="A2295" s="52"/>
      <c r="B2295" s="50">
        <f t="shared" si="43"/>
        <v>2273</v>
      </c>
      <c r="C2295" s="913"/>
      <c r="D2295" s="913"/>
      <c r="E2295" s="913"/>
      <c r="F2295" s="55"/>
      <c r="L2295" s="372"/>
      <c r="M2295" s="372"/>
      <c r="S2295" s="378"/>
      <c r="T2295" s="372"/>
      <c r="U2295" s="372"/>
      <c r="V2295" s="372"/>
    </row>
    <row r="2296" spans="1:22">
      <c r="A2296" s="52"/>
      <c r="B2296" s="50">
        <f t="shared" si="43"/>
        <v>2274</v>
      </c>
      <c r="C2296" s="913"/>
      <c r="D2296" s="913"/>
      <c r="E2296" s="913"/>
      <c r="F2296" s="55"/>
      <c r="L2296" s="372"/>
      <c r="M2296" s="372"/>
      <c r="S2296" s="378"/>
      <c r="T2296" s="372"/>
      <c r="U2296" s="372"/>
      <c r="V2296" s="372"/>
    </row>
    <row r="2297" spans="1:22">
      <c r="A2297" s="52"/>
      <c r="B2297" s="50">
        <f t="shared" si="43"/>
        <v>2275</v>
      </c>
      <c r="C2297" s="913"/>
      <c r="D2297" s="913"/>
      <c r="E2297" s="913"/>
      <c r="F2297" s="55"/>
      <c r="L2297" s="372"/>
      <c r="M2297" s="372"/>
      <c r="S2297" s="378"/>
      <c r="T2297" s="372"/>
      <c r="U2297" s="372"/>
      <c r="V2297" s="372"/>
    </row>
    <row r="2298" spans="1:22">
      <c r="A2298" s="52"/>
      <c r="B2298" s="50">
        <f t="shared" si="43"/>
        <v>2276</v>
      </c>
      <c r="C2298" s="913"/>
      <c r="D2298" s="913"/>
      <c r="E2298" s="913"/>
      <c r="F2298" s="55"/>
      <c r="L2298" s="372"/>
      <c r="M2298" s="372"/>
      <c r="S2298" s="378"/>
      <c r="T2298" s="372"/>
      <c r="U2298" s="372"/>
      <c r="V2298" s="372"/>
    </row>
    <row r="2299" spans="1:22">
      <c r="A2299" s="52"/>
      <c r="B2299" s="50">
        <f t="shared" si="43"/>
        <v>2277</v>
      </c>
      <c r="C2299" s="913"/>
      <c r="D2299" s="913"/>
      <c r="E2299" s="913"/>
      <c r="F2299" s="55"/>
      <c r="L2299" s="372"/>
      <c r="M2299" s="372"/>
      <c r="S2299" s="378"/>
      <c r="T2299" s="372"/>
      <c r="U2299" s="372"/>
      <c r="V2299" s="372"/>
    </row>
    <row r="2300" spans="1:22">
      <c r="A2300" s="52"/>
      <c r="B2300" s="50">
        <f t="shared" si="43"/>
        <v>2278</v>
      </c>
      <c r="C2300" s="913"/>
      <c r="D2300" s="913"/>
      <c r="E2300" s="913"/>
      <c r="F2300" s="55"/>
      <c r="L2300" s="372"/>
      <c r="M2300" s="372"/>
      <c r="S2300" s="378"/>
      <c r="T2300" s="372"/>
      <c r="U2300" s="372"/>
      <c r="V2300" s="372"/>
    </row>
    <row r="2301" spans="1:22">
      <c r="A2301" s="52"/>
      <c r="B2301" s="50">
        <f t="shared" si="43"/>
        <v>2279</v>
      </c>
      <c r="C2301" s="913"/>
      <c r="D2301" s="913"/>
      <c r="E2301" s="913"/>
      <c r="F2301" s="55"/>
      <c r="L2301" s="372"/>
      <c r="M2301" s="372"/>
      <c r="S2301" s="378"/>
      <c r="T2301" s="372"/>
      <c r="U2301" s="372"/>
      <c r="V2301" s="372"/>
    </row>
    <row r="2302" spans="1:22">
      <c r="A2302" s="52"/>
      <c r="B2302" s="50">
        <f t="shared" si="43"/>
        <v>2280</v>
      </c>
      <c r="C2302" s="913"/>
      <c r="D2302" s="913"/>
      <c r="E2302" s="913"/>
      <c r="F2302" s="55"/>
      <c r="L2302" s="372"/>
      <c r="M2302" s="372"/>
      <c r="S2302" s="378"/>
      <c r="T2302" s="372"/>
      <c r="U2302" s="372"/>
      <c r="V2302" s="372"/>
    </row>
    <row r="2303" spans="1:22">
      <c r="A2303" s="52"/>
      <c r="B2303" s="50">
        <f t="shared" si="43"/>
        <v>2281</v>
      </c>
      <c r="C2303" s="913"/>
      <c r="D2303" s="913"/>
      <c r="E2303" s="913"/>
      <c r="F2303" s="55"/>
      <c r="L2303" s="372"/>
      <c r="M2303" s="372"/>
      <c r="S2303" s="378"/>
      <c r="T2303" s="372"/>
      <c r="U2303" s="372"/>
      <c r="V2303" s="372"/>
    </row>
    <row r="2304" spans="1:22">
      <c r="A2304" s="52"/>
      <c r="B2304" s="50">
        <f t="shared" si="43"/>
        <v>2282</v>
      </c>
      <c r="C2304" s="913"/>
      <c r="D2304" s="913"/>
      <c r="E2304" s="913"/>
      <c r="F2304" s="55"/>
      <c r="L2304" s="372"/>
      <c r="M2304" s="372"/>
      <c r="S2304" s="378"/>
      <c r="T2304" s="372"/>
      <c r="U2304" s="372"/>
      <c r="V2304" s="372"/>
    </row>
    <row r="2305" spans="1:22">
      <c r="A2305" s="52"/>
      <c r="B2305" s="50">
        <f t="shared" si="43"/>
        <v>2283</v>
      </c>
      <c r="C2305" s="913"/>
      <c r="D2305" s="913"/>
      <c r="E2305" s="913"/>
      <c r="F2305" s="55"/>
      <c r="L2305" s="372"/>
      <c r="M2305" s="372"/>
      <c r="S2305" s="378"/>
      <c r="T2305" s="372"/>
      <c r="U2305" s="372"/>
      <c r="V2305" s="372"/>
    </row>
    <row r="2306" spans="1:22">
      <c r="A2306" s="52"/>
      <c r="B2306" s="50">
        <f t="shared" si="43"/>
        <v>2284</v>
      </c>
      <c r="C2306" s="913"/>
      <c r="D2306" s="913"/>
      <c r="E2306" s="913"/>
      <c r="F2306" s="55"/>
      <c r="L2306" s="372"/>
      <c r="M2306" s="372"/>
      <c r="S2306" s="378"/>
      <c r="T2306" s="372"/>
      <c r="U2306" s="372"/>
      <c r="V2306" s="372"/>
    </row>
    <row r="2307" spans="1:22">
      <c r="A2307" s="52"/>
      <c r="B2307" s="50">
        <f t="shared" si="43"/>
        <v>2285</v>
      </c>
      <c r="C2307" s="913"/>
      <c r="D2307" s="913"/>
      <c r="E2307" s="913"/>
      <c r="F2307" s="55"/>
      <c r="L2307" s="372"/>
      <c r="M2307" s="372"/>
      <c r="S2307" s="378"/>
      <c r="T2307" s="372"/>
      <c r="U2307" s="372"/>
      <c r="V2307" s="372"/>
    </row>
    <row r="2308" spans="1:22">
      <c r="A2308" s="52"/>
      <c r="B2308" s="50">
        <f t="shared" si="43"/>
        <v>2286</v>
      </c>
      <c r="C2308" s="913"/>
      <c r="D2308" s="913"/>
      <c r="E2308" s="913"/>
      <c r="F2308" s="55"/>
      <c r="L2308" s="372"/>
      <c r="M2308" s="372"/>
      <c r="S2308" s="378"/>
      <c r="T2308" s="372"/>
      <c r="U2308" s="372"/>
      <c r="V2308" s="372"/>
    </row>
    <row r="2309" spans="1:22">
      <c r="A2309" s="52"/>
      <c r="B2309" s="50">
        <f t="shared" si="43"/>
        <v>2287</v>
      </c>
      <c r="C2309" s="913"/>
      <c r="D2309" s="913"/>
      <c r="E2309" s="913"/>
      <c r="F2309" s="55"/>
      <c r="L2309" s="372"/>
      <c r="M2309" s="372"/>
      <c r="S2309" s="378"/>
      <c r="T2309" s="372"/>
      <c r="U2309" s="372"/>
      <c r="V2309" s="372"/>
    </row>
    <row r="2310" spans="1:22">
      <c r="A2310" s="52"/>
      <c r="B2310" s="50">
        <f t="shared" si="43"/>
        <v>2288</v>
      </c>
      <c r="C2310" s="913"/>
      <c r="D2310" s="913"/>
      <c r="E2310" s="913"/>
      <c r="F2310" s="55"/>
      <c r="L2310" s="372"/>
      <c r="M2310" s="372"/>
      <c r="S2310" s="378"/>
      <c r="T2310" s="372"/>
      <c r="U2310" s="372"/>
      <c r="V2310" s="372"/>
    </row>
    <row r="2311" spans="1:22">
      <c r="A2311" s="52"/>
      <c r="B2311" s="50">
        <f t="shared" si="43"/>
        <v>2289</v>
      </c>
      <c r="C2311" s="913"/>
      <c r="D2311" s="913"/>
      <c r="E2311" s="913"/>
      <c r="F2311" s="55"/>
      <c r="L2311" s="372"/>
      <c r="M2311" s="372"/>
      <c r="S2311" s="378"/>
      <c r="T2311" s="372"/>
      <c r="U2311" s="372"/>
      <c r="V2311" s="372"/>
    </row>
    <row r="2312" spans="1:22">
      <c r="A2312" s="52"/>
      <c r="B2312" s="50">
        <f t="shared" si="43"/>
        <v>2290</v>
      </c>
      <c r="C2312" s="913"/>
      <c r="D2312" s="913"/>
      <c r="E2312" s="913"/>
      <c r="F2312" s="55"/>
      <c r="L2312" s="372"/>
      <c r="M2312" s="372"/>
      <c r="S2312" s="378"/>
      <c r="T2312" s="372"/>
      <c r="U2312" s="372"/>
      <c r="V2312" s="372"/>
    </row>
    <row r="2313" spans="1:22">
      <c r="A2313" s="52"/>
      <c r="B2313" s="50">
        <f t="shared" si="43"/>
        <v>2291</v>
      </c>
      <c r="C2313" s="913"/>
      <c r="D2313" s="913"/>
      <c r="E2313" s="913"/>
      <c r="F2313" s="55"/>
      <c r="L2313" s="372"/>
      <c r="M2313" s="372"/>
      <c r="S2313" s="378"/>
      <c r="T2313" s="372"/>
      <c r="U2313" s="372"/>
      <c r="V2313" s="372"/>
    </row>
    <row r="2314" spans="1:22">
      <c r="A2314" s="52"/>
      <c r="B2314" s="50">
        <f t="shared" si="43"/>
        <v>2292</v>
      </c>
      <c r="C2314" s="913"/>
      <c r="D2314" s="913"/>
      <c r="E2314" s="913"/>
      <c r="F2314" s="55"/>
      <c r="L2314" s="372"/>
      <c r="M2314" s="372"/>
      <c r="S2314" s="378"/>
      <c r="T2314" s="372"/>
      <c r="U2314" s="372"/>
      <c r="V2314" s="372"/>
    </row>
    <row r="2315" spans="1:22">
      <c r="A2315" s="52"/>
      <c r="B2315" s="50">
        <f t="shared" si="43"/>
        <v>2293</v>
      </c>
      <c r="C2315" s="913"/>
      <c r="D2315" s="913"/>
      <c r="E2315" s="913"/>
      <c r="F2315" s="55"/>
      <c r="L2315" s="372"/>
      <c r="M2315" s="372"/>
      <c r="S2315" s="378"/>
      <c r="T2315" s="372"/>
      <c r="U2315" s="372"/>
      <c r="V2315" s="372"/>
    </row>
    <row r="2316" spans="1:22">
      <c r="A2316" s="52"/>
      <c r="B2316" s="50">
        <f t="shared" si="43"/>
        <v>2294</v>
      </c>
      <c r="C2316" s="913"/>
      <c r="D2316" s="913"/>
      <c r="E2316" s="913"/>
      <c r="F2316" s="55"/>
      <c r="L2316" s="372"/>
      <c r="M2316" s="372"/>
      <c r="S2316" s="378"/>
      <c r="T2316" s="372"/>
      <c r="U2316" s="372"/>
      <c r="V2316" s="372"/>
    </row>
    <row r="2317" spans="1:22">
      <c r="A2317" s="52"/>
      <c r="B2317" s="50">
        <f t="shared" si="43"/>
        <v>2295</v>
      </c>
      <c r="C2317" s="913"/>
      <c r="D2317" s="913"/>
      <c r="E2317" s="913"/>
      <c r="F2317" s="55"/>
      <c r="L2317" s="372"/>
      <c r="M2317" s="372"/>
      <c r="S2317" s="378"/>
      <c r="T2317" s="372"/>
      <c r="U2317" s="372"/>
      <c r="V2317" s="372"/>
    </row>
    <row r="2318" spans="1:22">
      <c r="A2318" s="52"/>
      <c r="B2318" s="50">
        <f t="shared" si="43"/>
        <v>2296</v>
      </c>
      <c r="C2318" s="913"/>
      <c r="D2318" s="913"/>
      <c r="E2318" s="913"/>
      <c r="F2318" s="55"/>
      <c r="L2318" s="372"/>
      <c r="M2318" s="372"/>
      <c r="S2318" s="378"/>
      <c r="T2318" s="372"/>
      <c r="U2318" s="372"/>
      <c r="V2318" s="372"/>
    </row>
    <row r="2319" spans="1:22">
      <c r="A2319" s="52"/>
      <c r="B2319" s="50">
        <f t="shared" si="43"/>
        <v>2297</v>
      </c>
      <c r="C2319" s="913"/>
      <c r="D2319" s="913"/>
      <c r="E2319" s="913"/>
      <c r="F2319" s="55"/>
      <c r="L2319" s="372"/>
      <c r="M2319" s="372"/>
      <c r="S2319" s="378"/>
      <c r="T2319" s="372"/>
      <c r="U2319" s="372"/>
      <c r="V2319" s="372"/>
    </row>
    <row r="2320" spans="1:22">
      <c r="A2320" s="52"/>
      <c r="B2320" s="50">
        <f t="shared" si="43"/>
        <v>2298</v>
      </c>
      <c r="C2320" s="913"/>
      <c r="D2320" s="913"/>
      <c r="E2320" s="913"/>
      <c r="F2320" s="55"/>
      <c r="L2320" s="372"/>
      <c r="M2320" s="372"/>
      <c r="S2320" s="378"/>
      <c r="T2320" s="372"/>
      <c r="U2320" s="372"/>
      <c r="V2320" s="372"/>
    </row>
    <row r="2321" spans="1:22">
      <c r="A2321" s="52"/>
      <c r="B2321" s="50">
        <f t="shared" si="43"/>
        <v>2299</v>
      </c>
      <c r="C2321" s="913"/>
      <c r="D2321" s="913"/>
      <c r="E2321" s="913"/>
      <c r="F2321" s="55"/>
      <c r="L2321" s="372"/>
      <c r="M2321" s="372"/>
      <c r="S2321" s="378"/>
      <c r="T2321" s="372"/>
      <c r="U2321" s="372"/>
      <c r="V2321" s="372"/>
    </row>
    <row r="2322" spans="1:22">
      <c r="A2322" s="52"/>
      <c r="B2322" s="50">
        <f t="shared" si="43"/>
        <v>2300</v>
      </c>
      <c r="C2322" s="913"/>
      <c r="D2322" s="913"/>
      <c r="E2322" s="913"/>
      <c r="F2322" s="55"/>
      <c r="L2322" s="372"/>
      <c r="M2322" s="372"/>
      <c r="S2322" s="378"/>
      <c r="T2322" s="372"/>
      <c r="U2322" s="372"/>
      <c r="V2322" s="372"/>
    </row>
    <row r="2323" spans="1:22">
      <c r="A2323" s="52"/>
      <c r="B2323" s="50">
        <f t="shared" si="43"/>
        <v>2301</v>
      </c>
      <c r="C2323" s="913"/>
      <c r="D2323" s="913"/>
      <c r="E2323" s="913"/>
      <c r="F2323" s="55"/>
      <c r="L2323" s="372"/>
      <c r="M2323" s="372"/>
      <c r="S2323" s="378"/>
      <c r="T2323" s="372"/>
      <c r="U2323" s="372"/>
      <c r="V2323" s="372"/>
    </row>
    <row r="2324" spans="1:22">
      <c r="A2324" s="52"/>
      <c r="B2324" s="50">
        <f t="shared" si="43"/>
        <v>2302</v>
      </c>
      <c r="C2324" s="913"/>
      <c r="D2324" s="913"/>
      <c r="E2324" s="913"/>
      <c r="F2324" s="55"/>
      <c r="L2324" s="372"/>
      <c r="M2324" s="372"/>
      <c r="S2324" s="378"/>
      <c r="T2324" s="372"/>
      <c r="U2324" s="372"/>
      <c r="V2324" s="372"/>
    </row>
    <row r="2325" spans="1:22">
      <c r="A2325" s="52"/>
      <c r="B2325" s="50">
        <f t="shared" si="43"/>
        <v>2303</v>
      </c>
      <c r="C2325" s="913"/>
      <c r="D2325" s="913"/>
      <c r="E2325" s="913"/>
      <c r="F2325" s="55"/>
      <c r="L2325" s="372"/>
      <c r="M2325" s="372"/>
      <c r="S2325" s="378"/>
      <c r="T2325" s="372"/>
      <c r="U2325" s="372"/>
      <c r="V2325" s="372"/>
    </row>
    <row r="2326" spans="1:22">
      <c r="A2326" s="52"/>
      <c r="B2326" s="50">
        <f t="shared" si="43"/>
        <v>2304</v>
      </c>
      <c r="C2326" s="913"/>
      <c r="D2326" s="913"/>
      <c r="E2326" s="913"/>
      <c r="F2326" s="55"/>
      <c r="L2326" s="372"/>
      <c r="M2326" s="372"/>
      <c r="S2326" s="378"/>
      <c r="T2326" s="372"/>
      <c r="U2326" s="372"/>
      <c r="V2326" s="372"/>
    </row>
    <row r="2327" spans="1:22">
      <c r="A2327" s="52"/>
      <c r="B2327" s="50">
        <f t="shared" si="43"/>
        <v>2305</v>
      </c>
      <c r="C2327" s="913"/>
      <c r="D2327" s="913"/>
      <c r="E2327" s="913"/>
      <c r="F2327" s="55"/>
      <c r="L2327" s="372"/>
      <c r="M2327" s="372"/>
      <c r="S2327" s="378"/>
      <c r="T2327" s="372"/>
      <c r="U2327" s="372"/>
      <c r="V2327" s="372"/>
    </row>
    <row r="2328" spans="1:22">
      <c r="A2328" s="52"/>
      <c r="B2328" s="50">
        <f t="shared" si="43"/>
        <v>2306</v>
      </c>
      <c r="C2328" s="913"/>
      <c r="D2328" s="913"/>
      <c r="E2328" s="913"/>
      <c r="F2328" s="55"/>
      <c r="L2328" s="372"/>
      <c r="M2328" s="372"/>
      <c r="S2328" s="378"/>
      <c r="T2328" s="372"/>
      <c r="U2328" s="372"/>
      <c r="V2328" s="372"/>
    </row>
    <row r="2329" spans="1:22">
      <c r="A2329" s="52"/>
      <c r="B2329" s="50">
        <f t="shared" ref="B2329:B2392" si="44">B2328+1</f>
        <v>2307</v>
      </c>
      <c r="C2329" s="913"/>
      <c r="D2329" s="913"/>
      <c r="E2329" s="913"/>
      <c r="F2329" s="55"/>
      <c r="L2329" s="372"/>
      <c r="M2329" s="372"/>
      <c r="S2329" s="378"/>
      <c r="T2329" s="372"/>
      <c r="U2329" s="372"/>
      <c r="V2329" s="372"/>
    </row>
    <row r="2330" spans="1:22">
      <c r="A2330" s="52"/>
      <c r="B2330" s="50">
        <f t="shared" si="44"/>
        <v>2308</v>
      </c>
      <c r="C2330" s="913"/>
      <c r="D2330" s="913"/>
      <c r="E2330" s="913"/>
      <c r="F2330" s="55"/>
      <c r="L2330" s="372"/>
      <c r="M2330" s="372"/>
      <c r="S2330" s="378"/>
      <c r="T2330" s="372"/>
      <c r="U2330" s="372"/>
      <c r="V2330" s="372"/>
    </row>
    <row r="2331" spans="1:22">
      <c r="A2331" s="52"/>
      <c r="B2331" s="50">
        <f t="shared" si="44"/>
        <v>2309</v>
      </c>
      <c r="C2331" s="913"/>
      <c r="D2331" s="913"/>
      <c r="E2331" s="913"/>
      <c r="F2331" s="55"/>
      <c r="L2331" s="372"/>
      <c r="M2331" s="372"/>
      <c r="S2331" s="378"/>
      <c r="T2331" s="372"/>
      <c r="U2331" s="372"/>
      <c r="V2331" s="372"/>
    </row>
    <row r="2332" spans="1:22">
      <c r="A2332" s="52"/>
      <c r="B2332" s="50">
        <f t="shared" si="44"/>
        <v>2310</v>
      </c>
      <c r="C2332" s="913"/>
      <c r="D2332" s="913"/>
      <c r="E2332" s="913"/>
      <c r="F2332" s="55"/>
      <c r="L2332" s="372"/>
      <c r="M2332" s="372"/>
      <c r="S2332" s="378"/>
      <c r="T2332" s="372"/>
      <c r="U2332" s="372"/>
      <c r="V2332" s="372"/>
    </row>
    <row r="2333" spans="1:22">
      <c r="A2333" s="52"/>
      <c r="B2333" s="50">
        <f t="shared" si="44"/>
        <v>2311</v>
      </c>
      <c r="C2333" s="913"/>
      <c r="D2333" s="913"/>
      <c r="E2333" s="913"/>
      <c r="F2333" s="55"/>
      <c r="L2333" s="372"/>
      <c r="M2333" s="372"/>
      <c r="S2333" s="378"/>
      <c r="T2333" s="372"/>
      <c r="U2333" s="372"/>
      <c r="V2333" s="372"/>
    </row>
    <row r="2334" spans="1:22">
      <c r="A2334" s="52"/>
      <c r="B2334" s="50">
        <f t="shared" si="44"/>
        <v>2312</v>
      </c>
      <c r="C2334" s="913"/>
      <c r="D2334" s="913"/>
      <c r="E2334" s="913"/>
      <c r="F2334" s="55"/>
      <c r="L2334" s="372"/>
      <c r="M2334" s="372"/>
      <c r="S2334" s="378"/>
      <c r="T2334" s="372"/>
      <c r="U2334" s="372"/>
      <c r="V2334" s="372"/>
    </row>
    <row r="2335" spans="1:22">
      <c r="A2335" s="52"/>
      <c r="B2335" s="50">
        <f t="shared" si="44"/>
        <v>2313</v>
      </c>
      <c r="C2335" s="913"/>
      <c r="D2335" s="913"/>
      <c r="E2335" s="913"/>
      <c r="F2335" s="55"/>
      <c r="L2335" s="372"/>
      <c r="M2335" s="372"/>
      <c r="S2335" s="378"/>
      <c r="T2335" s="372"/>
      <c r="U2335" s="372"/>
      <c r="V2335" s="372"/>
    </row>
    <row r="2336" spans="1:22">
      <c r="A2336" s="52"/>
      <c r="B2336" s="50">
        <f t="shared" si="44"/>
        <v>2314</v>
      </c>
      <c r="C2336" s="913"/>
      <c r="D2336" s="913"/>
      <c r="E2336" s="913"/>
      <c r="F2336" s="55"/>
      <c r="L2336" s="372"/>
      <c r="M2336" s="372"/>
      <c r="S2336" s="378"/>
      <c r="T2336" s="372"/>
      <c r="U2336" s="372"/>
      <c r="V2336" s="372"/>
    </row>
    <row r="2337" spans="1:22">
      <c r="A2337" s="52"/>
      <c r="B2337" s="50">
        <f t="shared" si="44"/>
        <v>2315</v>
      </c>
      <c r="C2337" s="913"/>
      <c r="D2337" s="913"/>
      <c r="E2337" s="913"/>
      <c r="F2337" s="55"/>
      <c r="L2337" s="372"/>
      <c r="M2337" s="372"/>
      <c r="S2337" s="378"/>
      <c r="T2337" s="372"/>
      <c r="U2337" s="372"/>
      <c r="V2337" s="372"/>
    </row>
    <row r="2338" spans="1:22">
      <c r="A2338" s="52"/>
      <c r="B2338" s="50">
        <f t="shared" si="44"/>
        <v>2316</v>
      </c>
      <c r="C2338" s="913"/>
      <c r="D2338" s="913"/>
      <c r="E2338" s="913"/>
      <c r="F2338" s="55"/>
      <c r="L2338" s="372"/>
      <c r="M2338" s="372"/>
      <c r="S2338" s="378"/>
      <c r="T2338" s="372"/>
      <c r="U2338" s="372"/>
      <c r="V2338" s="372"/>
    </row>
    <row r="2339" spans="1:22">
      <c r="A2339" s="52"/>
      <c r="B2339" s="50">
        <f t="shared" si="44"/>
        <v>2317</v>
      </c>
      <c r="C2339" s="913"/>
      <c r="D2339" s="913"/>
      <c r="E2339" s="913"/>
      <c r="F2339" s="55"/>
      <c r="L2339" s="372"/>
      <c r="M2339" s="372"/>
      <c r="S2339" s="378"/>
      <c r="T2339" s="372"/>
      <c r="U2339" s="372"/>
      <c r="V2339" s="372"/>
    </row>
    <row r="2340" spans="1:22">
      <c r="A2340" s="52"/>
      <c r="B2340" s="50">
        <f t="shared" si="44"/>
        <v>2318</v>
      </c>
      <c r="C2340" s="913"/>
      <c r="D2340" s="913"/>
      <c r="E2340" s="913"/>
      <c r="F2340" s="55"/>
      <c r="L2340" s="372"/>
      <c r="M2340" s="372"/>
      <c r="S2340" s="378"/>
      <c r="T2340" s="372"/>
      <c r="U2340" s="372"/>
      <c r="V2340" s="372"/>
    </row>
    <row r="2341" spans="1:22">
      <c r="A2341" s="52"/>
      <c r="B2341" s="50">
        <f t="shared" si="44"/>
        <v>2319</v>
      </c>
      <c r="C2341" s="913"/>
      <c r="D2341" s="913"/>
      <c r="E2341" s="913"/>
      <c r="F2341" s="55"/>
      <c r="L2341" s="372"/>
      <c r="M2341" s="372"/>
      <c r="S2341" s="378"/>
      <c r="T2341" s="372"/>
      <c r="U2341" s="372"/>
      <c r="V2341" s="372"/>
    </row>
    <row r="2342" spans="1:22">
      <c r="A2342" s="52"/>
      <c r="B2342" s="50">
        <f t="shared" si="44"/>
        <v>2320</v>
      </c>
      <c r="C2342" s="913"/>
      <c r="D2342" s="913"/>
      <c r="E2342" s="913"/>
      <c r="F2342" s="55"/>
      <c r="L2342" s="372"/>
      <c r="M2342" s="372"/>
      <c r="S2342" s="378"/>
      <c r="T2342" s="372"/>
      <c r="U2342" s="372"/>
      <c r="V2342" s="372"/>
    </row>
    <row r="2343" spans="1:22">
      <c r="A2343" s="52"/>
      <c r="B2343" s="50">
        <f t="shared" si="44"/>
        <v>2321</v>
      </c>
      <c r="C2343" s="913"/>
      <c r="D2343" s="913"/>
      <c r="E2343" s="913"/>
      <c r="F2343" s="55"/>
      <c r="L2343" s="372"/>
      <c r="M2343" s="372"/>
      <c r="S2343" s="378"/>
      <c r="T2343" s="372"/>
      <c r="U2343" s="372"/>
      <c r="V2343" s="372"/>
    </row>
    <row r="2344" spans="1:22">
      <c r="A2344" s="52"/>
      <c r="B2344" s="50">
        <f t="shared" si="44"/>
        <v>2322</v>
      </c>
      <c r="C2344" s="913"/>
      <c r="D2344" s="913"/>
      <c r="E2344" s="913"/>
      <c r="F2344" s="55"/>
      <c r="L2344" s="372"/>
      <c r="M2344" s="372"/>
      <c r="S2344" s="378"/>
      <c r="T2344" s="372"/>
      <c r="U2344" s="372"/>
      <c r="V2344" s="372"/>
    </row>
    <row r="2345" spans="1:22">
      <c r="A2345" s="52"/>
      <c r="B2345" s="50">
        <f t="shared" si="44"/>
        <v>2323</v>
      </c>
      <c r="C2345" s="913"/>
      <c r="D2345" s="913"/>
      <c r="E2345" s="913"/>
      <c r="F2345" s="55"/>
      <c r="L2345" s="372"/>
      <c r="M2345" s="372"/>
      <c r="S2345" s="378"/>
      <c r="T2345" s="372"/>
      <c r="U2345" s="372"/>
      <c r="V2345" s="372"/>
    </row>
    <row r="2346" spans="1:22">
      <c r="A2346" s="52"/>
      <c r="B2346" s="50">
        <f t="shared" si="44"/>
        <v>2324</v>
      </c>
      <c r="C2346" s="913"/>
      <c r="D2346" s="913"/>
      <c r="E2346" s="913"/>
      <c r="F2346" s="55"/>
      <c r="L2346" s="372"/>
      <c r="M2346" s="372"/>
      <c r="S2346" s="378"/>
      <c r="T2346" s="372"/>
      <c r="U2346" s="372"/>
      <c r="V2346" s="372"/>
    </row>
    <row r="2347" spans="1:22">
      <c r="A2347" s="52"/>
      <c r="B2347" s="50">
        <f t="shared" si="44"/>
        <v>2325</v>
      </c>
      <c r="C2347" s="913"/>
      <c r="D2347" s="913"/>
      <c r="E2347" s="913"/>
      <c r="F2347" s="55"/>
      <c r="L2347" s="372"/>
      <c r="M2347" s="372"/>
      <c r="S2347" s="378"/>
      <c r="T2347" s="372"/>
      <c r="U2347" s="372"/>
      <c r="V2347" s="372"/>
    </row>
    <row r="2348" spans="1:22">
      <c r="A2348" s="52"/>
      <c r="B2348" s="50">
        <f t="shared" si="44"/>
        <v>2326</v>
      </c>
      <c r="C2348" s="913"/>
      <c r="D2348" s="913"/>
      <c r="E2348" s="913"/>
      <c r="F2348" s="55"/>
      <c r="L2348" s="372"/>
      <c r="M2348" s="372"/>
      <c r="S2348" s="378"/>
      <c r="T2348" s="372"/>
      <c r="U2348" s="372"/>
      <c r="V2348" s="372"/>
    </row>
    <row r="2349" spans="1:22">
      <c r="A2349" s="52"/>
      <c r="B2349" s="50">
        <f t="shared" si="44"/>
        <v>2327</v>
      </c>
      <c r="C2349" s="913"/>
      <c r="D2349" s="913"/>
      <c r="E2349" s="913"/>
      <c r="F2349" s="55"/>
      <c r="L2349" s="372"/>
      <c r="M2349" s="372"/>
      <c r="S2349" s="378"/>
      <c r="T2349" s="372"/>
      <c r="U2349" s="372"/>
      <c r="V2349" s="372"/>
    </row>
    <row r="2350" spans="1:22">
      <c r="A2350" s="52"/>
      <c r="B2350" s="50">
        <f t="shared" si="44"/>
        <v>2328</v>
      </c>
      <c r="C2350" s="913"/>
      <c r="D2350" s="913"/>
      <c r="E2350" s="913"/>
      <c r="F2350" s="55"/>
      <c r="L2350" s="372"/>
      <c r="M2350" s="372"/>
      <c r="S2350" s="378"/>
      <c r="T2350" s="372"/>
      <c r="U2350" s="372"/>
      <c r="V2350" s="372"/>
    </row>
    <row r="2351" spans="1:22">
      <c r="A2351" s="52"/>
      <c r="B2351" s="50">
        <f t="shared" si="44"/>
        <v>2329</v>
      </c>
      <c r="C2351" s="913"/>
      <c r="D2351" s="913"/>
      <c r="E2351" s="913"/>
      <c r="F2351" s="55"/>
      <c r="L2351" s="372"/>
      <c r="M2351" s="372"/>
      <c r="S2351" s="378"/>
      <c r="T2351" s="372"/>
      <c r="U2351" s="372"/>
      <c r="V2351" s="372"/>
    </row>
    <row r="2352" spans="1:22">
      <c r="A2352" s="52"/>
      <c r="B2352" s="50">
        <f t="shared" si="44"/>
        <v>2330</v>
      </c>
      <c r="C2352" s="913"/>
      <c r="D2352" s="913"/>
      <c r="E2352" s="913"/>
      <c r="F2352" s="55"/>
      <c r="L2352" s="372"/>
      <c r="M2352" s="372"/>
      <c r="S2352" s="378"/>
      <c r="T2352" s="372"/>
      <c r="U2352" s="372"/>
      <c r="V2352" s="372"/>
    </row>
    <row r="2353" spans="1:22">
      <c r="A2353" s="52"/>
      <c r="B2353" s="50">
        <f t="shared" si="44"/>
        <v>2331</v>
      </c>
      <c r="C2353" s="913"/>
      <c r="D2353" s="913"/>
      <c r="E2353" s="913"/>
      <c r="F2353" s="55"/>
      <c r="L2353" s="372"/>
      <c r="M2353" s="372"/>
      <c r="S2353" s="378"/>
      <c r="T2353" s="372"/>
      <c r="U2353" s="372"/>
      <c r="V2353" s="372"/>
    </row>
    <row r="2354" spans="1:22">
      <c r="A2354" s="52"/>
      <c r="B2354" s="50">
        <f t="shared" si="44"/>
        <v>2332</v>
      </c>
      <c r="C2354" s="913"/>
      <c r="D2354" s="913"/>
      <c r="E2354" s="913"/>
      <c r="F2354" s="55"/>
      <c r="L2354" s="372"/>
      <c r="M2354" s="372"/>
      <c r="S2354" s="378"/>
      <c r="T2354" s="372"/>
      <c r="U2354" s="372"/>
      <c r="V2354" s="372"/>
    </row>
    <row r="2355" spans="1:22">
      <c r="A2355" s="52"/>
      <c r="B2355" s="50">
        <f t="shared" si="44"/>
        <v>2333</v>
      </c>
      <c r="C2355" s="913"/>
      <c r="D2355" s="913"/>
      <c r="E2355" s="913"/>
      <c r="F2355" s="55"/>
      <c r="L2355" s="372"/>
      <c r="M2355" s="372"/>
      <c r="S2355" s="378"/>
      <c r="T2355" s="372"/>
      <c r="U2355" s="372"/>
      <c r="V2355" s="372"/>
    </row>
    <row r="2356" spans="1:22">
      <c r="A2356" s="52"/>
      <c r="B2356" s="50">
        <f t="shared" si="44"/>
        <v>2334</v>
      </c>
      <c r="C2356" s="913"/>
      <c r="D2356" s="913"/>
      <c r="E2356" s="913"/>
      <c r="F2356" s="55"/>
      <c r="L2356" s="372"/>
      <c r="M2356" s="372"/>
      <c r="S2356" s="378"/>
      <c r="T2356" s="372"/>
      <c r="U2356" s="372"/>
      <c r="V2356" s="372"/>
    </row>
    <row r="2357" spans="1:22">
      <c r="A2357" s="52"/>
      <c r="B2357" s="50">
        <f t="shared" si="44"/>
        <v>2335</v>
      </c>
      <c r="C2357" s="913"/>
      <c r="D2357" s="913"/>
      <c r="E2357" s="913"/>
      <c r="F2357" s="55"/>
      <c r="L2357" s="372"/>
      <c r="M2357" s="372"/>
      <c r="S2357" s="378"/>
      <c r="T2357" s="372"/>
      <c r="U2357" s="372"/>
      <c r="V2357" s="372"/>
    </row>
    <row r="2358" spans="1:22">
      <c r="A2358" s="52"/>
      <c r="B2358" s="50">
        <f t="shared" si="44"/>
        <v>2336</v>
      </c>
      <c r="C2358" s="913"/>
      <c r="D2358" s="913"/>
      <c r="E2358" s="913"/>
      <c r="F2358" s="55"/>
      <c r="L2358" s="372"/>
      <c r="M2358" s="372"/>
      <c r="S2358" s="378"/>
      <c r="T2358" s="372"/>
      <c r="U2358" s="372"/>
      <c r="V2358" s="372"/>
    </row>
    <row r="2359" spans="1:22">
      <c r="A2359" s="52"/>
      <c r="B2359" s="50">
        <f t="shared" si="44"/>
        <v>2337</v>
      </c>
      <c r="C2359" s="913"/>
      <c r="D2359" s="913"/>
      <c r="E2359" s="913"/>
      <c r="F2359" s="55"/>
      <c r="L2359" s="372"/>
      <c r="M2359" s="372"/>
      <c r="S2359" s="378"/>
      <c r="T2359" s="372"/>
      <c r="U2359" s="372"/>
      <c r="V2359" s="372"/>
    </row>
    <row r="2360" spans="1:22">
      <c r="A2360" s="52"/>
      <c r="B2360" s="50">
        <f t="shared" si="44"/>
        <v>2338</v>
      </c>
      <c r="C2360" s="913"/>
      <c r="D2360" s="913"/>
      <c r="E2360" s="913"/>
      <c r="F2360" s="55"/>
      <c r="L2360" s="372"/>
      <c r="M2360" s="372"/>
      <c r="S2360" s="378"/>
      <c r="T2360" s="372"/>
      <c r="U2360" s="372"/>
      <c r="V2360" s="372"/>
    </row>
    <row r="2361" spans="1:22">
      <c r="A2361" s="52"/>
      <c r="B2361" s="50">
        <f t="shared" si="44"/>
        <v>2339</v>
      </c>
      <c r="C2361" s="913"/>
      <c r="D2361" s="913"/>
      <c r="E2361" s="913"/>
      <c r="F2361" s="55"/>
      <c r="L2361" s="372"/>
      <c r="M2361" s="372"/>
      <c r="S2361" s="378"/>
      <c r="T2361" s="372"/>
      <c r="U2361" s="372"/>
      <c r="V2361" s="372"/>
    </row>
    <row r="2362" spans="1:22">
      <c r="A2362" s="52"/>
      <c r="B2362" s="50">
        <f t="shared" si="44"/>
        <v>2340</v>
      </c>
      <c r="C2362" s="913"/>
      <c r="D2362" s="913"/>
      <c r="E2362" s="913"/>
      <c r="F2362" s="55"/>
      <c r="L2362" s="372"/>
      <c r="M2362" s="372"/>
      <c r="S2362" s="378"/>
      <c r="T2362" s="372"/>
      <c r="U2362" s="372"/>
      <c r="V2362" s="372"/>
    </row>
    <row r="2363" spans="1:22">
      <c r="A2363" s="52"/>
      <c r="B2363" s="50">
        <f t="shared" si="44"/>
        <v>2341</v>
      </c>
      <c r="C2363" s="913"/>
      <c r="D2363" s="913"/>
      <c r="E2363" s="913"/>
      <c r="F2363" s="55"/>
      <c r="L2363" s="372"/>
      <c r="M2363" s="372"/>
      <c r="S2363" s="378"/>
      <c r="T2363" s="372"/>
      <c r="U2363" s="372"/>
      <c r="V2363" s="372"/>
    </row>
    <row r="2364" spans="1:22">
      <c r="A2364" s="52"/>
      <c r="B2364" s="50">
        <f t="shared" si="44"/>
        <v>2342</v>
      </c>
      <c r="C2364" s="913"/>
      <c r="D2364" s="913"/>
      <c r="E2364" s="913"/>
      <c r="F2364" s="55"/>
      <c r="L2364" s="372"/>
      <c r="M2364" s="372"/>
      <c r="S2364" s="378"/>
      <c r="T2364" s="372"/>
      <c r="U2364" s="372"/>
      <c r="V2364" s="372"/>
    </row>
    <row r="2365" spans="1:22">
      <c r="A2365" s="52"/>
      <c r="B2365" s="50">
        <f t="shared" si="44"/>
        <v>2343</v>
      </c>
      <c r="C2365" s="913"/>
      <c r="D2365" s="913"/>
      <c r="E2365" s="913"/>
      <c r="F2365" s="55"/>
      <c r="L2365" s="372"/>
      <c r="M2365" s="372"/>
      <c r="S2365" s="378"/>
      <c r="T2365" s="372"/>
      <c r="U2365" s="372"/>
      <c r="V2365" s="372"/>
    </row>
    <row r="2366" spans="1:22">
      <c r="A2366" s="52"/>
      <c r="B2366" s="50">
        <f t="shared" si="44"/>
        <v>2344</v>
      </c>
      <c r="C2366" s="913"/>
      <c r="D2366" s="913"/>
      <c r="E2366" s="913"/>
      <c r="F2366" s="55"/>
      <c r="L2366" s="372"/>
      <c r="M2366" s="372"/>
      <c r="S2366" s="378"/>
      <c r="T2366" s="372"/>
      <c r="U2366" s="372"/>
      <c r="V2366" s="372"/>
    </row>
    <row r="2367" spans="1:22">
      <c r="A2367" s="52"/>
      <c r="B2367" s="50">
        <f t="shared" si="44"/>
        <v>2345</v>
      </c>
      <c r="C2367" s="913"/>
      <c r="D2367" s="913"/>
      <c r="E2367" s="913"/>
      <c r="F2367" s="55"/>
      <c r="L2367" s="372"/>
      <c r="M2367" s="372"/>
      <c r="S2367" s="378"/>
      <c r="T2367" s="372"/>
      <c r="U2367" s="372"/>
      <c r="V2367" s="372"/>
    </row>
    <row r="2368" spans="1:22">
      <c r="A2368" s="52"/>
      <c r="B2368" s="50">
        <f t="shared" si="44"/>
        <v>2346</v>
      </c>
      <c r="C2368" s="913"/>
      <c r="D2368" s="913"/>
      <c r="E2368" s="913"/>
      <c r="F2368" s="55"/>
      <c r="L2368" s="372"/>
      <c r="M2368" s="372"/>
      <c r="S2368" s="378"/>
      <c r="T2368" s="372"/>
      <c r="U2368" s="372"/>
      <c r="V2368" s="372"/>
    </row>
    <row r="2369" spans="1:22">
      <c r="A2369" s="52"/>
      <c r="B2369" s="50">
        <f t="shared" si="44"/>
        <v>2347</v>
      </c>
      <c r="C2369" s="913"/>
      <c r="D2369" s="913"/>
      <c r="E2369" s="913"/>
      <c r="F2369" s="55"/>
      <c r="L2369" s="372"/>
      <c r="M2369" s="372"/>
      <c r="S2369" s="378"/>
      <c r="T2369" s="372"/>
      <c r="U2369" s="372"/>
      <c r="V2369" s="372"/>
    </row>
    <row r="2370" spans="1:22">
      <c r="A2370" s="52"/>
      <c r="B2370" s="50">
        <f t="shared" si="44"/>
        <v>2348</v>
      </c>
      <c r="C2370" s="913"/>
      <c r="D2370" s="913"/>
      <c r="E2370" s="913"/>
      <c r="F2370" s="55"/>
      <c r="L2370" s="372"/>
      <c r="M2370" s="372"/>
      <c r="S2370" s="378"/>
      <c r="T2370" s="372"/>
      <c r="U2370" s="372"/>
      <c r="V2370" s="372"/>
    </row>
    <row r="2371" spans="1:22">
      <c r="A2371" s="52"/>
      <c r="B2371" s="50">
        <f t="shared" si="44"/>
        <v>2349</v>
      </c>
      <c r="C2371" s="913"/>
      <c r="D2371" s="913"/>
      <c r="E2371" s="913"/>
      <c r="F2371" s="55"/>
      <c r="L2371" s="372"/>
      <c r="M2371" s="372"/>
      <c r="S2371" s="378"/>
      <c r="T2371" s="372"/>
      <c r="U2371" s="372"/>
      <c r="V2371" s="372"/>
    </row>
    <row r="2372" spans="1:22">
      <c r="A2372" s="52"/>
      <c r="B2372" s="50">
        <f t="shared" si="44"/>
        <v>2350</v>
      </c>
      <c r="C2372" s="913"/>
      <c r="D2372" s="913"/>
      <c r="E2372" s="913"/>
      <c r="F2372" s="55"/>
      <c r="L2372" s="372"/>
      <c r="M2372" s="372"/>
      <c r="S2372" s="378"/>
      <c r="T2372" s="372"/>
      <c r="U2372" s="372"/>
      <c r="V2372" s="372"/>
    </row>
    <row r="2373" spans="1:22">
      <c r="A2373" s="52"/>
      <c r="B2373" s="50">
        <f t="shared" si="44"/>
        <v>2351</v>
      </c>
      <c r="C2373" s="913"/>
      <c r="D2373" s="913"/>
      <c r="E2373" s="913"/>
      <c r="F2373" s="55"/>
      <c r="L2373" s="372"/>
      <c r="M2373" s="372"/>
      <c r="S2373" s="378"/>
      <c r="T2373" s="372"/>
      <c r="U2373" s="372"/>
      <c r="V2373" s="372"/>
    </row>
    <row r="2374" spans="1:22">
      <c r="A2374" s="52"/>
      <c r="B2374" s="50">
        <f t="shared" si="44"/>
        <v>2352</v>
      </c>
      <c r="C2374" s="913"/>
      <c r="D2374" s="913"/>
      <c r="E2374" s="913"/>
      <c r="F2374" s="55"/>
      <c r="L2374" s="372"/>
      <c r="M2374" s="372"/>
      <c r="S2374" s="378"/>
      <c r="T2374" s="372"/>
      <c r="U2374" s="372"/>
      <c r="V2374" s="372"/>
    </row>
    <row r="2375" spans="1:22">
      <c r="A2375" s="52"/>
      <c r="B2375" s="50">
        <f t="shared" si="44"/>
        <v>2353</v>
      </c>
      <c r="C2375" s="913"/>
      <c r="D2375" s="913"/>
      <c r="E2375" s="913"/>
      <c r="F2375" s="55"/>
      <c r="L2375" s="372"/>
      <c r="M2375" s="372"/>
      <c r="S2375" s="378"/>
      <c r="T2375" s="372"/>
      <c r="U2375" s="372"/>
      <c r="V2375" s="372"/>
    </row>
    <row r="2376" spans="1:22">
      <c r="A2376" s="52"/>
      <c r="B2376" s="50">
        <f t="shared" si="44"/>
        <v>2354</v>
      </c>
      <c r="C2376" s="913"/>
      <c r="D2376" s="913"/>
      <c r="E2376" s="913"/>
      <c r="F2376" s="55"/>
      <c r="L2376" s="372"/>
      <c r="M2376" s="372"/>
      <c r="S2376" s="378"/>
      <c r="T2376" s="372"/>
      <c r="U2376" s="372"/>
      <c r="V2376" s="372"/>
    </row>
    <row r="2377" spans="1:22">
      <c r="A2377" s="52"/>
      <c r="B2377" s="50">
        <f t="shared" si="44"/>
        <v>2355</v>
      </c>
      <c r="C2377" s="913"/>
      <c r="D2377" s="913"/>
      <c r="E2377" s="913"/>
      <c r="F2377" s="55"/>
      <c r="L2377" s="372"/>
      <c r="M2377" s="372"/>
      <c r="S2377" s="378"/>
      <c r="T2377" s="372"/>
      <c r="U2377" s="372"/>
      <c r="V2377" s="372"/>
    </row>
    <row r="2378" spans="1:22">
      <c r="A2378" s="52"/>
      <c r="B2378" s="50">
        <f t="shared" si="44"/>
        <v>2356</v>
      </c>
      <c r="C2378" s="913"/>
      <c r="D2378" s="913"/>
      <c r="E2378" s="913"/>
      <c r="F2378" s="55"/>
      <c r="L2378" s="372"/>
      <c r="M2378" s="372"/>
      <c r="S2378" s="378"/>
      <c r="T2378" s="372"/>
      <c r="U2378" s="372"/>
      <c r="V2378" s="372"/>
    </row>
    <row r="2379" spans="1:22">
      <c r="A2379" s="52"/>
      <c r="B2379" s="50">
        <f t="shared" si="44"/>
        <v>2357</v>
      </c>
      <c r="C2379" s="913"/>
      <c r="D2379" s="913"/>
      <c r="E2379" s="913"/>
      <c r="F2379" s="55"/>
      <c r="L2379" s="372"/>
      <c r="M2379" s="372"/>
      <c r="S2379" s="378"/>
      <c r="T2379" s="372"/>
      <c r="U2379" s="372"/>
      <c r="V2379" s="372"/>
    </row>
    <row r="2380" spans="1:22">
      <c r="A2380" s="52"/>
      <c r="B2380" s="50">
        <f t="shared" si="44"/>
        <v>2358</v>
      </c>
      <c r="C2380" s="913"/>
      <c r="D2380" s="913"/>
      <c r="E2380" s="913"/>
      <c r="F2380" s="55"/>
      <c r="L2380" s="372"/>
      <c r="M2380" s="372"/>
      <c r="S2380" s="378"/>
      <c r="T2380" s="372"/>
      <c r="U2380" s="372"/>
      <c r="V2380" s="372"/>
    </row>
    <row r="2381" spans="1:22">
      <c r="A2381" s="52"/>
      <c r="B2381" s="50">
        <f t="shared" si="44"/>
        <v>2359</v>
      </c>
      <c r="C2381" s="913"/>
      <c r="D2381" s="913"/>
      <c r="E2381" s="913"/>
      <c r="F2381" s="55"/>
      <c r="L2381" s="372"/>
      <c r="M2381" s="372"/>
      <c r="S2381" s="378"/>
      <c r="T2381" s="372"/>
      <c r="U2381" s="372"/>
      <c r="V2381" s="372"/>
    </row>
    <row r="2382" spans="1:22">
      <c r="A2382" s="52"/>
      <c r="B2382" s="50">
        <f t="shared" si="44"/>
        <v>2360</v>
      </c>
      <c r="C2382" s="913"/>
      <c r="D2382" s="913"/>
      <c r="E2382" s="913"/>
      <c r="F2382" s="55"/>
      <c r="L2382" s="372"/>
      <c r="M2382" s="372"/>
      <c r="S2382" s="378"/>
      <c r="T2382" s="372"/>
      <c r="U2382" s="372"/>
      <c r="V2382" s="372"/>
    </row>
    <row r="2383" spans="1:22">
      <c r="A2383" s="52"/>
      <c r="B2383" s="50">
        <f t="shared" si="44"/>
        <v>2361</v>
      </c>
      <c r="C2383" s="913"/>
      <c r="D2383" s="913"/>
      <c r="E2383" s="913"/>
      <c r="F2383" s="55"/>
      <c r="L2383" s="372"/>
      <c r="M2383" s="372"/>
      <c r="S2383" s="378"/>
      <c r="T2383" s="372"/>
      <c r="U2383" s="372"/>
      <c r="V2383" s="372"/>
    </row>
    <row r="2384" spans="1:22">
      <c r="A2384" s="52"/>
      <c r="B2384" s="50">
        <f t="shared" si="44"/>
        <v>2362</v>
      </c>
      <c r="C2384" s="913"/>
      <c r="D2384" s="913"/>
      <c r="E2384" s="913"/>
      <c r="F2384" s="55"/>
      <c r="L2384" s="372"/>
      <c r="M2384" s="372"/>
      <c r="S2384" s="378"/>
      <c r="T2384" s="372"/>
      <c r="U2384" s="372"/>
      <c r="V2384" s="372"/>
    </row>
    <row r="2385" spans="1:22">
      <c r="A2385" s="52"/>
      <c r="B2385" s="50">
        <f t="shared" si="44"/>
        <v>2363</v>
      </c>
      <c r="C2385" s="913"/>
      <c r="D2385" s="913"/>
      <c r="E2385" s="913"/>
      <c r="F2385" s="55"/>
      <c r="L2385" s="372"/>
      <c r="M2385" s="372"/>
      <c r="S2385" s="378"/>
      <c r="T2385" s="372"/>
      <c r="U2385" s="372"/>
      <c r="V2385" s="372"/>
    </row>
    <row r="2386" spans="1:22">
      <c r="A2386" s="52"/>
      <c r="B2386" s="50">
        <f t="shared" si="44"/>
        <v>2364</v>
      </c>
      <c r="C2386" s="913"/>
      <c r="D2386" s="913"/>
      <c r="E2386" s="913"/>
      <c r="F2386" s="55"/>
      <c r="L2386" s="372"/>
      <c r="M2386" s="372"/>
      <c r="S2386" s="378"/>
      <c r="T2386" s="372"/>
      <c r="U2386" s="372"/>
      <c r="V2386" s="372"/>
    </row>
    <row r="2387" spans="1:22">
      <c r="A2387" s="52"/>
      <c r="B2387" s="50">
        <f t="shared" si="44"/>
        <v>2365</v>
      </c>
      <c r="C2387" s="913"/>
      <c r="D2387" s="913"/>
      <c r="E2387" s="913"/>
      <c r="F2387" s="55"/>
      <c r="L2387" s="372"/>
      <c r="M2387" s="372"/>
      <c r="S2387" s="378"/>
      <c r="T2387" s="372"/>
      <c r="U2387" s="372"/>
      <c r="V2387" s="372"/>
    </row>
    <row r="2388" spans="1:22">
      <c r="A2388" s="52"/>
      <c r="B2388" s="50">
        <f t="shared" si="44"/>
        <v>2366</v>
      </c>
      <c r="C2388" s="913"/>
      <c r="D2388" s="913"/>
      <c r="E2388" s="913"/>
      <c r="F2388" s="55"/>
      <c r="L2388" s="372"/>
      <c r="M2388" s="372"/>
      <c r="S2388" s="378"/>
      <c r="T2388" s="372"/>
      <c r="U2388" s="372"/>
      <c r="V2388" s="372"/>
    </row>
    <row r="2389" spans="1:22">
      <c r="A2389" s="52"/>
      <c r="B2389" s="50">
        <f t="shared" si="44"/>
        <v>2367</v>
      </c>
      <c r="C2389" s="913"/>
      <c r="D2389" s="913"/>
      <c r="E2389" s="913"/>
      <c r="F2389" s="55"/>
      <c r="L2389" s="372"/>
      <c r="M2389" s="372"/>
      <c r="S2389" s="378"/>
      <c r="T2389" s="372"/>
      <c r="U2389" s="372"/>
      <c r="V2389" s="372"/>
    </row>
    <row r="2390" spans="1:22">
      <c r="A2390" s="52"/>
      <c r="B2390" s="50">
        <f t="shared" si="44"/>
        <v>2368</v>
      </c>
      <c r="C2390" s="913"/>
      <c r="D2390" s="913"/>
      <c r="E2390" s="913"/>
      <c r="F2390" s="55"/>
      <c r="L2390" s="372"/>
      <c r="M2390" s="372"/>
      <c r="S2390" s="378"/>
      <c r="T2390" s="372"/>
      <c r="U2390" s="372"/>
      <c r="V2390" s="372"/>
    </row>
    <row r="2391" spans="1:22">
      <c r="A2391" s="52"/>
      <c r="B2391" s="50">
        <f t="shared" si="44"/>
        <v>2369</v>
      </c>
      <c r="C2391" s="913"/>
      <c r="D2391" s="913"/>
      <c r="E2391" s="913"/>
      <c r="F2391" s="55"/>
      <c r="L2391" s="372"/>
      <c r="M2391" s="372"/>
      <c r="S2391" s="378"/>
      <c r="T2391" s="372"/>
      <c r="U2391" s="372"/>
      <c r="V2391" s="372"/>
    </row>
    <row r="2392" spans="1:22">
      <c r="A2392" s="52"/>
      <c r="B2392" s="50">
        <f t="shared" si="44"/>
        <v>2370</v>
      </c>
      <c r="C2392" s="913"/>
      <c r="D2392" s="913"/>
      <c r="E2392" s="913"/>
      <c r="F2392" s="55"/>
      <c r="L2392" s="372"/>
      <c r="M2392" s="372"/>
      <c r="S2392" s="378"/>
      <c r="T2392" s="372"/>
      <c r="U2392" s="372"/>
      <c r="V2392" s="372"/>
    </row>
    <row r="2393" spans="1:22">
      <c r="A2393" s="52"/>
      <c r="B2393" s="50">
        <f t="shared" ref="B2393:B2456" si="45">B2392+1</f>
        <v>2371</v>
      </c>
      <c r="C2393" s="913"/>
      <c r="D2393" s="913"/>
      <c r="E2393" s="913"/>
      <c r="F2393" s="55"/>
      <c r="L2393" s="372"/>
      <c r="M2393" s="372"/>
      <c r="S2393" s="378"/>
      <c r="T2393" s="372"/>
      <c r="U2393" s="372"/>
      <c r="V2393" s="372"/>
    </row>
    <row r="2394" spans="1:22">
      <c r="A2394" s="52"/>
      <c r="B2394" s="50">
        <f t="shared" si="45"/>
        <v>2372</v>
      </c>
      <c r="C2394" s="913"/>
      <c r="D2394" s="913"/>
      <c r="E2394" s="913"/>
      <c r="F2394" s="55"/>
      <c r="L2394" s="372"/>
      <c r="M2394" s="372"/>
      <c r="S2394" s="378"/>
      <c r="T2394" s="372"/>
      <c r="U2394" s="372"/>
      <c r="V2394" s="372"/>
    </row>
    <row r="2395" spans="1:22">
      <c r="A2395" s="52"/>
      <c r="B2395" s="50">
        <f t="shared" si="45"/>
        <v>2373</v>
      </c>
      <c r="C2395" s="913"/>
      <c r="D2395" s="913"/>
      <c r="E2395" s="913"/>
      <c r="F2395" s="55"/>
      <c r="L2395" s="372"/>
      <c r="M2395" s="372"/>
      <c r="S2395" s="378"/>
      <c r="T2395" s="372"/>
      <c r="U2395" s="372"/>
      <c r="V2395" s="372"/>
    </row>
    <row r="2396" spans="1:22">
      <c r="A2396" s="52"/>
      <c r="B2396" s="50">
        <f t="shared" si="45"/>
        <v>2374</v>
      </c>
      <c r="C2396" s="913"/>
      <c r="D2396" s="913"/>
      <c r="E2396" s="913"/>
      <c r="F2396" s="55"/>
      <c r="L2396" s="372"/>
      <c r="M2396" s="372"/>
      <c r="S2396" s="378"/>
      <c r="T2396" s="372"/>
      <c r="U2396" s="372"/>
      <c r="V2396" s="372"/>
    </row>
    <row r="2397" spans="1:22">
      <c r="A2397" s="52"/>
      <c r="B2397" s="50">
        <f t="shared" si="45"/>
        <v>2375</v>
      </c>
      <c r="C2397" s="913"/>
      <c r="D2397" s="913"/>
      <c r="E2397" s="913"/>
      <c r="F2397" s="55"/>
      <c r="L2397" s="372"/>
      <c r="M2397" s="372"/>
      <c r="S2397" s="378"/>
      <c r="T2397" s="372"/>
      <c r="U2397" s="372"/>
      <c r="V2397" s="372"/>
    </row>
    <row r="2398" spans="1:22">
      <c r="A2398" s="52"/>
      <c r="B2398" s="50">
        <f t="shared" si="45"/>
        <v>2376</v>
      </c>
      <c r="C2398" s="913"/>
      <c r="D2398" s="913"/>
      <c r="E2398" s="913"/>
      <c r="F2398" s="55"/>
      <c r="L2398" s="372"/>
      <c r="M2398" s="372"/>
      <c r="S2398" s="378"/>
      <c r="T2398" s="372"/>
      <c r="U2398" s="372"/>
      <c r="V2398" s="372"/>
    </row>
    <row r="2399" spans="1:22">
      <c r="A2399" s="52"/>
      <c r="B2399" s="50">
        <f t="shared" si="45"/>
        <v>2377</v>
      </c>
      <c r="C2399" s="913"/>
      <c r="D2399" s="913"/>
      <c r="E2399" s="913"/>
      <c r="F2399" s="55"/>
      <c r="L2399" s="372"/>
      <c r="M2399" s="372"/>
      <c r="S2399" s="378"/>
      <c r="T2399" s="372"/>
      <c r="U2399" s="372"/>
      <c r="V2399" s="372"/>
    </row>
    <row r="2400" spans="1:22">
      <c r="A2400" s="52"/>
      <c r="B2400" s="50">
        <f t="shared" si="45"/>
        <v>2378</v>
      </c>
      <c r="C2400" s="913"/>
      <c r="D2400" s="913"/>
      <c r="E2400" s="913"/>
      <c r="F2400" s="55"/>
      <c r="L2400" s="372"/>
      <c r="M2400" s="372"/>
      <c r="S2400" s="378"/>
      <c r="T2400" s="372"/>
      <c r="U2400" s="372"/>
      <c r="V2400" s="372"/>
    </row>
    <row r="2401" spans="1:22">
      <c r="A2401" s="52"/>
      <c r="B2401" s="50">
        <f t="shared" si="45"/>
        <v>2379</v>
      </c>
      <c r="C2401" s="913"/>
      <c r="D2401" s="913"/>
      <c r="E2401" s="913"/>
      <c r="F2401" s="55"/>
      <c r="L2401" s="372"/>
      <c r="M2401" s="372"/>
      <c r="S2401" s="378"/>
      <c r="T2401" s="372"/>
      <c r="U2401" s="372"/>
      <c r="V2401" s="372"/>
    </row>
    <row r="2402" spans="1:22">
      <c r="A2402" s="52"/>
      <c r="B2402" s="50">
        <f t="shared" si="45"/>
        <v>2380</v>
      </c>
      <c r="C2402" s="913"/>
      <c r="D2402" s="913"/>
      <c r="E2402" s="913"/>
      <c r="F2402" s="55"/>
      <c r="L2402" s="372"/>
      <c r="M2402" s="372"/>
      <c r="S2402" s="378"/>
      <c r="T2402" s="372"/>
      <c r="U2402" s="372"/>
      <c r="V2402" s="372"/>
    </row>
    <row r="2403" spans="1:22">
      <c r="A2403" s="52"/>
      <c r="B2403" s="50">
        <f t="shared" si="45"/>
        <v>2381</v>
      </c>
      <c r="C2403" s="913"/>
      <c r="D2403" s="913"/>
      <c r="E2403" s="913"/>
      <c r="F2403" s="55"/>
      <c r="L2403" s="372"/>
      <c r="M2403" s="372"/>
      <c r="S2403" s="378"/>
      <c r="T2403" s="372"/>
      <c r="U2403" s="372"/>
      <c r="V2403" s="372"/>
    </row>
    <row r="2404" spans="1:22">
      <c r="A2404" s="52"/>
      <c r="B2404" s="50">
        <f t="shared" si="45"/>
        <v>2382</v>
      </c>
      <c r="C2404" s="913"/>
      <c r="D2404" s="913"/>
      <c r="E2404" s="913"/>
      <c r="F2404" s="55"/>
      <c r="L2404" s="372"/>
      <c r="M2404" s="372"/>
      <c r="S2404" s="378"/>
      <c r="T2404" s="372"/>
      <c r="U2404" s="372"/>
      <c r="V2404" s="372"/>
    </row>
    <row r="2405" spans="1:22">
      <c r="A2405" s="52"/>
      <c r="B2405" s="50">
        <f t="shared" si="45"/>
        <v>2383</v>
      </c>
      <c r="C2405" s="913"/>
      <c r="D2405" s="913"/>
      <c r="E2405" s="913"/>
      <c r="F2405" s="55"/>
      <c r="L2405" s="372"/>
      <c r="M2405" s="372"/>
      <c r="S2405" s="378"/>
      <c r="T2405" s="372"/>
      <c r="U2405" s="372"/>
      <c r="V2405" s="372"/>
    </row>
    <row r="2406" spans="1:22">
      <c r="A2406" s="52"/>
      <c r="B2406" s="50">
        <f t="shared" si="45"/>
        <v>2384</v>
      </c>
      <c r="C2406" s="913"/>
      <c r="D2406" s="913"/>
      <c r="E2406" s="913"/>
      <c r="F2406" s="55"/>
      <c r="L2406" s="372"/>
      <c r="M2406" s="372"/>
      <c r="S2406" s="378"/>
      <c r="T2406" s="372"/>
      <c r="U2406" s="372"/>
      <c r="V2406" s="372"/>
    </row>
    <row r="2407" spans="1:22">
      <c r="A2407" s="52"/>
      <c r="B2407" s="50">
        <f t="shared" si="45"/>
        <v>2385</v>
      </c>
      <c r="C2407" s="913"/>
      <c r="D2407" s="913"/>
      <c r="E2407" s="913"/>
      <c r="F2407" s="55"/>
      <c r="L2407" s="372"/>
      <c r="M2407" s="372"/>
      <c r="S2407" s="378"/>
      <c r="T2407" s="372"/>
      <c r="U2407" s="372"/>
      <c r="V2407" s="372"/>
    </row>
    <row r="2408" spans="1:22">
      <c r="A2408" s="52"/>
      <c r="B2408" s="50">
        <f t="shared" si="45"/>
        <v>2386</v>
      </c>
      <c r="C2408" s="913"/>
      <c r="D2408" s="913"/>
      <c r="E2408" s="913"/>
      <c r="F2408" s="55"/>
      <c r="L2408" s="372"/>
      <c r="M2408" s="372"/>
      <c r="S2408" s="378"/>
      <c r="T2408" s="372"/>
      <c r="U2408" s="372"/>
      <c r="V2408" s="372"/>
    </row>
    <row r="2409" spans="1:22">
      <c r="A2409" s="52"/>
      <c r="B2409" s="50">
        <f t="shared" si="45"/>
        <v>2387</v>
      </c>
      <c r="C2409" s="913"/>
      <c r="D2409" s="913"/>
      <c r="E2409" s="913"/>
      <c r="F2409" s="55"/>
      <c r="L2409" s="372"/>
      <c r="M2409" s="372"/>
      <c r="S2409" s="378"/>
      <c r="T2409" s="372"/>
      <c r="U2409" s="372"/>
      <c r="V2409" s="372"/>
    </row>
    <row r="2410" spans="1:22">
      <c r="A2410" s="52"/>
      <c r="B2410" s="50">
        <f t="shared" si="45"/>
        <v>2388</v>
      </c>
      <c r="C2410" s="913"/>
      <c r="D2410" s="913"/>
      <c r="E2410" s="913"/>
      <c r="F2410" s="55"/>
      <c r="L2410" s="372"/>
      <c r="M2410" s="372"/>
      <c r="S2410" s="378"/>
      <c r="T2410" s="372"/>
      <c r="U2410" s="372"/>
      <c r="V2410" s="372"/>
    </row>
    <row r="2411" spans="1:22">
      <c r="A2411" s="52"/>
      <c r="B2411" s="50">
        <f t="shared" si="45"/>
        <v>2389</v>
      </c>
      <c r="C2411" s="913"/>
      <c r="D2411" s="913"/>
      <c r="E2411" s="913"/>
      <c r="F2411" s="55"/>
      <c r="L2411" s="372"/>
      <c r="M2411" s="372"/>
      <c r="S2411" s="378"/>
      <c r="T2411" s="372"/>
      <c r="U2411" s="372"/>
      <c r="V2411" s="372"/>
    </row>
    <row r="2412" spans="1:22">
      <c r="A2412" s="52"/>
      <c r="B2412" s="50">
        <f t="shared" si="45"/>
        <v>2390</v>
      </c>
      <c r="C2412" s="913"/>
      <c r="D2412" s="913"/>
      <c r="E2412" s="913"/>
      <c r="F2412" s="55"/>
      <c r="L2412" s="372"/>
      <c r="M2412" s="372"/>
      <c r="S2412" s="378"/>
      <c r="T2412" s="372"/>
      <c r="U2412" s="372"/>
      <c r="V2412" s="372"/>
    </row>
    <row r="2413" spans="1:22">
      <c r="A2413" s="52"/>
      <c r="B2413" s="50">
        <f t="shared" si="45"/>
        <v>2391</v>
      </c>
      <c r="C2413" s="913"/>
      <c r="D2413" s="913"/>
      <c r="E2413" s="913"/>
      <c r="F2413" s="55"/>
      <c r="L2413" s="372"/>
      <c r="M2413" s="372"/>
      <c r="S2413" s="378"/>
      <c r="T2413" s="372"/>
      <c r="U2413" s="372"/>
      <c r="V2413" s="372"/>
    </row>
    <row r="2414" spans="1:22">
      <c r="A2414" s="52"/>
      <c r="B2414" s="50">
        <f t="shared" si="45"/>
        <v>2392</v>
      </c>
      <c r="C2414" s="913"/>
      <c r="D2414" s="913"/>
      <c r="E2414" s="913"/>
      <c r="F2414" s="55"/>
      <c r="L2414" s="372"/>
      <c r="M2414" s="372"/>
      <c r="S2414" s="378"/>
      <c r="T2414" s="372"/>
      <c r="U2414" s="372"/>
      <c r="V2414" s="372"/>
    </row>
    <row r="2415" spans="1:22">
      <c r="A2415" s="52"/>
      <c r="B2415" s="50">
        <f t="shared" si="45"/>
        <v>2393</v>
      </c>
      <c r="C2415" s="913"/>
      <c r="D2415" s="913"/>
      <c r="E2415" s="913"/>
      <c r="F2415" s="55"/>
      <c r="L2415" s="372"/>
      <c r="M2415" s="372"/>
      <c r="S2415" s="378"/>
      <c r="T2415" s="372"/>
      <c r="U2415" s="372"/>
      <c r="V2415" s="372"/>
    </row>
    <row r="2416" spans="1:22">
      <c r="A2416" s="52"/>
      <c r="B2416" s="50">
        <f t="shared" si="45"/>
        <v>2394</v>
      </c>
      <c r="C2416" s="913"/>
      <c r="D2416" s="913"/>
      <c r="E2416" s="913"/>
      <c r="F2416" s="55"/>
      <c r="L2416" s="372"/>
      <c r="M2416" s="372"/>
      <c r="S2416" s="378"/>
      <c r="T2416" s="372"/>
      <c r="U2416" s="372"/>
      <c r="V2416" s="372"/>
    </row>
    <row r="2417" spans="1:22">
      <c r="A2417" s="52"/>
      <c r="B2417" s="50">
        <f t="shared" si="45"/>
        <v>2395</v>
      </c>
      <c r="C2417" s="913"/>
      <c r="D2417" s="913"/>
      <c r="E2417" s="913"/>
      <c r="F2417" s="55"/>
      <c r="L2417" s="372"/>
      <c r="M2417" s="372"/>
      <c r="S2417" s="378"/>
      <c r="T2417" s="372"/>
      <c r="U2417" s="372"/>
      <c r="V2417" s="372"/>
    </row>
    <row r="2418" spans="1:22">
      <c r="A2418" s="52"/>
      <c r="B2418" s="50">
        <f t="shared" si="45"/>
        <v>2396</v>
      </c>
      <c r="C2418" s="913"/>
      <c r="D2418" s="913"/>
      <c r="E2418" s="913"/>
      <c r="F2418" s="55"/>
      <c r="L2418" s="372"/>
      <c r="M2418" s="372"/>
      <c r="S2418" s="378"/>
      <c r="T2418" s="372"/>
      <c r="U2418" s="372"/>
      <c r="V2418" s="372"/>
    </row>
    <row r="2419" spans="1:22">
      <c r="A2419" s="52"/>
      <c r="B2419" s="50">
        <f t="shared" si="45"/>
        <v>2397</v>
      </c>
      <c r="C2419" s="913"/>
      <c r="D2419" s="913"/>
      <c r="E2419" s="913"/>
      <c r="F2419" s="55"/>
      <c r="L2419" s="372"/>
      <c r="M2419" s="372"/>
      <c r="S2419" s="378"/>
      <c r="T2419" s="372"/>
      <c r="U2419" s="372"/>
      <c r="V2419" s="372"/>
    </row>
    <row r="2420" spans="1:22">
      <c r="A2420" s="52"/>
      <c r="B2420" s="50">
        <f t="shared" si="45"/>
        <v>2398</v>
      </c>
      <c r="C2420" s="913"/>
      <c r="D2420" s="913"/>
      <c r="E2420" s="913"/>
      <c r="F2420" s="55"/>
      <c r="L2420" s="372"/>
      <c r="M2420" s="372"/>
      <c r="S2420" s="378"/>
      <c r="T2420" s="372"/>
      <c r="U2420" s="372"/>
      <c r="V2420" s="372"/>
    </row>
    <row r="2421" spans="1:22">
      <c r="A2421" s="52"/>
      <c r="B2421" s="50">
        <f t="shared" si="45"/>
        <v>2399</v>
      </c>
      <c r="C2421" s="913"/>
      <c r="D2421" s="913"/>
      <c r="E2421" s="913"/>
      <c r="F2421" s="55"/>
      <c r="L2421" s="372"/>
      <c r="M2421" s="372"/>
      <c r="S2421" s="378"/>
      <c r="T2421" s="372"/>
      <c r="U2421" s="372"/>
      <c r="V2421" s="372"/>
    </row>
    <row r="2422" spans="1:22">
      <c r="A2422" s="52"/>
      <c r="B2422" s="50">
        <f t="shared" si="45"/>
        <v>2400</v>
      </c>
      <c r="C2422" s="913"/>
      <c r="D2422" s="913"/>
      <c r="E2422" s="913"/>
      <c r="F2422" s="55"/>
      <c r="L2422" s="372"/>
      <c r="M2422" s="372"/>
      <c r="S2422" s="378"/>
      <c r="T2422" s="372"/>
      <c r="U2422" s="372"/>
      <c r="V2422" s="372"/>
    </row>
    <row r="2423" spans="1:22">
      <c r="A2423" s="52"/>
      <c r="B2423" s="50">
        <f t="shared" si="45"/>
        <v>2401</v>
      </c>
      <c r="C2423" s="913"/>
      <c r="D2423" s="913"/>
      <c r="E2423" s="913"/>
      <c r="F2423" s="55"/>
      <c r="L2423" s="372"/>
      <c r="M2423" s="372"/>
      <c r="S2423" s="378"/>
      <c r="T2423" s="372"/>
      <c r="U2423" s="372"/>
      <c r="V2423" s="372"/>
    </row>
    <row r="2424" spans="1:22">
      <c r="A2424" s="52"/>
      <c r="B2424" s="50">
        <f t="shared" si="45"/>
        <v>2402</v>
      </c>
      <c r="C2424" s="913"/>
      <c r="D2424" s="913"/>
      <c r="E2424" s="913"/>
      <c r="F2424" s="55"/>
      <c r="L2424" s="372"/>
      <c r="M2424" s="372"/>
      <c r="S2424" s="378"/>
      <c r="T2424" s="372"/>
      <c r="U2424" s="372"/>
      <c r="V2424" s="372"/>
    </row>
    <row r="2425" spans="1:22">
      <c r="A2425" s="52"/>
      <c r="B2425" s="50">
        <f t="shared" si="45"/>
        <v>2403</v>
      </c>
      <c r="C2425" s="913"/>
      <c r="D2425" s="913"/>
      <c r="E2425" s="913"/>
      <c r="F2425" s="55"/>
      <c r="L2425" s="372"/>
      <c r="M2425" s="372"/>
      <c r="S2425" s="378"/>
      <c r="T2425" s="372"/>
      <c r="U2425" s="372"/>
      <c r="V2425" s="372"/>
    </row>
    <row r="2426" spans="1:22">
      <c r="A2426" s="52"/>
      <c r="B2426" s="50">
        <f t="shared" si="45"/>
        <v>2404</v>
      </c>
      <c r="C2426" s="913"/>
      <c r="D2426" s="913"/>
      <c r="E2426" s="913"/>
      <c r="F2426" s="55"/>
      <c r="L2426" s="372"/>
      <c r="M2426" s="372"/>
      <c r="S2426" s="378"/>
      <c r="T2426" s="372"/>
      <c r="U2426" s="372"/>
      <c r="V2426" s="372"/>
    </row>
    <row r="2427" spans="1:22">
      <c r="A2427" s="52"/>
      <c r="B2427" s="50">
        <f t="shared" si="45"/>
        <v>2405</v>
      </c>
      <c r="C2427" s="913"/>
      <c r="D2427" s="913"/>
      <c r="E2427" s="913"/>
      <c r="F2427" s="55"/>
      <c r="L2427" s="372"/>
      <c r="M2427" s="372"/>
      <c r="S2427" s="378"/>
      <c r="T2427" s="372"/>
      <c r="U2427" s="372"/>
      <c r="V2427" s="372"/>
    </row>
    <row r="2428" spans="1:22">
      <c r="A2428" s="52"/>
      <c r="B2428" s="50">
        <f t="shared" si="45"/>
        <v>2406</v>
      </c>
      <c r="C2428" s="913"/>
      <c r="D2428" s="913"/>
      <c r="E2428" s="913"/>
      <c r="F2428" s="55"/>
      <c r="L2428" s="372"/>
      <c r="M2428" s="372"/>
      <c r="S2428" s="378"/>
      <c r="T2428" s="372"/>
      <c r="U2428" s="372"/>
      <c r="V2428" s="372"/>
    </row>
    <row r="2429" spans="1:22">
      <c r="A2429" s="52"/>
      <c r="B2429" s="50">
        <f t="shared" si="45"/>
        <v>2407</v>
      </c>
      <c r="C2429" s="913"/>
      <c r="D2429" s="913"/>
      <c r="E2429" s="913"/>
      <c r="F2429" s="55"/>
      <c r="L2429" s="372"/>
      <c r="M2429" s="372"/>
      <c r="S2429" s="378"/>
      <c r="T2429" s="372"/>
      <c r="U2429" s="372"/>
      <c r="V2429" s="372"/>
    </row>
    <row r="2430" spans="1:22">
      <c r="A2430" s="52"/>
      <c r="B2430" s="50">
        <f t="shared" si="45"/>
        <v>2408</v>
      </c>
      <c r="C2430" s="913"/>
      <c r="D2430" s="913"/>
      <c r="E2430" s="913"/>
      <c r="F2430" s="55"/>
      <c r="L2430" s="372"/>
      <c r="M2430" s="372"/>
      <c r="S2430" s="378"/>
      <c r="T2430" s="372"/>
      <c r="U2430" s="372"/>
      <c r="V2430" s="372"/>
    </row>
    <row r="2431" spans="1:22">
      <c r="A2431" s="52"/>
      <c r="B2431" s="50">
        <f t="shared" si="45"/>
        <v>2409</v>
      </c>
      <c r="C2431" s="913"/>
      <c r="D2431" s="913"/>
      <c r="E2431" s="913"/>
      <c r="F2431" s="55"/>
      <c r="L2431" s="372"/>
      <c r="M2431" s="372"/>
      <c r="S2431" s="378"/>
      <c r="T2431" s="372"/>
      <c r="U2431" s="372"/>
      <c r="V2431" s="372"/>
    </row>
    <row r="2432" spans="1:22">
      <c r="A2432" s="52"/>
      <c r="B2432" s="50">
        <f t="shared" si="45"/>
        <v>2410</v>
      </c>
      <c r="C2432" s="913"/>
      <c r="D2432" s="913"/>
      <c r="E2432" s="913"/>
      <c r="F2432" s="55"/>
      <c r="L2432" s="372"/>
      <c r="M2432" s="372"/>
      <c r="S2432" s="378"/>
      <c r="T2432" s="372"/>
      <c r="U2432" s="372"/>
      <c r="V2432" s="372"/>
    </row>
    <row r="2433" spans="1:22">
      <c r="A2433" s="52"/>
      <c r="B2433" s="50">
        <f t="shared" si="45"/>
        <v>2411</v>
      </c>
      <c r="C2433" s="913"/>
      <c r="D2433" s="913"/>
      <c r="E2433" s="913"/>
      <c r="F2433" s="55"/>
      <c r="L2433" s="372"/>
      <c r="M2433" s="372"/>
      <c r="S2433" s="378"/>
      <c r="T2433" s="372"/>
      <c r="U2433" s="372"/>
      <c r="V2433" s="372"/>
    </row>
    <row r="2434" spans="1:22">
      <c r="A2434" s="52"/>
      <c r="B2434" s="50">
        <f t="shared" si="45"/>
        <v>2412</v>
      </c>
      <c r="C2434" s="913"/>
      <c r="D2434" s="913"/>
      <c r="E2434" s="913"/>
      <c r="F2434" s="55"/>
      <c r="L2434" s="372"/>
      <c r="M2434" s="372"/>
      <c r="S2434" s="378"/>
      <c r="T2434" s="372"/>
      <c r="U2434" s="372"/>
      <c r="V2434" s="372"/>
    </row>
    <row r="2435" spans="1:22">
      <c r="A2435" s="52"/>
      <c r="B2435" s="50">
        <f t="shared" si="45"/>
        <v>2413</v>
      </c>
      <c r="C2435" s="913"/>
      <c r="D2435" s="913"/>
      <c r="E2435" s="913"/>
      <c r="F2435" s="55"/>
      <c r="L2435" s="372"/>
      <c r="M2435" s="372"/>
      <c r="S2435" s="378"/>
      <c r="T2435" s="372"/>
      <c r="U2435" s="372"/>
      <c r="V2435" s="372"/>
    </row>
    <row r="2436" spans="1:22">
      <c r="A2436" s="52"/>
      <c r="B2436" s="50">
        <f t="shared" si="45"/>
        <v>2414</v>
      </c>
      <c r="C2436" s="913"/>
      <c r="D2436" s="913"/>
      <c r="E2436" s="913"/>
      <c r="F2436" s="55"/>
      <c r="L2436" s="372"/>
      <c r="M2436" s="372"/>
      <c r="S2436" s="378"/>
      <c r="T2436" s="372"/>
      <c r="U2436" s="372"/>
      <c r="V2436" s="372"/>
    </row>
    <row r="2437" spans="1:22">
      <c r="A2437" s="52"/>
      <c r="B2437" s="50">
        <f t="shared" si="45"/>
        <v>2415</v>
      </c>
      <c r="C2437" s="913"/>
      <c r="D2437" s="913"/>
      <c r="E2437" s="913"/>
      <c r="F2437" s="55"/>
      <c r="L2437" s="372"/>
      <c r="M2437" s="372"/>
      <c r="S2437" s="378"/>
      <c r="T2437" s="372"/>
      <c r="U2437" s="372"/>
      <c r="V2437" s="372"/>
    </row>
    <row r="2438" spans="1:22">
      <c r="A2438" s="52"/>
      <c r="B2438" s="50">
        <f t="shared" si="45"/>
        <v>2416</v>
      </c>
      <c r="C2438" s="913"/>
      <c r="D2438" s="913"/>
      <c r="E2438" s="913"/>
      <c r="F2438" s="55"/>
      <c r="L2438" s="372"/>
      <c r="M2438" s="372"/>
      <c r="S2438" s="378"/>
      <c r="T2438" s="372"/>
      <c r="U2438" s="372"/>
      <c r="V2438" s="372"/>
    </row>
    <row r="2439" spans="1:22">
      <c r="A2439" s="52"/>
      <c r="B2439" s="50">
        <f t="shared" si="45"/>
        <v>2417</v>
      </c>
      <c r="C2439" s="913"/>
      <c r="D2439" s="913"/>
      <c r="E2439" s="913"/>
      <c r="F2439" s="55"/>
      <c r="L2439" s="372"/>
      <c r="M2439" s="372"/>
      <c r="S2439" s="378"/>
      <c r="T2439" s="372"/>
      <c r="U2439" s="372"/>
      <c r="V2439" s="372"/>
    </row>
    <row r="2440" spans="1:22">
      <c r="A2440" s="52"/>
      <c r="B2440" s="50">
        <f t="shared" si="45"/>
        <v>2418</v>
      </c>
      <c r="C2440" s="913"/>
      <c r="D2440" s="913"/>
      <c r="E2440" s="913"/>
      <c r="F2440" s="55"/>
      <c r="L2440" s="372"/>
      <c r="M2440" s="372"/>
      <c r="S2440" s="378"/>
      <c r="T2440" s="372"/>
      <c r="U2440" s="372"/>
      <c r="V2440" s="372"/>
    </row>
    <row r="2441" spans="1:22">
      <c r="A2441" s="52"/>
      <c r="B2441" s="50">
        <f t="shared" si="45"/>
        <v>2419</v>
      </c>
      <c r="C2441" s="913"/>
      <c r="D2441" s="913"/>
      <c r="E2441" s="913"/>
      <c r="F2441" s="55"/>
      <c r="L2441" s="372"/>
      <c r="M2441" s="372"/>
      <c r="S2441" s="378"/>
      <c r="T2441" s="372"/>
      <c r="U2441" s="372"/>
      <c r="V2441" s="372"/>
    </row>
    <row r="2442" spans="1:22">
      <c r="A2442" s="52"/>
      <c r="B2442" s="50">
        <f t="shared" si="45"/>
        <v>2420</v>
      </c>
      <c r="C2442" s="913"/>
      <c r="D2442" s="913"/>
      <c r="E2442" s="913"/>
      <c r="F2442" s="55"/>
      <c r="L2442" s="372"/>
      <c r="M2442" s="372"/>
      <c r="S2442" s="378"/>
      <c r="T2442" s="372"/>
      <c r="U2442" s="372"/>
      <c r="V2442" s="372"/>
    </row>
    <row r="2443" spans="1:22">
      <c r="A2443" s="52"/>
      <c r="B2443" s="50">
        <f t="shared" si="45"/>
        <v>2421</v>
      </c>
      <c r="C2443" s="913"/>
      <c r="D2443" s="913"/>
      <c r="E2443" s="913"/>
      <c r="F2443" s="55"/>
      <c r="L2443" s="372"/>
      <c r="M2443" s="372"/>
      <c r="S2443" s="378"/>
      <c r="T2443" s="372"/>
      <c r="U2443" s="372"/>
      <c r="V2443" s="372"/>
    </row>
    <row r="2444" spans="1:22">
      <c r="A2444" s="52"/>
      <c r="B2444" s="50">
        <f t="shared" si="45"/>
        <v>2422</v>
      </c>
      <c r="C2444" s="913"/>
      <c r="D2444" s="913"/>
      <c r="E2444" s="913"/>
      <c r="F2444" s="55"/>
      <c r="L2444" s="372"/>
      <c r="M2444" s="372"/>
      <c r="S2444" s="378"/>
      <c r="T2444" s="372"/>
      <c r="U2444" s="372"/>
      <c r="V2444" s="372"/>
    </row>
    <row r="2445" spans="1:22">
      <c r="A2445" s="52"/>
      <c r="B2445" s="50">
        <f t="shared" si="45"/>
        <v>2423</v>
      </c>
      <c r="C2445" s="913"/>
      <c r="D2445" s="913"/>
      <c r="E2445" s="913"/>
      <c r="F2445" s="55"/>
      <c r="L2445" s="372"/>
      <c r="M2445" s="372"/>
      <c r="S2445" s="378"/>
      <c r="T2445" s="372"/>
      <c r="U2445" s="372"/>
      <c r="V2445" s="372"/>
    </row>
    <row r="2446" spans="1:22">
      <c r="A2446" s="52"/>
      <c r="B2446" s="50">
        <f t="shared" si="45"/>
        <v>2424</v>
      </c>
      <c r="C2446" s="913"/>
      <c r="D2446" s="913"/>
      <c r="E2446" s="913"/>
      <c r="F2446" s="55"/>
      <c r="L2446" s="372"/>
      <c r="M2446" s="372"/>
      <c r="S2446" s="378"/>
      <c r="T2446" s="372"/>
      <c r="U2446" s="372"/>
      <c r="V2446" s="372"/>
    </row>
    <row r="2447" spans="1:22">
      <c r="A2447" s="52"/>
      <c r="B2447" s="50">
        <f t="shared" si="45"/>
        <v>2425</v>
      </c>
      <c r="C2447" s="913"/>
      <c r="D2447" s="913"/>
      <c r="E2447" s="913"/>
      <c r="F2447" s="55"/>
      <c r="L2447" s="372"/>
      <c r="M2447" s="372"/>
      <c r="S2447" s="378"/>
      <c r="T2447" s="372"/>
      <c r="U2447" s="372"/>
      <c r="V2447" s="372"/>
    </row>
    <row r="2448" spans="1:22">
      <c r="A2448" s="52"/>
      <c r="B2448" s="50">
        <f t="shared" si="45"/>
        <v>2426</v>
      </c>
      <c r="C2448" s="913"/>
      <c r="D2448" s="913"/>
      <c r="E2448" s="913"/>
      <c r="F2448" s="55"/>
      <c r="L2448" s="372"/>
      <c r="M2448" s="372"/>
      <c r="S2448" s="378"/>
      <c r="T2448" s="372"/>
      <c r="U2448" s="372"/>
      <c r="V2448" s="372"/>
    </row>
    <row r="2449" spans="1:22">
      <c r="A2449" s="52"/>
      <c r="B2449" s="50">
        <f t="shared" si="45"/>
        <v>2427</v>
      </c>
      <c r="C2449" s="913"/>
      <c r="D2449" s="913"/>
      <c r="E2449" s="913"/>
      <c r="F2449" s="55"/>
      <c r="L2449" s="372"/>
      <c r="M2449" s="372"/>
      <c r="S2449" s="378"/>
      <c r="T2449" s="372"/>
      <c r="U2449" s="372"/>
      <c r="V2449" s="372"/>
    </row>
    <row r="2450" spans="1:22">
      <c r="A2450" s="52"/>
      <c r="B2450" s="50">
        <f t="shared" si="45"/>
        <v>2428</v>
      </c>
      <c r="C2450" s="913"/>
      <c r="D2450" s="913"/>
      <c r="E2450" s="913"/>
      <c r="F2450" s="55"/>
      <c r="L2450" s="372"/>
      <c r="M2450" s="372"/>
      <c r="S2450" s="378"/>
      <c r="T2450" s="372"/>
      <c r="U2450" s="372"/>
      <c r="V2450" s="372"/>
    </row>
    <row r="2451" spans="1:22">
      <c r="A2451" s="52"/>
      <c r="B2451" s="50">
        <f t="shared" si="45"/>
        <v>2429</v>
      </c>
      <c r="C2451" s="913"/>
      <c r="D2451" s="913"/>
      <c r="E2451" s="913"/>
      <c r="F2451" s="55"/>
      <c r="L2451" s="372"/>
      <c r="M2451" s="372"/>
      <c r="S2451" s="378"/>
      <c r="T2451" s="372"/>
      <c r="U2451" s="372"/>
      <c r="V2451" s="372"/>
    </row>
    <row r="2452" spans="1:22">
      <c r="A2452" s="52"/>
      <c r="B2452" s="50">
        <f t="shared" si="45"/>
        <v>2430</v>
      </c>
      <c r="C2452" s="913"/>
      <c r="D2452" s="913"/>
      <c r="E2452" s="913"/>
      <c r="F2452" s="55"/>
      <c r="L2452" s="372"/>
      <c r="M2452" s="372"/>
      <c r="S2452" s="378"/>
      <c r="T2452" s="372"/>
      <c r="U2452" s="372"/>
      <c r="V2452" s="372"/>
    </row>
    <row r="2453" spans="1:22">
      <c r="A2453" s="52"/>
      <c r="B2453" s="50">
        <f t="shared" si="45"/>
        <v>2431</v>
      </c>
      <c r="C2453" s="913"/>
      <c r="D2453" s="913"/>
      <c r="E2453" s="913"/>
      <c r="F2453" s="55"/>
      <c r="L2453" s="372"/>
      <c r="M2453" s="372"/>
      <c r="S2453" s="378"/>
      <c r="T2453" s="372"/>
      <c r="U2453" s="372"/>
      <c r="V2453" s="372"/>
    </row>
    <row r="2454" spans="1:22">
      <c r="A2454" s="52"/>
      <c r="B2454" s="50">
        <f t="shared" si="45"/>
        <v>2432</v>
      </c>
      <c r="C2454" s="913"/>
      <c r="D2454" s="913"/>
      <c r="E2454" s="913"/>
      <c r="F2454" s="55"/>
      <c r="L2454" s="372"/>
      <c r="M2454" s="372"/>
      <c r="S2454" s="378"/>
      <c r="T2454" s="372"/>
      <c r="U2454" s="372"/>
      <c r="V2454" s="372"/>
    </row>
    <row r="2455" spans="1:22">
      <c r="A2455" s="52"/>
      <c r="B2455" s="50">
        <f t="shared" si="45"/>
        <v>2433</v>
      </c>
      <c r="C2455" s="913"/>
      <c r="D2455" s="913"/>
      <c r="E2455" s="913"/>
      <c r="F2455" s="55"/>
      <c r="L2455" s="372"/>
      <c r="M2455" s="372"/>
      <c r="S2455" s="378"/>
      <c r="T2455" s="372"/>
      <c r="U2455" s="372"/>
      <c r="V2455" s="372"/>
    </row>
    <row r="2456" spans="1:22">
      <c r="A2456" s="52"/>
      <c r="B2456" s="50">
        <f t="shared" si="45"/>
        <v>2434</v>
      </c>
      <c r="C2456" s="913"/>
      <c r="D2456" s="913"/>
      <c r="E2456" s="913"/>
      <c r="F2456" s="55"/>
      <c r="L2456" s="372"/>
      <c r="M2456" s="372"/>
      <c r="S2456" s="378"/>
      <c r="T2456" s="372"/>
      <c r="U2456" s="372"/>
      <c r="V2456" s="372"/>
    </row>
    <row r="2457" spans="1:22">
      <c r="A2457" s="52"/>
      <c r="B2457" s="50">
        <f t="shared" ref="B2457:B2520" si="46">B2456+1</f>
        <v>2435</v>
      </c>
      <c r="C2457" s="913"/>
      <c r="D2457" s="913"/>
      <c r="E2457" s="913"/>
      <c r="F2457" s="55"/>
      <c r="L2457" s="372"/>
      <c r="M2457" s="372"/>
      <c r="S2457" s="378"/>
      <c r="T2457" s="372"/>
      <c r="U2457" s="372"/>
      <c r="V2457" s="372"/>
    </row>
    <row r="2458" spans="1:22">
      <c r="A2458" s="52"/>
      <c r="B2458" s="50">
        <f t="shared" si="46"/>
        <v>2436</v>
      </c>
      <c r="C2458" s="913"/>
      <c r="D2458" s="913"/>
      <c r="E2458" s="913"/>
      <c r="F2458" s="55"/>
      <c r="L2458" s="372"/>
      <c r="M2458" s="372"/>
      <c r="S2458" s="378"/>
      <c r="T2458" s="372"/>
      <c r="U2458" s="372"/>
      <c r="V2458" s="372"/>
    </row>
    <row r="2459" spans="1:22">
      <c r="A2459" s="52"/>
      <c r="B2459" s="50">
        <f t="shared" si="46"/>
        <v>2437</v>
      </c>
      <c r="C2459" s="913"/>
      <c r="D2459" s="913"/>
      <c r="E2459" s="913"/>
      <c r="F2459" s="55"/>
      <c r="L2459" s="372"/>
      <c r="M2459" s="372"/>
      <c r="S2459" s="378"/>
      <c r="T2459" s="372"/>
      <c r="U2459" s="372"/>
      <c r="V2459" s="372"/>
    </row>
    <row r="2460" spans="1:22">
      <c r="A2460" s="52"/>
      <c r="B2460" s="50">
        <f t="shared" si="46"/>
        <v>2438</v>
      </c>
      <c r="C2460" s="913"/>
      <c r="D2460" s="913"/>
      <c r="E2460" s="913"/>
      <c r="F2460" s="55"/>
      <c r="L2460" s="372"/>
      <c r="M2460" s="372"/>
      <c r="S2460" s="378"/>
      <c r="T2460" s="372"/>
      <c r="U2460" s="372"/>
      <c r="V2460" s="372"/>
    </row>
    <row r="2461" spans="1:22">
      <c r="A2461" s="52"/>
      <c r="B2461" s="50">
        <f t="shared" si="46"/>
        <v>2439</v>
      </c>
      <c r="C2461" s="913"/>
      <c r="D2461" s="913"/>
      <c r="E2461" s="913"/>
      <c r="F2461" s="55"/>
      <c r="L2461" s="372"/>
      <c r="M2461" s="372"/>
      <c r="S2461" s="378"/>
      <c r="T2461" s="372"/>
      <c r="U2461" s="372"/>
      <c r="V2461" s="372"/>
    </row>
    <row r="2462" spans="1:22">
      <c r="A2462" s="52"/>
      <c r="B2462" s="50">
        <f t="shared" si="46"/>
        <v>2440</v>
      </c>
      <c r="C2462" s="913"/>
      <c r="D2462" s="913"/>
      <c r="E2462" s="913"/>
      <c r="F2462" s="55"/>
      <c r="L2462" s="372"/>
      <c r="M2462" s="372"/>
      <c r="S2462" s="378"/>
      <c r="T2462" s="372"/>
      <c r="U2462" s="372"/>
      <c r="V2462" s="372"/>
    </row>
    <row r="2463" spans="1:22">
      <c r="A2463" s="52"/>
      <c r="B2463" s="50">
        <f t="shared" si="46"/>
        <v>2441</v>
      </c>
      <c r="C2463" s="913"/>
      <c r="D2463" s="913"/>
      <c r="E2463" s="913"/>
      <c r="F2463" s="55"/>
      <c r="L2463" s="372"/>
      <c r="M2463" s="372"/>
      <c r="S2463" s="378"/>
      <c r="T2463" s="372"/>
      <c r="U2463" s="372"/>
      <c r="V2463" s="372"/>
    </row>
    <row r="2464" spans="1:22">
      <c r="A2464" s="52"/>
      <c r="B2464" s="50">
        <f t="shared" si="46"/>
        <v>2442</v>
      </c>
      <c r="C2464" s="913"/>
      <c r="D2464" s="913"/>
      <c r="E2464" s="913"/>
      <c r="F2464" s="55"/>
      <c r="L2464" s="372"/>
      <c r="M2464" s="372"/>
      <c r="S2464" s="378"/>
      <c r="T2464" s="372"/>
      <c r="U2464" s="372"/>
      <c r="V2464" s="372"/>
    </row>
    <row r="2465" spans="1:22">
      <c r="A2465" s="52"/>
      <c r="B2465" s="50">
        <f t="shared" si="46"/>
        <v>2443</v>
      </c>
      <c r="C2465" s="913"/>
      <c r="D2465" s="913"/>
      <c r="E2465" s="913"/>
      <c r="F2465" s="55"/>
      <c r="L2465" s="372"/>
      <c r="M2465" s="372"/>
      <c r="S2465" s="378"/>
      <c r="T2465" s="372"/>
      <c r="U2465" s="372"/>
      <c r="V2465" s="372"/>
    </row>
    <row r="2466" spans="1:22">
      <c r="A2466" s="52"/>
      <c r="B2466" s="50">
        <f t="shared" si="46"/>
        <v>2444</v>
      </c>
      <c r="C2466" s="913"/>
      <c r="D2466" s="913"/>
      <c r="E2466" s="913"/>
      <c r="F2466" s="55"/>
      <c r="L2466" s="372"/>
      <c r="M2466" s="372"/>
      <c r="S2466" s="378"/>
      <c r="T2466" s="372"/>
      <c r="U2466" s="372"/>
      <c r="V2466" s="372"/>
    </row>
    <row r="2467" spans="1:22">
      <c r="A2467" s="52"/>
      <c r="B2467" s="50">
        <f t="shared" si="46"/>
        <v>2445</v>
      </c>
      <c r="C2467" s="913"/>
      <c r="D2467" s="913"/>
      <c r="E2467" s="913"/>
      <c r="F2467" s="55"/>
      <c r="L2467" s="372"/>
      <c r="M2467" s="372"/>
      <c r="S2467" s="378"/>
      <c r="T2467" s="372"/>
      <c r="U2467" s="372"/>
      <c r="V2467" s="372"/>
    </row>
    <row r="2468" spans="1:22">
      <c r="A2468" s="52"/>
      <c r="B2468" s="50">
        <f t="shared" si="46"/>
        <v>2446</v>
      </c>
      <c r="C2468" s="913"/>
      <c r="D2468" s="913"/>
      <c r="E2468" s="913"/>
      <c r="F2468" s="55"/>
      <c r="L2468" s="372"/>
      <c r="M2468" s="372"/>
      <c r="S2468" s="378"/>
      <c r="T2468" s="372"/>
      <c r="U2468" s="372"/>
      <c r="V2468" s="372"/>
    </row>
    <row r="2469" spans="1:22">
      <c r="A2469" s="52"/>
      <c r="B2469" s="50">
        <f t="shared" si="46"/>
        <v>2447</v>
      </c>
      <c r="C2469" s="913"/>
      <c r="D2469" s="913"/>
      <c r="E2469" s="913"/>
      <c r="F2469" s="55"/>
      <c r="L2469" s="372"/>
      <c r="M2469" s="372"/>
      <c r="S2469" s="378"/>
      <c r="T2469" s="372"/>
      <c r="U2469" s="372"/>
      <c r="V2469" s="372"/>
    </row>
    <row r="2470" spans="1:22">
      <c r="A2470" s="52"/>
      <c r="B2470" s="50">
        <f t="shared" si="46"/>
        <v>2448</v>
      </c>
      <c r="C2470" s="913"/>
      <c r="D2470" s="913"/>
      <c r="E2470" s="913"/>
      <c r="F2470" s="55"/>
      <c r="L2470" s="372"/>
      <c r="M2470" s="372"/>
      <c r="S2470" s="378"/>
      <c r="T2470" s="372"/>
      <c r="U2470" s="372"/>
      <c r="V2470" s="372"/>
    </row>
    <row r="2471" spans="1:22">
      <c r="A2471" s="52"/>
      <c r="B2471" s="50">
        <f t="shared" si="46"/>
        <v>2449</v>
      </c>
      <c r="C2471" s="913"/>
      <c r="D2471" s="913"/>
      <c r="E2471" s="913"/>
      <c r="F2471" s="55"/>
      <c r="L2471" s="372"/>
      <c r="M2471" s="372"/>
      <c r="S2471" s="378"/>
      <c r="T2471" s="372"/>
      <c r="U2471" s="372"/>
      <c r="V2471" s="372"/>
    </row>
    <row r="2472" spans="1:22">
      <c r="A2472" s="52"/>
      <c r="B2472" s="50">
        <f t="shared" si="46"/>
        <v>2450</v>
      </c>
      <c r="C2472" s="913"/>
      <c r="D2472" s="913"/>
      <c r="E2472" s="913"/>
      <c r="F2472" s="55"/>
      <c r="L2472" s="372"/>
      <c r="M2472" s="372"/>
      <c r="S2472" s="378"/>
      <c r="T2472" s="372"/>
      <c r="U2472" s="372"/>
      <c r="V2472" s="372"/>
    </row>
    <row r="2473" spans="1:22">
      <c r="A2473" s="52"/>
      <c r="B2473" s="50">
        <f t="shared" si="46"/>
        <v>2451</v>
      </c>
      <c r="C2473" s="913"/>
      <c r="D2473" s="913"/>
      <c r="E2473" s="913"/>
      <c r="F2473" s="55"/>
      <c r="L2473" s="372"/>
      <c r="M2473" s="372"/>
      <c r="S2473" s="378"/>
      <c r="T2473" s="372"/>
      <c r="U2473" s="372"/>
      <c r="V2473" s="372"/>
    </row>
    <row r="2474" spans="1:22">
      <c r="A2474" s="52"/>
      <c r="B2474" s="50">
        <f t="shared" si="46"/>
        <v>2452</v>
      </c>
      <c r="C2474" s="913"/>
      <c r="D2474" s="913"/>
      <c r="E2474" s="913"/>
      <c r="F2474" s="55"/>
      <c r="L2474" s="372"/>
      <c r="M2474" s="372"/>
      <c r="S2474" s="378"/>
      <c r="T2474" s="372"/>
      <c r="U2474" s="372"/>
      <c r="V2474" s="372"/>
    </row>
    <row r="2475" spans="1:22">
      <c r="A2475" s="52"/>
      <c r="B2475" s="50">
        <f t="shared" si="46"/>
        <v>2453</v>
      </c>
      <c r="C2475" s="913"/>
      <c r="D2475" s="913"/>
      <c r="E2475" s="913"/>
      <c r="F2475" s="55"/>
      <c r="L2475" s="372"/>
      <c r="M2475" s="372"/>
      <c r="S2475" s="378"/>
      <c r="T2475" s="372"/>
      <c r="U2475" s="372"/>
      <c r="V2475" s="372"/>
    </row>
    <row r="2476" spans="1:22">
      <c r="A2476" s="52"/>
      <c r="B2476" s="50">
        <f t="shared" si="46"/>
        <v>2454</v>
      </c>
      <c r="C2476" s="913"/>
      <c r="D2476" s="913"/>
      <c r="E2476" s="913"/>
      <c r="F2476" s="55"/>
      <c r="L2476" s="372"/>
      <c r="M2476" s="372"/>
      <c r="S2476" s="378"/>
      <c r="T2476" s="372"/>
      <c r="U2476" s="372"/>
      <c r="V2476" s="372"/>
    </row>
    <row r="2477" spans="1:22">
      <c r="A2477" s="52"/>
      <c r="B2477" s="50">
        <f t="shared" si="46"/>
        <v>2455</v>
      </c>
      <c r="C2477" s="913"/>
      <c r="D2477" s="913"/>
      <c r="E2477" s="913"/>
      <c r="F2477" s="55"/>
      <c r="L2477" s="372"/>
      <c r="M2477" s="372"/>
      <c r="S2477" s="378"/>
      <c r="T2477" s="372"/>
      <c r="U2477" s="372"/>
      <c r="V2477" s="372"/>
    </row>
    <row r="2478" spans="1:22">
      <c r="A2478" s="52"/>
      <c r="B2478" s="50">
        <f t="shared" si="46"/>
        <v>2456</v>
      </c>
      <c r="C2478" s="913"/>
      <c r="D2478" s="913"/>
      <c r="E2478" s="913"/>
      <c r="F2478" s="55"/>
      <c r="L2478" s="372"/>
      <c r="M2478" s="372"/>
      <c r="S2478" s="378"/>
      <c r="T2478" s="372"/>
      <c r="U2478" s="372"/>
      <c r="V2478" s="372"/>
    </row>
    <row r="2479" spans="1:22">
      <c r="A2479" s="52"/>
      <c r="B2479" s="50">
        <f t="shared" si="46"/>
        <v>2457</v>
      </c>
      <c r="C2479" s="913"/>
      <c r="D2479" s="913"/>
      <c r="E2479" s="913"/>
      <c r="F2479" s="55"/>
      <c r="L2479" s="372"/>
      <c r="M2479" s="372"/>
      <c r="S2479" s="378"/>
      <c r="T2479" s="372"/>
      <c r="U2479" s="372"/>
      <c r="V2479" s="372"/>
    </row>
    <row r="2480" spans="1:22">
      <c r="A2480" s="52"/>
      <c r="B2480" s="50">
        <f t="shared" si="46"/>
        <v>2458</v>
      </c>
      <c r="C2480" s="913"/>
      <c r="D2480" s="913"/>
      <c r="E2480" s="913"/>
      <c r="F2480" s="55"/>
      <c r="L2480" s="372"/>
      <c r="M2480" s="372"/>
      <c r="S2480" s="378"/>
      <c r="T2480" s="372"/>
      <c r="U2480" s="372"/>
      <c r="V2480" s="372"/>
    </row>
    <row r="2481" spans="1:22">
      <c r="A2481" s="52"/>
      <c r="B2481" s="50">
        <f t="shared" si="46"/>
        <v>2459</v>
      </c>
      <c r="C2481" s="913"/>
      <c r="D2481" s="913"/>
      <c r="E2481" s="913"/>
      <c r="F2481" s="55"/>
      <c r="L2481" s="372"/>
      <c r="M2481" s="372"/>
      <c r="S2481" s="378"/>
      <c r="T2481" s="372"/>
      <c r="U2481" s="372"/>
      <c r="V2481" s="372"/>
    </row>
    <row r="2482" spans="1:22">
      <c r="A2482" s="52"/>
      <c r="B2482" s="50">
        <f t="shared" si="46"/>
        <v>2460</v>
      </c>
      <c r="C2482" s="913"/>
      <c r="D2482" s="913"/>
      <c r="E2482" s="913"/>
      <c r="F2482" s="55"/>
      <c r="L2482" s="372"/>
      <c r="M2482" s="372"/>
      <c r="S2482" s="378"/>
      <c r="T2482" s="372"/>
      <c r="U2482" s="372"/>
      <c r="V2482" s="372"/>
    </row>
    <row r="2483" spans="1:22">
      <c r="A2483" s="52"/>
      <c r="B2483" s="50">
        <f t="shared" si="46"/>
        <v>2461</v>
      </c>
      <c r="C2483" s="913"/>
      <c r="D2483" s="913"/>
      <c r="E2483" s="913"/>
      <c r="F2483" s="55"/>
      <c r="L2483" s="372"/>
      <c r="M2483" s="372"/>
      <c r="S2483" s="378"/>
      <c r="T2483" s="372"/>
      <c r="U2483" s="372"/>
      <c r="V2483" s="372"/>
    </row>
    <row r="2484" spans="1:22">
      <c r="A2484" s="52"/>
      <c r="B2484" s="50">
        <f t="shared" si="46"/>
        <v>2462</v>
      </c>
      <c r="C2484" s="913"/>
      <c r="D2484" s="913"/>
      <c r="E2484" s="913"/>
      <c r="F2484" s="55"/>
      <c r="L2484" s="372"/>
      <c r="M2484" s="372"/>
      <c r="S2484" s="378"/>
      <c r="T2484" s="372"/>
      <c r="U2484" s="372"/>
      <c r="V2484" s="372"/>
    </row>
    <row r="2485" spans="1:22">
      <c r="A2485" s="52"/>
      <c r="B2485" s="50">
        <f t="shared" si="46"/>
        <v>2463</v>
      </c>
      <c r="C2485" s="913"/>
      <c r="D2485" s="913"/>
      <c r="E2485" s="913"/>
      <c r="F2485" s="55"/>
      <c r="L2485" s="372"/>
      <c r="M2485" s="372"/>
      <c r="S2485" s="378"/>
      <c r="T2485" s="372"/>
      <c r="U2485" s="372"/>
      <c r="V2485" s="372"/>
    </row>
    <row r="2486" spans="1:22">
      <c r="A2486" s="52"/>
      <c r="B2486" s="50">
        <f t="shared" si="46"/>
        <v>2464</v>
      </c>
      <c r="C2486" s="913"/>
      <c r="D2486" s="913"/>
      <c r="E2486" s="913"/>
      <c r="F2486" s="55"/>
      <c r="L2486" s="372"/>
      <c r="M2486" s="372"/>
      <c r="S2486" s="378"/>
      <c r="T2486" s="372"/>
      <c r="U2486" s="372"/>
      <c r="V2486" s="372"/>
    </row>
    <row r="2487" spans="1:22">
      <c r="A2487" s="52"/>
      <c r="B2487" s="50">
        <f t="shared" si="46"/>
        <v>2465</v>
      </c>
      <c r="C2487" s="913"/>
      <c r="D2487" s="913"/>
      <c r="E2487" s="913"/>
      <c r="F2487" s="55"/>
      <c r="L2487" s="372"/>
      <c r="M2487" s="372"/>
      <c r="S2487" s="378"/>
      <c r="T2487" s="372"/>
      <c r="U2487" s="372"/>
      <c r="V2487" s="372"/>
    </row>
    <row r="2488" spans="1:22">
      <c r="A2488" s="52"/>
      <c r="B2488" s="50">
        <f t="shared" si="46"/>
        <v>2466</v>
      </c>
      <c r="C2488" s="913"/>
      <c r="D2488" s="913"/>
      <c r="E2488" s="913"/>
      <c r="F2488" s="55"/>
      <c r="L2488" s="372"/>
      <c r="M2488" s="372"/>
      <c r="S2488" s="378"/>
      <c r="T2488" s="372"/>
      <c r="U2488" s="372"/>
      <c r="V2488" s="372"/>
    </row>
    <row r="2489" spans="1:22">
      <c r="A2489" s="52"/>
      <c r="B2489" s="50">
        <f t="shared" si="46"/>
        <v>2467</v>
      </c>
      <c r="C2489" s="913"/>
      <c r="D2489" s="913"/>
      <c r="E2489" s="913"/>
      <c r="F2489" s="55"/>
      <c r="L2489" s="372"/>
      <c r="M2489" s="372"/>
      <c r="S2489" s="378"/>
      <c r="T2489" s="372"/>
      <c r="U2489" s="372"/>
      <c r="V2489" s="372"/>
    </row>
    <row r="2490" spans="1:22">
      <c r="A2490" s="52"/>
      <c r="B2490" s="50">
        <f t="shared" si="46"/>
        <v>2468</v>
      </c>
      <c r="C2490" s="913"/>
      <c r="D2490" s="913"/>
      <c r="E2490" s="913"/>
      <c r="F2490" s="55"/>
      <c r="L2490" s="372"/>
      <c r="M2490" s="372"/>
      <c r="S2490" s="378"/>
      <c r="T2490" s="372"/>
      <c r="U2490" s="372"/>
      <c r="V2490" s="372"/>
    </row>
    <row r="2491" spans="1:22">
      <c r="A2491" s="52"/>
      <c r="B2491" s="50">
        <f t="shared" si="46"/>
        <v>2469</v>
      </c>
      <c r="C2491" s="913"/>
      <c r="D2491" s="913"/>
      <c r="E2491" s="913"/>
      <c r="F2491" s="55"/>
      <c r="L2491" s="372"/>
      <c r="M2491" s="372"/>
      <c r="S2491" s="378"/>
      <c r="T2491" s="372"/>
      <c r="U2491" s="372"/>
      <c r="V2491" s="372"/>
    </row>
    <row r="2492" spans="1:22">
      <c r="A2492" s="52"/>
      <c r="B2492" s="50">
        <f t="shared" si="46"/>
        <v>2470</v>
      </c>
      <c r="C2492" s="913"/>
      <c r="D2492" s="913"/>
      <c r="E2492" s="913"/>
      <c r="F2492" s="55"/>
      <c r="L2492" s="372"/>
      <c r="M2492" s="372"/>
      <c r="S2492" s="378"/>
      <c r="T2492" s="372"/>
      <c r="U2492" s="372"/>
      <c r="V2492" s="372"/>
    </row>
    <row r="2493" spans="1:22">
      <c r="A2493" s="52"/>
      <c r="B2493" s="50">
        <f t="shared" si="46"/>
        <v>2471</v>
      </c>
      <c r="C2493" s="913"/>
      <c r="D2493" s="913"/>
      <c r="E2493" s="913"/>
      <c r="F2493" s="55"/>
      <c r="L2493" s="372"/>
      <c r="M2493" s="372"/>
      <c r="S2493" s="378"/>
      <c r="T2493" s="372"/>
      <c r="U2493" s="372"/>
      <c r="V2493" s="372"/>
    </row>
    <row r="2494" spans="1:22">
      <c r="A2494" s="52"/>
      <c r="B2494" s="50">
        <f t="shared" si="46"/>
        <v>2472</v>
      </c>
      <c r="C2494" s="913"/>
      <c r="D2494" s="913"/>
      <c r="E2494" s="913"/>
      <c r="F2494" s="55"/>
      <c r="L2494" s="372"/>
      <c r="M2494" s="372"/>
      <c r="S2494" s="378"/>
      <c r="T2494" s="372"/>
      <c r="U2494" s="372"/>
      <c r="V2494" s="372"/>
    </row>
    <row r="2495" spans="1:22">
      <c r="A2495" s="52"/>
      <c r="B2495" s="50">
        <f t="shared" si="46"/>
        <v>2473</v>
      </c>
      <c r="C2495" s="913"/>
      <c r="D2495" s="913"/>
      <c r="E2495" s="913"/>
      <c r="F2495" s="55"/>
      <c r="L2495" s="372"/>
      <c r="M2495" s="372"/>
      <c r="S2495" s="378"/>
      <c r="T2495" s="372"/>
      <c r="U2495" s="372"/>
      <c r="V2495" s="372"/>
    </row>
    <row r="2496" spans="1:22">
      <c r="A2496" s="52"/>
      <c r="B2496" s="50">
        <f t="shared" si="46"/>
        <v>2474</v>
      </c>
      <c r="C2496" s="913"/>
      <c r="D2496" s="913"/>
      <c r="E2496" s="913"/>
      <c r="F2496" s="55"/>
      <c r="L2496" s="372"/>
      <c r="M2496" s="372"/>
      <c r="S2496" s="378"/>
      <c r="T2496" s="372"/>
      <c r="U2496" s="372"/>
      <c r="V2496" s="372"/>
    </row>
    <row r="2497" spans="1:22">
      <c r="A2497" s="52"/>
      <c r="B2497" s="50">
        <f t="shared" si="46"/>
        <v>2475</v>
      </c>
      <c r="C2497" s="913"/>
      <c r="D2497" s="913"/>
      <c r="E2497" s="913"/>
      <c r="F2497" s="55"/>
      <c r="L2497" s="372"/>
      <c r="M2497" s="372"/>
      <c r="S2497" s="378"/>
      <c r="T2497" s="372"/>
      <c r="U2497" s="372"/>
      <c r="V2497" s="372"/>
    </row>
    <row r="2498" spans="1:22">
      <c r="A2498" s="52"/>
      <c r="B2498" s="50">
        <f t="shared" si="46"/>
        <v>2476</v>
      </c>
      <c r="C2498" s="913"/>
      <c r="D2498" s="913"/>
      <c r="E2498" s="913"/>
      <c r="F2498" s="55"/>
      <c r="L2498" s="372"/>
      <c r="M2498" s="372"/>
      <c r="S2498" s="378"/>
      <c r="T2498" s="372"/>
      <c r="U2498" s="372"/>
      <c r="V2498" s="372"/>
    </row>
    <row r="2499" spans="1:22">
      <c r="A2499" s="52"/>
      <c r="B2499" s="50">
        <f t="shared" si="46"/>
        <v>2477</v>
      </c>
      <c r="C2499" s="913"/>
      <c r="D2499" s="913"/>
      <c r="E2499" s="913"/>
      <c r="F2499" s="55"/>
      <c r="L2499" s="372"/>
      <c r="M2499" s="372"/>
      <c r="S2499" s="378"/>
      <c r="T2499" s="372"/>
      <c r="U2499" s="372"/>
      <c r="V2499" s="372"/>
    </row>
    <row r="2500" spans="1:22">
      <c r="A2500" s="52"/>
      <c r="B2500" s="50">
        <f t="shared" si="46"/>
        <v>2478</v>
      </c>
      <c r="C2500" s="913"/>
      <c r="D2500" s="913"/>
      <c r="E2500" s="913"/>
      <c r="F2500" s="55"/>
      <c r="L2500" s="372"/>
      <c r="M2500" s="372"/>
      <c r="S2500" s="378"/>
      <c r="T2500" s="372"/>
      <c r="U2500" s="372"/>
      <c r="V2500" s="372"/>
    </row>
    <row r="2501" spans="1:22">
      <c r="A2501" s="52"/>
      <c r="B2501" s="50">
        <f t="shared" si="46"/>
        <v>2479</v>
      </c>
      <c r="C2501" s="913"/>
      <c r="D2501" s="913"/>
      <c r="E2501" s="913"/>
      <c r="F2501" s="55"/>
      <c r="L2501" s="372"/>
      <c r="M2501" s="372"/>
      <c r="S2501" s="378"/>
      <c r="T2501" s="372"/>
      <c r="U2501" s="372"/>
      <c r="V2501" s="372"/>
    </row>
    <row r="2502" spans="1:22">
      <c r="A2502" s="52"/>
      <c r="B2502" s="50">
        <f t="shared" si="46"/>
        <v>2480</v>
      </c>
      <c r="C2502" s="913"/>
      <c r="D2502" s="913"/>
      <c r="E2502" s="913"/>
      <c r="F2502" s="55"/>
      <c r="L2502" s="372"/>
      <c r="M2502" s="372"/>
      <c r="S2502" s="378"/>
      <c r="T2502" s="372"/>
      <c r="U2502" s="372"/>
      <c r="V2502" s="372"/>
    </row>
    <row r="2503" spans="1:22">
      <c r="A2503" s="52"/>
      <c r="B2503" s="50">
        <f t="shared" si="46"/>
        <v>2481</v>
      </c>
      <c r="C2503" s="913"/>
      <c r="D2503" s="913"/>
      <c r="E2503" s="913"/>
      <c r="F2503" s="55"/>
      <c r="L2503" s="372"/>
      <c r="M2503" s="372"/>
      <c r="S2503" s="378"/>
      <c r="T2503" s="372"/>
      <c r="U2503" s="372"/>
      <c r="V2503" s="372"/>
    </row>
    <row r="2504" spans="1:22">
      <c r="A2504" s="52"/>
      <c r="B2504" s="50">
        <f t="shared" si="46"/>
        <v>2482</v>
      </c>
      <c r="C2504" s="913"/>
      <c r="D2504" s="913"/>
      <c r="E2504" s="913"/>
      <c r="F2504" s="55"/>
      <c r="L2504" s="372"/>
      <c r="M2504" s="372"/>
      <c r="S2504" s="378"/>
      <c r="T2504" s="372"/>
      <c r="U2504" s="372"/>
      <c r="V2504" s="372"/>
    </row>
    <row r="2505" spans="1:22">
      <c r="A2505" s="52"/>
      <c r="B2505" s="50">
        <f t="shared" si="46"/>
        <v>2483</v>
      </c>
      <c r="C2505" s="913"/>
      <c r="D2505" s="913"/>
      <c r="E2505" s="913"/>
      <c r="F2505" s="55"/>
      <c r="L2505" s="372"/>
      <c r="M2505" s="372"/>
      <c r="S2505" s="378"/>
      <c r="T2505" s="372"/>
      <c r="U2505" s="372"/>
      <c r="V2505" s="372"/>
    </row>
    <row r="2506" spans="1:22">
      <c r="A2506" s="52"/>
      <c r="B2506" s="50">
        <f t="shared" si="46"/>
        <v>2484</v>
      </c>
      <c r="C2506" s="913"/>
      <c r="D2506" s="913"/>
      <c r="E2506" s="913"/>
      <c r="F2506" s="55"/>
      <c r="L2506" s="372"/>
      <c r="M2506" s="372"/>
      <c r="S2506" s="378"/>
      <c r="T2506" s="372"/>
      <c r="U2506" s="372"/>
      <c r="V2506" s="372"/>
    </row>
    <row r="2507" spans="1:22">
      <c r="A2507" s="52"/>
      <c r="B2507" s="50">
        <f t="shared" si="46"/>
        <v>2485</v>
      </c>
      <c r="C2507" s="913"/>
      <c r="D2507" s="913"/>
      <c r="E2507" s="913"/>
      <c r="F2507" s="55"/>
      <c r="L2507" s="372"/>
      <c r="M2507" s="372"/>
      <c r="S2507" s="378"/>
      <c r="T2507" s="372"/>
      <c r="U2507" s="372"/>
      <c r="V2507" s="372"/>
    </row>
    <row r="2508" spans="1:22">
      <c r="A2508" s="52"/>
      <c r="B2508" s="50">
        <f t="shared" si="46"/>
        <v>2486</v>
      </c>
      <c r="C2508" s="913"/>
      <c r="D2508" s="913"/>
      <c r="E2508" s="913"/>
      <c r="F2508" s="55"/>
      <c r="L2508" s="372"/>
      <c r="M2508" s="372"/>
      <c r="S2508" s="378"/>
      <c r="T2508" s="372"/>
      <c r="U2508" s="372"/>
      <c r="V2508" s="372"/>
    </row>
    <row r="2509" spans="1:22">
      <c r="A2509" s="52"/>
      <c r="B2509" s="50">
        <f t="shared" si="46"/>
        <v>2487</v>
      </c>
      <c r="C2509" s="913"/>
      <c r="D2509" s="913"/>
      <c r="E2509" s="913"/>
      <c r="F2509" s="55"/>
      <c r="L2509" s="372"/>
      <c r="M2509" s="372"/>
      <c r="S2509" s="378"/>
      <c r="T2509" s="372"/>
      <c r="U2509" s="372"/>
      <c r="V2509" s="372"/>
    </row>
    <row r="2510" spans="1:22">
      <c r="A2510" s="52"/>
      <c r="B2510" s="50">
        <f t="shared" si="46"/>
        <v>2488</v>
      </c>
      <c r="C2510" s="913"/>
      <c r="D2510" s="913"/>
      <c r="E2510" s="913"/>
      <c r="F2510" s="55"/>
      <c r="L2510" s="372"/>
      <c r="M2510" s="372"/>
      <c r="S2510" s="378"/>
      <c r="T2510" s="372"/>
      <c r="U2510" s="372"/>
      <c r="V2510" s="372"/>
    </row>
    <row r="2511" spans="1:22">
      <c r="A2511" s="52"/>
      <c r="B2511" s="50">
        <f t="shared" si="46"/>
        <v>2489</v>
      </c>
      <c r="C2511" s="913"/>
      <c r="D2511" s="913"/>
      <c r="E2511" s="913"/>
      <c r="F2511" s="55"/>
      <c r="L2511" s="372"/>
      <c r="M2511" s="372"/>
      <c r="S2511" s="378"/>
      <c r="T2511" s="372"/>
      <c r="U2511" s="372"/>
      <c r="V2511" s="372"/>
    </row>
    <row r="2512" spans="1:22">
      <c r="A2512" s="52"/>
      <c r="B2512" s="50">
        <f t="shared" si="46"/>
        <v>2490</v>
      </c>
      <c r="C2512" s="913"/>
      <c r="D2512" s="913"/>
      <c r="E2512" s="913"/>
      <c r="F2512" s="55"/>
      <c r="L2512" s="372"/>
      <c r="M2512" s="372"/>
      <c r="S2512" s="378"/>
      <c r="T2512" s="372"/>
      <c r="U2512" s="372"/>
      <c r="V2512" s="372"/>
    </row>
    <row r="2513" spans="1:22">
      <c r="A2513" s="52"/>
      <c r="B2513" s="50">
        <f t="shared" si="46"/>
        <v>2491</v>
      </c>
      <c r="C2513" s="913"/>
      <c r="D2513" s="913"/>
      <c r="E2513" s="913"/>
      <c r="F2513" s="55"/>
      <c r="L2513" s="372"/>
      <c r="M2513" s="372"/>
      <c r="S2513" s="378"/>
      <c r="T2513" s="372"/>
      <c r="U2513" s="372"/>
      <c r="V2513" s="372"/>
    </row>
    <row r="2514" spans="1:22">
      <c r="A2514" s="52"/>
      <c r="B2514" s="50">
        <f t="shared" si="46"/>
        <v>2492</v>
      </c>
      <c r="C2514" s="913"/>
      <c r="D2514" s="913"/>
      <c r="E2514" s="913"/>
      <c r="F2514" s="55"/>
      <c r="L2514" s="372"/>
      <c r="M2514" s="372"/>
      <c r="S2514" s="378"/>
      <c r="T2514" s="372"/>
      <c r="U2514" s="372"/>
      <c r="V2514" s="372"/>
    </row>
    <row r="2515" spans="1:22">
      <c r="A2515" s="52"/>
      <c r="B2515" s="50">
        <f t="shared" si="46"/>
        <v>2493</v>
      </c>
      <c r="C2515" s="913"/>
      <c r="D2515" s="913"/>
      <c r="E2515" s="913"/>
      <c r="F2515" s="55"/>
      <c r="L2515" s="372"/>
      <c r="M2515" s="372"/>
      <c r="S2515" s="378"/>
      <c r="T2515" s="372"/>
      <c r="U2515" s="372"/>
      <c r="V2515" s="372"/>
    </row>
    <row r="2516" spans="1:22">
      <c r="A2516" s="52"/>
      <c r="B2516" s="50">
        <f t="shared" si="46"/>
        <v>2494</v>
      </c>
      <c r="C2516" s="913"/>
      <c r="D2516" s="913"/>
      <c r="E2516" s="913"/>
      <c r="F2516" s="55"/>
      <c r="L2516" s="372"/>
      <c r="M2516" s="372"/>
      <c r="S2516" s="378"/>
      <c r="T2516" s="372"/>
      <c r="U2516" s="372"/>
      <c r="V2516" s="372"/>
    </row>
    <row r="2517" spans="1:22">
      <c r="A2517" s="52"/>
      <c r="B2517" s="50">
        <f t="shared" si="46"/>
        <v>2495</v>
      </c>
      <c r="C2517" s="913"/>
      <c r="D2517" s="913"/>
      <c r="E2517" s="913"/>
      <c r="F2517" s="55"/>
      <c r="L2517" s="372"/>
      <c r="M2517" s="372"/>
      <c r="S2517" s="378"/>
      <c r="T2517" s="372"/>
      <c r="U2517" s="372"/>
      <c r="V2517" s="372"/>
    </row>
    <row r="2518" spans="1:22">
      <c r="A2518" s="52"/>
      <c r="B2518" s="50">
        <f t="shared" si="46"/>
        <v>2496</v>
      </c>
      <c r="C2518" s="913"/>
      <c r="D2518" s="913"/>
      <c r="E2518" s="913"/>
      <c r="F2518" s="55"/>
      <c r="L2518" s="372"/>
      <c r="M2518" s="372"/>
      <c r="S2518" s="378"/>
      <c r="T2518" s="372"/>
      <c r="U2518" s="372"/>
      <c r="V2518" s="372"/>
    </row>
    <row r="2519" spans="1:22">
      <c r="A2519" s="52"/>
      <c r="B2519" s="50">
        <f t="shared" si="46"/>
        <v>2497</v>
      </c>
      <c r="C2519" s="913"/>
      <c r="D2519" s="913"/>
      <c r="E2519" s="913"/>
      <c r="F2519" s="55"/>
      <c r="L2519" s="372"/>
      <c r="M2519" s="372"/>
      <c r="S2519" s="378"/>
      <c r="T2519" s="372"/>
      <c r="U2519" s="372"/>
      <c r="V2519" s="372"/>
    </row>
    <row r="2520" spans="1:22">
      <c r="A2520" s="52"/>
      <c r="B2520" s="50">
        <f t="shared" si="46"/>
        <v>2498</v>
      </c>
      <c r="C2520" s="913"/>
      <c r="D2520" s="913"/>
      <c r="E2520" s="913"/>
      <c r="F2520" s="55"/>
      <c r="L2520" s="372"/>
      <c r="M2520" s="372"/>
      <c r="S2520" s="378"/>
      <c r="T2520" s="372"/>
      <c r="U2520" s="372"/>
      <c r="V2520" s="372"/>
    </row>
    <row r="2521" spans="1:22">
      <c r="A2521" s="52"/>
      <c r="B2521" s="50">
        <f t="shared" ref="B2521:B2584" si="47">B2520+1</f>
        <v>2499</v>
      </c>
      <c r="C2521" s="913"/>
      <c r="D2521" s="913"/>
      <c r="E2521" s="913"/>
      <c r="F2521" s="55"/>
      <c r="L2521" s="372"/>
      <c r="M2521" s="372"/>
      <c r="S2521" s="378"/>
      <c r="T2521" s="372"/>
      <c r="U2521" s="372"/>
      <c r="V2521" s="372"/>
    </row>
    <row r="2522" spans="1:22">
      <c r="A2522" s="52"/>
      <c r="B2522" s="50">
        <f t="shared" si="47"/>
        <v>2500</v>
      </c>
      <c r="C2522" s="913"/>
      <c r="D2522" s="913"/>
      <c r="E2522" s="913"/>
      <c r="F2522" s="55"/>
      <c r="L2522" s="372"/>
      <c r="M2522" s="372"/>
      <c r="S2522" s="378"/>
      <c r="T2522" s="372"/>
      <c r="U2522" s="372"/>
      <c r="V2522" s="372"/>
    </row>
    <row r="2523" spans="1:22">
      <c r="A2523" s="52"/>
      <c r="B2523" s="50">
        <f t="shared" si="47"/>
        <v>2501</v>
      </c>
      <c r="C2523" s="913"/>
      <c r="D2523" s="913"/>
      <c r="E2523" s="913"/>
      <c r="F2523" s="55"/>
      <c r="L2523" s="372"/>
      <c r="M2523" s="372"/>
      <c r="S2523" s="378"/>
      <c r="T2523" s="372"/>
      <c r="U2523" s="372"/>
      <c r="V2523" s="372"/>
    </row>
    <row r="2524" spans="1:22">
      <c r="A2524" s="52"/>
      <c r="B2524" s="50">
        <f t="shared" si="47"/>
        <v>2502</v>
      </c>
      <c r="C2524" s="913"/>
      <c r="D2524" s="913"/>
      <c r="E2524" s="913"/>
      <c r="F2524" s="55"/>
      <c r="L2524" s="372"/>
      <c r="M2524" s="372"/>
      <c r="S2524" s="378"/>
      <c r="T2524" s="372"/>
      <c r="U2524" s="372"/>
      <c r="V2524" s="372"/>
    </row>
    <row r="2525" spans="1:22">
      <c r="A2525" s="52"/>
      <c r="B2525" s="50">
        <f t="shared" si="47"/>
        <v>2503</v>
      </c>
      <c r="C2525" s="913"/>
      <c r="D2525" s="913"/>
      <c r="E2525" s="913"/>
      <c r="F2525" s="55"/>
      <c r="L2525" s="372"/>
      <c r="M2525" s="372"/>
      <c r="S2525" s="378"/>
      <c r="T2525" s="372"/>
      <c r="U2525" s="372"/>
      <c r="V2525" s="372"/>
    </row>
    <row r="2526" spans="1:22">
      <c r="A2526" s="52"/>
      <c r="B2526" s="50">
        <f t="shared" si="47"/>
        <v>2504</v>
      </c>
      <c r="C2526" s="913"/>
      <c r="D2526" s="913"/>
      <c r="E2526" s="913"/>
      <c r="F2526" s="55"/>
      <c r="L2526" s="372"/>
      <c r="M2526" s="372"/>
      <c r="S2526" s="378"/>
      <c r="T2526" s="372"/>
      <c r="U2526" s="372"/>
      <c r="V2526" s="372"/>
    </row>
    <row r="2527" spans="1:22">
      <c r="A2527" s="52"/>
      <c r="B2527" s="50">
        <f t="shared" si="47"/>
        <v>2505</v>
      </c>
      <c r="C2527" s="913"/>
      <c r="D2527" s="913"/>
      <c r="E2527" s="913"/>
      <c r="F2527" s="55"/>
      <c r="L2527" s="372"/>
      <c r="M2527" s="372"/>
      <c r="S2527" s="378"/>
      <c r="T2527" s="372"/>
      <c r="U2527" s="372"/>
      <c r="V2527" s="372"/>
    </row>
    <row r="2528" spans="1:22">
      <c r="A2528" s="52"/>
      <c r="B2528" s="50">
        <f t="shared" si="47"/>
        <v>2506</v>
      </c>
      <c r="C2528" s="913"/>
      <c r="D2528" s="913"/>
      <c r="E2528" s="913"/>
      <c r="F2528" s="55"/>
      <c r="L2528" s="372"/>
      <c r="M2528" s="372"/>
      <c r="S2528" s="378"/>
      <c r="T2528" s="372"/>
      <c r="U2528" s="372"/>
      <c r="V2528" s="372"/>
    </row>
    <row r="2529" spans="1:22">
      <c r="A2529" s="52"/>
      <c r="B2529" s="50">
        <f t="shared" si="47"/>
        <v>2507</v>
      </c>
      <c r="C2529" s="913"/>
      <c r="D2529" s="913"/>
      <c r="E2529" s="913"/>
      <c r="F2529" s="55"/>
      <c r="L2529" s="372"/>
      <c r="M2529" s="372"/>
      <c r="S2529" s="378"/>
      <c r="T2529" s="372"/>
      <c r="U2529" s="372"/>
      <c r="V2529" s="372"/>
    </row>
    <row r="2530" spans="1:22">
      <c r="A2530" s="52"/>
      <c r="B2530" s="50">
        <f t="shared" si="47"/>
        <v>2508</v>
      </c>
      <c r="C2530" s="913"/>
      <c r="D2530" s="913"/>
      <c r="E2530" s="913"/>
      <c r="F2530" s="55"/>
      <c r="L2530" s="372"/>
      <c r="M2530" s="372"/>
      <c r="S2530" s="378"/>
      <c r="T2530" s="372"/>
      <c r="U2530" s="372"/>
      <c r="V2530" s="372"/>
    </row>
    <row r="2531" spans="1:22">
      <c r="A2531" s="52"/>
      <c r="B2531" s="50">
        <f t="shared" si="47"/>
        <v>2509</v>
      </c>
      <c r="C2531" s="913"/>
      <c r="D2531" s="913"/>
      <c r="E2531" s="913"/>
      <c r="F2531" s="55"/>
      <c r="L2531" s="372"/>
      <c r="M2531" s="372"/>
      <c r="S2531" s="378"/>
      <c r="T2531" s="372"/>
      <c r="U2531" s="372"/>
      <c r="V2531" s="372"/>
    </row>
    <row r="2532" spans="1:22">
      <c r="A2532" s="52"/>
      <c r="B2532" s="50">
        <f t="shared" si="47"/>
        <v>2510</v>
      </c>
      <c r="C2532" s="913"/>
      <c r="D2532" s="913"/>
      <c r="E2532" s="913"/>
      <c r="F2532" s="55"/>
      <c r="L2532" s="372"/>
      <c r="M2532" s="372"/>
      <c r="S2532" s="378"/>
      <c r="T2532" s="372"/>
      <c r="U2532" s="372"/>
      <c r="V2532" s="372"/>
    </row>
    <row r="2533" spans="1:22">
      <c r="A2533" s="52"/>
      <c r="B2533" s="50">
        <f t="shared" si="47"/>
        <v>2511</v>
      </c>
      <c r="C2533" s="913"/>
      <c r="D2533" s="913"/>
      <c r="E2533" s="913"/>
      <c r="F2533" s="55"/>
      <c r="L2533" s="372"/>
      <c r="M2533" s="372"/>
      <c r="S2533" s="378"/>
      <c r="T2533" s="372"/>
      <c r="U2533" s="372"/>
      <c r="V2533" s="372"/>
    </row>
    <row r="2534" spans="1:22">
      <c r="A2534" s="52"/>
      <c r="B2534" s="50">
        <f t="shared" si="47"/>
        <v>2512</v>
      </c>
      <c r="C2534" s="913"/>
      <c r="D2534" s="913"/>
      <c r="E2534" s="913"/>
      <c r="F2534" s="55"/>
      <c r="L2534" s="372"/>
      <c r="M2534" s="372"/>
      <c r="S2534" s="378"/>
      <c r="T2534" s="372"/>
      <c r="U2534" s="372"/>
      <c r="V2534" s="372"/>
    </row>
    <row r="2535" spans="1:22">
      <c r="A2535" s="52"/>
      <c r="B2535" s="50">
        <f t="shared" si="47"/>
        <v>2513</v>
      </c>
      <c r="C2535" s="913"/>
      <c r="D2535" s="913"/>
      <c r="E2535" s="913"/>
      <c r="F2535" s="55"/>
      <c r="L2535" s="372"/>
      <c r="M2535" s="372"/>
      <c r="S2535" s="378"/>
      <c r="T2535" s="372"/>
      <c r="U2535" s="372"/>
      <c r="V2535" s="372"/>
    </row>
    <row r="2536" spans="1:22">
      <c r="A2536" s="52"/>
      <c r="B2536" s="50">
        <f t="shared" si="47"/>
        <v>2514</v>
      </c>
      <c r="C2536" s="913"/>
      <c r="D2536" s="913"/>
      <c r="E2536" s="913"/>
      <c r="F2536" s="55"/>
      <c r="L2536" s="372"/>
      <c r="M2536" s="372"/>
      <c r="S2536" s="378"/>
      <c r="T2536" s="372"/>
      <c r="U2536" s="372"/>
      <c r="V2536" s="372"/>
    </row>
    <row r="2537" spans="1:22">
      <c r="A2537" s="52"/>
      <c r="B2537" s="50">
        <f t="shared" si="47"/>
        <v>2515</v>
      </c>
      <c r="C2537" s="913"/>
      <c r="D2537" s="913"/>
      <c r="E2537" s="913"/>
      <c r="F2537" s="55"/>
      <c r="L2537" s="372"/>
      <c r="M2537" s="372"/>
      <c r="S2537" s="378"/>
      <c r="T2537" s="372"/>
      <c r="U2537" s="372"/>
      <c r="V2537" s="372"/>
    </row>
    <row r="2538" spans="1:22">
      <c r="A2538" s="52"/>
      <c r="B2538" s="50">
        <f t="shared" si="47"/>
        <v>2516</v>
      </c>
      <c r="C2538" s="913"/>
      <c r="D2538" s="913"/>
      <c r="E2538" s="913"/>
      <c r="F2538" s="55"/>
      <c r="L2538" s="372"/>
      <c r="M2538" s="372"/>
      <c r="S2538" s="378"/>
      <c r="T2538" s="372"/>
      <c r="U2538" s="372"/>
      <c r="V2538" s="372"/>
    </row>
    <row r="2539" spans="1:22">
      <c r="A2539" s="52"/>
      <c r="B2539" s="50">
        <f t="shared" si="47"/>
        <v>2517</v>
      </c>
      <c r="C2539" s="913"/>
      <c r="D2539" s="913"/>
      <c r="E2539" s="913"/>
      <c r="F2539" s="55"/>
      <c r="L2539" s="372"/>
      <c r="M2539" s="372"/>
      <c r="S2539" s="378"/>
      <c r="T2539" s="372"/>
      <c r="U2539" s="372"/>
      <c r="V2539" s="372"/>
    </row>
    <row r="2540" spans="1:22">
      <c r="A2540" s="52"/>
      <c r="B2540" s="50">
        <f t="shared" si="47"/>
        <v>2518</v>
      </c>
      <c r="C2540" s="913"/>
      <c r="D2540" s="913"/>
      <c r="E2540" s="913"/>
      <c r="F2540" s="55"/>
      <c r="L2540" s="372"/>
      <c r="M2540" s="372"/>
      <c r="S2540" s="378"/>
      <c r="T2540" s="372"/>
      <c r="U2540" s="372"/>
      <c r="V2540" s="372"/>
    </row>
    <row r="2541" spans="1:22">
      <c r="A2541" s="52"/>
      <c r="B2541" s="50">
        <f t="shared" si="47"/>
        <v>2519</v>
      </c>
      <c r="C2541" s="913"/>
      <c r="D2541" s="913"/>
      <c r="E2541" s="913"/>
      <c r="F2541" s="55"/>
      <c r="L2541" s="372"/>
      <c r="M2541" s="372"/>
      <c r="S2541" s="378"/>
      <c r="T2541" s="372"/>
      <c r="U2541" s="372"/>
      <c r="V2541" s="372"/>
    </row>
    <row r="2542" spans="1:22">
      <c r="A2542" s="52"/>
      <c r="B2542" s="50">
        <f t="shared" si="47"/>
        <v>2520</v>
      </c>
      <c r="C2542" s="913"/>
      <c r="D2542" s="913"/>
      <c r="E2542" s="913"/>
      <c r="F2542" s="55"/>
      <c r="L2542" s="372"/>
      <c r="M2542" s="372"/>
      <c r="S2542" s="378"/>
      <c r="T2542" s="372"/>
      <c r="U2542" s="372"/>
      <c r="V2542" s="372"/>
    </row>
    <row r="2543" spans="1:22">
      <c r="A2543" s="52"/>
      <c r="B2543" s="50">
        <f t="shared" si="47"/>
        <v>2521</v>
      </c>
      <c r="C2543" s="913"/>
      <c r="D2543" s="913"/>
      <c r="E2543" s="913"/>
      <c r="F2543" s="55"/>
      <c r="L2543" s="372"/>
      <c r="M2543" s="372"/>
      <c r="S2543" s="378"/>
      <c r="T2543" s="372"/>
      <c r="U2543" s="372"/>
      <c r="V2543" s="372"/>
    </row>
    <row r="2544" spans="1:22">
      <c r="A2544" s="52"/>
      <c r="B2544" s="50">
        <f t="shared" si="47"/>
        <v>2522</v>
      </c>
      <c r="C2544" s="913"/>
      <c r="D2544" s="913"/>
      <c r="E2544" s="913"/>
      <c r="F2544" s="55"/>
      <c r="L2544" s="372"/>
      <c r="M2544" s="372"/>
      <c r="S2544" s="378"/>
      <c r="T2544" s="372"/>
      <c r="U2544" s="372"/>
      <c r="V2544" s="372"/>
    </row>
    <row r="2545" spans="1:22">
      <c r="A2545" s="52"/>
      <c r="B2545" s="50">
        <f t="shared" si="47"/>
        <v>2523</v>
      </c>
      <c r="C2545" s="913"/>
      <c r="D2545" s="913"/>
      <c r="E2545" s="913"/>
      <c r="F2545" s="55"/>
      <c r="L2545" s="372"/>
      <c r="M2545" s="372"/>
      <c r="S2545" s="378"/>
      <c r="T2545" s="372"/>
      <c r="U2545" s="372"/>
      <c r="V2545" s="372"/>
    </row>
    <row r="2546" spans="1:22">
      <c r="A2546" s="52"/>
      <c r="B2546" s="50">
        <f t="shared" si="47"/>
        <v>2524</v>
      </c>
      <c r="C2546" s="913"/>
      <c r="D2546" s="913"/>
      <c r="E2546" s="913"/>
      <c r="F2546" s="55"/>
      <c r="L2546" s="372"/>
      <c r="M2546" s="372"/>
      <c r="S2546" s="378"/>
      <c r="T2546" s="372"/>
      <c r="U2546" s="372"/>
      <c r="V2546" s="372"/>
    </row>
    <row r="2547" spans="1:22">
      <c r="A2547" s="52"/>
      <c r="B2547" s="50">
        <f t="shared" si="47"/>
        <v>2525</v>
      </c>
      <c r="C2547" s="913"/>
      <c r="D2547" s="913"/>
      <c r="E2547" s="913"/>
      <c r="F2547" s="55"/>
      <c r="L2547" s="372"/>
      <c r="M2547" s="372"/>
      <c r="S2547" s="378"/>
      <c r="T2547" s="372"/>
      <c r="U2547" s="372"/>
      <c r="V2547" s="372"/>
    </row>
    <row r="2548" spans="1:22">
      <c r="A2548" s="52"/>
      <c r="B2548" s="50">
        <f t="shared" si="47"/>
        <v>2526</v>
      </c>
      <c r="C2548" s="913"/>
      <c r="D2548" s="913"/>
      <c r="E2548" s="913"/>
      <c r="F2548" s="55"/>
      <c r="L2548" s="372"/>
      <c r="M2548" s="372"/>
      <c r="S2548" s="378"/>
      <c r="T2548" s="372"/>
      <c r="U2548" s="372"/>
      <c r="V2548" s="372"/>
    </row>
    <row r="2549" spans="1:22">
      <c r="A2549" s="52"/>
      <c r="B2549" s="50">
        <f t="shared" si="47"/>
        <v>2527</v>
      </c>
      <c r="C2549" s="913"/>
      <c r="D2549" s="913"/>
      <c r="E2549" s="913"/>
      <c r="F2549" s="55"/>
      <c r="L2549" s="372"/>
      <c r="M2549" s="372"/>
      <c r="S2549" s="378"/>
      <c r="T2549" s="372"/>
      <c r="U2549" s="372"/>
      <c r="V2549" s="372"/>
    </row>
    <row r="2550" spans="1:22">
      <c r="A2550" s="52"/>
      <c r="B2550" s="50">
        <f t="shared" si="47"/>
        <v>2528</v>
      </c>
      <c r="C2550" s="913"/>
      <c r="D2550" s="913"/>
      <c r="E2550" s="913"/>
      <c r="F2550" s="55"/>
      <c r="L2550" s="372"/>
      <c r="M2550" s="372"/>
      <c r="S2550" s="378"/>
      <c r="T2550" s="372"/>
      <c r="U2550" s="372"/>
      <c r="V2550" s="372"/>
    </row>
    <row r="2551" spans="1:22">
      <c r="A2551" s="52"/>
      <c r="B2551" s="50">
        <f t="shared" si="47"/>
        <v>2529</v>
      </c>
      <c r="C2551" s="913"/>
      <c r="D2551" s="913"/>
      <c r="E2551" s="913"/>
      <c r="F2551" s="55"/>
      <c r="L2551" s="372"/>
      <c r="M2551" s="372"/>
      <c r="S2551" s="378"/>
      <c r="T2551" s="372"/>
      <c r="U2551" s="372"/>
      <c r="V2551" s="372"/>
    </row>
    <row r="2552" spans="1:22">
      <c r="A2552" s="52"/>
      <c r="B2552" s="50">
        <f t="shared" si="47"/>
        <v>2530</v>
      </c>
      <c r="C2552" s="913"/>
      <c r="D2552" s="913"/>
      <c r="E2552" s="913"/>
      <c r="F2552" s="55"/>
      <c r="L2552" s="372"/>
      <c r="M2552" s="372"/>
      <c r="S2552" s="378"/>
      <c r="T2552" s="372"/>
      <c r="U2552" s="372"/>
      <c r="V2552" s="372"/>
    </row>
    <row r="2553" spans="1:22">
      <c r="A2553" s="52"/>
      <c r="B2553" s="50">
        <f t="shared" si="47"/>
        <v>2531</v>
      </c>
      <c r="C2553" s="913"/>
      <c r="D2553" s="913"/>
      <c r="E2553" s="913"/>
      <c r="F2553" s="55"/>
      <c r="L2553" s="372"/>
      <c r="M2553" s="372"/>
      <c r="S2553" s="378"/>
      <c r="T2553" s="372"/>
      <c r="U2553" s="372"/>
      <c r="V2553" s="372"/>
    </row>
    <row r="2554" spans="1:22">
      <c r="A2554" s="52"/>
      <c r="B2554" s="50">
        <f t="shared" si="47"/>
        <v>2532</v>
      </c>
      <c r="C2554" s="913"/>
      <c r="D2554" s="913"/>
      <c r="E2554" s="913"/>
      <c r="F2554" s="55"/>
      <c r="L2554" s="372"/>
      <c r="M2554" s="372"/>
      <c r="S2554" s="378"/>
      <c r="T2554" s="372"/>
      <c r="U2554" s="372"/>
      <c r="V2554" s="372"/>
    </row>
    <row r="2555" spans="1:22">
      <c r="A2555" s="52"/>
      <c r="B2555" s="50">
        <f t="shared" si="47"/>
        <v>2533</v>
      </c>
      <c r="C2555" s="913"/>
      <c r="D2555" s="913"/>
      <c r="E2555" s="913"/>
      <c r="F2555" s="55"/>
      <c r="L2555" s="372"/>
      <c r="M2555" s="372"/>
      <c r="S2555" s="378"/>
      <c r="T2555" s="372"/>
      <c r="U2555" s="372"/>
      <c r="V2555" s="372"/>
    </row>
    <row r="2556" spans="1:22">
      <c r="A2556" s="52"/>
      <c r="B2556" s="50">
        <f t="shared" si="47"/>
        <v>2534</v>
      </c>
      <c r="C2556" s="913"/>
      <c r="D2556" s="913"/>
      <c r="E2556" s="913"/>
      <c r="F2556" s="55"/>
      <c r="L2556" s="372"/>
      <c r="M2556" s="372"/>
      <c r="S2556" s="378"/>
      <c r="T2556" s="372"/>
      <c r="U2556" s="372"/>
      <c r="V2556" s="372"/>
    </row>
    <row r="2557" spans="1:22">
      <c r="A2557" s="52"/>
      <c r="B2557" s="50">
        <f t="shared" si="47"/>
        <v>2535</v>
      </c>
      <c r="C2557" s="913"/>
      <c r="D2557" s="913"/>
      <c r="E2557" s="913"/>
      <c r="F2557" s="55"/>
      <c r="L2557" s="372"/>
      <c r="M2557" s="372"/>
      <c r="S2557" s="378"/>
      <c r="T2557" s="372"/>
      <c r="U2557" s="372"/>
      <c r="V2557" s="372"/>
    </row>
    <row r="2558" spans="1:22">
      <c r="A2558" s="52"/>
      <c r="B2558" s="50">
        <f t="shared" si="47"/>
        <v>2536</v>
      </c>
      <c r="C2558" s="913"/>
      <c r="D2558" s="913"/>
      <c r="E2558" s="913"/>
      <c r="F2558" s="55"/>
      <c r="L2558" s="372"/>
      <c r="M2558" s="372"/>
      <c r="S2558" s="378"/>
      <c r="T2558" s="372"/>
      <c r="U2558" s="372"/>
      <c r="V2558" s="372"/>
    </row>
    <row r="2559" spans="1:22">
      <c r="A2559" s="52"/>
      <c r="B2559" s="50">
        <f t="shared" si="47"/>
        <v>2537</v>
      </c>
      <c r="C2559" s="913"/>
      <c r="D2559" s="913"/>
      <c r="E2559" s="913"/>
      <c r="F2559" s="55"/>
      <c r="L2559" s="372"/>
      <c r="M2559" s="372"/>
      <c r="S2559" s="378"/>
      <c r="T2559" s="372"/>
      <c r="U2559" s="372"/>
      <c r="V2559" s="372"/>
    </row>
    <row r="2560" spans="1:22">
      <c r="A2560" s="52"/>
      <c r="B2560" s="50">
        <f t="shared" si="47"/>
        <v>2538</v>
      </c>
      <c r="C2560" s="913"/>
      <c r="D2560" s="913"/>
      <c r="E2560" s="913"/>
      <c r="F2560" s="55"/>
      <c r="L2560" s="372"/>
      <c r="M2560" s="372"/>
      <c r="S2560" s="378"/>
      <c r="T2560" s="372"/>
      <c r="U2560" s="372"/>
      <c r="V2560" s="372"/>
    </row>
    <row r="2561" spans="1:22">
      <c r="A2561" s="52"/>
      <c r="B2561" s="50">
        <f t="shared" si="47"/>
        <v>2539</v>
      </c>
      <c r="C2561" s="913"/>
      <c r="D2561" s="913"/>
      <c r="E2561" s="913"/>
      <c r="F2561" s="55"/>
      <c r="L2561" s="372"/>
      <c r="M2561" s="372"/>
      <c r="S2561" s="378"/>
      <c r="T2561" s="372"/>
      <c r="U2561" s="372"/>
      <c r="V2561" s="372"/>
    </row>
    <row r="2562" spans="1:22">
      <c r="A2562" s="52"/>
      <c r="B2562" s="50">
        <f t="shared" si="47"/>
        <v>2540</v>
      </c>
      <c r="C2562" s="913"/>
      <c r="D2562" s="913"/>
      <c r="E2562" s="913"/>
      <c r="F2562" s="55"/>
      <c r="L2562" s="372"/>
      <c r="M2562" s="372"/>
      <c r="S2562" s="378"/>
      <c r="T2562" s="372"/>
      <c r="U2562" s="372"/>
      <c r="V2562" s="372"/>
    </row>
    <row r="2563" spans="1:22">
      <c r="A2563" s="52"/>
      <c r="B2563" s="50">
        <f t="shared" si="47"/>
        <v>2541</v>
      </c>
      <c r="C2563" s="913"/>
      <c r="D2563" s="913"/>
      <c r="E2563" s="913"/>
      <c r="F2563" s="55"/>
      <c r="L2563" s="372"/>
      <c r="M2563" s="372"/>
      <c r="S2563" s="378"/>
      <c r="T2563" s="372"/>
      <c r="U2563" s="372"/>
      <c r="V2563" s="372"/>
    </row>
    <row r="2564" spans="1:22">
      <c r="A2564" s="52"/>
      <c r="B2564" s="50">
        <f t="shared" si="47"/>
        <v>2542</v>
      </c>
      <c r="C2564" s="913"/>
      <c r="D2564" s="913"/>
      <c r="E2564" s="913"/>
      <c r="F2564" s="55"/>
      <c r="L2564" s="372"/>
      <c r="M2564" s="372"/>
      <c r="S2564" s="378"/>
      <c r="T2564" s="372"/>
      <c r="U2564" s="372"/>
      <c r="V2564" s="372"/>
    </row>
    <row r="2565" spans="1:22">
      <c r="A2565" s="52"/>
      <c r="B2565" s="50">
        <f t="shared" si="47"/>
        <v>2543</v>
      </c>
      <c r="C2565" s="913"/>
      <c r="D2565" s="913"/>
      <c r="E2565" s="913"/>
      <c r="F2565" s="55"/>
      <c r="L2565" s="372"/>
      <c r="M2565" s="372"/>
      <c r="S2565" s="378"/>
      <c r="T2565" s="372"/>
      <c r="U2565" s="372"/>
      <c r="V2565" s="372"/>
    </row>
    <row r="2566" spans="1:22">
      <c r="A2566" s="52"/>
      <c r="B2566" s="50">
        <f t="shared" si="47"/>
        <v>2544</v>
      </c>
      <c r="C2566" s="913"/>
      <c r="D2566" s="913"/>
      <c r="E2566" s="913"/>
      <c r="F2566" s="55"/>
      <c r="L2566" s="372"/>
      <c r="M2566" s="372"/>
      <c r="S2566" s="378"/>
      <c r="T2566" s="372"/>
      <c r="U2566" s="372"/>
      <c r="V2566" s="372"/>
    </row>
    <row r="2567" spans="1:22">
      <c r="A2567" s="52"/>
      <c r="B2567" s="50">
        <f t="shared" si="47"/>
        <v>2545</v>
      </c>
      <c r="C2567" s="913"/>
      <c r="D2567" s="913"/>
      <c r="E2567" s="913"/>
      <c r="F2567" s="55"/>
      <c r="L2567" s="372"/>
      <c r="M2567" s="372"/>
      <c r="S2567" s="378"/>
      <c r="T2567" s="372"/>
      <c r="U2567" s="372"/>
      <c r="V2567" s="372"/>
    </row>
    <row r="2568" spans="1:22">
      <c r="A2568" s="52"/>
      <c r="B2568" s="50">
        <f t="shared" si="47"/>
        <v>2546</v>
      </c>
      <c r="C2568" s="913"/>
      <c r="D2568" s="913"/>
      <c r="E2568" s="913"/>
      <c r="F2568" s="55"/>
      <c r="L2568" s="372"/>
      <c r="M2568" s="372"/>
      <c r="S2568" s="378"/>
      <c r="T2568" s="372"/>
      <c r="U2568" s="372"/>
      <c r="V2568" s="372"/>
    </row>
    <row r="2569" spans="1:22">
      <c r="A2569" s="52"/>
      <c r="B2569" s="50">
        <f t="shared" si="47"/>
        <v>2547</v>
      </c>
      <c r="C2569" s="913"/>
      <c r="D2569" s="913"/>
      <c r="E2569" s="913"/>
      <c r="F2569" s="55"/>
      <c r="L2569" s="372"/>
      <c r="M2569" s="372"/>
      <c r="S2569" s="378"/>
      <c r="T2569" s="372"/>
      <c r="U2569" s="372"/>
      <c r="V2569" s="372"/>
    </row>
    <row r="2570" spans="1:22">
      <c r="A2570" s="52"/>
      <c r="B2570" s="50">
        <f t="shared" si="47"/>
        <v>2548</v>
      </c>
      <c r="C2570" s="913"/>
      <c r="D2570" s="913"/>
      <c r="E2570" s="913"/>
      <c r="F2570" s="55"/>
      <c r="L2570" s="372"/>
      <c r="M2570" s="372"/>
      <c r="S2570" s="378"/>
      <c r="T2570" s="372"/>
      <c r="U2570" s="372"/>
      <c r="V2570" s="372"/>
    </row>
    <row r="2571" spans="1:22">
      <c r="A2571" s="52"/>
      <c r="B2571" s="50">
        <f t="shared" si="47"/>
        <v>2549</v>
      </c>
      <c r="C2571" s="913"/>
      <c r="D2571" s="913"/>
      <c r="E2571" s="913"/>
      <c r="F2571" s="55"/>
      <c r="L2571" s="372"/>
      <c r="M2571" s="372"/>
      <c r="S2571" s="378"/>
      <c r="T2571" s="372"/>
      <c r="U2571" s="372"/>
      <c r="V2571" s="372"/>
    </row>
    <row r="2572" spans="1:22">
      <c r="A2572" s="52"/>
      <c r="B2572" s="50">
        <f t="shared" si="47"/>
        <v>2550</v>
      </c>
      <c r="C2572" s="913"/>
      <c r="D2572" s="913"/>
      <c r="E2572" s="913"/>
      <c r="F2572" s="55"/>
      <c r="L2572" s="372"/>
      <c r="M2572" s="372"/>
      <c r="S2572" s="378"/>
      <c r="T2572" s="372"/>
      <c r="U2572" s="372"/>
      <c r="V2572" s="372"/>
    </row>
    <row r="2573" spans="1:22">
      <c r="A2573" s="52"/>
      <c r="B2573" s="50">
        <f t="shared" si="47"/>
        <v>2551</v>
      </c>
      <c r="C2573" s="913"/>
      <c r="D2573" s="913"/>
      <c r="E2573" s="913"/>
      <c r="F2573" s="55"/>
      <c r="L2573" s="372"/>
      <c r="M2573" s="372"/>
      <c r="S2573" s="378"/>
      <c r="T2573" s="372"/>
      <c r="U2573" s="372"/>
      <c r="V2573" s="372"/>
    </row>
    <row r="2574" spans="1:22">
      <c r="A2574" s="52"/>
      <c r="B2574" s="50">
        <f t="shared" si="47"/>
        <v>2552</v>
      </c>
      <c r="C2574" s="913"/>
      <c r="D2574" s="913"/>
      <c r="E2574" s="913"/>
      <c r="F2574" s="55"/>
      <c r="L2574" s="372"/>
      <c r="M2574" s="372"/>
      <c r="S2574" s="378"/>
      <c r="T2574" s="372"/>
      <c r="U2574" s="372"/>
      <c r="V2574" s="372"/>
    </row>
    <row r="2575" spans="1:22">
      <c r="A2575" s="52"/>
      <c r="B2575" s="50">
        <f t="shared" si="47"/>
        <v>2553</v>
      </c>
      <c r="C2575" s="913"/>
      <c r="D2575" s="913"/>
      <c r="E2575" s="913"/>
      <c r="F2575" s="55"/>
      <c r="L2575" s="372"/>
      <c r="M2575" s="372"/>
      <c r="S2575" s="378"/>
      <c r="T2575" s="372"/>
      <c r="U2575" s="372"/>
      <c r="V2575" s="372"/>
    </row>
    <row r="2576" spans="1:22">
      <c r="A2576" s="52"/>
      <c r="B2576" s="50">
        <f t="shared" si="47"/>
        <v>2554</v>
      </c>
      <c r="C2576" s="913"/>
      <c r="D2576" s="913"/>
      <c r="E2576" s="913"/>
      <c r="F2576" s="55"/>
      <c r="L2576" s="372"/>
      <c r="M2576" s="372"/>
      <c r="S2576" s="378"/>
      <c r="T2576" s="372"/>
      <c r="U2576" s="372"/>
      <c r="V2576" s="372"/>
    </row>
    <row r="2577" spans="1:22">
      <c r="A2577" s="52"/>
      <c r="B2577" s="50">
        <f t="shared" si="47"/>
        <v>2555</v>
      </c>
      <c r="C2577" s="913"/>
      <c r="D2577" s="913"/>
      <c r="E2577" s="913"/>
      <c r="F2577" s="55"/>
      <c r="L2577" s="372"/>
      <c r="M2577" s="372"/>
      <c r="S2577" s="378"/>
      <c r="T2577" s="372"/>
      <c r="U2577" s="372"/>
      <c r="V2577" s="372"/>
    </row>
    <row r="2578" spans="1:22">
      <c r="A2578" s="52"/>
      <c r="B2578" s="50">
        <f t="shared" si="47"/>
        <v>2556</v>
      </c>
      <c r="C2578" s="913"/>
      <c r="D2578" s="913"/>
      <c r="E2578" s="913"/>
      <c r="F2578" s="55"/>
      <c r="L2578" s="372"/>
      <c r="M2578" s="372"/>
      <c r="S2578" s="378"/>
      <c r="T2578" s="372"/>
      <c r="U2578" s="372"/>
      <c r="V2578" s="372"/>
    </row>
    <row r="2579" spans="1:22">
      <c r="A2579" s="52"/>
      <c r="B2579" s="50">
        <f t="shared" si="47"/>
        <v>2557</v>
      </c>
      <c r="C2579" s="913"/>
      <c r="D2579" s="913"/>
      <c r="E2579" s="913"/>
      <c r="F2579" s="55"/>
      <c r="L2579" s="372"/>
      <c r="M2579" s="372"/>
      <c r="S2579" s="378"/>
      <c r="T2579" s="372"/>
      <c r="U2579" s="372"/>
      <c r="V2579" s="372"/>
    </row>
    <row r="2580" spans="1:22">
      <c r="A2580" s="52"/>
      <c r="B2580" s="50">
        <f t="shared" si="47"/>
        <v>2558</v>
      </c>
      <c r="C2580" s="913"/>
      <c r="D2580" s="913"/>
      <c r="E2580" s="913"/>
      <c r="F2580" s="55"/>
      <c r="L2580" s="372"/>
      <c r="M2580" s="372"/>
      <c r="S2580" s="378"/>
      <c r="T2580" s="372"/>
      <c r="U2580" s="372"/>
      <c r="V2580" s="372"/>
    </row>
    <row r="2581" spans="1:22">
      <c r="A2581" s="52"/>
      <c r="B2581" s="50">
        <f t="shared" si="47"/>
        <v>2559</v>
      </c>
      <c r="C2581" s="913"/>
      <c r="D2581" s="913"/>
      <c r="E2581" s="913"/>
      <c r="F2581" s="55"/>
      <c r="L2581" s="372"/>
      <c r="M2581" s="372"/>
      <c r="S2581" s="378"/>
      <c r="T2581" s="372"/>
      <c r="U2581" s="372"/>
      <c r="V2581" s="372"/>
    </row>
    <row r="2582" spans="1:22">
      <c r="A2582" s="52"/>
      <c r="B2582" s="50">
        <f t="shared" si="47"/>
        <v>2560</v>
      </c>
      <c r="C2582" s="913"/>
      <c r="D2582" s="913"/>
      <c r="E2582" s="913"/>
      <c r="F2582" s="55"/>
      <c r="L2582" s="372"/>
      <c r="M2582" s="372"/>
      <c r="S2582" s="378"/>
      <c r="T2582" s="372"/>
      <c r="U2582" s="372"/>
      <c r="V2582" s="372"/>
    </row>
    <row r="2583" spans="1:22">
      <c r="A2583" s="52"/>
      <c r="B2583" s="50">
        <f t="shared" si="47"/>
        <v>2561</v>
      </c>
      <c r="C2583" s="913"/>
      <c r="D2583" s="913"/>
      <c r="E2583" s="913"/>
      <c r="F2583" s="55"/>
      <c r="L2583" s="372"/>
      <c r="M2583" s="372"/>
      <c r="S2583" s="378"/>
      <c r="T2583" s="372"/>
      <c r="U2583" s="372"/>
      <c r="V2583" s="372"/>
    </row>
    <row r="2584" spans="1:22">
      <c r="A2584" s="52"/>
      <c r="B2584" s="50">
        <f t="shared" si="47"/>
        <v>2562</v>
      </c>
      <c r="C2584" s="913"/>
      <c r="D2584" s="913"/>
      <c r="E2584" s="913"/>
      <c r="F2584" s="55"/>
      <c r="L2584" s="372"/>
      <c r="M2584" s="372"/>
      <c r="S2584" s="378"/>
      <c r="T2584" s="372"/>
      <c r="U2584" s="372"/>
      <c r="V2584" s="372"/>
    </row>
    <row r="2585" spans="1:22">
      <c r="A2585" s="52"/>
      <c r="B2585" s="50">
        <f t="shared" ref="B2585:B2648" si="48">B2584+1</f>
        <v>2563</v>
      </c>
      <c r="C2585" s="913"/>
      <c r="D2585" s="913"/>
      <c r="E2585" s="913"/>
      <c r="F2585" s="55"/>
      <c r="L2585" s="372"/>
      <c r="M2585" s="372"/>
      <c r="S2585" s="378"/>
      <c r="T2585" s="372"/>
      <c r="U2585" s="372"/>
      <c r="V2585" s="372"/>
    </row>
    <row r="2586" spans="1:22">
      <c r="A2586" s="52"/>
      <c r="B2586" s="50">
        <f t="shared" si="48"/>
        <v>2564</v>
      </c>
      <c r="C2586" s="913"/>
      <c r="D2586" s="913"/>
      <c r="E2586" s="913"/>
      <c r="F2586" s="55"/>
      <c r="L2586" s="372"/>
      <c r="M2586" s="372"/>
      <c r="S2586" s="378"/>
      <c r="T2586" s="372"/>
      <c r="U2586" s="372"/>
      <c r="V2586" s="372"/>
    </row>
    <row r="2587" spans="1:22">
      <c r="A2587" s="52"/>
      <c r="B2587" s="50">
        <f t="shared" si="48"/>
        <v>2565</v>
      </c>
      <c r="C2587" s="913"/>
      <c r="D2587" s="913"/>
      <c r="E2587" s="913"/>
      <c r="F2587" s="55"/>
      <c r="L2587" s="372"/>
      <c r="M2587" s="372"/>
      <c r="S2587" s="378"/>
      <c r="T2587" s="372"/>
      <c r="U2587" s="372"/>
      <c r="V2587" s="372"/>
    </row>
    <row r="2588" spans="1:22">
      <c r="A2588" s="52"/>
      <c r="B2588" s="50">
        <f t="shared" si="48"/>
        <v>2566</v>
      </c>
      <c r="C2588" s="913"/>
      <c r="D2588" s="913"/>
      <c r="E2588" s="913"/>
      <c r="F2588" s="55"/>
      <c r="L2588" s="372"/>
      <c r="M2588" s="372"/>
      <c r="S2588" s="378"/>
      <c r="T2588" s="372"/>
      <c r="U2588" s="372"/>
      <c r="V2588" s="372"/>
    </row>
    <row r="2589" spans="1:22">
      <c r="A2589" s="52"/>
      <c r="B2589" s="50">
        <f t="shared" si="48"/>
        <v>2567</v>
      </c>
      <c r="C2589" s="913"/>
      <c r="D2589" s="913"/>
      <c r="E2589" s="913"/>
      <c r="F2589" s="55"/>
      <c r="L2589" s="372"/>
      <c r="M2589" s="372"/>
      <c r="S2589" s="378"/>
      <c r="T2589" s="372"/>
      <c r="U2589" s="372"/>
      <c r="V2589" s="372"/>
    </row>
    <row r="2590" spans="1:22">
      <c r="A2590" s="52"/>
      <c r="B2590" s="50">
        <f t="shared" si="48"/>
        <v>2568</v>
      </c>
      <c r="C2590" s="913"/>
      <c r="D2590" s="913"/>
      <c r="E2590" s="913"/>
      <c r="F2590" s="55"/>
      <c r="L2590" s="372"/>
      <c r="M2590" s="372"/>
      <c r="S2590" s="378"/>
      <c r="T2590" s="372"/>
      <c r="U2590" s="372"/>
      <c r="V2590" s="372"/>
    </row>
    <row r="2591" spans="1:22">
      <c r="A2591" s="52"/>
      <c r="B2591" s="50">
        <f t="shared" si="48"/>
        <v>2569</v>
      </c>
      <c r="C2591" s="913"/>
      <c r="D2591" s="913"/>
      <c r="E2591" s="913"/>
      <c r="F2591" s="55"/>
      <c r="L2591" s="372"/>
      <c r="M2591" s="372"/>
      <c r="S2591" s="378"/>
      <c r="T2591" s="372"/>
      <c r="U2591" s="372"/>
      <c r="V2591" s="372"/>
    </row>
    <row r="2592" spans="1:22">
      <c r="A2592" s="52"/>
      <c r="B2592" s="50">
        <f t="shared" si="48"/>
        <v>2570</v>
      </c>
      <c r="C2592" s="913"/>
      <c r="D2592" s="913"/>
      <c r="E2592" s="913"/>
      <c r="F2592" s="55"/>
      <c r="L2592" s="372"/>
      <c r="M2592" s="372"/>
      <c r="S2592" s="378"/>
      <c r="T2592" s="372"/>
      <c r="U2592" s="372"/>
      <c r="V2592" s="372"/>
    </row>
    <row r="2593" spans="1:22">
      <c r="A2593" s="52"/>
      <c r="B2593" s="50">
        <f t="shared" si="48"/>
        <v>2571</v>
      </c>
      <c r="C2593" s="913"/>
      <c r="D2593" s="913"/>
      <c r="E2593" s="913"/>
      <c r="F2593" s="55"/>
      <c r="L2593" s="372"/>
      <c r="M2593" s="372"/>
      <c r="S2593" s="378"/>
      <c r="T2593" s="372"/>
      <c r="U2593" s="372"/>
      <c r="V2593" s="372"/>
    </row>
    <row r="2594" spans="1:22">
      <c r="A2594" s="52"/>
      <c r="B2594" s="50">
        <f t="shared" si="48"/>
        <v>2572</v>
      </c>
      <c r="C2594" s="913"/>
      <c r="D2594" s="913"/>
      <c r="E2594" s="913"/>
      <c r="F2594" s="55"/>
      <c r="L2594" s="372"/>
      <c r="M2594" s="372"/>
      <c r="S2594" s="378"/>
      <c r="T2594" s="372"/>
      <c r="U2594" s="372"/>
      <c r="V2594" s="372"/>
    </row>
    <row r="2595" spans="1:22">
      <c r="A2595" s="52"/>
      <c r="B2595" s="50">
        <f t="shared" si="48"/>
        <v>2573</v>
      </c>
      <c r="C2595" s="913"/>
      <c r="D2595" s="913"/>
      <c r="E2595" s="913"/>
      <c r="F2595" s="55"/>
      <c r="L2595" s="372"/>
      <c r="M2595" s="372"/>
      <c r="S2595" s="378"/>
      <c r="T2595" s="372"/>
      <c r="U2595" s="372"/>
      <c r="V2595" s="372"/>
    </row>
    <row r="2596" spans="1:22">
      <c r="A2596" s="52"/>
      <c r="B2596" s="50">
        <f t="shared" si="48"/>
        <v>2574</v>
      </c>
      <c r="C2596" s="913"/>
      <c r="D2596" s="913"/>
      <c r="E2596" s="913"/>
      <c r="F2596" s="55"/>
      <c r="L2596" s="372"/>
      <c r="M2596" s="372"/>
      <c r="S2596" s="378"/>
      <c r="T2596" s="372"/>
      <c r="U2596" s="372"/>
      <c r="V2596" s="372"/>
    </row>
    <row r="2597" spans="1:22">
      <c r="A2597" s="52"/>
      <c r="B2597" s="50">
        <f t="shared" si="48"/>
        <v>2575</v>
      </c>
      <c r="C2597" s="913"/>
      <c r="D2597" s="913"/>
      <c r="E2597" s="913"/>
      <c r="F2597" s="55"/>
      <c r="L2597" s="372"/>
      <c r="M2597" s="372"/>
      <c r="S2597" s="378"/>
      <c r="T2597" s="372"/>
      <c r="U2597" s="372"/>
      <c r="V2597" s="372"/>
    </row>
    <row r="2598" spans="1:22">
      <c r="A2598" s="52"/>
      <c r="B2598" s="50">
        <f t="shared" si="48"/>
        <v>2576</v>
      </c>
      <c r="C2598" s="913"/>
      <c r="D2598" s="913"/>
      <c r="E2598" s="913"/>
      <c r="F2598" s="55"/>
      <c r="L2598" s="372"/>
      <c r="M2598" s="372"/>
      <c r="S2598" s="378"/>
      <c r="T2598" s="372"/>
      <c r="U2598" s="372"/>
      <c r="V2598" s="372"/>
    </row>
    <row r="2599" spans="1:22">
      <c r="A2599" s="52"/>
      <c r="B2599" s="50">
        <f t="shared" si="48"/>
        <v>2577</v>
      </c>
      <c r="C2599" s="913"/>
      <c r="D2599" s="913"/>
      <c r="E2599" s="913"/>
      <c r="F2599" s="55"/>
      <c r="L2599" s="372"/>
      <c r="M2599" s="372"/>
      <c r="S2599" s="378"/>
      <c r="T2599" s="372"/>
      <c r="U2599" s="372"/>
      <c r="V2599" s="372"/>
    </row>
    <row r="2600" spans="1:22">
      <c r="A2600" s="52"/>
      <c r="B2600" s="50">
        <f t="shared" si="48"/>
        <v>2578</v>
      </c>
      <c r="C2600" s="913"/>
      <c r="D2600" s="913"/>
      <c r="E2600" s="913"/>
      <c r="F2600" s="55"/>
      <c r="L2600" s="372"/>
      <c r="M2600" s="372"/>
      <c r="S2600" s="378"/>
      <c r="T2600" s="372"/>
      <c r="U2600" s="372"/>
      <c r="V2600" s="372"/>
    </row>
    <row r="2601" spans="1:22">
      <c r="A2601" s="52"/>
      <c r="B2601" s="50">
        <f t="shared" si="48"/>
        <v>2579</v>
      </c>
      <c r="C2601" s="913"/>
      <c r="D2601" s="913"/>
      <c r="E2601" s="913"/>
      <c r="F2601" s="55"/>
      <c r="L2601" s="372"/>
      <c r="M2601" s="372"/>
      <c r="S2601" s="378"/>
      <c r="T2601" s="372"/>
      <c r="U2601" s="372"/>
      <c r="V2601" s="372"/>
    </row>
    <row r="2602" spans="1:22">
      <c r="A2602" s="52"/>
      <c r="B2602" s="50">
        <f t="shared" si="48"/>
        <v>2580</v>
      </c>
      <c r="C2602" s="913"/>
      <c r="D2602" s="913"/>
      <c r="E2602" s="913"/>
      <c r="F2602" s="55"/>
      <c r="L2602" s="372"/>
      <c r="M2602" s="372"/>
      <c r="S2602" s="378"/>
      <c r="T2602" s="372"/>
      <c r="U2602" s="372"/>
      <c r="V2602" s="372"/>
    </row>
    <row r="2603" spans="1:22">
      <c r="A2603" s="52"/>
      <c r="B2603" s="50">
        <f t="shared" si="48"/>
        <v>2581</v>
      </c>
      <c r="C2603" s="913"/>
      <c r="D2603" s="913"/>
      <c r="E2603" s="913"/>
      <c r="F2603" s="55"/>
      <c r="L2603" s="372"/>
      <c r="M2603" s="372"/>
      <c r="S2603" s="378"/>
      <c r="T2603" s="372"/>
      <c r="U2603" s="372"/>
      <c r="V2603" s="372"/>
    </row>
    <row r="2604" spans="1:22">
      <c r="A2604" s="52"/>
      <c r="B2604" s="50">
        <f t="shared" si="48"/>
        <v>2582</v>
      </c>
      <c r="C2604" s="913"/>
      <c r="D2604" s="913"/>
      <c r="E2604" s="913"/>
      <c r="F2604" s="55"/>
      <c r="L2604" s="372"/>
      <c r="M2604" s="372"/>
      <c r="S2604" s="378"/>
      <c r="T2604" s="372"/>
      <c r="U2604" s="372"/>
      <c r="V2604" s="372"/>
    </row>
    <row r="2605" spans="1:22">
      <c r="A2605" s="52"/>
      <c r="B2605" s="50">
        <f t="shared" si="48"/>
        <v>2583</v>
      </c>
      <c r="C2605" s="913"/>
      <c r="D2605" s="913"/>
      <c r="E2605" s="913"/>
      <c r="F2605" s="55"/>
      <c r="L2605" s="372"/>
      <c r="M2605" s="372"/>
      <c r="S2605" s="378"/>
      <c r="T2605" s="372"/>
      <c r="U2605" s="372"/>
      <c r="V2605" s="372"/>
    </row>
    <row r="2606" spans="1:22">
      <c r="A2606" s="52"/>
      <c r="B2606" s="50">
        <f t="shared" si="48"/>
        <v>2584</v>
      </c>
      <c r="C2606" s="913"/>
      <c r="D2606" s="913"/>
      <c r="E2606" s="913"/>
      <c r="F2606" s="55"/>
      <c r="L2606" s="372"/>
      <c r="M2606" s="372"/>
      <c r="S2606" s="378"/>
      <c r="T2606" s="372"/>
      <c r="U2606" s="372"/>
      <c r="V2606" s="372"/>
    </row>
    <row r="2607" spans="1:22">
      <c r="A2607" s="52"/>
      <c r="B2607" s="50">
        <f t="shared" si="48"/>
        <v>2585</v>
      </c>
      <c r="C2607" s="913"/>
      <c r="D2607" s="913"/>
      <c r="E2607" s="913"/>
      <c r="F2607" s="55"/>
      <c r="L2607" s="372"/>
      <c r="M2607" s="372"/>
      <c r="S2607" s="378"/>
      <c r="T2607" s="372"/>
      <c r="U2607" s="372"/>
      <c r="V2607" s="372"/>
    </row>
    <row r="2608" spans="1:22">
      <c r="A2608" s="52"/>
      <c r="B2608" s="50">
        <f t="shared" si="48"/>
        <v>2586</v>
      </c>
      <c r="C2608" s="913"/>
      <c r="D2608" s="913"/>
      <c r="E2608" s="913"/>
      <c r="F2608" s="55"/>
      <c r="L2608" s="372"/>
      <c r="M2608" s="372"/>
      <c r="S2608" s="378"/>
      <c r="T2608" s="372"/>
      <c r="U2608" s="372"/>
      <c r="V2608" s="372"/>
    </row>
    <row r="2609" spans="1:22">
      <c r="A2609" s="52"/>
      <c r="B2609" s="50">
        <f t="shared" si="48"/>
        <v>2587</v>
      </c>
      <c r="C2609" s="913"/>
      <c r="D2609" s="913"/>
      <c r="E2609" s="913"/>
      <c r="F2609" s="55"/>
      <c r="L2609" s="372"/>
      <c r="M2609" s="372"/>
      <c r="S2609" s="378"/>
      <c r="T2609" s="372"/>
      <c r="U2609" s="372"/>
      <c r="V2609" s="372"/>
    </row>
    <row r="2610" spans="1:22">
      <c r="A2610" s="52"/>
      <c r="B2610" s="50">
        <f t="shared" si="48"/>
        <v>2588</v>
      </c>
      <c r="C2610" s="913"/>
      <c r="D2610" s="913"/>
      <c r="E2610" s="913"/>
      <c r="F2610" s="55"/>
      <c r="L2610" s="372"/>
      <c r="M2610" s="372"/>
      <c r="S2610" s="378"/>
      <c r="T2610" s="372"/>
      <c r="U2610" s="372"/>
      <c r="V2610" s="372"/>
    </row>
    <row r="2611" spans="1:22">
      <c r="A2611" s="52"/>
      <c r="B2611" s="50">
        <f t="shared" si="48"/>
        <v>2589</v>
      </c>
      <c r="C2611" s="913"/>
      <c r="D2611" s="913"/>
      <c r="E2611" s="913"/>
      <c r="F2611" s="55"/>
      <c r="L2611" s="372"/>
      <c r="M2611" s="372"/>
      <c r="S2611" s="378"/>
      <c r="T2611" s="372"/>
      <c r="U2611" s="372"/>
      <c r="V2611" s="372"/>
    </row>
    <row r="2612" spans="1:22">
      <c r="A2612" s="52"/>
      <c r="B2612" s="50">
        <f t="shared" si="48"/>
        <v>2590</v>
      </c>
      <c r="C2612" s="913"/>
      <c r="D2612" s="913"/>
      <c r="E2612" s="913"/>
      <c r="F2612" s="55"/>
      <c r="L2612" s="372"/>
      <c r="M2612" s="372"/>
      <c r="S2612" s="378"/>
      <c r="T2612" s="372"/>
      <c r="U2612" s="372"/>
      <c r="V2612" s="372"/>
    </row>
    <row r="2613" spans="1:22">
      <c r="A2613" s="52"/>
      <c r="B2613" s="50">
        <f t="shared" si="48"/>
        <v>2591</v>
      </c>
      <c r="C2613" s="913"/>
      <c r="D2613" s="913"/>
      <c r="E2613" s="913"/>
      <c r="F2613" s="55"/>
      <c r="L2613" s="372"/>
      <c r="M2613" s="372"/>
      <c r="S2613" s="378"/>
      <c r="T2613" s="372"/>
      <c r="U2613" s="372"/>
      <c r="V2613" s="372"/>
    </row>
    <row r="2614" spans="1:22">
      <c r="A2614" s="52"/>
      <c r="B2614" s="50">
        <f t="shared" si="48"/>
        <v>2592</v>
      </c>
      <c r="C2614" s="913"/>
      <c r="D2614" s="913"/>
      <c r="E2614" s="913"/>
      <c r="F2614" s="55"/>
      <c r="L2614" s="372"/>
      <c r="M2614" s="372"/>
      <c r="S2614" s="378"/>
      <c r="T2614" s="372"/>
      <c r="U2614" s="372"/>
      <c r="V2614" s="372"/>
    </row>
    <row r="2615" spans="1:22">
      <c r="A2615" s="52"/>
      <c r="B2615" s="50">
        <f t="shared" si="48"/>
        <v>2593</v>
      </c>
      <c r="C2615" s="913"/>
      <c r="D2615" s="913"/>
      <c r="E2615" s="913"/>
      <c r="F2615" s="55"/>
      <c r="L2615" s="372"/>
      <c r="M2615" s="372"/>
      <c r="S2615" s="378"/>
      <c r="T2615" s="372"/>
      <c r="U2615" s="372"/>
      <c r="V2615" s="372"/>
    </row>
    <row r="2616" spans="1:22">
      <c r="A2616" s="52"/>
      <c r="B2616" s="50">
        <f t="shared" si="48"/>
        <v>2594</v>
      </c>
      <c r="C2616" s="913"/>
      <c r="D2616" s="913"/>
      <c r="E2616" s="913"/>
      <c r="F2616" s="55"/>
      <c r="L2616" s="372"/>
      <c r="M2616" s="372"/>
      <c r="S2616" s="378"/>
      <c r="T2616" s="372"/>
      <c r="U2616" s="372"/>
      <c r="V2616" s="372"/>
    </row>
    <row r="2617" spans="1:22">
      <c r="A2617" s="52"/>
      <c r="B2617" s="50">
        <f t="shared" si="48"/>
        <v>2595</v>
      </c>
      <c r="C2617" s="913"/>
      <c r="D2617" s="913"/>
      <c r="E2617" s="913"/>
      <c r="F2617" s="55"/>
      <c r="L2617" s="372"/>
      <c r="M2617" s="372"/>
      <c r="S2617" s="378"/>
      <c r="T2617" s="372"/>
      <c r="U2617" s="372"/>
      <c r="V2617" s="372"/>
    </row>
    <row r="2618" spans="1:22">
      <c r="A2618" s="52"/>
      <c r="B2618" s="50">
        <f t="shared" si="48"/>
        <v>2596</v>
      </c>
      <c r="C2618" s="913"/>
      <c r="D2618" s="913"/>
      <c r="E2618" s="913"/>
      <c r="F2618" s="55"/>
      <c r="L2618" s="372"/>
      <c r="M2618" s="372"/>
      <c r="S2618" s="378"/>
      <c r="T2618" s="372"/>
      <c r="U2618" s="372"/>
      <c r="V2618" s="372"/>
    </row>
    <row r="2619" spans="1:22">
      <c r="A2619" s="52"/>
      <c r="B2619" s="50">
        <f t="shared" si="48"/>
        <v>2597</v>
      </c>
      <c r="C2619" s="913"/>
      <c r="D2619" s="913"/>
      <c r="E2619" s="913"/>
      <c r="F2619" s="55"/>
      <c r="L2619" s="372"/>
      <c r="M2619" s="372"/>
      <c r="S2619" s="378"/>
      <c r="T2619" s="372"/>
      <c r="U2619" s="372"/>
      <c r="V2619" s="372"/>
    </row>
    <row r="2620" spans="1:22">
      <c r="A2620" s="52"/>
      <c r="B2620" s="50">
        <f t="shared" si="48"/>
        <v>2598</v>
      </c>
      <c r="C2620" s="913"/>
      <c r="D2620" s="913"/>
      <c r="E2620" s="913"/>
      <c r="F2620" s="55"/>
      <c r="L2620" s="372"/>
      <c r="M2620" s="372"/>
      <c r="S2620" s="378"/>
      <c r="T2620" s="372"/>
      <c r="U2620" s="372"/>
      <c r="V2620" s="372"/>
    </row>
    <row r="2621" spans="1:22">
      <c r="A2621" s="52"/>
      <c r="B2621" s="50">
        <f t="shared" si="48"/>
        <v>2599</v>
      </c>
      <c r="C2621" s="913"/>
      <c r="D2621" s="913"/>
      <c r="E2621" s="913"/>
      <c r="F2621" s="55"/>
      <c r="L2621" s="372"/>
      <c r="M2621" s="372"/>
      <c r="S2621" s="378"/>
      <c r="T2621" s="372"/>
      <c r="U2621" s="372"/>
      <c r="V2621" s="372"/>
    </row>
    <row r="2622" spans="1:22">
      <c r="A2622" s="52"/>
      <c r="B2622" s="50">
        <f t="shared" si="48"/>
        <v>2600</v>
      </c>
      <c r="C2622" s="913"/>
      <c r="D2622" s="913"/>
      <c r="E2622" s="913"/>
      <c r="F2622" s="55"/>
      <c r="L2622" s="372"/>
      <c r="M2622" s="372"/>
      <c r="S2622" s="378"/>
      <c r="T2622" s="372"/>
      <c r="U2622" s="372"/>
      <c r="V2622" s="372"/>
    </row>
    <row r="2623" spans="1:22">
      <c r="A2623" s="52"/>
      <c r="B2623" s="50">
        <f t="shared" si="48"/>
        <v>2601</v>
      </c>
      <c r="C2623" s="913"/>
      <c r="D2623" s="913"/>
      <c r="E2623" s="913"/>
      <c r="F2623" s="55"/>
      <c r="L2623" s="372"/>
      <c r="M2623" s="372"/>
      <c r="S2623" s="378"/>
      <c r="T2623" s="372"/>
      <c r="U2623" s="372"/>
      <c r="V2623" s="372"/>
    </row>
    <row r="2624" spans="1:22">
      <c r="A2624" s="52"/>
      <c r="B2624" s="50">
        <f t="shared" si="48"/>
        <v>2602</v>
      </c>
      <c r="C2624" s="913"/>
      <c r="D2624" s="913"/>
      <c r="E2624" s="913"/>
      <c r="F2624" s="55"/>
      <c r="L2624" s="372"/>
      <c r="M2624" s="372"/>
      <c r="S2624" s="378"/>
      <c r="T2624" s="372"/>
      <c r="U2624" s="372"/>
      <c r="V2624" s="372"/>
    </row>
    <row r="2625" spans="1:22">
      <c r="A2625" s="52"/>
      <c r="B2625" s="50">
        <f t="shared" si="48"/>
        <v>2603</v>
      </c>
      <c r="C2625" s="913"/>
      <c r="D2625" s="913"/>
      <c r="E2625" s="913"/>
      <c r="F2625" s="55"/>
      <c r="L2625" s="372"/>
      <c r="M2625" s="372"/>
      <c r="S2625" s="378"/>
      <c r="T2625" s="372"/>
      <c r="U2625" s="372"/>
      <c r="V2625" s="372"/>
    </row>
    <row r="2626" spans="1:22">
      <c r="A2626" s="52"/>
      <c r="B2626" s="50">
        <f t="shared" si="48"/>
        <v>2604</v>
      </c>
      <c r="C2626" s="913"/>
      <c r="D2626" s="913"/>
      <c r="E2626" s="913"/>
      <c r="F2626" s="55"/>
      <c r="L2626" s="372"/>
      <c r="M2626" s="372"/>
      <c r="S2626" s="378"/>
      <c r="T2626" s="372"/>
      <c r="U2626" s="372"/>
      <c r="V2626" s="372"/>
    </row>
    <row r="2627" spans="1:22">
      <c r="A2627" s="52"/>
      <c r="B2627" s="50">
        <f t="shared" si="48"/>
        <v>2605</v>
      </c>
      <c r="C2627" s="913"/>
      <c r="D2627" s="913"/>
      <c r="E2627" s="913"/>
      <c r="F2627" s="55"/>
      <c r="L2627" s="372"/>
      <c r="M2627" s="372"/>
      <c r="S2627" s="378"/>
      <c r="T2627" s="372"/>
      <c r="U2627" s="372"/>
      <c r="V2627" s="372"/>
    </row>
    <row r="2628" spans="1:22">
      <c r="A2628" s="52"/>
      <c r="B2628" s="50">
        <f t="shared" si="48"/>
        <v>2606</v>
      </c>
      <c r="C2628" s="913"/>
      <c r="D2628" s="913"/>
      <c r="E2628" s="913"/>
      <c r="F2628" s="55"/>
      <c r="L2628" s="372"/>
      <c r="M2628" s="372"/>
      <c r="S2628" s="378"/>
      <c r="T2628" s="372"/>
      <c r="U2628" s="372"/>
      <c r="V2628" s="372"/>
    </row>
    <row r="2629" spans="1:22">
      <c r="A2629" s="52"/>
      <c r="B2629" s="50">
        <f t="shared" si="48"/>
        <v>2607</v>
      </c>
      <c r="C2629" s="913"/>
      <c r="D2629" s="913"/>
      <c r="E2629" s="913"/>
      <c r="F2629" s="55"/>
      <c r="L2629" s="372"/>
      <c r="M2629" s="372"/>
      <c r="S2629" s="378"/>
      <c r="T2629" s="372"/>
      <c r="U2629" s="372"/>
      <c r="V2629" s="372"/>
    </row>
    <row r="2630" spans="1:22">
      <c r="A2630" s="52"/>
      <c r="B2630" s="50">
        <f t="shared" si="48"/>
        <v>2608</v>
      </c>
      <c r="C2630" s="913"/>
      <c r="D2630" s="913"/>
      <c r="E2630" s="913"/>
      <c r="F2630" s="55"/>
      <c r="L2630" s="372"/>
      <c r="M2630" s="372"/>
      <c r="S2630" s="378"/>
      <c r="T2630" s="372"/>
      <c r="U2630" s="372"/>
      <c r="V2630" s="372"/>
    </row>
    <row r="2631" spans="1:22">
      <c r="A2631" s="52"/>
      <c r="B2631" s="50">
        <f t="shared" si="48"/>
        <v>2609</v>
      </c>
      <c r="C2631" s="913"/>
      <c r="D2631" s="913"/>
      <c r="E2631" s="913"/>
      <c r="F2631" s="55"/>
      <c r="L2631" s="372"/>
      <c r="M2631" s="372"/>
      <c r="S2631" s="378"/>
      <c r="T2631" s="372"/>
      <c r="U2631" s="372"/>
      <c r="V2631" s="372"/>
    </row>
    <row r="2632" spans="1:22">
      <c r="A2632" s="52"/>
      <c r="B2632" s="50">
        <f t="shared" si="48"/>
        <v>2610</v>
      </c>
      <c r="C2632" s="913"/>
      <c r="D2632" s="913"/>
      <c r="E2632" s="913"/>
      <c r="F2632" s="55"/>
      <c r="L2632" s="372"/>
      <c r="M2632" s="372"/>
      <c r="S2632" s="378"/>
      <c r="T2632" s="372"/>
      <c r="U2632" s="372"/>
      <c r="V2632" s="372"/>
    </row>
    <row r="2633" spans="1:22">
      <c r="A2633" s="52"/>
      <c r="B2633" s="50">
        <f t="shared" si="48"/>
        <v>2611</v>
      </c>
      <c r="C2633" s="913"/>
      <c r="D2633" s="913"/>
      <c r="E2633" s="913"/>
      <c r="F2633" s="55"/>
      <c r="L2633" s="372"/>
      <c r="M2633" s="372"/>
      <c r="S2633" s="378"/>
      <c r="T2633" s="372"/>
      <c r="U2633" s="372"/>
      <c r="V2633" s="372"/>
    </row>
    <row r="2634" spans="1:22">
      <c r="A2634" s="52"/>
      <c r="B2634" s="50">
        <f t="shared" si="48"/>
        <v>2612</v>
      </c>
      <c r="C2634" s="913"/>
      <c r="D2634" s="913"/>
      <c r="E2634" s="913"/>
      <c r="F2634" s="55"/>
      <c r="L2634" s="372"/>
      <c r="M2634" s="372"/>
      <c r="S2634" s="378"/>
      <c r="T2634" s="372"/>
      <c r="U2634" s="372"/>
      <c r="V2634" s="372"/>
    </row>
    <row r="2635" spans="1:22">
      <c r="A2635" s="52"/>
      <c r="B2635" s="50">
        <f t="shared" si="48"/>
        <v>2613</v>
      </c>
      <c r="C2635" s="913"/>
      <c r="D2635" s="913"/>
      <c r="E2635" s="913"/>
      <c r="F2635" s="55"/>
      <c r="L2635" s="372"/>
      <c r="M2635" s="372"/>
      <c r="S2635" s="378"/>
      <c r="T2635" s="372"/>
      <c r="U2635" s="372"/>
      <c r="V2635" s="372"/>
    </row>
    <row r="2636" spans="1:22">
      <c r="A2636" s="52"/>
      <c r="B2636" s="50">
        <f t="shared" si="48"/>
        <v>2614</v>
      </c>
      <c r="C2636" s="913"/>
      <c r="D2636" s="913"/>
      <c r="E2636" s="913"/>
      <c r="F2636" s="55"/>
      <c r="L2636" s="372"/>
      <c r="M2636" s="372"/>
      <c r="S2636" s="378"/>
      <c r="T2636" s="372"/>
      <c r="U2636" s="372"/>
      <c r="V2636" s="372"/>
    </row>
    <row r="2637" spans="1:22">
      <c r="A2637" s="52"/>
      <c r="B2637" s="50">
        <f t="shared" si="48"/>
        <v>2615</v>
      </c>
      <c r="C2637" s="913"/>
      <c r="D2637" s="913"/>
      <c r="E2637" s="913"/>
      <c r="F2637" s="55"/>
      <c r="L2637" s="372"/>
      <c r="M2637" s="372"/>
      <c r="S2637" s="378"/>
      <c r="T2637" s="372"/>
      <c r="U2637" s="372"/>
      <c r="V2637" s="372"/>
    </row>
    <row r="2638" spans="1:22">
      <c r="A2638" s="52"/>
      <c r="B2638" s="50">
        <f t="shared" si="48"/>
        <v>2616</v>
      </c>
      <c r="C2638" s="913"/>
      <c r="D2638" s="913"/>
      <c r="E2638" s="913"/>
      <c r="F2638" s="55"/>
      <c r="L2638" s="372"/>
      <c r="M2638" s="372"/>
      <c r="S2638" s="378"/>
      <c r="T2638" s="372"/>
      <c r="U2638" s="372"/>
      <c r="V2638" s="372"/>
    </row>
    <row r="2639" spans="1:22">
      <c r="A2639" s="52"/>
      <c r="B2639" s="50">
        <f t="shared" si="48"/>
        <v>2617</v>
      </c>
      <c r="C2639" s="913"/>
      <c r="D2639" s="913"/>
      <c r="E2639" s="913"/>
      <c r="F2639" s="55"/>
      <c r="L2639" s="372"/>
      <c r="M2639" s="372"/>
      <c r="S2639" s="378"/>
      <c r="T2639" s="372"/>
      <c r="U2639" s="372"/>
      <c r="V2639" s="372"/>
    </row>
    <row r="2640" spans="1:22">
      <c r="A2640" s="52"/>
      <c r="B2640" s="50">
        <f t="shared" si="48"/>
        <v>2618</v>
      </c>
      <c r="C2640" s="913"/>
      <c r="D2640" s="913"/>
      <c r="E2640" s="913"/>
      <c r="F2640" s="55"/>
      <c r="L2640" s="372"/>
      <c r="M2640" s="372"/>
      <c r="S2640" s="378"/>
      <c r="T2640" s="372"/>
      <c r="U2640" s="372"/>
      <c r="V2640" s="372"/>
    </row>
    <row r="2641" spans="1:22">
      <c r="A2641" s="52"/>
      <c r="B2641" s="50">
        <f t="shared" si="48"/>
        <v>2619</v>
      </c>
      <c r="C2641" s="913"/>
      <c r="D2641" s="913"/>
      <c r="E2641" s="913"/>
      <c r="F2641" s="55"/>
      <c r="L2641" s="372"/>
      <c r="M2641" s="372"/>
      <c r="S2641" s="378"/>
      <c r="T2641" s="372"/>
      <c r="U2641" s="372"/>
      <c r="V2641" s="372"/>
    </row>
    <row r="2642" spans="1:22">
      <c r="A2642" s="52"/>
      <c r="B2642" s="50">
        <f t="shared" si="48"/>
        <v>2620</v>
      </c>
      <c r="C2642" s="913"/>
      <c r="D2642" s="913"/>
      <c r="E2642" s="913"/>
      <c r="F2642" s="55"/>
      <c r="L2642" s="372"/>
      <c r="M2642" s="372"/>
      <c r="S2642" s="378"/>
      <c r="T2642" s="372"/>
      <c r="U2642" s="372"/>
      <c r="V2642" s="372"/>
    </row>
    <row r="2643" spans="1:22">
      <c r="A2643" s="52"/>
      <c r="B2643" s="50">
        <f t="shared" si="48"/>
        <v>2621</v>
      </c>
      <c r="C2643" s="913"/>
      <c r="D2643" s="913"/>
      <c r="E2643" s="913"/>
      <c r="F2643" s="55"/>
      <c r="L2643" s="372"/>
      <c r="M2643" s="372"/>
      <c r="S2643" s="378"/>
      <c r="T2643" s="372"/>
      <c r="U2643" s="372"/>
      <c r="V2643" s="372"/>
    </row>
    <row r="2644" spans="1:22">
      <c r="A2644" s="52"/>
      <c r="B2644" s="50">
        <f t="shared" si="48"/>
        <v>2622</v>
      </c>
      <c r="C2644" s="913"/>
      <c r="D2644" s="913"/>
      <c r="E2644" s="913"/>
      <c r="F2644" s="55"/>
      <c r="L2644" s="372"/>
      <c r="M2644" s="372"/>
      <c r="S2644" s="378"/>
      <c r="T2644" s="372"/>
      <c r="U2644" s="372"/>
      <c r="V2644" s="372"/>
    </row>
    <row r="2645" spans="1:22">
      <c r="A2645" s="52"/>
      <c r="B2645" s="50">
        <f t="shared" si="48"/>
        <v>2623</v>
      </c>
      <c r="C2645" s="913"/>
      <c r="D2645" s="913"/>
      <c r="E2645" s="913"/>
      <c r="F2645" s="55"/>
      <c r="L2645" s="372"/>
      <c r="M2645" s="372"/>
      <c r="S2645" s="378"/>
      <c r="T2645" s="372"/>
      <c r="U2645" s="372"/>
      <c r="V2645" s="372"/>
    </row>
    <row r="2646" spans="1:22">
      <c r="A2646" s="52"/>
      <c r="B2646" s="50">
        <f t="shared" si="48"/>
        <v>2624</v>
      </c>
      <c r="C2646" s="913"/>
      <c r="D2646" s="913"/>
      <c r="E2646" s="913"/>
      <c r="F2646" s="55"/>
      <c r="L2646" s="372"/>
      <c r="M2646" s="372"/>
      <c r="S2646" s="378"/>
      <c r="T2646" s="372"/>
      <c r="U2646" s="372"/>
      <c r="V2646" s="372"/>
    </row>
    <row r="2647" spans="1:22">
      <c r="A2647" s="52"/>
      <c r="B2647" s="50">
        <f t="shared" si="48"/>
        <v>2625</v>
      </c>
      <c r="C2647" s="913"/>
      <c r="D2647" s="913"/>
      <c r="E2647" s="913"/>
      <c r="F2647" s="55"/>
      <c r="L2647" s="372"/>
      <c r="M2647" s="372"/>
      <c r="S2647" s="378"/>
      <c r="T2647" s="372"/>
      <c r="U2647" s="372"/>
      <c r="V2647" s="372"/>
    </row>
    <row r="2648" spans="1:22">
      <c r="A2648" s="52"/>
      <c r="B2648" s="50">
        <f t="shared" si="48"/>
        <v>2626</v>
      </c>
      <c r="C2648" s="913"/>
      <c r="D2648" s="913"/>
      <c r="E2648" s="913"/>
      <c r="F2648" s="55"/>
      <c r="L2648" s="372"/>
      <c r="M2648" s="372"/>
      <c r="S2648" s="378"/>
      <c r="T2648" s="372"/>
      <c r="U2648" s="372"/>
      <c r="V2648" s="372"/>
    </row>
    <row r="2649" spans="1:22">
      <c r="A2649" s="52"/>
      <c r="B2649" s="50">
        <f t="shared" ref="B2649:B2712" si="49">B2648+1</f>
        <v>2627</v>
      </c>
      <c r="C2649" s="913"/>
      <c r="D2649" s="913"/>
      <c r="E2649" s="913"/>
      <c r="F2649" s="55"/>
      <c r="L2649" s="372"/>
      <c r="M2649" s="372"/>
      <c r="S2649" s="378"/>
      <c r="T2649" s="372"/>
      <c r="U2649" s="372"/>
      <c r="V2649" s="372"/>
    </row>
    <row r="2650" spans="1:22">
      <c r="A2650" s="52"/>
      <c r="B2650" s="50">
        <f t="shared" si="49"/>
        <v>2628</v>
      </c>
      <c r="C2650" s="913"/>
      <c r="D2650" s="913"/>
      <c r="E2650" s="913"/>
      <c r="F2650" s="55"/>
      <c r="L2650" s="372"/>
      <c r="M2650" s="372"/>
      <c r="S2650" s="378"/>
      <c r="T2650" s="372"/>
      <c r="U2650" s="372"/>
      <c r="V2650" s="372"/>
    </row>
    <row r="2651" spans="1:22">
      <c r="A2651" s="52"/>
      <c r="B2651" s="50">
        <f t="shared" si="49"/>
        <v>2629</v>
      </c>
      <c r="C2651" s="913"/>
      <c r="D2651" s="913"/>
      <c r="E2651" s="913"/>
      <c r="F2651" s="55"/>
      <c r="L2651" s="372"/>
      <c r="M2651" s="372"/>
      <c r="S2651" s="378"/>
      <c r="T2651" s="372"/>
      <c r="U2651" s="372"/>
      <c r="V2651" s="372"/>
    </row>
    <row r="2652" spans="1:22">
      <c r="A2652" s="52"/>
      <c r="B2652" s="50">
        <f t="shared" si="49"/>
        <v>2630</v>
      </c>
      <c r="C2652" s="913"/>
      <c r="D2652" s="913"/>
      <c r="E2652" s="913"/>
      <c r="F2652" s="55"/>
      <c r="L2652" s="372"/>
      <c r="M2652" s="372"/>
      <c r="S2652" s="378"/>
      <c r="T2652" s="372"/>
      <c r="U2652" s="372"/>
      <c r="V2652" s="372"/>
    </row>
    <row r="2653" spans="1:22">
      <c r="A2653" s="52"/>
      <c r="B2653" s="50">
        <f t="shared" si="49"/>
        <v>2631</v>
      </c>
      <c r="C2653" s="913"/>
      <c r="D2653" s="913"/>
      <c r="E2653" s="913"/>
      <c r="F2653" s="55"/>
      <c r="L2653" s="372"/>
      <c r="M2653" s="372"/>
      <c r="S2653" s="378"/>
      <c r="T2653" s="372"/>
      <c r="U2653" s="372"/>
      <c r="V2653" s="372"/>
    </row>
    <row r="2654" spans="1:22">
      <c r="A2654" s="52"/>
      <c r="B2654" s="50">
        <f t="shared" si="49"/>
        <v>2632</v>
      </c>
      <c r="C2654" s="913"/>
      <c r="D2654" s="913"/>
      <c r="E2654" s="913"/>
      <c r="F2654" s="55"/>
      <c r="L2654" s="372"/>
      <c r="M2654" s="372"/>
      <c r="S2654" s="378"/>
      <c r="T2654" s="372"/>
      <c r="U2654" s="372"/>
      <c r="V2654" s="372"/>
    </row>
    <row r="2655" spans="1:22">
      <c r="A2655" s="52"/>
      <c r="B2655" s="50">
        <f t="shared" si="49"/>
        <v>2633</v>
      </c>
      <c r="C2655" s="913"/>
      <c r="D2655" s="913"/>
      <c r="E2655" s="913"/>
      <c r="F2655" s="55"/>
      <c r="L2655" s="372"/>
      <c r="M2655" s="372"/>
      <c r="S2655" s="378"/>
      <c r="T2655" s="372"/>
      <c r="U2655" s="372"/>
      <c r="V2655" s="372"/>
    </row>
    <row r="2656" spans="1:22">
      <c r="A2656" s="52"/>
      <c r="B2656" s="50">
        <f t="shared" si="49"/>
        <v>2634</v>
      </c>
      <c r="C2656" s="913"/>
      <c r="D2656" s="913"/>
      <c r="E2656" s="913"/>
      <c r="F2656" s="55"/>
      <c r="L2656" s="372"/>
      <c r="M2656" s="372"/>
      <c r="S2656" s="378"/>
      <c r="T2656" s="372"/>
      <c r="U2656" s="372"/>
      <c r="V2656" s="372"/>
    </row>
    <row r="2657" spans="1:22">
      <c r="A2657" s="52"/>
      <c r="B2657" s="50">
        <f t="shared" si="49"/>
        <v>2635</v>
      </c>
      <c r="C2657" s="913"/>
      <c r="D2657" s="913"/>
      <c r="E2657" s="913"/>
      <c r="F2657" s="55"/>
      <c r="L2657" s="372"/>
      <c r="M2657" s="372"/>
      <c r="S2657" s="378"/>
      <c r="T2657" s="372"/>
      <c r="U2657" s="372"/>
      <c r="V2657" s="372"/>
    </row>
    <row r="2658" spans="1:22">
      <c r="A2658" s="52"/>
      <c r="B2658" s="50">
        <f t="shared" si="49"/>
        <v>2636</v>
      </c>
      <c r="C2658" s="913"/>
      <c r="D2658" s="913"/>
      <c r="E2658" s="913"/>
      <c r="F2658" s="55"/>
      <c r="L2658" s="372"/>
      <c r="M2658" s="372"/>
      <c r="S2658" s="378"/>
      <c r="T2658" s="372"/>
      <c r="U2658" s="372"/>
      <c r="V2658" s="372"/>
    </row>
    <row r="2659" spans="1:22">
      <c r="A2659" s="52"/>
      <c r="B2659" s="50">
        <f t="shared" si="49"/>
        <v>2637</v>
      </c>
      <c r="C2659" s="913"/>
      <c r="D2659" s="913"/>
      <c r="E2659" s="913"/>
      <c r="F2659" s="55"/>
      <c r="L2659" s="372"/>
      <c r="M2659" s="372"/>
      <c r="S2659" s="378"/>
      <c r="T2659" s="372"/>
      <c r="U2659" s="372"/>
      <c r="V2659" s="372"/>
    </row>
    <row r="2660" spans="1:22">
      <c r="A2660" s="52"/>
      <c r="B2660" s="50">
        <f t="shared" si="49"/>
        <v>2638</v>
      </c>
      <c r="C2660" s="913"/>
      <c r="D2660" s="913"/>
      <c r="E2660" s="913"/>
      <c r="F2660" s="55"/>
      <c r="L2660" s="372"/>
      <c r="M2660" s="372"/>
      <c r="S2660" s="378"/>
      <c r="T2660" s="372"/>
      <c r="U2660" s="372"/>
      <c r="V2660" s="372"/>
    </row>
    <row r="2661" spans="1:22">
      <c r="A2661" s="52"/>
      <c r="B2661" s="50">
        <f t="shared" si="49"/>
        <v>2639</v>
      </c>
      <c r="C2661" s="913"/>
      <c r="D2661" s="913"/>
      <c r="E2661" s="913"/>
      <c r="F2661" s="55"/>
      <c r="L2661" s="372"/>
      <c r="M2661" s="372"/>
      <c r="S2661" s="378"/>
      <c r="T2661" s="372"/>
      <c r="U2661" s="372"/>
      <c r="V2661" s="372"/>
    </row>
    <row r="2662" spans="1:22">
      <c r="A2662" s="52"/>
      <c r="B2662" s="50">
        <f t="shared" si="49"/>
        <v>2640</v>
      </c>
      <c r="C2662" s="913"/>
      <c r="D2662" s="913"/>
      <c r="E2662" s="913"/>
      <c r="F2662" s="55"/>
      <c r="L2662" s="372"/>
      <c r="M2662" s="372"/>
      <c r="S2662" s="378"/>
      <c r="T2662" s="372"/>
      <c r="U2662" s="372"/>
      <c r="V2662" s="372"/>
    </row>
    <row r="2663" spans="1:22">
      <c r="A2663" s="52"/>
      <c r="B2663" s="50">
        <f t="shared" si="49"/>
        <v>2641</v>
      </c>
      <c r="C2663" s="913"/>
      <c r="D2663" s="913"/>
      <c r="E2663" s="913"/>
      <c r="F2663" s="55"/>
      <c r="L2663" s="372"/>
      <c r="M2663" s="372"/>
      <c r="S2663" s="378"/>
      <c r="T2663" s="372"/>
      <c r="U2663" s="372"/>
      <c r="V2663" s="372"/>
    </row>
    <row r="2664" spans="1:22">
      <c r="A2664" s="52"/>
      <c r="B2664" s="50">
        <f t="shared" si="49"/>
        <v>2642</v>
      </c>
      <c r="C2664" s="913"/>
      <c r="D2664" s="913"/>
      <c r="E2664" s="913"/>
      <c r="F2664" s="55"/>
      <c r="L2664" s="372"/>
      <c r="M2664" s="372"/>
      <c r="S2664" s="378"/>
      <c r="T2664" s="372"/>
      <c r="U2664" s="372"/>
      <c r="V2664" s="372"/>
    </row>
    <row r="2665" spans="1:22">
      <c r="A2665" s="52"/>
      <c r="B2665" s="50">
        <f t="shared" si="49"/>
        <v>2643</v>
      </c>
      <c r="C2665" s="913"/>
      <c r="D2665" s="913"/>
      <c r="E2665" s="913"/>
      <c r="F2665" s="55"/>
      <c r="L2665" s="372"/>
      <c r="M2665" s="372"/>
      <c r="S2665" s="378"/>
      <c r="T2665" s="372"/>
      <c r="U2665" s="372"/>
      <c r="V2665" s="372"/>
    </row>
    <row r="2666" spans="1:22">
      <c r="A2666" s="52"/>
      <c r="B2666" s="50">
        <f t="shared" si="49"/>
        <v>2644</v>
      </c>
      <c r="C2666" s="913"/>
      <c r="D2666" s="913"/>
      <c r="E2666" s="913"/>
      <c r="F2666" s="55"/>
      <c r="L2666" s="372"/>
      <c r="M2666" s="372"/>
      <c r="S2666" s="378"/>
      <c r="T2666" s="372"/>
      <c r="U2666" s="372"/>
      <c r="V2666" s="372"/>
    </row>
    <row r="2667" spans="1:22">
      <c r="A2667" s="52"/>
      <c r="B2667" s="50">
        <f t="shared" si="49"/>
        <v>2645</v>
      </c>
      <c r="C2667" s="913"/>
      <c r="D2667" s="913"/>
      <c r="E2667" s="913"/>
      <c r="F2667" s="55"/>
      <c r="L2667" s="372"/>
      <c r="M2667" s="372"/>
      <c r="S2667" s="378"/>
      <c r="T2667" s="372"/>
      <c r="U2667" s="372"/>
      <c r="V2667" s="372"/>
    </row>
    <row r="2668" spans="1:22">
      <c r="A2668" s="52"/>
      <c r="B2668" s="50">
        <f t="shared" si="49"/>
        <v>2646</v>
      </c>
      <c r="C2668" s="913"/>
      <c r="D2668" s="913"/>
      <c r="E2668" s="913"/>
      <c r="F2668" s="55"/>
      <c r="L2668" s="372"/>
      <c r="M2668" s="372"/>
      <c r="S2668" s="378"/>
      <c r="T2668" s="372"/>
      <c r="U2668" s="372"/>
      <c r="V2668" s="372"/>
    </row>
    <row r="2669" spans="1:22">
      <c r="A2669" s="52"/>
      <c r="B2669" s="50">
        <f t="shared" si="49"/>
        <v>2647</v>
      </c>
      <c r="C2669" s="913"/>
      <c r="D2669" s="913"/>
      <c r="E2669" s="913"/>
      <c r="F2669" s="55"/>
      <c r="L2669" s="372"/>
      <c r="M2669" s="372"/>
      <c r="S2669" s="378"/>
      <c r="T2669" s="372"/>
      <c r="U2669" s="372"/>
      <c r="V2669" s="372"/>
    </row>
    <row r="2670" spans="1:22">
      <c r="A2670" s="52"/>
      <c r="B2670" s="50">
        <f t="shared" si="49"/>
        <v>2648</v>
      </c>
      <c r="C2670" s="913"/>
      <c r="D2670" s="913"/>
      <c r="E2670" s="913"/>
      <c r="F2670" s="55"/>
      <c r="L2670" s="372"/>
      <c r="M2670" s="372"/>
      <c r="S2670" s="378"/>
      <c r="T2670" s="372"/>
      <c r="U2670" s="372"/>
      <c r="V2670" s="372"/>
    </row>
    <row r="2671" spans="1:22">
      <c r="A2671" s="52"/>
      <c r="B2671" s="50">
        <f t="shared" si="49"/>
        <v>2649</v>
      </c>
      <c r="C2671" s="913"/>
      <c r="D2671" s="913"/>
      <c r="E2671" s="913"/>
      <c r="F2671" s="55"/>
      <c r="L2671" s="372"/>
      <c r="M2671" s="372"/>
      <c r="S2671" s="378"/>
      <c r="T2671" s="372"/>
      <c r="U2671" s="372"/>
      <c r="V2671" s="372"/>
    </row>
    <row r="2672" spans="1:22">
      <c r="A2672" s="52"/>
      <c r="B2672" s="50">
        <f t="shared" si="49"/>
        <v>2650</v>
      </c>
      <c r="C2672" s="913"/>
      <c r="D2672" s="913"/>
      <c r="E2672" s="913"/>
      <c r="F2672" s="55"/>
      <c r="L2672" s="372"/>
      <c r="M2672" s="372"/>
      <c r="S2672" s="378"/>
      <c r="T2672" s="372"/>
      <c r="U2672" s="372"/>
      <c r="V2672" s="372"/>
    </row>
    <row r="2673" spans="1:22">
      <c r="A2673" s="52"/>
      <c r="B2673" s="50">
        <f t="shared" si="49"/>
        <v>2651</v>
      </c>
      <c r="C2673" s="913"/>
      <c r="D2673" s="913"/>
      <c r="E2673" s="913"/>
      <c r="F2673" s="55"/>
      <c r="L2673" s="372"/>
      <c r="M2673" s="372"/>
      <c r="S2673" s="378"/>
      <c r="T2673" s="372"/>
      <c r="U2673" s="372"/>
      <c r="V2673" s="372"/>
    </row>
    <row r="2674" spans="1:22">
      <c r="A2674" s="52"/>
      <c r="B2674" s="50">
        <f t="shared" si="49"/>
        <v>2652</v>
      </c>
      <c r="C2674" s="913"/>
      <c r="D2674" s="913"/>
      <c r="E2674" s="913"/>
      <c r="F2674" s="55"/>
      <c r="L2674" s="372"/>
      <c r="M2674" s="372"/>
      <c r="S2674" s="378"/>
      <c r="T2674" s="372"/>
      <c r="U2674" s="372"/>
      <c r="V2674" s="372"/>
    </row>
    <row r="2675" spans="1:22">
      <c r="A2675" s="52"/>
      <c r="B2675" s="50">
        <f t="shared" si="49"/>
        <v>2653</v>
      </c>
      <c r="C2675" s="913"/>
      <c r="D2675" s="913"/>
      <c r="E2675" s="913"/>
      <c r="F2675" s="55"/>
      <c r="L2675" s="372"/>
      <c r="M2675" s="372"/>
      <c r="S2675" s="378"/>
      <c r="T2675" s="372"/>
      <c r="U2675" s="372"/>
      <c r="V2675" s="372"/>
    </row>
    <row r="2676" spans="1:22">
      <c r="A2676" s="52"/>
      <c r="B2676" s="50">
        <f t="shared" si="49"/>
        <v>2654</v>
      </c>
      <c r="C2676" s="913"/>
      <c r="D2676" s="913"/>
      <c r="E2676" s="913"/>
      <c r="F2676" s="55"/>
      <c r="L2676" s="372"/>
      <c r="M2676" s="372"/>
      <c r="S2676" s="378"/>
      <c r="T2676" s="372"/>
      <c r="U2676" s="372"/>
      <c r="V2676" s="372"/>
    </row>
    <row r="2677" spans="1:22">
      <c r="A2677" s="52"/>
      <c r="B2677" s="50">
        <f t="shared" si="49"/>
        <v>2655</v>
      </c>
      <c r="C2677" s="913"/>
      <c r="D2677" s="913"/>
      <c r="E2677" s="913"/>
      <c r="F2677" s="55"/>
      <c r="L2677" s="372"/>
      <c r="M2677" s="372"/>
      <c r="S2677" s="378"/>
      <c r="T2677" s="372"/>
      <c r="U2677" s="372"/>
      <c r="V2677" s="372"/>
    </row>
    <row r="2678" spans="1:22">
      <c r="A2678" s="52"/>
      <c r="B2678" s="50">
        <f t="shared" si="49"/>
        <v>2656</v>
      </c>
      <c r="C2678" s="913"/>
      <c r="D2678" s="913"/>
      <c r="E2678" s="913"/>
      <c r="F2678" s="55"/>
      <c r="L2678" s="372"/>
      <c r="M2678" s="372"/>
      <c r="S2678" s="378"/>
      <c r="T2678" s="372"/>
      <c r="U2678" s="372"/>
      <c r="V2678" s="372"/>
    </row>
    <row r="2679" spans="1:22">
      <c r="A2679" s="52"/>
      <c r="B2679" s="50">
        <f t="shared" si="49"/>
        <v>2657</v>
      </c>
      <c r="C2679" s="913"/>
      <c r="D2679" s="913"/>
      <c r="E2679" s="913"/>
      <c r="F2679" s="55"/>
      <c r="L2679" s="372"/>
      <c r="M2679" s="372"/>
      <c r="S2679" s="378"/>
      <c r="T2679" s="372"/>
      <c r="U2679" s="372"/>
      <c r="V2679" s="372"/>
    </row>
    <row r="2680" spans="1:22">
      <c r="A2680" s="52"/>
      <c r="B2680" s="50">
        <f t="shared" si="49"/>
        <v>2658</v>
      </c>
      <c r="C2680" s="913"/>
      <c r="D2680" s="913"/>
      <c r="E2680" s="913"/>
      <c r="F2680" s="55"/>
      <c r="L2680" s="372"/>
      <c r="M2680" s="372"/>
      <c r="S2680" s="378"/>
      <c r="T2680" s="372"/>
      <c r="U2680" s="372"/>
      <c r="V2680" s="372"/>
    </row>
    <row r="2681" spans="1:22">
      <c r="A2681" s="52"/>
      <c r="B2681" s="50">
        <f t="shared" si="49"/>
        <v>2659</v>
      </c>
      <c r="C2681" s="913"/>
      <c r="D2681" s="913"/>
      <c r="E2681" s="913"/>
      <c r="F2681" s="55"/>
      <c r="L2681" s="372"/>
      <c r="M2681" s="372"/>
      <c r="S2681" s="378"/>
      <c r="T2681" s="372"/>
      <c r="U2681" s="372"/>
      <c r="V2681" s="372"/>
    </row>
    <row r="2682" spans="1:22">
      <c r="A2682" s="52"/>
      <c r="B2682" s="50">
        <f t="shared" si="49"/>
        <v>2660</v>
      </c>
      <c r="C2682" s="913"/>
      <c r="D2682" s="913"/>
      <c r="E2682" s="913"/>
      <c r="F2682" s="55"/>
      <c r="L2682" s="372"/>
      <c r="M2682" s="372"/>
      <c r="S2682" s="378"/>
      <c r="T2682" s="372"/>
      <c r="U2682" s="372"/>
      <c r="V2682" s="372"/>
    </row>
    <row r="2683" spans="1:22">
      <c r="A2683" s="52"/>
      <c r="B2683" s="50">
        <f t="shared" si="49"/>
        <v>2661</v>
      </c>
      <c r="C2683" s="913"/>
      <c r="D2683" s="913"/>
      <c r="E2683" s="913"/>
      <c r="F2683" s="55"/>
      <c r="L2683" s="372"/>
      <c r="M2683" s="372"/>
      <c r="S2683" s="378"/>
      <c r="T2683" s="372"/>
      <c r="U2683" s="372"/>
      <c r="V2683" s="372"/>
    </row>
    <row r="2684" spans="1:22">
      <c r="A2684" s="52"/>
      <c r="B2684" s="50">
        <f t="shared" si="49"/>
        <v>2662</v>
      </c>
      <c r="C2684" s="913"/>
      <c r="D2684" s="913"/>
      <c r="E2684" s="913"/>
      <c r="F2684" s="55"/>
      <c r="L2684" s="372"/>
      <c r="M2684" s="372"/>
      <c r="S2684" s="378"/>
      <c r="T2684" s="372"/>
      <c r="U2684" s="372"/>
      <c r="V2684" s="372"/>
    </row>
    <row r="2685" spans="1:22">
      <c r="A2685" s="52"/>
      <c r="B2685" s="50">
        <f t="shared" si="49"/>
        <v>2663</v>
      </c>
      <c r="C2685" s="913"/>
      <c r="D2685" s="913"/>
      <c r="E2685" s="913"/>
      <c r="F2685" s="55"/>
      <c r="L2685" s="372"/>
      <c r="M2685" s="372"/>
      <c r="S2685" s="378"/>
      <c r="T2685" s="372"/>
      <c r="U2685" s="372"/>
      <c r="V2685" s="372"/>
    </row>
    <row r="2686" spans="1:22">
      <c r="A2686" s="52"/>
      <c r="B2686" s="50">
        <f t="shared" si="49"/>
        <v>2664</v>
      </c>
      <c r="C2686" s="913"/>
      <c r="D2686" s="913"/>
      <c r="E2686" s="913"/>
      <c r="F2686" s="55"/>
      <c r="L2686" s="372"/>
      <c r="M2686" s="372"/>
      <c r="S2686" s="378"/>
      <c r="T2686" s="372"/>
      <c r="U2686" s="372"/>
      <c r="V2686" s="372"/>
    </row>
    <row r="2687" spans="1:22">
      <c r="A2687" s="52"/>
      <c r="B2687" s="50">
        <f t="shared" si="49"/>
        <v>2665</v>
      </c>
      <c r="C2687" s="913"/>
      <c r="D2687" s="913"/>
      <c r="E2687" s="913"/>
      <c r="F2687" s="55"/>
      <c r="L2687" s="372"/>
      <c r="M2687" s="372"/>
      <c r="S2687" s="378"/>
      <c r="T2687" s="372"/>
      <c r="U2687" s="372"/>
      <c r="V2687" s="372"/>
    </row>
    <row r="2688" spans="1:22">
      <c r="A2688" s="52"/>
      <c r="B2688" s="50">
        <f t="shared" si="49"/>
        <v>2666</v>
      </c>
      <c r="C2688" s="913"/>
      <c r="D2688" s="913"/>
      <c r="E2688" s="913"/>
      <c r="F2688" s="55"/>
      <c r="L2688" s="372"/>
      <c r="M2688" s="372"/>
      <c r="S2688" s="378"/>
      <c r="T2688" s="372"/>
      <c r="U2688" s="372"/>
      <c r="V2688" s="372"/>
    </row>
    <row r="2689" spans="1:22">
      <c r="A2689" s="52"/>
      <c r="B2689" s="50">
        <f t="shared" si="49"/>
        <v>2667</v>
      </c>
      <c r="C2689" s="913"/>
      <c r="D2689" s="913"/>
      <c r="E2689" s="913"/>
      <c r="F2689" s="55"/>
      <c r="L2689" s="372"/>
      <c r="M2689" s="372"/>
      <c r="S2689" s="378"/>
      <c r="T2689" s="372"/>
      <c r="U2689" s="372"/>
      <c r="V2689" s="372"/>
    </row>
    <row r="2690" spans="1:22">
      <c r="A2690" s="52"/>
      <c r="B2690" s="50">
        <f t="shared" si="49"/>
        <v>2668</v>
      </c>
      <c r="C2690" s="913"/>
      <c r="D2690" s="913"/>
      <c r="E2690" s="913"/>
      <c r="F2690" s="55"/>
      <c r="L2690" s="372"/>
      <c r="M2690" s="372"/>
      <c r="S2690" s="378"/>
      <c r="T2690" s="372"/>
      <c r="U2690" s="372"/>
      <c r="V2690" s="372"/>
    </row>
    <row r="2691" spans="1:22">
      <c r="A2691" s="52"/>
      <c r="B2691" s="50">
        <f t="shared" si="49"/>
        <v>2669</v>
      </c>
      <c r="C2691" s="913"/>
      <c r="D2691" s="913"/>
      <c r="E2691" s="913"/>
      <c r="F2691" s="55"/>
      <c r="L2691" s="372"/>
      <c r="M2691" s="372"/>
      <c r="S2691" s="378"/>
      <c r="T2691" s="372"/>
      <c r="U2691" s="372"/>
      <c r="V2691" s="372"/>
    </row>
    <row r="2692" spans="1:22">
      <c r="A2692" s="52"/>
      <c r="B2692" s="50">
        <f t="shared" si="49"/>
        <v>2670</v>
      </c>
      <c r="C2692" s="913"/>
      <c r="D2692" s="913"/>
      <c r="E2692" s="913"/>
      <c r="F2692" s="55"/>
      <c r="L2692" s="372"/>
      <c r="M2692" s="372"/>
      <c r="S2692" s="378"/>
      <c r="T2692" s="372"/>
      <c r="U2692" s="372"/>
      <c r="V2692" s="372"/>
    </row>
    <row r="2693" spans="1:22">
      <c r="A2693" s="52"/>
      <c r="B2693" s="50">
        <f t="shared" si="49"/>
        <v>2671</v>
      </c>
      <c r="C2693" s="913"/>
      <c r="D2693" s="913"/>
      <c r="E2693" s="913"/>
      <c r="F2693" s="55"/>
      <c r="L2693" s="372"/>
      <c r="M2693" s="372"/>
      <c r="S2693" s="378"/>
      <c r="T2693" s="372"/>
      <c r="U2693" s="372"/>
      <c r="V2693" s="372"/>
    </row>
    <row r="2694" spans="1:22">
      <c r="A2694" s="52"/>
      <c r="B2694" s="50">
        <f t="shared" si="49"/>
        <v>2672</v>
      </c>
      <c r="C2694" s="913"/>
      <c r="D2694" s="913"/>
      <c r="E2694" s="913"/>
      <c r="F2694" s="55"/>
      <c r="L2694" s="372"/>
      <c r="M2694" s="372"/>
      <c r="S2694" s="378"/>
      <c r="T2694" s="372"/>
      <c r="U2694" s="372"/>
      <c r="V2694" s="372"/>
    </row>
    <row r="2695" spans="1:22">
      <c r="A2695" s="52"/>
      <c r="B2695" s="50">
        <f t="shared" si="49"/>
        <v>2673</v>
      </c>
      <c r="C2695" s="913"/>
      <c r="D2695" s="913"/>
      <c r="E2695" s="913"/>
      <c r="F2695" s="55"/>
      <c r="L2695" s="372"/>
      <c r="M2695" s="372"/>
      <c r="S2695" s="378"/>
      <c r="T2695" s="372"/>
      <c r="U2695" s="372"/>
      <c r="V2695" s="372"/>
    </row>
    <row r="2696" spans="1:22">
      <c r="A2696" s="52"/>
      <c r="B2696" s="50">
        <f t="shared" si="49"/>
        <v>2674</v>
      </c>
      <c r="C2696" s="913"/>
      <c r="D2696" s="913"/>
      <c r="E2696" s="913"/>
      <c r="F2696" s="55"/>
      <c r="L2696" s="372"/>
      <c r="M2696" s="372"/>
      <c r="S2696" s="378"/>
      <c r="T2696" s="372"/>
      <c r="U2696" s="372"/>
      <c r="V2696" s="372"/>
    </row>
    <row r="2697" spans="1:22">
      <c r="A2697" s="52"/>
      <c r="B2697" s="50">
        <f t="shared" si="49"/>
        <v>2675</v>
      </c>
      <c r="C2697" s="913"/>
      <c r="D2697" s="913"/>
      <c r="E2697" s="913"/>
      <c r="F2697" s="55"/>
      <c r="L2697" s="372"/>
      <c r="M2697" s="372"/>
      <c r="S2697" s="378"/>
      <c r="T2697" s="372"/>
      <c r="U2697" s="372"/>
      <c r="V2697" s="372"/>
    </row>
    <row r="2698" spans="1:22">
      <c r="A2698" s="52"/>
      <c r="B2698" s="50">
        <f t="shared" si="49"/>
        <v>2676</v>
      </c>
      <c r="C2698" s="913"/>
      <c r="D2698" s="913"/>
      <c r="E2698" s="913"/>
      <c r="F2698" s="55"/>
      <c r="L2698" s="372"/>
      <c r="M2698" s="372"/>
      <c r="S2698" s="378"/>
      <c r="T2698" s="372"/>
      <c r="U2698" s="372"/>
      <c r="V2698" s="372"/>
    </row>
    <row r="2699" spans="1:22">
      <c r="A2699" s="52"/>
      <c r="B2699" s="50">
        <f t="shared" si="49"/>
        <v>2677</v>
      </c>
      <c r="C2699" s="913"/>
      <c r="D2699" s="913"/>
      <c r="E2699" s="913"/>
      <c r="F2699" s="55"/>
      <c r="L2699" s="372"/>
      <c r="M2699" s="372"/>
      <c r="S2699" s="378"/>
      <c r="T2699" s="372"/>
      <c r="U2699" s="372"/>
      <c r="V2699" s="372"/>
    </row>
    <row r="2700" spans="1:22">
      <c r="A2700" s="52"/>
      <c r="B2700" s="50">
        <f t="shared" si="49"/>
        <v>2678</v>
      </c>
      <c r="C2700" s="913"/>
      <c r="D2700" s="913"/>
      <c r="E2700" s="913"/>
      <c r="F2700" s="55"/>
      <c r="L2700" s="372"/>
      <c r="M2700" s="372"/>
      <c r="S2700" s="378"/>
      <c r="T2700" s="372"/>
      <c r="U2700" s="372"/>
      <c r="V2700" s="372"/>
    </row>
    <row r="2701" spans="1:22">
      <c r="A2701" s="52"/>
      <c r="B2701" s="50">
        <f t="shared" si="49"/>
        <v>2679</v>
      </c>
      <c r="C2701" s="913"/>
      <c r="D2701" s="913"/>
      <c r="E2701" s="913"/>
      <c r="F2701" s="55"/>
      <c r="L2701" s="372"/>
      <c r="M2701" s="372"/>
      <c r="S2701" s="378"/>
      <c r="T2701" s="372"/>
      <c r="U2701" s="372"/>
      <c r="V2701" s="372"/>
    </row>
    <row r="2702" spans="1:22">
      <c r="A2702" s="52"/>
      <c r="B2702" s="50">
        <f t="shared" si="49"/>
        <v>2680</v>
      </c>
      <c r="C2702" s="913"/>
      <c r="D2702" s="913"/>
      <c r="E2702" s="913"/>
      <c r="F2702" s="55"/>
      <c r="L2702" s="372"/>
      <c r="M2702" s="372"/>
      <c r="S2702" s="378"/>
      <c r="T2702" s="372"/>
      <c r="U2702" s="372"/>
      <c r="V2702" s="372"/>
    </row>
    <row r="2703" spans="1:22">
      <c r="A2703" s="52"/>
      <c r="B2703" s="50">
        <f t="shared" si="49"/>
        <v>2681</v>
      </c>
      <c r="C2703" s="913"/>
      <c r="D2703" s="913"/>
      <c r="E2703" s="913"/>
      <c r="F2703" s="55"/>
      <c r="L2703" s="372"/>
      <c r="M2703" s="372"/>
      <c r="S2703" s="378"/>
      <c r="T2703" s="372"/>
      <c r="U2703" s="372"/>
      <c r="V2703" s="372"/>
    </row>
    <row r="2704" spans="1:22">
      <c r="A2704" s="52"/>
      <c r="B2704" s="50">
        <f t="shared" si="49"/>
        <v>2682</v>
      </c>
      <c r="C2704" s="913"/>
      <c r="D2704" s="913"/>
      <c r="E2704" s="913"/>
      <c r="F2704" s="55"/>
      <c r="L2704" s="372"/>
      <c r="M2704" s="372"/>
      <c r="S2704" s="378"/>
      <c r="T2704" s="372"/>
      <c r="U2704" s="372"/>
      <c r="V2704" s="372"/>
    </row>
    <row r="2705" spans="1:22">
      <c r="A2705" s="52"/>
      <c r="B2705" s="50">
        <f t="shared" si="49"/>
        <v>2683</v>
      </c>
      <c r="C2705" s="913"/>
      <c r="D2705" s="913"/>
      <c r="E2705" s="913"/>
      <c r="F2705" s="55"/>
      <c r="L2705" s="372"/>
      <c r="M2705" s="372"/>
      <c r="S2705" s="378"/>
      <c r="T2705" s="372"/>
      <c r="U2705" s="372"/>
      <c r="V2705" s="372"/>
    </row>
    <row r="2706" spans="1:22">
      <c r="A2706" s="52"/>
      <c r="B2706" s="50">
        <f t="shared" si="49"/>
        <v>2684</v>
      </c>
      <c r="C2706" s="913"/>
      <c r="D2706" s="913"/>
      <c r="E2706" s="913"/>
      <c r="F2706" s="55"/>
      <c r="L2706" s="372"/>
      <c r="M2706" s="372"/>
      <c r="S2706" s="378"/>
      <c r="T2706" s="372"/>
      <c r="U2706" s="372"/>
      <c r="V2706" s="372"/>
    </row>
    <row r="2707" spans="1:22">
      <c r="A2707" s="52"/>
      <c r="B2707" s="50">
        <f t="shared" si="49"/>
        <v>2685</v>
      </c>
      <c r="C2707" s="913"/>
      <c r="D2707" s="913"/>
      <c r="E2707" s="913"/>
      <c r="F2707" s="55"/>
      <c r="L2707" s="372"/>
      <c r="M2707" s="372"/>
      <c r="S2707" s="378"/>
      <c r="T2707" s="372"/>
      <c r="U2707" s="372"/>
      <c r="V2707" s="372"/>
    </row>
    <row r="2708" spans="1:22">
      <c r="A2708" s="52"/>
      <c r="B2708" s="50">
        <f t="shared" si="49"/>
        <v>2686</v>
      </c>
      <c r="C2708" s="913"/>
      <c r="D2708" s="913"/>
      <c r="E2708" s="913"/>
      <c r="F2708" s="55"/>
      <c r="L2708" s="372"/>
      <c r="M2708" s="372"/>
      <c r="S2708" s="378"/>
      <c r="T2708" s="372"/>
      <c r="U2708" s="372"/>
      <c r="V2708" s="372"/>
    </row>
    <row r="2709" spans="1:22">
      <c r="A2709" s="52"/>
      <c r="B2709" s="50">
        <f t="shared" si="49"/>
        <v>2687</v>
      </c>
      <c r="C2709" s="913"/>
      <c r="D2709" s="913"/>
      <c r="E2709" s="913"/>
      <c r="F2709" s="55"/>
      <c r="L2709" s="372"/>
      <c r="M2709" s="372"/>
      <c r="S2709" s="378"/>
      <c r="T2709" s="372"/>
      <c r="U2709" s="372"/>
      <c r="V2709" s="372"/>
    </row>
    <row r="2710" spans="1:22">
      <c r="A2710" s="52"/>
      <c r="B2710" s="50">
        <f t="shared" si="49"/>
        <v>2688</v>
      </c>
      <c r="C2710" s="913"/>
      <c r="D2710" s="913"/>
      <c r="E2710" s="913"/>
      <c r="F2710" s="55"/>
      <c r="L2710" s="372"/>
      <c r="M2710" s="372"/>
      <c r="S2710" s="378"/>
      <c r="T2710" s="372"/>
      <c r="U2710" s="372"/>
      <c r="V2710" s="372"/>
    </row>
    <row r="2711" spans="1:22">
      <c r="A2711" s="52"/>
      <c r="B2711" s="50">
        <f t="shared" si="49"/>
        <v>2689</v>
      </c>
      <c r="C2711" s="913"/>
      <c r="D2711" s="913"/>
      <c r="E2711" s="913"/>
      <c r="F2711" s="55"/>
      <c r="L2711" s="372"/>
      <c r="M2711" s="372"/>
      <c r="S2711" s="378"/>
      <c r="T2711" s="372"/>
      <c r="U2711" s="372"/>
      <c r="V2711" s="372"/>
    </row>
    <row r="2712" spans="1:22">
      <c r="A2712" s="52"/>
      <c r="B2712" s="50">
        <f t="shared" si="49"/>
        <v>2690</v>
      </c>
      <c r="C2712" s="913"/>
      <c r="D2712" s="913"/>
      <c r="E2712" s="913"/>
      <c r="F2712" s="55"/>
      <c r="L2712" s="372"/>
      <c r="M2712" s="372"/>
      <c r="S2712" s="378"/>
      <c r="T2712" s="372"/>
      <c r="U2712" s="372"/>
      <c r="V2712" s="372"/>
    </row>
    <row r="2713" spans="1:22">
      <c r="A2713" s="52"/>
      <c r="B2713" s="50">
        <f t="shared" ref="B2713:B2776" si="50">B2712+1</f>
        <v>2691</v>
      </c>
      <c r="C2713" s="913"/>
      <c r="D2713" s="913"/>
      <c r="E2713" s="913"/>
      <c r="F2713" s="55"/>
      <c r="L2713" s="372"/>
      <c r="M2713" s="372"/>
      <c r="S2713" s="378"/>
      <c r="T2713" s="372"/>
      <c r="U2713" s="372"/>
      <c r="V2713" s="372"/>
    </row>
    <row r="2714" spans="1:22">
      <c r="A2714" s="52"/>
      <c r="B2714" s="50">
        <f t="shared" si="50"/>
        <v>2692</v>
      </c>
      <c r="C2714" s="913"/>
      <c r="D2714" s="913"/>
      <c r="E2714" s="913"/>
      <c r="F2714" s="55"/>
      <c r="L2714" s="372"/>
      <c r="M2714" s="372"/>
      <c r="S2714" s="378"/>
      <c r="T2714" s="372"/>
      <c r="U2714" s="372"/>
      <c r="V2714" s="372"/>
    </row>
    <row r="2715" spans="1:22">
      <c r="A2715" s="52"/>
      <c r="B2715" s="50">
        <f t="shared" si="50"/>
        <v>2693</v>
      </c>
      <c r="C2715" s="913"/>
      <c r="D2715" s="913"/>
      <c r="E2715" s="913"/>
      <c r="F2715" s="55"/>
      <c r="L2715" s="372"/>
      <c r="M2715" s="372"/>
      <c r="S2715" s="378"/>
      <c r="T2715" s="372"/>
      <c r="U2715" s="372"/>
      <c r="V2715" s="372"/>
    </row>
    <row r="2716" spans="1:22">
      <c r="A2716" s="52"/>
      <c r="B2716" s="50">
        <f t="shared" si="50"/>
        <v>2694</v>
      </c>
      <c r="C2716" s="913"/>
      <c r="D2716" s="913"/>
      <c r="E2716" s="913"/>
      <c r="F2716" s="55"/>
      <c r="L2716" s="372"/>
      <c r="M2716" s="372"/>
      <c r="S2716" s="378"/>
      <c r="T2716" s="372"/>
      <c r="U2716" s="372"/>
      <c r="V2716" s="372"/>
    </row>
    <row r="2717" spans="1:22">
      <c r="A2717" s="52"/>
      <c r="B2717" s="50">
        <f t="shared" si="50"/>
        <v>2695</v>
      </c>
      <c r="C2717" s="913"/>
      <c r="D2717" s="913"/>
      <c r="E2717" s="913"/>
      <c r="F2717" s="55"/>
      <c r="L2717" s="372"/>
      <c r="M2717" s="372"/>
      <c r="S2717" s="378"/>
      <c r="T2717" s="372"/>
      <c r="U2717" s="372"/>
      <c r="V2717" s="372"/>
    </row>
    <row r="2718" spans="1:22">
      <c r="A2718" s="52"/>
      <c r="B2718" s="50">
        <f t="shared" si="50"/>
        <v>2696</v>
      </c>
      <c r="C2718" s="913"/>
      <c r="D2718" s="913"/>
      <c r="E2718" s="913"/>
      <c r="F2718" s="55"/>
      <c r="L2718" s="372"/>
      <c r="M2718" s="372"/>
      <c r="S2718" s="378"/>
      <c r="T2718" s="372"/>
      <c r="U2718" s="372"/>
      <c r="V2718" s="372"/>
    </row>
    <row r="2719" spans="1:22">
      <c r="A2719" s="52"/>
      <c r="B2719" s="50">
        <f t="shared" si="50"/>
        <v>2697</v>
      </c>
      <c r="C2719" s="913"/>
      <c r="D2719" s="913"/>
      <c r="E2719" s="913"/>
      <c r="F2719" s="55"/>
      <c r="L2719" s="372"/>
      <c r="M2719" s="372"/>
      <c r="S2719" s="378"/>
      <c r="T2719" s="372"/>
      <c r="U2719" s="372"/>
      <c r="V2719" s="372"/>
    </row>
    <row r="2720" spans="1:22">
      <c r="A2720" s="52"/>
      <c r="B2720" s="50">
        <f t="shared" si="50"/>
        <v>2698</v>
      </c>
      <c r="C2720" s="913"/>
      <c r="D2720" s="913"/>
      <c r="E2720" s="913"/>
      <c r="F2720" s="55"/>
      <c r="L2720" s="372"/>
      <c r="M2720" s="372"/>
      <c r="S2720" s="378"/>
      <c r="T2720" s="372"/>
      <c r="U2720" s="372"/>
      <c r="V2720" s="372"/>
    </row>
    <row r="2721" spans="1:22">
      <c r="A2721" s="52"/>
      <c r="B2721" s="50">
        <f t="shared" si="50"/>
        <v>2699</v>
      </c>
      <c r="C2721" s="913"/>
      <c r="D2721" s="913"/>
      <c r="E2721" s="913"/>
      <c r="F2721" s="55"/>
      <c r="L2721" s="372"/>
      <c r="M2721" s="372"/>
      <c r="S2721" s="378"/>
      <c r="T2721" s="372"/>
      <c r="U2721" s="372"/>
      <c r="V2721" s="372"/>
    </row>
    <row r="2722" spans="1:22">
      <c r="A2722" s="52"/>
      <c r="B2722" s="50">
        <f t="shared" si="50"/>
        <v>2700</v>
      </c>
      <c r="C2722" s="913"/>
      <c r="D2722" s="913"/>
      <c r="E2722" s="913"/>
      <c r="F2722" s="55"/>
      <c r="L2722" s="372"/>
      <c r="M2722" s="372"/>
      <c r="S2722" s="378"/>
      <c r="T2722" s="372"/>
      <c r="U2722" s="372"/>
      <c r="V2722" s="372"/>
    </row>
    <row r="2723" spans="1:22">
      <c r="A2723" s="52"/>
      <c r="B2723" s="50">
        <f t="shared" si="50"/>
        <v>2701</v>
      </c>
      <c r="C2723" s="913"/>
      <c r="D2723" s="913"/>
      <c r="E2723" s="913"/>
      <c r="F2723" s="55"/>
      <c r="L2723" s="372"/>
      <c r="M2723" s="372"/>
      <c r="S2723" s="378"/>
      <c r="T2723" s="372"/>
      <c r="U2723" s="372"/>
      <c r="V2723" s="372"/>
    </row>
    <row r="2724" spans="1:22">
      <c r="A2724" s="52"/>
      <c r="B2724" s="50">
        <f t="shared" si="50"/>
        <v>2702</v>
      </c>
      <c r="C2724" s="913"/>
      <c r="D2724" s="913"/>
      <c r="E2724" s="913"/>
      <c r="F2724" s="55"/>
      <c r="L2724" s="372"/>
      <c r="M2724" s="372"/>
      <c r="S2724" s="378"/>
      <c r="T2724" s="372"/>
      <c r="U2724" s="372"/>
      <c r="V2724" s="372"/>
    </row>
    <row r="2725" spans="1:22">
      <c r="A2725" s="52"/>
      <c r="B2725" s="50">
        <f t="shared" si="50"/>
        <v>2703</v>
      </c>
      <c r="C2725" s="913"/>
      <c r="D2725" s="913"/>
      <c r="E2725" s="913"/>
      <c r="F2725" s="55"/>
      <c r="L2725" s="372"/>
      <c r="M2725" s="372"/>
      <c r="S2725" s="378"/>
      <c r="T2725" s="372"/>
      <c r="U2725" s="372"/>
      <c r="V2725" s="372"/>
    </row>
    <row r="2726" spans="1:22">
      <c r="A2726" s="52"/>
      <c r="B2726" s="50">
        <f t="shared" si="50"/>
        <v>2704</v>
      </c>
      <c r="C2726" s="913"/>
      <c r="D2726" s="913"/>
      <c r="E2726" s="913"/>
      <c r="F2726" s="55"/>
      <c r="L2726" s="372"/>
      <c r="M2726" s="372"/>
      <c r="S2726" s="378"/>
      <c r="T2726" s="372"/>
      <c r="U2726" s="372"/>
      <c r="V2726" s="372"/>
    </row>
    <row r="2727" spans="1:22">
      <c r="A2727" s="52"/>
      <c r="B2727" s="50">
        <f t="shared" si="50"/>
        <v>2705</v>
      </c>
      <c r="C2727" s="913"/>
      <c r="D2727" s="913"/>
      <c r="E2727" s="913"/>
      <c r="F2727" s="55"/>
      <c r="L2727" s="372"/>
      <c r="M2727" s="372"/>
      <c r="S2727" s="378"/>
      <c r="T2727" s="372"/>
      <c r="U2727" s="372"/>
      <c r="V2727" s="372"/>
    </row>
    <row r="2728" spans="1:22">
      <c r="A2728" s="52"/>
      <c r="B2728" s="50">
        <f t="shared" si="50"/>
        <v>2706</v>
      </c>
      <c r="C2728" s="913"/>
      <c r="D2728" s="913"/>
      <c r="E2728" s="913"/>
      <c r="F2728" s="55"/>
      <c r="L2728" s="372"/>
      <c r="M2728" s="372"/>
      <c r="S2728" s="378"/>
      <c r="T2728" s="372"/>
      <c r="U2728" s="372"/>
      <c r="V2728" s="372"/>
    </row>
    <row r="2729" spans="1:22">
      <c r="A2729" s="52"/>
      <c r="B2729" s="50">
        <f t="shared" si="50"/>
        <v>2707</v>
      </c>
      <c r="C2729" s="913"/>
      <c r="D2729" s="913"/>
      <c r="E2729" s="913"/>
      <c r="F2729" s="55"/>
      <c r="L2729" s="372"/>
      <c r="M2729" s="372"/>
      <c r="S2729" s="378"/>
      <c r="T2729" s="372"/>
      <c r="U2729" s="372"/>
      <c r="V2729" s="372"/>
    </row>
    <row r="2730" spans="1:22">
      <c r="A2730" s="52"/>
      <c r="B2730" s="50">
        <f t="shared" si="50"/>
        <v>2708</v>
      </c>
      <c r="C2730" s="913"/>
      <c r="D2730" s="913"/>
      <c r="E2730" s="913"/>
      <c r="F2730" s="55"/>
      <c r="L2730" s="372"/>
      <c r="M2730" s="372"/>
      <c r="S2730" s="378"/>
      <c r="T2730" s="372"/>
      <c r="U2730" s="372"/>
      <c r="V2730" s="372"/>
    </row>
    <row r="2731" spans="1:22">
      <c r="A2731" s="52"/>
      <c r="B2731" s="50">
        <f t="shared" si="50"/>
        <v>2709</v>
      </c>
      <c r="C2731" s="913"/>
      <c r="D2731" s="913"/>
      <c r="E2731" s="913"/>
      <c r="F2731" s="55"/>
      <c r="L2731" s="372"/>
      <c r="M2731" s="372"/>
      <c r="S2731" s="378"/>
      <c r="T2731" s="372"/>
      <c r="U2731" s="372"/>
      <c r="V2731" s="372"/>
    </row>
    <row r="2732" spans="1:22">
      <c r="A2732" s="52"/>
      <c r="B2732" s="50">
        <f t="shared" si="50"/>
        <v>2710</v>
      </c>
      <c r="C2732" s="913"/>
      <c r="D2732" s="913"/>
      <c r="E2732" s="913"/>
      <c r="F2732" s="55"/>
      <c r="L2732" s="372"/>
      <c r="M2732" s="372"/>
      <c r="S2732" s="378"/>
      <c r="T2732" s="372"/>
      <c r="U2732" s="372"/>
      <c r="V2732" s="372"/>
    </row>
    <row r="2733" spans="1:22">
      <c r="A2733" s="52"/>
      <c r="B2733" s="50">
        <f t="shared" si="50"/>
        <v>2711</v>
      </c>
      <c r="C2733" s="913"/>
      <c r="D2733" s="913"/>
      <c r="E2733" s="913"/>
      <c r="F2733" s="55"/>
      <c r="L2733" s="372"/>
      <c r="M2733" s="372"/>
      <c r="S2733" s="378"/>
      <c r="T2733" s="372"/>
      <c r="U2733" s="372"/>
      <c r="V2733" s="372"/>
    </row>
    <row r="2734" spans="1:22">
      <c r="A2734" s="52"/>
      <c r="B2734" s="50">
        <f t="shared" si="50"/>
        <v>2712</v>
      </c>
      <c r="C2734" s="913"/>
      <c r="D2734" s="913"/>
      <c r="E2734" s="913"/>
      <c r="F2734" s="55"/>
      <c r="L2734" s="372"/>
      <c r="M2734" s="372"/>
      <c r="S2734" s="378"/>
      <c r="T2734" s="372"/>
      <c r="U2734" s="372"/>
      <c r="V2734" s="372"/>
    </row>
    <row r="2735" spans="1:22">
      <c r="A2735" s="52"/>
      <c r="B2735" s="50">
        <f t="shared" si="50"/>
        <v>2713</v>
      </c>
      <c r="C2735" s="913"/>
      <c r="D2735" s="913"/>
      <c r="E2735" s="913"/>
      <c r="F2735" s="55"/>
      <c r="L2735" s="372"/>
      <c r="M2735" s="372"/>
      <c r="S2735" s="378"/>
      <c r="T2735" s="372"/>
      <c r="U2735" s="372"/>
      <c r="V2735" s="372"/>
    </row>
    <row r="2736" spans="1:22">
      <c r="A2736" s="52"/>
      <c r="B2736" s="50">
        <f t="shared" si="50"/>
        <v>2714</v>
      </c>
      <c r="C2736" s="913"/>
      <c r="D2736" s="913"/>
      <c r="E2736" s="913"/>
      <c r="F2736" s="55"/>
      <c r="L2736" s="372"/>
      <c r="M2736" s="372"/>
      <c r="S2736" s="378"/>
      <c r="T2736" s="372"/>
      <c r="U2736" s="372"/>
      <c r="V2736" s="372"/>
    </row>
    <row r="2737" spans="1:22">
      <c r="A2737" s="52"/>
      <c r="B2737" s="50">
        <f t="shared" si="50"/>
        <v>2715</v>
      </c>
      <c r="C2737" s="913"/>
      <c r="D2737" s="913"/>
      <c r="E2737" s="913"/>
      <c r="F2737" s="55"/>
      <c r="L2737" s="372"/>
      <c r="M2737" s="372"/>
      <c r="S2737" s="378"/>
      <c r="T2737" s="372"/>
      <c r="U2737" s="372"/>
      <c r="V2737" s="372"/>
    </row>
    <row r="2738" spans="1:22">
      <c r="A2738" s="52"/>
      <c r="B2738" s="50">
        <f t="shared" si="50"/>
        <v>2716</v>
      </c>
      <c r="C2738" s="913"/>
      <c r="D2738" s="913"/>
      <c r="E2738" s="913"/>
      <c r="F2738" s="55"/>
      <c r="L2738" s="372"/>
      <c r="M2738" s="372"/>
      <c r="S2738" s="378"/>
      <c r="T2738" s="372"/>
      <c r="U2738" s="372"/>
      <c r="V2738" s="372"/>
    </row>
    <row r="2739" spans="1:22">
      <c r="A2739" s="52"/>
      <c r="B2739" s="50">
        <f t="shared" si="50"/>
        <v>2717</v>
      </c>
      <c r="C2739" s="913"/>
      <c r="D2739" s="913"/>
      <c r="E2739" s="913"/>
      <c r="F2739" s="55"/>
      <c r="L2739" s="372"/>
      <c r="M2739" s="372"/>
      <c r="S2739" s="378"/>
      <c r="T2739" s="372"/>
      <c r="U2739" s="372"/>
      <c r="V2739" s="372"/>
    </row>
    <row r="2740" spans="1:22">
      <c r="A2740" s="52"/>
      <c r="B2740" s="50">
        <f t="shared" si="50"/>
        <v>2718</v>
      </c>
      <c r="C2740" s="913"/>
      <c r="D2740" s="913"/>
      <c r="E2740" s="913"/>
      <c r="F2740" s="55"/>
      <c r="L2740" s="372"/>
      <c r="M2740" s="372"/>
      <c r="S2740" s="378"/>
      <c r="T2740" s="372"/>
      <c r="U2740" s="372"/>
      <c r="V2740" s="372"/>
    </row>
    <row r="2741" spans="1:22">
      <c r="A2741" s="52"/>
      <c r="B2741" s="50">
        <f t="shared" si="50"/>
        <v>2719</v>
      </c>
      <c r="C2741" s="913"/>
      <c r="D2741" s="913"/>
      <c r="E2741" s="913"/>
      <c r="F2741" s="55"/>
      <c r="L2741" s="372"/>
      <c r="M2741" s="372"/>
      <c r="S2741" s="378"/>
      <c r="T2741" s="372"/>
      <c r="U2741" s="372"/>
      <c r="V2741" s="372"/>
    </row>
    <row r="2742" spans="1:22">
      <c r="A2742" s="52"/>
      <c r="B2742" s="50">
        <f t="shared" si="50"/>
        <v>2720</v>
      </c>
      <c r="C2742" s="913"/>
      <c r="D2742" s="913"/>
      <c r="E2742" s="913"/>
      <c r="F2742" s="55"/>
      <c r="L2742" s="372"/>
      <c r="M2742" s="372"/>
      <c r="S2742" s="378"/>
      <c r="T2742" s="372"/>
      <c r="U2742" s="372"/>
      <c r="V2742" s="372"/>
    </row>
    <row r="2743" spans="1:22">
      <c r="A2743" s="52"/>
      <c r="B2743" s="50">
        <f t="shared" si="50"/>
        <v>2721</v>
      </c>
      <c r="C2743" s="913"/>
      <c r="D2743" s="913"/>
      <c r="E2743" s="913"/>
      <c r="F2743" s="55"/>
      <c r="L2743" s="372"/>
      <c r="M2743" s="372"/>
      <c r="S2743" s="378"/>
      <c r="T2743" s="372"/>
      <c r="U2743" s="372"/>
      <c r="V2743" s="372"/>
    </row>
    <row r="2744" spans="1:22">
      <c r="A2744" s="52"/>
      <c r="B2744" s="50">
        <f t="shared" si="50"/>
        <v>2722</v>
      </c>
      <c r="C2744" s="913"/>
      <c r="D2744" s="913"/>
      <c r="E2744" s="913"/>
      <c r="F2744" s="55"/>
      <c r="L2744" s="372"/>
      <c r="M2744" s="372"/>
      <c r="S2744" s="378"/>
      <c r="T2744" s="372"/>
      <c r="U2744" s="372"/>
      <c r="V2744" s="372"/>
    </row>
    <row r="2745" spans="1:22">
      <c r="A2745" s="52"/>
      <c r="B2745" s="50">
        <f t="shared" si="50"/>
        <v>2723</v>
      </c>
      <c r="C2745" s="913"/>
      <c r="D2745" s="913"/>
      <c r="E2745" s="913"/>
      <c r="F2745" s="55"/>
      <c r="L2745" s="372"/>
      <c r="M2745" s="372"/>
      <c r="S2745" s="378"/>
      <c r="T2745" s="372"/>
      <c r="U2745" s="372"/>
      <c r="V2745" s="372"/>
    </row>
    <row r="2746" spans="1:22">
      <c r="A2746" s="52"/>
      <c r="B2746" s="50">
        <f t="shared" si="50"/>
        <v>2724</v>
      </c>
      <c r="C2746" s="913"/>
      <c r="D2746" s="913"/>
      <c r="E2746" s="913"/>
      <c r="F2746" s="55"/>
      <c r="L2746" s="372"/>
      <c r="M2746" s="372"/>
      <c r="S2746" s="378"/>
      <c r="T2746" s="372"/>
      <c r="U2746" s="372"/>
      <c r="V2746" s="372"/>
    </row>
    <row r="2747" spans="1:22">
      <c r="A2747" s="52"/>
      <c r="B2747" s="50">
        <f t="shared" si="50"/>
        <v>2725</v>
      </c>
      <c r="C2747" s="913"/>
      <c r="D2747" s="913"/>
      <c r="E2747" s="913"/>
      <c r="F2747" s="55"/>
      <c r="L2747" s="372"/>
      <c r="M2747" s="372"/>
      <c r="S2747" s="378"/>
      <c r="T2747" s="372"/>
      <c r="U2747" s="372"/>
      <c r="V2747" s="372"/>
    </row>
    <row r="2748" spans="1:22">
      <c r="A2748" s="52"/>
      <c r="B2748" s="50">
        <f t="shared" si="50"/>
        <v>2726</v>
      </c>
      <c r="C2748" s="913"/>
      <c r="D2748" s="913"/>
      <c r="E2748" s="913"/>
      <c r="F2748" s="55"/>
      <c r="L2748" s="372"/>
      <c r="M2748" s="372"/>
      <c r="S2748" s="378"/>
      <c r="T2748" s="372"/>
      <c r="U2748" s="372"/>
      <c r="V2748" s="372"/>
    </row>
    <row r="2749" spans="1:22">
      <c r="A2749" s="52"/>
      <c r="B2749" s="50">
        <f t="shared" si="50"/>
        <v>2727</v>
      </c>
      <c r="C2749" s="913"/>
      <c r="D2749" s="913"/>
      <c r="E2749" s="913"/>
      <c r="F2749" s="55"/>
      <c r="L2749" s="372"/>
      <c r="M2749" s="372"/>
      <c r="S2749" s="378"/>
      <c r="T2749" s="372"/>
      <c r="U2749" s="372"/>
      <c r="V2749" s="372"/>
    </row>
    <row r="2750" spans="1:22">
      <c r="A2750" s="52"/>
      <c r="B2750" s="50">
        <f t="shared" si="50"/>
        <v>2728</v>
      </c>
      <c r="C2750" s="913"/>
      <c r="D2750" s="913"/>
      <c r="E2750" s="913"/>
      <c r="F2750" s="55"/>
      <c r="L2750" s="372"/>
      <c r="M2750" s="372"/>
      <c r="S2750" s="378"/>
      <c r="T2750" s="372"/>
      <c r="U2750" s="372"/>
      <c r="V2750" s="372"/>
    </row>
    <row r="2751" spans="1:22">
      <c r="A2751" s="52"/>
      <c r="B2751" s="50">
        <f t="shared" si="50"/>
        <v>2729</v>
      </c>
      <c r="C2751" s="913"/>
      <c r="D2751" s="913"/>
      <c r="E2751" s="913"/>
      <c r="F2751" s="55"/>
      <c r="L2751" s="372"/>
      <c r="M2751" s="372"/>
      <c r="S2751" s="378"/>
      <c r="T2751" s="372"/>
      <c r="U2751" s="372"/>
      <c r="V2751" s="372"/>
    </row>
    <row r="2752" spans="1:22">
      <c r="A2752" s="52"/>
      <c r="B2752" s="50">
        <f t="shared" si="50"/>
        <v>2730</v>
      </c>
      <c r="C2752" s="913"/>
      <c r="D2752" s="913"/>
      <c r="E2752" s="913"/>
      <c r="F2752" s="55"/>
      <c r="L2752" s="372"/>
      <c r="M2752" s="372"/>
      <c r="S2752" s="378"/>
      <c r="T2752" s="372"/>
      <c r="U2752" s="372"/>
      <c r="V2752" s="372"/>
    </row>
    <row r="2753" spans="1:22">
      <c r="A2753" s="52"/>
      <c r="B2753" s="50">
        <f t="shared" si="50"/>
        <v>2731</v>
      </c>
      <c r="C2753" s="913"/>
      <c r="D2753" s="913"/>
      <c r="E2753" s="913"/>
      <c r="F2753" s="55"/>
      <c r="L2753" s="372"/>
      <c r="M2753" s="372"/>
      <c r="S2753" s="378"/>
      <c r="T2753" s="372"/>
      <c r="U2753" s="372"/>
      <c r="V2753" s="372"/>
    </row>
    <row r="2754" spans="1:22">
      <c r="A2754" s="52"/>
      <c r="B2754" s="50">
        <f t="shared" si="50"/>
        <v>2732</v>
      </c>
      <c r="C2754" s="913"/>
      <c r="D2754" s="913"/>
      <c r="E2754" s="913"/>
      <c r="F2754" s="55"/>
      <c r="L2754" s="372"/>
      <c r="M2754" s="372"/>
      <c r="S2754" s="378"/>
      <c r="T2754" s="372"/>
      <c r="U2754" s="372"/>
      <c r="V2754" s="372"/>
    </row>
    <row r="2755" spans="1:22">
      <c r="A2755" s="52"/>
      <c r="B2755" s="50">
        <f t="shared" si="50"/>
        <v>2733</v>
      </c>
      <c r="C2755" s="913"/>
      <c r="D2755" s="913"/>
      <c r="E2755" s="913"/>
      <c r="F2755" s="55"/>
      <c r="L2755" s="372"/>
      <c r="M2755" s="372"/>
      <c r="S2755" s="378"/>
      <c r="T2755" s="372"/>
      <c r="U2755" s="372"/>
      <c r="V2755" s="372"/>
    </row>
    <row r="2756" spans="1:22">
      <c r="A2756" s="52"/>
      <c r="B2756" s="50">
        <f t="shared" si="50"/>
        <v>2734</v>
      </c>
      <c r="C2756" s="913"/>
      <c r="D2756" s="913"/>
      <c r="E2756" s="913"/>
      <c r="F2756" s="55"/>
      <c r="L2756" s="372"/>
      <c r="M2756" s="372"/>
      <c r="S2756" s="378"/>
      <c r="T2756" s="372"/>
      <c r="U2756" s="372"/>
      <c r="V2756" s="372"/>
    </row>
    <row r="2757" spans="1:22">
      <c r="A2757" s="52"/>
      <c r="B2757" s="50">
        <f t="shared" si="50"/>
        <v>2735</v>
      </c>
      <c r="C2757" s="913"/>
      <c r="D2757" s="913"/>
      <c r="E2757" s="913"/>
      <c r="F2757" s="55"/>
      <c r="L2757" s="372"/>
      <c r="M2757" s="372"/>
      <c r="S2757" s="378"/>
      <c r="T2757" s="372"/>
      <c r="U2757" s="372"/>
      <c r="V2757" s="372"/>
    </row>
    <row r="2758" spans="1:22">
      <c r="A2758" s="52"/>
      <c r="B2758" s="50">
        <f t="shared" si="50"/>
        <v>2736</v>
      </c>
      <c r="C2758" s="913"/>
      <c r="D2758" s="913"/>
      <c r="E2758" s="913"/>
      <c r="F2758" s="55"/>
      <c r="L2758" s="372"/>
      <c r="M2758" s="372"/>
      <c r="S2758" s="378"/>
      <c r="T2758" s="372"/>
      <c r="U2758" s="372"/>
      <c r="V2758" s="372"/>
    </row>
    <row r="2759" spans="1:22">
      <c r="A2759" s="52"/>
      <c r="B2759" s="50">
        <f t="shared" si="50"/>
        <v>2737</v>
      </c>
      <c r="C2759" s="913"/>
      <c r="D2759" s="913"/>
      <c r="E2759" s="913"/>
      <c r="F2759" s="55"/>
      <c r="L2759" s="372"/>
      <c r="M2759" s="372"/>
      <c r="S2759" s="378"/>
      <c r="T2759" s="372"/>
      <c r="U2759" s="372"/>
      <c r="V2759" s="372"/>
    </row>
    <row r="2760" spans="1:22">
      <c r="A2760" s="52"/>
      <c r="B2760" s="50">
        <f t="shared" si="50"/>
        <v>2738</v>
      </c>
      <c r="C2760" s="913"/>
      <c r="D2760" s="913"/>
      <c r="E2760" s="913"/>
      <c r="F2760" s="55"/>
      <c r="L2760" s="372"/>
      <c r="M2760" s="372"/>
      <c r="S2760" s="378"/>
      <c r="T2760" s="372"/>
      <c r="U2760" s="372"/>
      <c r="V2760" s="372"/>
    </row>
    <row r="2761" spans="1:22">
      <c r="A2761" s="52"/>
      <c r="B2761" s="50">
        <f t="shared" si="50"/>
        <v>2739</v>
      </c>
      <c r="C2761" s="913"/>
      <c r="D2761" s="913"/>
      <c r="E2761" s="913"/>
      <c r="F2761" s="55"/>
      <c r="L2761" s="372"/>
      <c r="M2761" s="372"/>
      <c r="S2761" s="378"/>
      <c r="T2761" s="372"/>
      <c r="U2761" s="372"/>
      <c r="V2761" s="372"/>
    </row>
    <row r="2762" spans="1:22">
      <c r="A2762" s="52"/>
      <c r="B2762" s="50">
        <f t="shared" si="50"/>
        <v>2740</v>
      </c>
      <c r="C2762" s="913"/>
      <c r="D2762" s="913"/>
      <c r="E2762" s="913"/>
      <c r="F2762" s="55"/>
      <c r="L2762" s="372"/>
      <c r="M2762" s="372"/>
      <c r="S2762" s="378"/>
      <c r="T2762" s="372"/>
      <c r="U2762" s="372"/>
      <c r="V2762" s="372"/>
    </row>
    <row r="2763" spans="1:22">
      <c r="A2763" s="52"/>
      <c r="B2763" s="50">
        <f t="shared" si="50"/>
        <v>2741</v>
      </c>
      <c r="C2763" s="913"/>
      <c r="D2763" s="913"/>
      <c r="E2763" s="913"/>
      <c r="F2763" s="55"/>
      <c r="L2763" s="372"/>
      <c r="M2763" s="372"/>
      <c r="S2763" s="378"/>
      <c r="T2763" s="372"/>
      <c r="U2763" s="372"/>
      <c r="V2763" s="372"/>
    </row>
    <row r="2764" spans="1:22">
      <c r="A2764" s="52"/>
      <c r="B2764" s="50">
        <f t="shared" si="50"/>
        <v>2742</v>
      </c>
      <c r="C2764" s="913"/>
      <c r="D2764" s="913"/>
      <c r="E2764" s="913"/>
      <c r="F2764" s="55"/>
      <c r="L2764" s="372"/>
      <c r="M2764" s="372"/>
      <c r="S2764" s="378"/>
      <c r="T2764" s="372"/>
      <c r="U2764" s="372"/>
      <c r="V2764" s="372"/>
    </row>
    <row r="2765" spans="1:22">
      <c r="A2765" s="52"/>
      <c r="B2765" s="50">
        <f t="shared" si="50"/>
        <v>2743</v>
      </c>
      <c r="C2765" s="913"/>
      <c r="D2765" s="913"/>
      <c r="E2765" s="913"/>
      <c r="F2765" s="55"/>
      <c r="L2765" s="372"/>
      <c r="M2765" s="372"/>
      <c r="S2765" s="378"/>
      <c r="T2765" s="372"/>
      <c r="U2765" s="372"/>
      <c r="V2765" s="372"/>
    </row>
    <row r="2766" spans="1:22">
      <c r="A2766" s="52"/>
      <c r="B2766" s="50">
        <f t="shared" si="50"/>
        <v>2744</v>
      </c>
      <c r="C2766" s="913"/>
      <c r="D2766" s="913"/>
      <c r="E2766" s="913"/>
      <c r="F2766" s="55"/>
      <c r="L2766" s="372"/>
      <c r="M2766" s="372"/>
      <c r="S2766" s="378"/>
      <c r="T2766" s="372"/>
      <c r="U2766" s="372"/>
      <c r="V2766" s="372"/>
    </row>
    <row r="2767" spans="1:22">
      <c r="A2767" s="52"/>
      <c r="B2767" s="50">
        <f t="shared" si="50"/>
        <v>2745</v>
      </c>
      <c r="C2767" s="913"/>
      <c r="D2767" s="913"/>
      <c r="E2767" s="913"/>
      <c r="F2767" s="55"/>
      <c r="L2767" s="372"/>
      <c r="M2767" s="372"/>
      <c r="S2767" s="378"/>
      <c r="T2767" s="372"/>
      <c r="U2767" s="372"/>
      <c r="V2767" s="372"/>
    </row>
    <row r="2768" spans="1:22">
      <c r="A2768" s="52"/>
      <c r="B2768" s="50">
        <f t="shared" si="50"/>
        <v>2746</v>
      </c>
      <c r="C2768" s="913"/>
      <c r="D2768" s="913"/>
      <c r="E2768" s="913"/>
      <c r="F2768" s="55"/>
      <c r="L2768" s="372"/>
      <c r="M2768" s="372"/>
      <c r="S2768" s="378"/>
      <c r="T2768" s="372"/>
      <c r="U2768" s="372"/>
      <c r="V2768" s="372"/>
    </row>
    <row r="2769" spans="1:22">
      <c r="A2769" s="52"/>
      <c r="B2769" s="50">
        <f t="shared" si="50"/>
        <v>2747</v>
      </c>
      <c r="C2769" s="913"/>
      <c r="D2769" s="913"/>
      <c r="E2769" s="913"/>
      <c r="F2769" s="55"/>
      <c r="L2769" s="372"/>
      <c r="M2769" s="372"/>
      <c r="S2769" s="378"/>
      <c r="T2769" s="372"/>
      <c r="U2769" s="372"/>
      <c r="V2769" s="372"/>
    </row>
    <row r="2770" spans="1:22">
      <c r="A2770" s="52"/>
      <c r="B2770" s="50">
        <f t="shared" si="50"/>
        <v>2748</v>
      </c>
      <c r="C2770" s="913"/>
      <c r="D2770" s="913"/>
      <c r="E2770" s="913"/>
      <c r="F2770" s="55"/>
      <c r="L2770" s="372"/>
      <c r="M2770" s="372"/>
      <c r="S2770" s="378"/>
      <c r="T2770" s="372"/>
      <c r="U2770" s="372"/>
      <c r="V2770" s="372"/>
    </row>
    <row r="2771" spans="1:22">
      <c r="A2771" s="52"/>
      <c r="B2771" s="50">
        <f t="shared" si="50"/>
        <v>2749</v>
      </c>
      <c r="C2771" s="913"/>
      <c r="D2771" s="913"/>
      <c r="E2771" s="913"/>
      <c r="F2771" s="55"/>
      <c r="L2771" s="372"/>
      <c r="M2771" s="372"/>
      <c r="S2771" s="378"/>
      <c r="T2771" s="372"/>
      <c r="U2771" s="372"/>
      <c r="V2771" s="372"/>
    </row>
    <row r="2772" spans="1:22">
      <c r="A2772" s="52"/>
      <c r="B2772" s="50">
        <f t="shared" si="50"/>
        <v>2750</v>
      </c>
      <c r="C2772" s="913"/>
      <c r="D2772" s="913"/>
      <c r="E2772" s="913"/>
      <c r="F2772" s="55"/>
      <c r="L2772" s="372"/>
      <c r="M2772" s="372"/>
      <c r="S2772" s="378"/>
      <c r="T2772" s="372"/>
      <c r="U2772" s="372"/>
      <c r="V2772" s="372"/>
    </row>
    <row r="2773" spans="1:22">
      <c r="A2773" s="52"/>
      <c r="B2773" s="50">
        <f t="shared" si="50"/>
        <v>2751</v>
      </c>
      <c r="C2773" s="913"/>
      <c r="D2773" s="913"/>
      <c r="E2773" s="913"/>
      <c r="F2773" s="55"/>
      <c r="L2773" s="372"/>
      <c r="M2773" s="372"/>
      <c r="S2773" s="378"/>
      <c r="T2773" s="372"/>
      <c r="U2773" s="372"/>
      <c r="V2773" s="372"/>
    </row>
    <row r="2774" spans="1:22">
      <c r="A2774" s="52"/>
      <c r="B2774" s="50">
        <f t="shared" si="50"/>
        <v>2752</v>
      </c>
      <c r="C2774" s="913"/>
      <c r="D2774" s="913"/>
      <c r="E2774" s="913"/>
      <c r="F2774" s="55"/>
      <c r="L2774" s="372"/>
      <c r="M2774" s="372"/>
      <c r="S2774" s="378"/>
      <c r="T2774" s="372"/>
      <c r="U2774" s="372"/>
      <c r="V2774" s="372"/>
    </row>
    <row r="2775" spans="1:22">
      <c r="A2775" s="52"/>
      <c r="B2775" s="50">
        <f t="shared" si="50"/>
        <v>2753</v>
      </c>
      <c r="C2775" s="913"/>
      <c r="D2775" s="913"/>
      <c r="E2775" s="913"/>
      <c r="F2775" s="55"/>
      <c r="L2775" s="372"/>
      <c r="M2775" s="372"/>
      <c r="S2775" s="378"/>
      <c r="T2775" s="372"/>
      <c r="U2775" s="372"/>
      <c r="V2775" s="372"/>
    </row>
    <row r="2776" spans="1:22">
      <c r="A2776" s="52"/>
      <c r="B2776" s="50">
        <f t="shared" si="50"/>
        <v>2754</v>
      </c>
      <c r="C2776" s="913"/>
      <c r="D2776" s="913"/>
      <c r="E2776" s="913"/>
      <c r="F2776" s="55"/>
      <c r="L2776" s="372"/>
      <c r="M2776" s="372"/>
      <c r="S2776" s="378"/>
      <c r="T2776" s="372"/>
      <c r="U2776" s="372"/>
      <c r="V2776" s="372"/>
    </row>
    <row r="2777" spans="1:22">
      <c r="A2777" s="52"/>
      <c r="B2777" s="50">
        <f t="shared" ref="B2777:B2840" si="51">B2776+1</f>
        <v>2755</v>
      </c>
      <c r="C2777" s="913"/>
      <c r="D2777" s="913"/>
      <c r="E2777" s="913"/>
      <c r="F2777" s="55"/>
      <c r="L2777" s="372"/>
      <c r="M2777" s="372"/>
      <c r="S2777" s="378"/>
      <c r="T2777" s="372"/>
      <c r="U2777" s="372"/>
      <c r="V2777" s="372"/>
    </row>
    <row r="2778" spans="1:22">
      <c r="A2778" s="52"/>
      <c r="B2778" s="50">
        <f t="shared" si="51"/>
        <v>2756</v>
      </c>
      <c r="C2778" s="913"/>
      <c r="D2778" s="913"/>
      <c r="E2778" s="913"/>
      <c r="F2778" s="55"/>
      <c r="L2778" s="372"/>
      <c r="M2778" s="372"/>
      <c r="S2778" s="378"/>
      <c r="T2778" s="372"/>
      <c r="U2778" s="372"/>
      <c r="V2778" s="372"/>
    </row>
    <row r="2779" spans="1:22">
      <c r="A2779" s="52"/>
      <c r="B2779" s="50">
        <f t="shared" si="51"/>
        <v>2757</v>
      </c>
      <c r="C2779" s="913"/>
      <c r="D2779" s="913"/>
      <c r="E2779" s="913"/>
      <c r="F2779" s="55"/>
      <c r="L2779" s="372"/>
      <c r="M2779" s="372"/>
      <c r="S2779" s="378"/>
      <c r="T2779" s="372"/>
      <c r="U2779" s="372"/>
      <c r="V2779" s="372"/>
    </row>
    <row r="2780" spans="1:22">
      <c r="A2780" s="52"/>
      <c r="B2780" s="50">
        <f t="shared" si="51"/>
        <v>2758</v>
      </c>
      <c r="C2780" s="913"/>
      <c r="D2780" s="913"/>
      <c r="E2780" s="913"/>
      <c r="F2780" s="55"/>
      <c r="L2780" s="372"/>
      <c r="M2780" s="372"/>
      <c r="S2780" s="378"/>
      <c r="T2780" s="372"/>
      <c r="U2780" s="372"/>
      <c r="V2780" s="372"/>
    </row>
    <row r="2781" spans="1:22">
      <c r="A2781" s="52"/>
      <c r="B2781" s="50">
        <f t="shared" si="51"/>
        <v>2759</v>
      </c>
      <c r="C2781" s="913"/>
      <c r="D2781" s="913"/>
      <c r="E2781" s="913"/>
      <c r="F2781" s="55"/>
      <c r="L2781" s="372"/>
      <c r="M2781" s="372"/>
      <c r="S2781" s="378"/>
      <c r="T2781" s="372"/>
      <c r="U2781" s="372"/>
      <c r="V2781" s="372"/>
    </row>
    <row r="2782" spans="1:22">
      <c r="A2782" s="52"/>
      <c r="B2782" s="50">
        <f t="shared" si="51"/>
        <v>2760</v>
      </c>
      <c r="C2782" s="913"/>
      <c r="D2782" s="913"/>
      <c r="E2782" s="913"/>
      <c r="F2782" s="55"/>
      <c r="L2782" s="372"/>
      <c r="M2782" s="372"/>
      <c r="S2782" s="378"/>
      <c r="T2782" s="372"/>
      <c r="U2782" s="372"/>
      <c r="V2782" s="372"/>
    </row>
    <row r="2783" spans="1:22">
      <c r="A2783" s="52"/>
      <c r="B2783" s="50">
        <f t="shared" si="51"/>
        <v>2761</v>
      </c>
      <c r="C2783" s="913"/>
      <c r="D2783" s="913"/>
      <c r="E2783" s="913"/>
      <c r="F2783" s="55"/>
      <c r="L2783" s="372"/>
      <c r="M2783" s="372"/>
      <c r="S2783" s="378"/>
      <c r="T2783" s="372"/>
      <c r="U2783" s="372"/>
      <c r="V2783" s="372"/>
    </row>
    <row r="2784" spans="1:22">
      <c r="A2784" s="52"/>
      <c r="B2784" s="50">
        <f t="shared" si="51"/>
        <v>2762</v>
      </c>
      <c r="C2784" s="913"/>
      <c r="D2784" s="913"/>
      <c r="E2784" s="913"/>
      <c r="F2784" s="55"/>
      <c r="L2784" s="372"/>
      <c r="M2784" s="372"/>
      <c r="S2784" s="378"/>
      <c r="T2784" s="372"/>
      <c r="U2784" s="372"/>
      <c r="V2784" s="372"/>
    </row>
    <row r="2785" spans="1:22">
      <c r="A2785" s="52"/>
      <c r="B2785" s="50">
        <f t="shared" si="51"/>
        <v>2763</v>
      </c>
      <c r="C2785" s="913"/>
      <c r="D2785" s="913"/>
      <c r="E2785" s="913"/>
      <c r="F2785" s="55"/>
      <c r="L2785" s="372"/>
      <c r="M2785" s="372"/>
      <c r="S2785" s="378"/>
      <c r="T2785" s="372"/>
      <c r="U2785" s="372"/>
      <c r="V2785" s="372"/>
    </row>
    <row r="2786" spans="1:22">
      <c r="A2786" s="52"/>
      <c r="B2786" s="50">
        <f t="shared" si="51"/>
        <v>2764</v>
      </c>
      <c r="C2786" s="913"/>
      <c r="D2786" s="913"/>
      <c r="E2786" s="913"/>
      <c r="F2786" s="55"/>
      <c r="L2786" s="372"/>
      <c r="M2786" s="372"/>
      <c r="S2786" s="378"/>
      <c r="T2786" s="372"/>
      <c r="U2786" s="372"/>
      <c r="V2786" s="372"/>
    </row>
    <row r="2787" spans="1:22">
      <c r="A2787" s="52"/>
      <c r="B2787" s="50">
        <f t="shared" si="51"/>
        <v>2765</v>
      </c>
      <c r="C2787" s="913"/>
      <c r="D2787" s="913"/>
      <c r="E2787" s="913"/>
      <c r="F2787" s="55"/>
      <c r="L2787" s="372"/>
      <c r="M2787" s="372"/>
      <c r="S2787" s="378"/>
      <c r="T2787" s="372"/>
      <c r="U2787" s="372"/>
      <c r="V2787" s="372"/>
    </row>
    <row r="2788" spans="1:22">
      <c r="A2788" s="52"/>
      <c r="B2788" s="50">
        <f t="shared" si="51"/>
        <v>2766</v>
      </c>
      <c r="C2788" s="913"/>
      <c r="D2788" s="913"/>
      <c r="E2788" s="913"/>
      <c r="F2788" s="55"/>
      <c r="L2788" s="372"/>
      <c r="M2788" s="372"/>
      <c r="S2788" s="378"/>
      <c r="T2788" s="372"/>
      <c r="U2788" s="372"/>
      <c r="V2788" s="372"/>
    </row>
    <row r="2789" spans="1:22">
      <c r="A2789" s="52"/>
      <c r="B2789" s="50">
        <f t="shared" si="51"/>
        <v>2767</v>
      </c>
      <c r="C2789" s="913"/>
      <c r="D2789" s="913"/>
      <c r="E2789" s="913"/>
      <c r="F2789" s="55"/>
      <c r="L2789" s="372"/>
      <c r="M2789" s="372"/>
      <c r="S2789" s="378"/>
      <c r="T2789" s="372"/>
      <c r="U2789" s="372"/>
      <c r="V2789" s="372"/>
    </row>
    <row r="2790" spans="1:22">
      <c r="A2790" s="52"/>
      <c r="B2790" s="50">
        <f t="shared" si="51"/>
        <v>2768</v>
      </c>
      <c r="C2790" s="913"/>
      <c r="D2790" s="913"/>
      <c r="E2790" s="913"/>
      <c r="F2790" s="55"/>
      <c r="L2790" s="372"/>
      <c r="M2790" s="372"/>
      <c r="S2790" s="378"/>
      <c r="T2790" s="372"/>
      <c r="U2790" s="372"/>
      <c r="V2790" s="372"/>
    </row>
    <row r="2791" spans="1:22">
      <c r="A2791" s="52"/>
      <c r="B2791" s="50">
        <f t="shared" si="51"/>
        <v>2769</v>
      </c>
      <c r="C2791" s="913"/>
      <c r="D2791" s="913"/>
      <c r="E2791" s="913"/>
      <c r="F2791" s="55"/>
      <c r="L2791" s="372"/>
      <c r="M2791" s="372"/>
      <c r="S2791" s="378"/>
      <c r="T2791" s="372"/>
      <c r="U2791" s="372"/>
      <c r="V2791" s="372"/>
    </row>
    <row r="2792" spans="1:22">
      <c r="A2792" s="52"/>
      <c r="B2792" s="50">
        <f t="shared" si="51"/>
        <v>2770</v>
      </c>
      <c r="C2792" s="913"/>
      <c r="D2792" s="913"/>
      <c r="E2792" s="913"/>
      <c r="F2792" s="55"/>
      <c r="L2792" s="372"/>
      <c r="M2792" s="372"/>
      <c r="S2792" s="378"/>
      <c r="T2792" s="372"/>
      <c r="U2792" s="372"/>
      <c r="V2792" s="372"/>
    </row>
    <row r="2793" spans="1:22">
      <c r="A2793" s="52"/>
      <c r="B2793" s="50">
        <f t="shared" si="51"/>
        <v>2771</v>
      </c>
      <c r="C2793" s="913"/>
      <c r="D2793" s="913"/>
      <c r="E2793" s="913"/>
      <c r="F2793" s="55"/>
      <c r="L2793" s="372"/>
      <c r="M2793" s="372"/>
      <c r="S2793" s="378"/>
      <c r="T2793" s="372"/>
      <c r="U2793" s="372"/>
      <c r="V2793" s="372"/>
    </row>
    <row r="2794" spans="1:22">
      <c r="A2794" s="52"/>
      <c r="B2794" s="50">
        <f t="shared" si="51"/>
        <v>2772</v>
      </c>
      <c r="C2794" s="913"/>
      <c r="D2794" s="913"/>
      <c r="E2794" s="913"/>
      <c r="F2794" s="55"/>
      <c r="L2794" s="372"/>
      <c r="M2794" s="372"/>
      <c r="S2794" s="378"/>
      <c r="T2794" s="372"/>
      <c r="U2794" s="372"/>
      <c r="V2794" s="372"/>
    </row>
    <row r="2795" spans="1:22">
      <c r="A2795" s="52"/>
      <c r="B2795" s="50">
        <f t="shared" si="51"/>
        <v>2773</v>
      </c>
      <c r="C2795" s="913"/>
      <c r="D2795" s="913"/>
      <c r="E2795" s="913"/>
      <c r="F2795" s="55"/>
      <c r="L2795" s="372"/>
      <c r="M2795" s="372"/>
      <c r="S2795" s="378"/>
      <c r="T2795" s="372"/>
      <c r="U2795" s="372"/>
      <c r="V2795" s="372"/>
    </row>
    <row r="2796" spans="1:22">
      <c r="A2796" s="52"/>
      <c r="B2796" s="50">
        <f t="shared" si="51"/>
        <v>2774</v>
      </c>
      <c r="C2796" s="913"/>
      <c r="D2796" s="913"/>
      <c r="E2796" s="913"/>
      <c r="F2796" s="55"/>
      <c r="L2796" s="372"/>
      <c r="M2796" s="372"/>
      <c r="S2796" s="378"/>
      <c r="T2796" s="372"/>
      <c r="U2796" s="372"/>
      <c r="V2796" s="372"/>
    </row>
    <row r="2797" spans="1:22">
      <c r="A2797" s="52"/>
      <c r="B2797" s="50">
        <f t="shared" si="51"/>
        <v>2775</v>
      </c>
      <c r="C2797" s="913"/>
      <c r="D2797" s="913"/>
      <c r="E2797" s="913"/>
      <c r="F2797" s="55"/>
      <c r="L2797" s="372"/>
      <c r="M2797" s="372"/>
      <c r="S2797" s="378"/>
      <c r="T2797" s="372"/>
      <c r="U2797" s="372"/>
      <c r="V2797" s="372"/>
    </row>
    <row r="2798" spans="1:22">
      <c r="A2798" s="52"/>
      <c r="B2798" s="50">
        <f t="shared" si="51"/>
        <v>2776</v>
      </c>
      <c r="C2798" s="913"/>
      <c r="D2798" s="913"/>
      <c r="E2798" s="913"/>
      <c r="F2798" s="55"/>
      <c r="L2798" s="372"/>
      <c r="M2798" s="372"/>
      <c r="S2798" s="378"/>
      <c r="T2798" s="372"/>
      <c r="U2798" s="372"/>
      <c r="V2798" s="372"/>
    </row>
    <row r="2799" spans="1:22">
      <c r="A2799" s="52"/>
      <c r="B2799" s="50">
        <f t="shared" si="51"/>
        <v>2777</v>
      </c>
      <c r="C2799" s="913"/>
      <c r="D2799" s="913"/>
      <c r="E2799" s="913"/>
      <c r="F2799" s="55"/>
      <c r="L2799" s="372"/>
      <c r="M2799" s="372"/>
      <c r="S2799" s="378"/>
      <c r="T2799" s="372"/>
      <c r="U2799" s="372"/>
      <c r="V2799" s="372"/>
    </row>
    <row r="2800" spans="1:22">
      <c r="A2800" s="52"/>
      <c r="B2800" s="50">
        <f t="shared" si="51"/>
        <v>2778</v>
      </c>
      <c r="C2800" s="913"/>
      <c r="D2800" s="913"/>
      <c r="E2800" s="913"/>
      <c r="F2800" s="55"/>
      <c r="L2800" s="372"/>
      <c r="M2800" s="372"/>
      <c r="S2800" s="378"/>
      <c r="T2800" s="372"/>
      <c r="U2800" s="372"/>
      <c r="V2800" s="372"/>
    </row>
    <row r="2801" spans="1:22">
      <c r="A2801" s="52"/>
      <c r="B2801" s="50">
        <f t="shared" si="51"/>
        <v>2779</v>
      </c>
      <c r="C2801" s="913"/>
      <c r="D2801" s="913"/>
      <c r="E2801" s="913"/>
      <c r="F2801" s="55"/>
      <c r="L2801" s="372"/>
      <c r="M2801" s="372"/>
      <c r="S2801" s="378"/>
      <c r="T2801" s="372"/>
      <c r="U2801" s="372"/>
      <c r="V2801" s="372"/>
    </row>
    <row r="2802" spans="1:22">
      <c r="A2802" s="52"/>
      <c r="B2802" s="50">
        <f t="shared" si="51"/>
        <v>2780</v>
      </c>
      <c r="C2802" s="913"/>
      <c r="D2802" s="913"/>
      <c r="E2802" s="913"/>
      <c r="F2802" s="55"/>
      <c r="L2802" s="372"/>
      <c r="M2802" s="372"/>
      <c r="S2802" s="378"/>
      <c r="T2802" s="372"/>
      <c r="U2802" s="372"/>
      <c r="V2802" s="372"/>
    </row>
    <row r="2803" spans="1:22">
      <c r="A2803" s="52"/>
      <c r="B2803" s="50">
        <f t="shared" si="51"/>
        <v>2781</v>
      </c>
      <c r="C2803" s="913"/>
      <c r="D2803" s="913"/>
      <c r="E2803" s="913"/>
      <c r="F2803" s="55"/>
      <c r="L2803" s="372"/>
      <c r="M2803" s="372"/>
      <c r="S2803" s="378"/>
      <c r="T2803" s="372"/>
      <c r="U2803" s="372"/>
      <c r="V2803" s="372"/>
    </row>
    <row r="2804" spans="1:22">
      <c r="A2804" s="52"/>
      <c r="B2804" s="50">
        <f t="shared" si="51"/>
        <v>2782</v>
      </c>
      <c r="C2804" s="913"/>
      <c r="D2804" s="913"/>
      <c r="E2804" s="913"/>
      <c r="F2804" s="55"/>
      <c r="L2804" s="372"/>
      <c r="M2804" s="372"/>
      <c r="S2804" s="378"/>
      <c r="T2804" s="372"/>
      <c r="U2804" s="372"/>
      <c r="V2804" s="372"/>
    </row>
    <row r="2805" spans="1:22">
      <c r="A2805" s="52"/>
      <c r="B2805" s="50">
        <f t="shared" si="51"/>
        <v>2783</v>
      </c>
      <c r="C2805" s="913"/>
      <c r="D2805" s="913"/>
      <c r="E2805" s="913"/>
      <c r="F2805" s="55"/>
      <c r="L2805" s="372"/>
      <c r="M2805" s="372"/>
      <c r="S2805" s="378"/>
      <c r="T2805" s="372"/>
      <c r="U2805" s="372"/>
      <c r="V2805" s="372"/>
    </row>
    <row r="2806" spans="1:22">
      <c r="A2806" s="52"/>
      <c r="B2806" s="50">
        <f t="shared" si="51"/>
        <v>2784</v>
      </c>
      <c r="C2806" s="913"/>
      <c r="D2806" s="913"/>
      <c r="E2806" s="913"/>
      <c r="F2806" s="55"/>
      <c r="L2806" s="372"/>
      <c r="M2806" s="372"/>
      <c r="S2806" s="378"/>
      <c r="T2806" s="372"/>
      <c r="U2806" s="372"/>
      <c r="V2806" s="372"/>
    </row>
    <row r="2807" spans="1:22">
      <c r="A2807" s="52"/>
      <c r="B2807" s="50">
        <f t="shared" si="51"/>
        <v>2785</v>
      </c>
      <c r="C2807" s="913"/>
      <c r="D2807" s="913"/>
      <c r="E2807" s="913"/>
      <c r="F2807" s="55"/>
      <c r="L2807" s="372"/>
      <c r="M2807" s="372"/>
      <c r="S2807" s="378"/>
      <c r="T2807" s="372"/>
      <c r="U2807" s="372"/>
      <c r="V2807" s="372"/>
    </row>
    <row r="2808" spans="1:22">
      <c r="A2808" s="52"/>
      <c r="B2808" s="50">
        <f t="shared" si="51"/>
        <v>2786</v>
      </c>
      <c r="C2808" s="913"/>
      <c r="D2808" s="913"/>
      <c r="E2808" s="913"/>
      <c r="F2808" s="55"/>
      <c r="L2808" s="372"/>
      <c r="M2808" s="372"/>
      <c r="S2808" s="378"/>
      <c r="T2808" s="372"/>
      <c r="U2808" s="372"/>
      <c r="V2808" s="372"/>
    </row>
    <row r="2809" spans="1:22">
      <c r="A2809" s="52"/>
      <c r="B2809" s="50">
        <f t="shared" si="51"/>
        <v>2787</v>
      </c>
      <c r="C2809" s="913"/>
      <c r="D2809" s="913"/>
      <c r="E2809" s="913"/>
      <c r="F2809" s="55"/>
      <c r="L2809" s="372"/>
      <c r="M2809" s="372"/>
      <c r="S2809" s="378"/>
      <c r="T2809" s="372"/>
      <c r="U2809" s="372"/>
      <c r="V2809" s="372"/>
    </row>
    <row r="2810" spans="1:22">
      <c r="A2810" s="52"/>
      <c r="B2810" s="50">
        <f t="shared" si="51"/>
        <v>2788</v>
      </c>
      <c r="C2810" s="913"/>
      <c r="D2810" s="913"/>
      <c r="E2810" s="913"/>
      <c r="F2810" s="55"/>
      <c r="L2810" s="372"/>
      <c r="M2810" s="372"/>
      <c r="S2810" s="378"/>
      <c r="T2810" s="372"/>
      <c r="U2810" s="372"/>
      <c r="V2810" s="372"/>
    </row>
    <row r="2811" spans="1:22">
      <c r="A2811" s="52"/>
      <c r="B2811" s="50">
        <f t="shared" si="51"/>
        <v>2789</v>
      </c>
      <c r="C2811" s="913"/>
      <c r="D2811" s="913"/>
      <c r="E2811" s="913"/>
      <c r="F2811" s="55"/>
      <c r="L2811" s="372"/>
      <c r="M2811" s="372"/>
      <c r="S2811" s="378"/>
      <c r="T2811" s="372"/>
      <c r="U2811" s="372"/>
      <c r="V2811" s="372"/>
    </row>
    <row r="2812" spans="1:22">
      <c r="A2812" s="52"/>
      <c r="B2812" s="50">
        <f t="shared" si="51"/>
        <v>2790</v>
      </c>
      <c r="C2812" s="913"/>
      <c r="D2812" s="913"/>
      <c r="E2812" s="913"/>
      <c r="F2812" s="55"/>
      <c r="L2812" s="372"/>
      <c r="M2812" s="372"/>
      <c r="S2812" s="378"/>
      <c r="T2812" s="372"/>
      <c r="U2812" s="372"/>
      <c r="V2812" s="372"/>
    </row>
    <row r="2813" spans="1:22">
      <c r="A2813" s="52"/>
      <c r="B2813" s="50">
        <f t="shared" si="51"/>
        <v>2791</v>
      </c>
      <c r="C2813" s="913"/>
      <c r="D2813" s="913"/>
      <c r="E2813" s="913"/>
      <c r="F2813" s="55"/>
      <c r="L2813" s="372"/>
      <c r="M2813" s="372"/>
      <c r="S2813" s="378"/>
      <c r="T2813" s="372"/>
      <c r="U2813" s="372"/>
      <c r="V2813" s="372"/>
    </row>
    <row r="2814" spans="1:22">
      <c r="A2814" s="52"/>
      <c r="B2814" s="50">
        <f t="shared" si="51"/>
        <v>2792</v>
      </c>
      <c r="C2814" s="913"/>
      <c r="D2814" s="913"/>
      <c r="E2814" s="913"/>
      <c r="F2814" s="55"/>
      <c r="L2814" s="372"/>
      <c r="M2814" s="372"/>
      <c r="S2814" s="378"/>
      <c r="T2814" s="372"/>
      <c r="U2814" s="372"/>
      <c r="V2814" s="372"/>
    </row>
    <row r="2815" spans="1:22">
      <c r="A2815" s="52"/>
      <c r="B2815" s="50">
        <f t="shared" si="51"/>
        <v>2793</v>
      </c>
      <c r="C2815" s="913"/>
      <c r="D2815" s="913"/>
      <c r="E2815" s="913"/>
      <c r="F2815" s="55"/>
      <c r="L2815" s="372"/>
      <c r="M2815" s="372"/>
      <c r="S2815" s="378"/>
      <c r="T2815" s="372"/>
      <c r="U2815" s="372"/>
      <c r="V2815" s="372"/>
    </row>
    <row r="2816" spans="1:22">
      <c r="A2816" s="52"/>
      <c r="B2816" s="50">
        <f t="shared" si="51"/>
        <v>2794</v>
      </c>
      <c r="C2816" s="913"/>
      <c r="D2816" s="913"/>
      <c r="E2816" s="913"/>
      <c r="F2816" s="55"/>
      <c r="L2816" s="372"/>
      <c r="M2816" s="372"/>
      <c r="S2816" s="378"/>
      <c r="T2816" s="372"/>
      <c r="U2816" s="372"/>
      <c r="V2816" s="372"/>
    </row>
    <row r="2817" spans="1:22">
      <c r="A2817" s="52"/>
      <c r="B2817" s="50">
        <f t="shared" si="51"/>
        <v>2795</v>
      </c>
      <c r="C2817" s="913"/>
      <c r="D2817" s="913"/>
      <c r="E2817" s="913"/>
      <c r="F2817" s="55"/>
      <c r="L2817" s="372"/>
      <c r="M2817" s="372"/>
      <c r="S2817" s="378"/>
      <c r="T2817" s="372"/>
      <c r="U2817" s="372"/>
      <c r="V2817" s="372"/>
    </row>
    <row r="2818" spans="1:22">
      <c r="A2818" s="52"/>
      <c r="B2818" s="50">
        <f t="shared" si="51"/>
        <v>2796</v>
      </c>
      <c r="C2818" s="913"/>
      <c r="D2818" s="913"/>
      <c r="E2818" s="913"/>
      <c r="F2818" s="55"/>
      <c r="L2818" s="372"/>
      <c r="M2818" s="372"/>
      <c r="S2818" s="378"/>
      <c r="T2818" s="372"/>
      <c r="U2818" s="372"/>
      <c r="V2818" s="372"/>
    </row>
    <row r="2819" spans="1:22">
      <c r="A2819" s="52"/>
      <c r="B2819" s="50">
        <f t="shared" si="51"/>
        <v>2797</v>
      </c>
      <c r="C2819" s="913"/>
      <c r="D2819" s="913"/>
      <c r="E2819" s="913"/>
      <c r="F2819" s="55"/>
      <c r="L2819" s="372"/>
      <c r="M2819" s="372"/>
      <c r="S2819" s="378"/>
      <c r="T2819" s="372"/>
      <c r="U2819" s="372"/>
      <c r="V2819" s="372"/>
    </row>
    <row r="2820" spans="1:22">
      <c r="A2820" s="52"/>
      <c r="B2820" s="50">
        <f t="shared" si="51"/>
        <v>2798</v>
      </c>
      <c r="C2820" s="913"/>
      <c r="D2820" s="913"/>
      <c r="E2820" s="913"/>
      <c r="F2820" s="55"/>
      <c r="L2820" s="372"/>
      <c r="M2820" s="372"/>
      <c r="S2820" s="378"/>
      <c r="T2820" s="372"/>
      <c r="U2820" s="372"/>
      <c r="V2820" s="372"/>
    </row>
    <row r="2821" spans="1:22">
      <c r="A2821" s="52"/>
      <c r="B2821" s="50">
        <f t="shared" si="51"/>
        <v>2799</v>
      </c>
      <c r="C2821" s="913"/>
      <c r="D2821" s="913"/>
      <c r="E2821" s="913"/>
      <c r="F2821" s="55"/>
      <c r="L2821" s="372"/>
      <c r="M2821" s="372"/>
      <c r="S2821" s="378"/>
      <c r="T2821" s="372"/>
      <c r="U2821" s="372"/>
      <c r="V2821" s="372"/>
    </row>
    <row r="2822" spans="1:22">
      <c r="A2822" s="52"/>
      <c r="B2822" s="50">
        <f t="shared" si="51"/>
        <v>2800</v>
      </c>
      <c r="C2822" s="913"/>
      <c r="D2822" s="913"/>
      <c r="E2822" s="913"/>
      <c r="F2822" s="55"/>
      <c r="L2822" s="372"/>
      <c r="M2822" s="372"/>
      <c r="S2822" s="378"/>
      <c r="T2822" s="372"/>
      <c r="U2822" s="372"/>
      <c r="V2822" s="372"/>
    </row>
    <row r="2823" spans="1:22">
      <c r="A2823" s="52"/>
      <c r="B2823" s="50">
        <f t="shared" si="51"/>
        <v>2801</v>
      </c>
      <c r="C2823" s="913"/>
      <c r="D2823" s="913"/>
      <c r="E2823" s="913"/>
      <c r="F2823" s="55"/>
      <c r="L2823" s="372"/>
      <c r="M2823" s="372"/>
      <c r="S2823" s="378"/>
      <c r="T2823" s="372"/>
      <c r="U2823" s="372"/>
      <c r="V2823" s="372"/>
    </row>
    <row r="2824" spans="1:22">
      <c r="A2824" s="52"/>
      <c r="B2824" s="50">
        <f t="shared" si="51"/>
        <v>2802</v>
      </c>
      <c r="C2824" s="913"/>
      <c r="D2824" s="913"/>
      <c r="E2824" s="913"/>
      <c r="F2824" s="55"/>
      <c r="L2824" s="372"/>
      <c r="M2824" s="372"/>
      <c r="S2824" s="378"/>
      <c r="T2824" s="372"/>
      <c r="U2824" s="372"/>
      <c r="V2824" s="372"/>
    </row>
    <row r="2825" spans="1:22">
      <c r="A2825" s="52"/>
      <c r="B2825" s="50">
        <f t="shared" si="51"/>
        <v>2803</v>
      </c>
      <c r="C2825" s="913"/>
      <c r="D2825" s="913"/>
      <c r="E2825" s="913"/>
      <c r="F2825" s="55"/>
      <c r="L2825" s="372"/>
      <c r="M2825" s="372"/>
      <c r="S2825" s="378"/>
      <c r="T2825" s="372"/>
      <c r="U2825" s="372"/>
      <c r="V2825" s="372"/>
    </row>
    <row r="2826" spans="1:22">
      <c r="A2826" s="52"/>
      <c r="B2826" s="50">
        <f t="shared" si="51"/>
        <v>2804</v>
      </c>
      <c r="C2826" s="913"/>
      <c r="D2826" s="913"/>
      <c r="E2826" s="913"/>
      <c r="F2826" s="55"/>
      <c r="L2826" s="372"/>
      <c r="M2826" s="372"/>
      <c r="S2826" s="378"/>
      <c r="T2826" s="372"/>
      <c r="U2826" s="372"/>
      <c r="V2826" s="372"/>
    </row>
    <row r="2827" spans="1:22">
      <c r="A2827" s="52"/>
      <c r="B2827" s="50">
        <f t="shared" si="51"/>
        <v>2805</v>
      </c>
      <c r="C2827" s="913"/>
      <c r="D2827" s="913"/>
      <c r="E2827" s="913"/>
      <c r="F2827" s="55"/>
      <c r="L2827" s="372"/>
      <c r="M2827" s="372"/>
      <c r="S2827" s="378"/>
      <c r="T2827" s="372"/>
      <c r="U2827" s="372"/>
      <c r="V2827" s="372"/>
    </row>
    <row r="2828" spans="1:22">
      <c r="A2828" s="52"/>
      <c r="B2828" s="50">
        <f t="shared" si="51"/>
        <v>2806</v>
      </c>
      <c r="C2828" s="913"/>
      <c r="D2828" s="913"/>
      <c r="E2828" s="913"/>
      <c r="F2828" s="55"/>
      <c r="L2828" s="372"/>
      <c r="M2828" s="372"/>
      <c r="S2828" s="378"/>
      <c r="T2828" s="372"/>
      <c r="U2828" s="372"/>
      <c r="V2828" s="372"/>
    </row>
    <row r="2829" spans="1:22">
      <c r="A2829" s="52"/>
      <c r="B2829" s="50">
        <f t="shared" si="51"/>
        <v>2807</v>
      </c>
      <c r="C2829" s="913"/>
      <c r="D2829" s="913"/>
      <c r="E2829" s="913"/>
      <c r="F2829" s="55"/>
      <c r="L2829" s="372"/>
      <c r="M2829" s="372"/>
      <c r="S2829" s="378"/>
      <c r="T2829" s="372"/>
      <c r="U2829" s="372"/>
      <c r="V2829" s="372"/>
    </row>
    <row r="2830" spans="1:22">
      <c r="A2830" s="52"/>
      <c r="B2830" s="50">
        <f t="shared" si="51"/>
        <v>2808</v>
      </c>
      <c r="C2830" s="913"/>
      <c r="D2830" s="913"/>
      <c r="E2830" s="913"/>
      <c r="F2830" s="55"/>
      <c r="L2830" s="372"/>
      <c r="M2830" s="372"/>
      <c r="S2830" s="378"/>
      <c r="T2830" s="372"/>
      <c r="U2830" s="372"/>
      <c r="V2830" s="372"/>
    </row>
    <row r="2831" spans="1:22">
      <c r="A2831" s="52"/>
      <c r="B2831" s="50">
        <f t="shared" si="51"/>
        <v>2809</v>
      </c>
      <c r="C2831" s="913"/>
      <c r="D2831" s="913"/>
      <c r="E2831" s="913"/>
      <c r="F2831" s="55"/>
      <c r="L2831" s="372"/>
      <c r="M2831" s="372"/>
      <c r="S2831" s="378"/>
      <c r="T2831" s="372"/>
      <c r="U2831" s="372"/>
      <c r="V2831" s="372"/>
    </row>
    <row r="2832" spans="1:22">
      <c r="A2832" s="52"/>
      <c r="B2832" s="50">
        <f t="shared" si="51"/>
        <v>2810</v>
      </c>
      <c r="C2832" s="913"/>
      <c r="D2832" s="913"/>
      <c r="E2832" s="913"/>
      <c r="F2832" s="55"/>
      <c r="L2832" s="372"/>
      <c r="M2832" s="372"/>
      <c r="S2832" s="378"/>
      <c r="T2832" s="372"/>
      <c r="U2832" s="372"/>
      <c r="V2832" s="372"/>
    </row>
    <row r="2833" spans="1:22">
      <c r="A2833" s="52"/>
      <c r="B2833" s="50">
        <f t="shared" si="51"/>
        <v>2811</v>
      </c>
      <c r="C2833" s="913"/>
      <c r="D2833" s="913"/>
      <c r="E2833" s="913"/>
      <c r="F2833" s="55"/>
      <c r="L2833" s="372"/>
      <c r="M2833" s="372"/>
      <c r="S2833" s="378"/>
      <c r="T2833" s="372"/>
      <c r="U2833" s="372"/>
      <c r="V2833" s="372"/>
    </row>
    <row r="2834" spans="1:22">
      <c r="A2834" s="52"/>
      <c r="B2834" s="50">
        <f t="shared" si="51"/>
        <v>2812</v>
      </c>
      <c r="C2834" s="913"/>
      <c r="D2834" s="913"/>
      <c r="E2834" s="913"/>
      <c r="F2834" s="55"/>
      <c r="L2834" s="372"/>
      <c r="M2834" s="372"/>
      <c r="S2834" s="378"/>
      <c r="T2834" s="372"/>
      <c r="U2834" s="372"/>
      <c r="V2834" s="372"/>
    </row>
    <row r="2835" spans="1:22">
      <c r="A2835" s="52"/>
      <c r="B2835" s="50">
        <f t="shared" si="51"/>
        <v>2813</v>
      </c>
      <c r="C2835" s="913"/>
      <c r="D2835" s="913"/>
      <c r="E2835" s="913"/>
      <c r="F2835" s="55"/>
      <c r="L2835" s="372"/>
      <c r="M2835" s="372"/>
      <c r="S2835" s="378"/>
      <c r="T2835" s="372"/>
      <c r="U2835" s="372"/>
      <c r="V2835" s="372"/>
    </row>
    <row r="2836" spans="1:22">
      <c r="A2836" s="52"/>
      <c r="B2836" s="50">
        <f t="shared" si="51"/>
        <v>2814</v>
      </c>
      <c r="C2836" s="913"/>
      <c r="D2836" s="913"/>
      <c r="E2836" s="913"/>
      <c r="F2836" s="55"/>
      <c r="L2836" s="372"/>
      <c r="M2836" s="372"/>
      <c r="S2836" s="378"/>
      <c r="T2836" s="372"/>
      <c r="U2836" s="372"/>
      <c r="V2836" s="372"/>
    </row>
    <row r="2837" spans="1:22">
      <c r="A2837" s="52"/>
      <c r="B2837" s="50">
        <f t="shared" si="51"/>
        <v>2815</v>
      </c>
      <c r="C2837" s="913"/>
      <c r="D2837" s="913"/>
      <c r="E2837" s="913"/>
      <c r="F2837" s="55"/>
      <c r="L2837" s="372"/>
      <c r="M2837" s="372"/>
      <c r="S2837" s="378"/>
      <c r="T2837" s="372"/>
      <c r="U2837" s="372"/>
      <c r="V2837" s="372"/>
    </row>
    <row r="2838" spans="1:22">
      <c r="A2838" s="52"/>
      <c r="B2838" s="50">
        <f t="shared" si="51"/>
        <v>2816</v>
      </c>
      <c r="C2838" s="913"/>
      <c r="D2838" s="913"/>
      <c r="E2838" s="913"/>
      <c r="F2838" s="55"/>
      <c r="L2838" s="372"/>
      <c r="M2838" s="372"/>
      <c r="S2838" s="378"/>
      <c r="T2838" s="372"/>
      <c r="U2838" s="372"/>
      <c r="V2838" s="372"/>
    </row>
    <row r="2839" spans="1:22">
      <c r="A2839" s="52"/>
      <c r="B2839" s="50">
        <f t="shared" si="51"/>
        <v>2817</v>
      </c>
      <c r="C2839" s="913"/>
      <c r="D2839" s="913"/>
      <c r="E2839" s="913"/>
      <c r="F2839" s="55"/>
      <c r="L2839" s="372"/>
      <c r="M2839" s="372"/>
      <c r="S2839" s="378"/>
      <c r="T2839" s="372"/>
      <c r="U2839" s="372"/>
      <c r="V2839" s="372"/>
    </row>
    <row r="2840" spans="1:22">
      <c r="A2840" s="52"/>
      <c r="B2840" s="50">
        <f t="shared" si="51"/>
        <v>2818</v>
      </c>
      <c r="C2840" s="913"/>
      <c r="D2840" s="913"/>
      <c r="E2840" s="913"/>
      <c r="F2840" s="55"/>
      <c r="L2840" s="372"/>
      <c r="M2840" s="372"/>
      <c r="S2840" s="378"/>
      <c r="T2840" s="372"/>
      <c r="U2840" s="372"/>
      <c r="V2840" s="372"/>
    </row>
    <row r="2841" spans="1:22">
      <c r="A2841" s="52"/>
      <c r="B2841" s="50">
        <f t="shared" ref="B2841:B2904" si="52">B2840+1</f>
        <v>2819</v>
      </c>
      <c r="C2841" s="913"/>
      <c r="D2841" s="913"/>
      <c r="E2841" s="913"/>
      <c r="F2841" s="55"/>
      <c r="L2841" s="372"/>
      <c r="M2841" s="372"/>
      <c r="S2841" s="378"/>
      <c r="T2841" s="372"/>
      <c r="U2841" s="372"/>
      <c r="V2841" s="372"/>
    </row>
    <row r="2842" spans="1:22">
      <c r="A2842" s="52"/>
      <c r="B2842" s="50">
        <f t="shared" si="52"/>
        <v>2820</v>
      </c>
      <c r="C2842" s="913"/>
      <c r="D2842" s="913"/>
      <c r="E2842" s="913"/>
      <c r="F2842" s="55"/>
      <c r="L2842" s="372"/>
      <c r="M2842" s="372"/>
      <c r="S2842" s="378"/>
      <c r="T2842" s="372"/>
      <c r="U2842" s="372"/>
      <c r="V2842" s="372"/>
    </row>
    <row r="2843" spans="1:22">
      <c r="A2843" s="52"/>
      <c r="B2843" s="50">
        <f t="shared" si="52"/>
        <v>2821</v>
      </c>
      <c r="C2843" s="913"/>
      <c r="D2843" s="913"/>
      <c r="E2843" s="913"/>
      <c r="F2843" s="55"/>
      <c r="L2843" s="372"/>
      <c r="M2843" s="372"/>
      <c r="S2843" s="378"/>
      <c r="T2843" s="372"/>
      <c r="U2843" s="372"/>
      <c r="V2843" s="372"/>
    </row>
    <row r="2844" spans="1:22">
      <c r="A2844" s="52"/>
      <c r="B2844" s="50">
        <f t="shared" si="52"/>
        <v>2822</v>
      </c>
      <c r="C2844" s="913"/>
      <c r="D2844" s="913"/>
      <c r="E2844" s="913"/>
      <c r="F2844" s="55"/>
      <c r="L2844" s="372"/>
      <c r="M2844" s="372"/>
      <c r="S2844" s="378"/>
      <c r="T2844" s="372"/>
      <c r="U2844" s="372"/>
      <c r="V2844" s="372"/>
    </row>
    <row r="2845" spans="1:22">
      <c r="A2845" s="52"/>
      <c r="B2845" s="50">
        <f t="shared" si="52"/>
        <v>2823</v>
      </c>
      <c r="C2845" s="913"/>
      <c r="D2845" s="913"/>
      <c r="E2845" s="913"/>
      <c r="F2845" s="55"/>
      <c r="L2845" s="372"/>
      <c r="M2845" s="372"/>
      <c r="S2845" s="378"/>
      <c r="T2845" s="372"/>
      <c r="U2845" s="372"/>
      <c r="V2845" s="372"/>
    </row>
    <row r="2846" spans="1:22">
      <c r="A2846" s="52"/>
      <c r="B2846" s="50">
        <f t="shared" si="52"/>
        <v>2824</v>
      </c>
      <c r="C2846" s="913"/>
      <c r="D2846" s="913"/>
      <c r="E2846" s="913"/>
      <c r="F2846" s="55"/>
      <c r="L2846" s="372"/>
      <c r="M2846" s="372"/>
      <c r="S2846" s="378"/>
      <c r="T2846" s="372"/>
      <c r="U2846" s="372"/>
      <c r="V2846" s="372"/>
    </row>
    <row r="2847" spans="1:22">
      <c r="A2847" s="52"/>
      <c r="B2847" s="50">
        <f t="shared" si="52"/>
        <v>2825</v>
      </c>
      <c r="C2847" s="913"/>
      <c r="D2847" s="913"/>
      <c r="E2847" s="913"/>
      <c r="F2847" s="55"/>
      <c r="L2847" s="372"/>
      <c r="M2847" s="372"/>
      <c r="S2847" s="378"/>
      <c r="T2847" s="372"/>
      <c r="U2847" s="372"/>
      <c r="V2847" s="372"/>
    </row>
    <row r="2848" spans="1:22">
      <c r="A2848" s="52"/>
      <c r="B2848" s="50">
        <f t="shared" si="52"/>
        <v>2826</v>
      </c>
      <c r="C2848" s="913"/>
      <c r="D2848" s="913"/>
      <c r="E2848" s="913"/>
      <c r="F2848" s="55"/>
      <c r="L2848" s="372"/>
      <c r="M2848" s="372"/>
      <c r="S2848" s="378"/>
      <c r="T2848" s="372"/>
      <c r="U2848" s="372"/>
      <c r="V2848" s="372"/>
    </row>
    <row r="2849" spans="1:22">
      <c r="A2849" s="52"/>
      <c r="B2849" s="50">
        <f t="shared" si="52"/>
        <v>2827</v>
      </c>
      <c r="C2849" s="913"/>
      <c r="D2849" s="913"/>
      <c r="E2849" s="913"/>
      <c r="F2849" s="55"/>
      <c r="L2849" s="372"/>
      <c r="M2849" s="372"/>
      <c r="S2849" s="378"/>
      <c r="T2849" s="372"/>
      <c r="U2849" s="372"/>
      <c r="V2849" s="372"/>
    </row>
    <row r="2850" spans="1:22">
      <c r="A2850" s="52"/>
      <c r="B2850" s="50">
        <f t="shared" si="52"/>
        <v>2828</v>
      </c>
      <c r="C2850" s="913"/>
      <c r="D2850" s="913"/>
      <c r="E2850" s="913"/>
      <c r="F2850" s="55"/>
      <c r="L2850" s="372"/>
      <c r="M2850" s="372"/>
      <c r="S2850" s="378"/>
      <c r="T2850" s="372"/>
      <c r="U2850" s="372"/>
      <c r="V2850" s="372"/>
    </row>
    <row r="2851" spans="1:22">
      <c r="A2851" s="52"/>
      <c r="B2851" s="50">
        <f t="shared" si="52"/>
        <v>2829</v>
      </c>
      <c r="C2851" s="913"/>
      <c r="D2851" s="913"/>
      <c r="E2851" s="913"/>
      <c r="F2851" s="55"/>
      <c r="L2851" s="372"/>
      <c r="M2851" s="372"/>
      <c r="S2851" s="378"/>
      <c r="T2851" s="372"/>
      <c r="U2851" s="372"/>
      <c r="V2851" s="372"/>
    </row>
    <row r="2852" spans="1:22">
      <c r="A2852" s="52"/>
      <c r="B2852" s="50">
        <f t="shared" si="52"/>
        <v>2830</v>
      </c>
      <c r="C2852" s="913"/>
      <c r="D2852" s="913"/>
      <c r="E2852" s="913"/>
      <c r="F2852" s="55"/>
      <c r="L2852" s="372"/>
      <c r="M2852" s="372"/>
      <c r="S2852" s="378"/>
      <c r="T2852" s="372"/>
      <c r="U2852" s="372"/>
      <c r="V2852" s="372"/>
    </row>
    <row r="2853" spans="1:22">
      <c r="A2853" s="52"/>
      <c r="B2853" s="50">
        <f t="shared" si="52"/>
        <v>2831</v>
      </c>
      <c r="C2853" s="913"/>
      <c r="D2853" s="913"/>
      <c r="E2853" s="913"/>
      <c r="F2853" s="55"/>
      <c r="L2853" s="372"/>
      <c r="M2853" s="372"/>
      <c r="S2853" s="378"/>
      <c r="T2853" s="372"/>
      <c r="U2853" s="372"/>
      <c r="V2853" s="372"/>
    </row>
    <row r="2854" spans="1:22">
      <c r="A2854" s="52"/>
      <c r="B2854" s="50">
        <f t="shared" si="52"/>
        <v>2832</v>
      </c>
      <c r="C2854" s="913"/>
      <c r="D2854" s="913"/>
      <c r="E2854" s="913"/>
      <c r="F2854" s="55"/>
      <c r="L2854" s="372"/>
      <c r="M2854" s="372"/>
      <c r="S2854" s="378"/>
      <c r="T2854" s="372"/>
      <c r="U2854" s="372"/>
      <c r="V2854" s="372"/>
    </row>
    <row r="2855" spans="1:22">
      <c r="A2855" s="52"/>
      <c r="B2855" s="50">
        <f t="shared" si="52"/>
        <v>2833</v>
      </c>
      <c r="C2855" s="913"/>
      <c r="D2855" s="913"/>
      <c r="E2855" s="913"/>
      <c r="F2855" s="55"/>
      <c r="L2855" s="372"/>
      <c r="M2855" s="372"/>
      <c r="S2855" s="378"/>
      <c r="T2855" s="372"/>
      <c r="U2855" s="372"/>
      <c r="V2855" s="372"/>
    </row>
    <row r="2856" spans="1:22">
      <c r="A2856" s="52"/>
      <c r="B2856" s="50">
        <f t="shared" si="52"/>
        <v>2834</v>
      </c>
      <c r="C2856" s="913"/>
      <c r="D2856" s="913"/>
      <c r="E2856" s="913"/>
      <c r="F2856" s="55"/>
      <c r="L2856" s="372"/>
      <c r="M2856" s="372"/>
      <c r="S2856" s="378"/>
      <c r="T2856" s="372"/>
      <c r="U2856" s="372"/>
      <c r="V2856" s="372"/>
    </row>
    <row r="2857" spans="1:22">
      <c r="A2857" s="52"/>
      <c r="B2857" s="50">
        <f t="shared" si="52"/>
        <v>2835</v>
      </c>
      <c r="C2857" s="913"/>
      <c r="D2857" s="913"/>
      <c r="E2857" s="913"/>
      <c r="F2857" s="55"/>
      <c r="L2857" s="372"/>
      <c r="M2857" s="372"/>
      <c r="S2857" s="378"/>
      <c r="T2857" s="372"/>
      <c r="U2857" s="372"/>
      <c r="V2857" s="372"/>
    </row>
    <row r="2858" spans="1:22">
      <c r="A2858" s="52"/>
      <c r="B2858" s="50">
        <f t="shared" si="52"/>
        <v>2836</v>
      </c>
      <c r="C2858" s="913"/>
      <c r="D2858" s="913"/>
      <c r="E2858" s="913"/>
      <c r="F2858" s="55"/>
      <c r="L2858" s="372"/>
      <c r="M2858" s="372"/>
      <c r="S2858" s="378"/>
      <c r="T2858" s="372"/>
      <c r="U2858" s="372"/>
      <c r="V2858" s="372"/>
    </row>
    <row r="2859" spans="1:22">
      <c r="A2859" s="52"/>
      <c r="B2859" s="50">
        <f t="shared" si="52"/>
        <v>2837</v>
      </c>
      <c r="C2859" s="913"/>
      <c r="D2859" s="913"/>
      <c r="E2859" s="913"/>
      <c r="F2859" s="55"/>
      <c r="L2859" s="372"/>
      <c r="M2859" s="372"/>
      <c r="S2859" s="378"/>
      <c r="T2859" s="372"/>
      <c r="U2859" s="372"/>
      <c r="V2859" s="372"/>
    </row>
    <row r="2860" spans="1:22">
      <c r="A2860" s="52"/>
      <c r="B2860" s="50">
        <f t="shared" si="52"/>
        <v>2838</v>
      </c>
      <c r="C2860" s="913"/>
      <c r="D2860" s="913"/>
      <c r="E2860" s="913"/>
      <c r="F2860" s="55"/>
      <c r="L2860" s="372"/>
      <c r="M2860" s="372"/>
      <c r="S2860" s="378"/>
      <c r="T2860" s="372"/>
      <c r="U2860" s="372"/>
      <c r="V2860" s="372"/>
    </row>
    <row r="2861" spans="1:22">
      <c r="A2861" s="52"/>
      <c r="B2861" s="50">
        <f t="shared" si="52"/>
        <v>2839</v>
      </c>
      <c r="C2861" s="913"/>
      <c r="D2861" s="913"/>
      <c r="E2861" s="913"/>
      <c r="F2861" s="55"/>
      <c r="L2861" s="372"/>
      <c r="M2861" s="372"/>
      <c r="S2861" s="378"/>
      <c r="T2861" s="372"/>
      <c r="U2861" s="372"/>
      <c r="V2861" s="372"/>
    </row>
    <row r="2862" spans="1:22">
      <c r="A2862" s="52"/>
      <c r="B2862" s="50">
        <f t="shared" si="52"/>
        <v>2840</v>
      </c>
      <c r="C2862" s="913"/>
      <c r="D2862" s="913"/>
      <c r="E2862" s="913"/>
      <c r="F2862" s="55"/>
      <c r="L2862" s="372"/>
      <c r="M2862" s="372"/>
      <c r="S2862" s="378"/>
      <c r="T2862" s="372"/>
      <c r="U2862" s="372"/>
      <c r="V2862" s="372"/>
    </row>
    <row r="2863" spans="1:22">
      <c r="A2863" s="52"/>
      <c r="B2863" s="50">
        <f t="shared" si="52"/>
        <v>2841</v>
      </c>
      <c r="C2863" s="913"/>
      <c r="D2863" s="913"/>
      <c r="E2863" s="913"/>
      <c r="F2863" s="55"/>
      <c r="L2863" s="372"/>
      <c r="M2863" s="372"/>
      <c r="S2863" s="378"/>
      <c r="T2863" s="372"/>
      <c r="U2863" s="372"/>
      <c r="V2863" s="372"/>
    </row>
    <row r="2864" spans="1:22">
      <c r="A2864" s="52"/>
      <c r="B2864" s="50">
        <f t="shared" si="52"/>
        <v>2842</v>
      </c>
      <c r="C2864" s="913"/>
      <c r="D2864" s="913"/>
      <c r="E2864" s="913"/>
      <c r="F2864" s="55"/>
      <c r="L2864" s="372"/>
      <c r="M2864" s="372"/>
      <c r="S2864" s="378"/>
      <c r="T2864" s="372"/>
      <c r="U2864" s="372"/>
      <c r="V2864" s="372"/>
    </row>
    <row r="2865" spans="1:22">
      <c r="A2865" s="52"/>
      <c r="B2865" s="50">
        <f t="shared" si="52"/>
        <v>2843</v>
      </c>
      <c r="C2865" s="913"/>
      <c r="D2865" s="913"/>
      <c r="E2865" s="913"/>
      <c r="F2865" s="55"/>
      <c r="L2865" s="372"/>
      <c r="M2865" s="372"/>
      <c r="S2865" s="378"/>
      <c r="T2865" s="372"/>
      <c r="U2865" s="372"/>
      <c r="V2865" s="372"/>
    </row>
    <row r="2866" spans="1:22">
      <c r="A2866" s="52"/>
      <c r="B2866" s="50">
        <f t="shared" si="52"/>
        <v>2844</v>
      </c>
      <c r="C2866" s="913"/>
      <c r="D2866" s="913"/>
      <c r="E2866" s="913"/>
      <c r="F2866" s="55"/>
      <c r="L2866" s="372"/>
      <c r="M2866" s="372"/>
      <c r="S2866" s="378"/>
      <c r="T2866" s="372"/>
      <c r="U2866" s="372"/>
      <c r="V2866" s="372"/>
    </row>
    <row r="2867" spans="1:22">
      <c r="A2867" s="52"/>
      <c r="B2867" s="50">
        <f t="shared" si="52"/>
        <v>2845</v>
      </c>
      <c r="C2867" s="913"/>
      <c r="D2867" s="913"/>
      <c r="E2867" s="913"/>
      <c r="F2867" s="55"/>
      <c r="L2867" s="372"/>
      <c r="M2867" s="372"/>
      <c r="S2867" s="378"/>
      <c r="T2867" s="372"/>
      <c r="U2867" s="372"/>
      <c r="V2867" s="372"/>
    </row>
    <row r="2868" spans="1:22">
      <c r="A2868" s="52"/>
      <c r="B2868" s="50">
        <f t="shared" si="52"/>
        <v>2846</v>
      </c>
      <c r="C2868" s="913"/>
      <c r="D2868" s="913"/>
      <c r="E2868" s="913"/>
      <c r="F2868" s="55"/>
      <c r="L2868" s="372"/>
      <c r="M2868" s="372"/>
      <c r="S2868" s="378"/>
      <c r="T2868" s="372"/>
      <c r="U2868" s="372"/>
      <c r="V2868" s="372"/>
    </row>
    <row r="2869" spans="1:22">
      <c r="A2869" s="52"/>
      <c r="B2869" s="50">
        <f t="shared" si="52"/>
        <v>2847</v>
      </c>
      <c r="C2869" s="913"/>
      <c r="D2869" s="913"/>
      <c r="E2869" s="913"/>
      <c r="F2869" s="55"/>
      <c r="L2869" s="372"/>
      <c r="M2869" s="372"/>
      <c r="S2869" s="378"/>
      <c r="T2869" s="372"/>
      <c r="U2869" s="372"/>
      <c r="V2869" s="372"/>
    </row>
    <row r="2870" spans="1:22">
      <c r="A2870" s="52"/>
      <c r="B2870" s="50">
        <f t="shared" si="52"/>
        <v>2848</v>
      </c>
      <c r="C2870" s="913"/>
      <c r="D2870" s="913"/>
      <c r="E2870" s="913"/>
      <c r="F2870" s="55"/>
      <c r="L2870" s="372"/>
      <c r="M2870" s="372"/>
      <c r="S2870" s="378"/>
      <c r="T2870" s="372"/>
      <c r="U2870" s="372"/>
      <c r="V2870" s="372"/>
    </row>
    <row r="2871" spans="1:22">
      <c r="A2871" s="52"/>
      <c r="B2871" s="50">
        <f t="shared" si="52"/>
        <v>2849</v>
      </c>
      <c r="C2871" s="913"/>
      <c r="D2871" s="913"/>
      <c r="E2871" s="913"/>
      <c r="F2871" s="55"/>
      <c r="L2871" s="372"/>
      <c r="M2871" s="372"/>
      <c r="S2871" s="378"/>
      <c r="T2871" s="372"/>
      <c r="U2871" s="372"/>
      <c r="V2871" s="372"/>
    </row>
    <row r="2872" spans="1:22">
      <c r="A2872" s="52"/>
      <c r="B2872" s="50">
        <f t="shared" si="52"/>
        <v>2850</v>
      </c>
      <c r="C2872" s="913"/>
      <c r="D2872" s="913"/>
      <c r="E2872" s="913"/>
      <c r="F2872" s="55"/>
      <c r="L2872" s="372"/>
      <c r="M2872" s="372"/>
      <c r="S2872" s="378"/>
      <c r="T2872" s="372"/>
      <c r="U2872" s="372"/>
      <c r="V2872" s="372"/>
    </row>
    <row r="2873" spans="1:22">
      <c r="A2873" s="52"/>
      <c r="B2873" s="50">
        <f t="shared" si="52"/>
        <v>2851</v>
      </c>
      <c r="C2873" s="913"/>
      <c r="D2873" s="913"/>
      <c r="E2873" s="913"/>
      <c r="F2873" s="55"/>
      <c r="L2873" s="372"/>
      <c r="M2873" s="372"/>
      <c r="S2873" s="378"/>
      <c r="T2873" s="372"/>
      <c r="U2873" s="372"/>
      <c r="V2873" s="372"/>
    </row>
    <row r="2874" spans="1:22">
      <c r="A2874" s="52"/>
      <c r="B2874" s="50">
        <f t="shared" si="52"/>
        <v>2852</v>
      </c>
      <c r="C2874" s="913"/>
      <c r="D2874" s="913"/>
      <c r="E2874" s="913"/>
      <c r="F2874" s="55"/>
      <c r="L2874" s="372"/>
      <c r="M2874" s="372"/>
      <c r="S2874" s="378"/>
      <c r="T2874" s="372"/>
      <c r="U2874" s="372"/>
      <c r="V2874" s="372"/>
    </row>
    <row r="2875" spans="1:22">
      <c r="A2875" s="52"/>
      <c r="B2875" s="50">
        <f t="shared" si="52"/>
        <v>2853</v>
      </c>
      <c r="C2875" s="913"/>
      <c r="D2875" s="913"/>
      <c r="E2875" s="913"/>
      <c r="F2875" s="55"/>
      <c r="L2875" s="372"/>
      <c r="M2875" s="372"/>
      <c r="S2875" s="378"/>
      <c r="T2875" s="372"/>
      <c r="U2875" s="372"/>
      <c r="V2875" s="372"/>
    </row>
    <row r="2876" spans="1:22">
      <c r="A2876" s="52"/>
      <c r="B2876" s="50">
        <f t="shared" si="52"/>
        <v>2854</v>
      </c>
      <c r="C2876" s="913"/>
      <c r="D2876" s="913"/>
      <c r="E2876" s="913"/>
      <c r="F2876" s="55"/>
      <c r="L2876" s="372"/>
      <c r="M2876" s="372"/>
      <c r="S2876" s="378"/>
      <c r="T2876" s="372"/>
      <c r="U2876" s="372"/>
      <c r="V2876" s="372"/>
    </row>
    <row r="2877" spans="1:22">
      <c r="A2877" s="52"/>
      <c r="B2877" s="50">
        <f t="shared" si="52"/>
        <v>2855</v>
      </c>
      <c r="C2877" s="913"/>
      <c r="D2877" s="913"/>
      <c r="E2877" s="913"/>
      <c r="F2877" s="55"/>
      <c r="L2877" s="372"/>
      <c r="M2877" s="372"/>
      <c r="S2877" s="378"/>
      <c r="T2877" s="372"/>
      <c r="U2877" s="372"/>
      <c r="V2877" s="372"/>
    </row>
    <row r="2878" spans="1:22">
      <c r="A2878" s="52"/>
      <c r="B2878" s="50">
        <f t="shared" si="52"/>
        <v>2856</v>
      </c>
      <c r="C2878" s="913"/>
      <c r="D2878" s="913"/>
      <c r="E2878" s="913"/>
      <c r="F2878" s="55"/>
      <c r="L2878" s="372"/>
      <c r="M2878" s="372"/>
      <c r="S2878" s="378"/>
      <c r="T2878" s="372"/>
      <c r="U2878" s="372"/>
      <c r="V2878" s="372"/>
    </row>
    <row r="2879" spans="1:22">
      <c r="A2879" s="52"/>
      <c r="B2879" s="50">
        <f t="shared" si="52"/>
        <v>2857</v>
      </c>
      <c r="C2879" s="913"/>
      <c r="D2879" s="913"/>
      <c r="E2879" s="913"/>
      <c r="F2879" s="55"/>
      <c r="L2879" s="372"/>
      <c r="M2879" s="372"/>
      <c r="S2879" s="378"/>
      <c r="T2879" s="372"/>
      <c r="U2879" s="372"/>
      <c r="V2879" s="372"/>
    </row>
    <row r="2880" spans="1:22">
      <c r="A2880" s="52"/>
      <c r="B2880" s="50">
        <f t="shared" si="52"/>
        <v>2858</v>
      </c>
      <c r="C2880" s="913"/>
      <c r="D2880" s="913"/>
      <c r="E2880" s="913"/>
      <c r="F2880" s="55"/>
      <c r="L2880" s="372"/>
      <c r="M2880" s="372"/>
      <c r="S2880" s="378"/>
      <c r="T2880" s="372"/>
      <c r="U2880" s="372"/>
      <c r="V2880" s="372"/>
    </row>
    <row r="2881" spans="1:22">
      <c r="A2881" s="52"/>
      <c r="B2881" s="50">
        <f t="shared" si="52"/>
        <v>2859</v>
      </c>
      <c r="C2881" s="913"/>
      <c r="D2881" s="913"/>
      <c r="E2881" s="913"/>
      <c r="F2881" s="55"/>
      <c r="L2881" s="372"/>
      <c r="M2881" s="372"/>
      <c r="S2881" s="378"/>
      <c r="T2881" s="372"/>
      <c r="U2881" s="372"/>
      <c r="V2881" s="372"/>
    </row>
    <row r="2882" spans="1:22">
      <c r="A2882" s="52"/>
      <c r="B2882" s="50">
        <f t="shared" si="52"/>
        <v>2860</v>
      </c>
      <c r="C2882" s="913"/>
      <c r="D2882" s="913"/>
      <c r="E2882" s="913"/>
      <c r="F2882" s="55"/>
      <c r="L2882" s="372"/>
      <c r="M2882" s="372"/>
      <c r="S2882" s="378"/>
      <c r="T2882" s="372"/>
      <c r="U2882" s="372"/>
      <c r="V2882" s="372"/>
    </row>
    <row r="2883" spans="1:22">
      <c r="A2883" s="52"/>
      <c r="B2883" s="50">
        <f t="shared" si="52"/>
        <v>2861</v>
      </c>
      <c r="C2883" s="913"/>
      <c r="D2883" s="913"/>
      <c r="E2883" s="913"/>
      <c r="F2883" s="55"/>
      <c r="L2883" s="372"/>
      <c r="M2883" s="372"/>
      <c r="S2883" s="378"/>
      <c r="T2883" s="372"/>
      <c r="U2883" s="372"/>
      <c r="V2883" s="372"/>
    </row>
    <row r="2884" spans="1:22">
      <c r="A2884" s="52"/>
      <c r="B2884" s="50">
        <f t="shared" si="52"/>
        <v>2862</v>
      </c>
      <c r="C2884" s="913"/>
      <c r="D2884" s="913"/>
      <c r="E2884" s="913"/>
      <c r="F2884" s="55"/>
      <c r="L2884" s="372"/>
      <c r="M2884" s="372"/>
      <c r="S2884" s="378"/>
      <c r="T2884" s="372"/>
      <c r="U2884" s="372"/>
      <c r="V2884" s="372"/>
    </row>
    <row r="2885" spans="1:22">
      <c r="A2885" s="52"/>
      <c r="B2885" s="50">
        <f t="shared" si="52"/>
        <v>2863</v>
      </c>
      <c r="C2885" s="913"/>
      <c r="D2885" s="913"/>
      <c r="E2885" s="913"/>
      <c r="F2885" s="55"/>
      <c r="L2885" s="372"/>
      <c r="M2885" s="372"/>
      <c r="S2885" s="378"/>
      <c r="T2885" s="372"/>
      <c r="U2885" s="372"/>
      <c r="V2885" s="372"/>
    </row>
    <row r="2886" spans="1:22">
      <c r="A2886" s="52"/>
      <c r="B2886" s="50">
        <f t="shared" si="52"/>
        <v>2864</v>
      </c>
      <c r="C2886" s="913"/>
      <c r="D2886" s="913"/>
      <c r="E2886" s="913"/>
      <c r="F2886" s="55"/>
      <c r="L2886" s="372"/>
      <c r="M2886" s="372"/>
      <c r="S2886" s="378"/>
      <c r="T2886" s="372"/>
      <c r="U2886" s="372"/>
      <c r="V2886" s="372"/>
    </row>
    <row r="2887" spans="1:22">
      <c r="A2887" s="52"/>
      <c r="B2887" s="50">
        <f t="shared" si="52"/>
        <v>2865</v>
      </c>
      <c r="C2887" s="913"/>
      <c r="D2887" s="913"/>
      <c r="E2887" s="913"/>
      <c r="F2887" s="55"/>
      <c r="L2887" s="372"/>
      <c r="M2887" s="372"/>
      <c r="S2887" s="378"/>
      <c r="T2887" s="372"/>
      <c r="U2887" s="372"/>
      <c r="V2887" s="372"/>
    </row>
    <row r="2888" spans="1:22">
      <c r="A2888" s="52"/>
      <c r="B2888" s="50">
        <f t="shared" si="52"/>
        <v>2866</v>
      </c>
      <c r="C2888" s="913"/>
      <c r="D2888" s="913"/>
      <c r="E2888" s="913"/>
      <c r="F2888" s="55"/>
      <c r="L2888" s="372"/>
      <c r="M2888" s="372"/>
      <c r="S2888" s="378"/>
      <c r="T2888" s="372"/>
      <c r="U2888" s="372"/>
      <c r="V2888" s="372"/>
    </row>
    <row r="2889" spans="1:22">
      <c r="A2889" s="52"/>
      <c r="B2889" s="50">
        <f t="shared" si="52"/>
        <v>2867</v>
      </c>
      <c r="C2889" s="913"/>
      <c r="D2889" s="913"/>
      <c r="E2889" s="913"/>
      <c r="F2889" s="55"/>
      <c r="L2889" s="372"/>
      <c r="M2889" s="372"/>
      <c r="S2889" s="378"/>
      <c r="T2889" s="372"/>
      <c r="U2889" s="372"/>
      <c r="V2889" s="372"/>
    </row>
    <row r="2890" spans="1:22">
      <c r="A2890" s="52"/>
      <c r="B2890" s="50">
        <f t="shared" si="52"/>
        <v>2868</v>
      </c>
      <c r="C2890" s="913"/>
      <c r="D2890" s="913"/>
      <c r="E2890" s="913"/>
      <c r="F2890" s="55"/>
      <c r="L2890" s="372"/>
      <c r="M2890" s="372"/>
      <c r="S2890" s="378"/>
      <c r="T2890" s="372"/>
      <c r="U2890" s="372"/>
      <c r="V2890" s="372"/>
    </row>
    <row r="2891" spans="1:22">
      <c r="A2891" s="52"/>
      <c r="B2891" s="50">
        <f t="shared" si="52"/>
        <v>2869</v>
      </c>
      <c r="C2891" s="913"/>
      <c r="D2891" s="913"/>
      <c r="E2891" s="913"/>
      <c r="F2891" s="55"/>
      <c r="L2891" s="372"/>
      <c r="M2891" s="372"/>
      <c r="S2891" s="378"/>
      <c r="T2891" s="372"/>
      <c r="U2891" s="372"/>
      <c r="V2891" s="372"/>
    </row>
    <row r="2892" spans="1:22">
      <c r="A2892" s="52"/>
      <c r="B2892" s="50">
        <f t="shared" si="52"/>
        <v>2870</v>
      </c>
      <c r="C2892" s="913"/>
      <c r="D2892" s="913"/>
      <c r="E2892" s="913"/>
      <c r="F2892" s="55"/>
      <c r="L2892" s="372"/>
      <c r="M2892" s="372"/>
      <c r="S2892" s="378"/>
      <c r="T2892" s="372"/>
      <c r="U2892" s="372"/>
      <c r="V2892" s="372"/>
    </row>
    <row r="2893" spans="1:22">
      <c r="A2893" s="52"/>
      <c r="B2893" s="50">
        <f t="shared" si="52"/>
        <v>2871</v>
      </c>
      <c r="C2893" s="913"/>
      <c r="D2893" s="913"/>
      <c r="E2893" s="913"/>
      <c r="F2893" s="55"/>
      <c r="L2893" s="372"/>
      <c r="M2893" s="372"/>
      <c r="S2893" s="378"/>
      <c r="T2893" s="372"/>
      <c r="U2893" s="372"/>
      <c r="V2893" s="372"/>
    </row>
    <row r="2894" spans="1:22">
      <c r="A2894" s="52"/>
      <c r="B2894" s="50">
        <f t="shared" si="52"/>
        <v>2872</v>
      </c>
      <c r="C2894" s="913"/>
      <c r="D2894" s="913"/>
      <c r="E2894" s="913"/>
      <c r="F2894" s="55"/>
      <c r="L2894" s="372"/>
      <c r="M2894" s="372"/>
      <c r="S2894" s="378"/>
      <c r="T2894" s="372"/>
      <c r="U2894" s="372"/>
      <c r="V2894" s="372"/>
    </row>
    <row r="2895" spans="1:22">
      <c r="A2895" s="52"/>
      <c r="B2895" s="50">
        <f t="shared" si="52"/>
        <v>2873</v>
      </c>
      <c r="C2895" s="913"/>
      <c r="D2895" s="913"/>
      <c r="E2895" s="913"/>
      <c r="F2895" s="55"/>
      <c r="L2895" s="372"/>
      <c r="M2895" s="372"/>
      <c r="S2895" s="378"/>
      <c r="T2895" s="372"/>
      <c r="U2895" s="372"/>
      <c r="V2895" s="372"/>
    </row>
    <row r="2896" spans="1:22">
      <c r="A2896" s="52"/>
      <c r="B2896" s="50">
        <f t="shared" si="52"/>
        <v>2874</v>
      </c>
      <c r="C2896" s="913"/>
      <c r="D2896" s="913"/>
      <c r="E2896" s="913"/>
      <c r="F2896" s="55"/>
      <c r="L2896" s="372"/>
      <c r="M2896" s="372"/>
      <c r="S2896" s="378"/>
      <c r="T2896" s="372"/>
      <c r="U2896" s="372"/>
      <c r="V2896" s="372"/>
    </row>
    <row r="2897" spans="1:22">
      <c r="A2897" s="52"/>
      <c r="B2897" s="50">
        <f t="shared" si="52"/>
        <v>2875</v>
      </c>
      <c r="C2897" s="913"/>
      <c r="D2897" s="913"/>
      <c r="E2897" s="913"/>
      <c r="F2897" s="55"/>
      <c r="L2897" s="372"/>
      <c r="M2897" s="372"/>
      <c r="S2897" s="378"/>
      <c r="T2897" s="372"/>
      <c r="U2897" s="372"/>
      <c r="V2897" s="372"/>
    </row>
    <row r="2898" spans="1:22">
      <c r="A2898" s="52"/>
      <c r="B2898" s="50">
        <f t="shared" si="52"/>
        <v>2876</v>
      </c>
      <c r="C2898" s="913"/>
      <c r="D2898" s="913"/>
      <c r="E2898" s="913"/>
      <c r="F2898" s="55"/>
      <c r="L2898" s="372"/>
      <c r="M2898" s="372"/>
      <c r="S2898" s="378"/>
      <c r="T2898" s="372"/>
      <c r="U2898" s="372"/>
      <c r="V2898" s="372"/>
    </row>
    <row r="2899" spans="1:22">
      <c r="A2899" s="52"/>
      <c r="B2899" s="50">
        <f t="shared" si="52"/>
        <v>2877</v>
      </c>
      <c r="C2899" s="913"/>
      <c r="D2899" s="913"/>
      <c r="E2899" s="913"/>
      <c r="F2899" s="55"/>
      <c r="L2899" s="372"/>
      <c r="M2899" s="372"/>
      <c r="S2899" s="378"/>
      <c r="T2899" s="372"/>
      <c r="U2899" s="372"/>
      <c r="V2899" s="372"/>
    </row>
    <row r="2900" spans="1:22">
      <c r="A2900" s="52"/>
      <c r="B2900" s="50">
        <f t="shared" si="52"/>
        <v>2878</v>
      </c>
      <c r="C2900" s="913"/>
      <c r="D2900" s="913"/>
      <c r="E2900" s="913"/>
      <c r="F2900" s="55"/>
      <c r="L2900" s="372"/>
      <c r="M2900" s="372"/>
      <c r="S2900" s="378"/>
      <c r="T2900" s="372"/>
      <c r="U2900" s="372"/>
      <c r="V2900" s="372"/>
    </row>
    <row r="2901" spans="1:22">
      <c r="A2901" s="52"/>
      <c r="B2901" s="50">
        <f t="shared" si="52"/>
        <v>2879</v>
      </c>
      <c r="C2901" s="913"/>
      <c r="D2901" s="913"/>
      <c r="E2901" s="913"/>
      <c r="F2901" s="55"/>
      <c r="L2901" s="372"/>
      <c r="M2901" s="372"/>
      <c r="S2901" s="378"/>
      <c r="T2901" s="372"/>
      <c r="U2901" s="372"/>
      <c r="V2901" s="372"/>
    </row>
    <row r="2902" spans="1:22">
      <c r="A2902" s="52"/>
      <c r="B2902" s="50">
        <f t="shared" si="52"/>
        <v>2880</v>
      </c>
      <c r="C2902" s="913"/>
      <c r="D2902" s="913"/>
      <c r="E2902" s="913"/>
      <c r="F2902" s="55"/>
      <c r="L2902" s="372"/>
      <c r="M2902" s="372"/>
      <c r="S2902" s="378"/>
      <c r="T2902" s="372"/>
      <c r="U2902" s="372"/>
      <c r="V2902" s="372"/>
    </row>
    <row r="2903" spans="1:22">
      <c r="A2903" s="52"/>
      <c r="B2903" s="50">
        <f t="shared" si="52"/>
        <v>2881</v>
      </c>
      <c r="C2903" s="913"/>
      <c r="D2903" s="913"/>
      <c r="E2903" s="913"/>
      <c r="F2903" s="55"/>
      <c r="L2903" s="372"/>
      <c r="M2903" s="372"/>
      <c r="S2903" s="378"/>
      <c r="T2903" s="372"/>
      <c r="U2903" s="372"/>
      <c r="V2903" s="372"/>
    </row>
    <row r="2904" spans="1:22">
      <c r="A2904" s="52"/>
      <c r="B2904" s="50">
        <f t="shared" si="52"/>
        <v>2882</v>
      </c>
      <c r="C2904" s="913"/>
      <c r="D2904" s="913"/>
      <c r="E2904" s="913"/>
      <c r="F2904" s="55"/>
      <c r="L2904" s="372"/>
      <c r="M2904" s="372"/>
      <c r="S2904" s="378"/>
      <c r="T2904" s="372"/>
      <c r="U2904" s="372"/>
      <c r="V2904" s="372"/>
    </row>
    <row r="2905" spans="1:22">
      <c r="A2905" s="52"/>
      <c r="B2905" s="50">
        <f t="shared" ref="B2905:B2968" si="53">B2904+1</f>
        <v>2883</v>
      </c>
      <c r="C2905" s="913"/>
      <c r="D2905" s="913"/>
      <c r="E2905" s="913"/>
      <c r="F2905" s="55"/>
      <c r="L2905" s="372"/>
      <c r="M2905" s="372"/>
      <c r="S2905" s="378"/>
      <c r="T2905" s="372"/>
      <c r="U2905" s="372"/>
      <c r="V2905" s="372"/>
    </row>
    <row r="2906" spans="1:22">
      <c r="A2906" s="52"/>
      <c r="B2906" s="50">
        <f t="shared" si="53"/>
        <v>2884</v>
      </c>
      <c r="C2906" s="913"/>
      <c r="D2906" s="913"/>
      <c r="E2906" s="913"/>
      <c r="F2906" s="55"/>
      <c r="L2906" s="372"/>
      <c r="M2906" s="372"/>
      <c r="S2906" s="378"/>
      <c r="T2906" s="372"/>
      <c r="U2906" s="372"/>
      <c r="V2906" s="372"/>
    </row>
    <row r="2907" spans="1:22">
      <c r="A2907" s="52"/>
      <c r="B2907" s="50">
        <f t="shared" si="53"/>
        <v>2885</v>
      </c>
      <c r="C2907" s="913"/>
      <c r="D2907" s="913"/>
      <c r="E2907" s="913"/>
      <c r="F2907" s="55"/>
      <c r="L2907" s="372"/>
      <c r="M2907" s="372"/>
      <c r="S2907" s="378"/>
      <c r="T2907" s="372"/>
      <c r="U2907" s="372"/>
      <c r="V2907" s="372"/>
    </row>
    <row r="2908" spans="1:22">
      <c r="A2908" s="52"/>
      <c r="B2908" s="50">
        <f t="shared" si="53"/>
        <v>2886</v>
      </c>
      <c r="C2908" s="913"/>
      <c r="D2908" s="913"/>
      <c r="E2908" s="913"/>
      <c r="F2908" s="55"/>
      <c r="L2908" s="372"/>
      <c r="M2908" s="372"/>
      <c r="S2908" s="378"/>
      <c r="T2908" s="372"/>
      <c r="U2908" s="372"/>
      <c r="V2908" s="372"/>
    </row>
    <row r="2909" spans="1:22">
      <c r="A2909" s="52"/>
      <c r="B2909" s="50">
        <f t="shared" si="53"/>
        <v>2887</v>
      </c>
      <c r="C2909" s="913"/>
      <c r="D2909" s="913"/>
      <c r="E2909" s="913"/>
      <c r="F2909" s="55"/>
      <c r="L2909" s="372"/>
      <c r="M2909" s="372"/>
      <c r="S2909" s="378"/>
      <c r="T2909" s="372"/>
      <c r="U2909" s="372"/>
      <c r="V2909" s="372"/>
    </row>
    <row r="2910" spans="1:22">
      <c r="A2910" s="52"/>
      <c r="B2910" s="50">
        <f t="shared" si="53"/>
        <v>2888</v>
      </c>
      <c r="C2910" s="913"/>
      <c r="D2910" s="913"/>
      <c r="E2910" s="913"/>
      <c r="F2910" s="55"/>
      <c r="L2910" s="372"/>
      <c r="M2910" s="372"/>
      <c r="S2910" s="378"/>
      <c r="T2910" s="372"/>
      <c r="U2910" s="372"/>
      <c r="V2910" s="372"/>
    </row>
    <row r="2911" spans="1:22">
      <c r="A2911" s="52"/>
      <c r="B2911" s="50">
        <f t="shared" si="53"/>
        <v>2889</v>
      </c>
      <c r="C2911" s="913"/>
      <c r="D2911" s="913"/>
      <c r="E2911" s="913"/>
      <c r="F2911" s="55"/>
      <c r="L2911" s="372"/>
      <c r="M2911" s="372"/>
      <c r="S2911" s="378"/>
      <c r="T2911" s="372"/>
      <c r="U2911" s="372"/>
      <c r="V2911" s="372"/>
    </row>
    <row r="2912" spans="1:22">
      <c r="A2912" s="52"/>
      <c r="B2912" s="50">
        <f t="shared" si="53"/>
        <v>2890</v>
      </c>
      <c r="C2912" s="913"/>
      <c r="D2912" s="913"/>
      <c r="E2912" s="913"/>
      <c r="F2912" s="55"/>
      <c r="L2912" s="372"/>
      <c r="M2912" s="372"/>
      <c r="S2912" s="378"/>
      <c r="T2912" s="372"/>
      <c r="U2912" s="372"/>
      <c r="V2912" s="372"/>
    </row>
    <row r="2913" spans="1:22">
      <c r="A2913" s="52"/>
      <c r="B2913" s="50">
        <f t="shared" si="53"/>
        <v>2891</v>
      </c>
      <c r="C2913" s="913"/>
      <c r="D2913" s="913"/>
      <c r="E2913" s="913"/>
      <c r="F2913" s="55"/>
      <c r="L2913" s="372"/>
      <c r="M2913" s="372"/>
      <c r="S2913" s="378"/>
      <c r="T2913" s="372"/>
      <c r="U2913" s="372"/>
      <c r="V2913" s="372"/>
    </row>
    <row r="2914" spans="1:22">
      <c r="A2914" s="52"/>
      <c r="B2914" s="50">
        <f t="shared" si="53"/>
        <v>2892</v>
      </c>
      <c r="C2914" s="913"/>
      <c r="D2914" s="913"/>
      <c r="E2914" s="913"/>
      <c r="F2914" s="55"/>
      <c r="L2914" s="372"/>
      <c r="M2914" s="372"/>
      <c r="S2914" s="378"/>
      <c r="T2914" s="372"/>
      <c r="U2914" s="372"/>
      <c r="V2914" s="372"/>
    </row>
    <row r="2915" spans="1:22">
      <c r="A2915" s="52"/>
      <c r="B2915" s="50">
        <f t="shared" si="53"/>
        <v>2893</v>
      </c>
      <c r="C2915" s="913"/>
      <c r="D2915" s="913"/>
      <c r="E2915" s="913"/>
      <c r="F2915" s="55"/>
      <c r="L2915" s="372"/>
      <c r="M2915" s="372"/>
      <c r="S2915" s="378"/>
      <c r="T2915" s="372"/>
      <c r="U2915" s="372"/>
      <c r="V2915" s="372"/>
    </row>
    <row r="2916" spans="1:22">
      <c r="A2916" s="52"/>
      <c r="B2916" s="50">
        <f t="shared" si="53"/>
        <v>2894</v>
      </c>
      <c r="C2916" s="913"/>
      <c r="D2916" s="913"/>
      <c r="E2916" s="913"/>
      <c r="F2916" s="55"/>
      <c r="L2916" s="372"/>
      <c r="M2916" s="372"/>
      <c r="S2916" s="378"/>
      <c r="T2916" s="372"/>
      <c r="U2916" s="372"/>
      <c r="V2916" s="372"/>
    </row>
    <row r="2917" spans="1:22">
      <c r="A2917" s="52"/>
      <c r="B2917" s="50">
        <f t="shared" si="53"/>
        <v>2895</v>
      </c>
      <c r="C2917" s="913"/>
      <c r="D2917" s="913"/>
      <c r="E2917" s="913"/>
      <c r="F2917" s="55"/>
      <c r="L2917" s="372"/>
      <c r="M2917" s="372"/>
      <c r="S2917" s="378"/>
      <c r="T2917" s="372"/>
      <c r="U2917" s="372"/>
      <c r="V2917" s="372"/>
    </row>
    <row r="2918" spans="1:22">
      <c r="A2918" s="52"/>
      <c r="B2918" s="50">
        <f t="shared" si="53"/>
        <v>2896</v>
      </c>
      <c r="C2918" s="913"/>
      <c r="D2918" s="913"/>
      <c r="E2918" s="913"/>
      <c r="F2918" s="55"/>
      <c r="L2918" s="372"/>
      <c r="M2918" s="372"/>
      <c r="S2918" s="378"/>
      <c r="T2918" s="372"/>
      <c r="U2918" s="372"/>
      <c r="V2918" s="372"/>
    </row>
    <row r="2919" spans="1:22">
      <c r="A2919" s="52"/>
      <c r="B2919" s="50">
        <f t="shared" si="53"/>
        <v>2897</v>
      </c>
      <c r="C2919" s="913"/>
      <c r="D2919" s="913"/>
      <c r="E2919" s="913"/>
      <c r="F2919" s="55"/>
      <c r="L2919" s="372"/>
      <c r="M2919" s="372"/>
      <c r="S2919" s="378"/>
      <c r="T2919" s="372"/>
      <c r="U2919" s="372"/>
      <c r="V2919" s="372"/>
    </row>
    <row r="2920" spans="1:22">
      <c r="A2920" s="52"/>
      <c r="B2920" s="50">
        <f t="shared" si="53"/>
        <v>2898</v>
      </c>
      <c r="C2920" s="913"/>
      <c r="D2920" s="913"/>
      <c r="E2920" s="913"/>
      <c r="F2920" s="55"/>
      <c r="L2920" s="372"/>
      <c r="M2920" s="372"/>
      <c r="S2920" s="378"/>
      <c r="T2920" s="372"/>
      <c r="U2920" s="372"/>
      <c r="V2920" s="372"/>
    </row>
    <row r="2921" spans="1:22">
      <c r="A2921" s="52"/>
      <c r="B2921" s="50">
        <f t="shared" si="53"/>
        <v>2899</v>
      </c>
      <c r="C2921" s="913"/>
      <c r="D2921" s="913"/>
      <c r="E2921" s="913"/>
      <c r="F2921" s="55"/>
      <c r="L2921" s="372"/>
      <c r="M2921" s="372"/>
      <c r="S2921" s="378"/>
      <c r="T2921" s="372"/>
      <c r="U2921" s="372"/>
      <c r="V2921" s="372"/>
    </row>
    <row r="2922" spans="1:22">
      <c r="A2922" s="52"/>
      <c r="B2922" s="50">
        <f t="shared" si="53"/>
        <v>2900</v>
      </c>
      <c r="C2922" s="913"/>
      <c r="D2922" s="913"/>
      <c r="E2922" s="913"/>
      <c r="F2922" s="55"/>
      <c r="L2922" s="372"/>
      <c r="M2922" s="372"/>
      <c r="S2922" s="378"/>
      <c r="T2922" s="372"/>
      <c r="U2922" s="372"/>
      <c r="V2922" s="372"/>
    </row>
    <row r="2923" spans="1:22">
      <c r="A2923" s="52"/>
      <c r="B2923" s="50">
        <f t="shared" si="53"/>
        <v>2901</v>
      </c>
      <c r="C2923" s="913"/>
      <c r="D2923" s="913"/>
      <c r="E2923" s="913"/>
      <c r="F2923" s="55"/>
      <c r="L2923" s="372"/>
      <c r="M2923" s="372"/>
      <c r="S2923" s="378"/>
      <c r="T2923" s="372"/>
      <c r="U2923" s="372"/>
      <c r="V2923" s="372"/>
    </row>
    <row r="2924" spans="1:22">
      <c r="A2924" s="52"/>
      <c r="B2924" s="50">
        <f t="shared" si="53"/>
        <v>2902</v>
      </c>
      <c r="C2924" s="913"/>
      <c r="D2924" s="913"/>
      <c r="E2924" s="913"/>
      <c r="F2924" s="55"/>
      <c r="L2924" s="372"/>
      <c r="M2924" s="372"/>
      <c r="S2924" s="378"/>
      <c r="T2924" s="372"/>
      <c r="U2924" s="372"/>
      <c r="V2924" s="372"/>
    </row>
    <row r="2925" spans="1:22">
      <c r="A2925" s="52"/>
      <c r="B2925" s="50">
        <f t="shared" si="53"/>
        <v>2903</v>
      </c>
      <c r="C2925" s="913"/>
      <c r="D2925" s="913"/>
      <c r="E2925" s="913"/>
      <c r="F2925" s="55"/>
      <c r="L2925" s="372"/>
      <c r="M2925" s="372"/>
      <c r="S2925" s="378"/>
      <c r="T2925" s="372"/>
      <c r="U2925" s="372"/>
      <c r="V2925" s="372"/>
    </row>
    <row r="2926" spans="1:22">
      <c r="A2926" s="52"/>
      <c r="B2926" s="50">
        <f t="shared" si="53"/>
        <v>2904</v>
      </c>
      <c r="C2926" s="913"/>
      <c r="D2926" s="913"/>
      <c r="E2926" s="913"/>
      <c r="F2926" s="55"/>
      <c r="L2926" s="372"/>
      <c r="M2926" s="372"/>
      <c r="S2926" s="378"/>
      <c r="T2926" s="372"/>
      <c r="U2926" s="372"/>
      <c r="V2926" s="372"/>
    </row>
    <row r="2927" spans="1:22">
      <c r="A2927" s="52"/>
      <c r="B2927" s="50">
        <f t="shared" si="53"/>
        <v>2905</v>
      </c>
      <c r="C2927" s="913"/>
      <c r="D2927" s="913"/>
      <c r="E2927" s="913"/>
      <c r="F2927" s="55"/>
      <c r="L2927" s="372"/>
      <c r="M2927" s="372"/>
      <c r="S2927" s="378"/>
      <c r="T2927" s="372"/>
      <c r="U2927" s="372"/>
      <c r="V2927" s="372"/>
    </row>
    <row r="2928" spans="1:22">
      <c r="A2928" s="52"/>
      <c r="B2928" s="50">
        <f t="shared" si="53"/>
        <v>2906</v>
      </c>
      <c r="C2928" s="913"/>
      <c r="D2928" s="913"/>
      <c r="E2928" s="913"/>
      <c r="F2928" s="55"/>
      <c r="L2928" s="372"/>
      <c r="M2928" s="372"/>
      <c r="S2928" s="378"/>
      <c r="T2928" s="372"/>
      <c r="U2928" s="372"/>
      <c r="V2928" s="372"/>
    </row>
    <row r="2929" spans="1:22">
      <c r="A2929" s="52"/>
      <c r="B2929" s="50">
        <f t="shared" si="53"/>
        <v>2907</v>
      </c>
      <c r="C2929" s="913"/>
      <c r="D2929" s="913"/>
      <c r="E2929" s="913"/>
      <c r="F2929" s="55"/>
      <c r="L2929" s="372"/>
      <c r="M2929" s="372"/>
      <c r="S2929" s="378"/>
      <c r="T2929" s="372"/>
      <c r="U2929" s="372"/>
      <c r="V2929" s="372"/>
    </row>
    <row r="2930" spans="1:22">
      <c r="A2930" s="52"/>
      <c r="B2930" s="50">
        <f t="shared" si="53"/>
        <v>2908</v>
      </c>
      <c r="C2930" s="913"/>
      <c r="D2930" s="913"/>
      <c r="E2930" s="913"/>
      <c r="F2930" s="55"/>
      <c r="L2930" s="372"/>
      <c r="M2930" s="372"/>
      <c r="S2930" s="378"/>
      <c r="T2930" s="372"/>
      <c r="U2930" s="372"/>
      <c r="V2930" s="372"/>
    </row>
    <row r="2931" spans="1:22">
      <c r="A2931" s="52"/>
      <c r="B2931" s="50">
        <f t="shared" si="53"/>
        <v>2909</v>
      </c>
      <c r="C2931" s="913"/>
      <c r="D2931" s="913"/>
      <c r="E2931" s="913"/>
      <c r="F2931" s="55"/>
      <c r="L2931" s="372"/>
      <c r="M2931" s="372"/>
      <c r="S2931" s="378"/>
      <c r="T2931" s="372"/>
      <c r="U2931" s="372"/>
      <c r="V2931" s="372"/>
    </row>
    <row r="2932" spans="1:22">
      <c r="A2932" s="52"/>
      <c r="B2932" s="50">
        <f t="shared" si="53"/>
        <v>2910</v>
      </c>
      <c r="C2932" s="913"/>
      <c r="D2932" s="913"/>
      <c r="E2932" s="913"/>
      <c r="F2932" s="55"/>
      <c r="L2932" s="372"/>
      <c r="M2932" s="372"/>
      <c r="S2932" s="378"/>
      <c r="T2932" s="372"/>
      <c r="U2932" s="372"/>
      <c r="V2932" s="372"/>
    </row>
    <row r="2933" spans="1:22">
      <c r="A2933" s="52"/>
      <c r="B2933" s="50">
        <f t="shared" si="53"/>
        <v>2911</v>
      </c>
      <c r="C2933" s="913"/>
      <c r="D2933" s="913"/>
      <c r="E2933" s="913"/>
      <c r="F2933" s="55"/>
      <c r="L2933" s="372"/>
      <c r="M2933" s="372"/>
      <c r="S2933" s="378"/>
      <c r="T2933" s="372"/>
      <c r="U2933" s="372"/>
      <c r="V2933" s="372"/>
    </row>
    <row r="2934" spans="1:22">
      <c r="A2934" s="52"/>
      <c r="B2934" s="50">
        <f t="shared" si="53"/>
        <v>2912</v>
      </c>
      <c r="C2934" s="913"/>
      <c r="D2934" s="913"/>
      <c r="E2934" s="913"/>
      <c r="F2934" s="55"/>
      <c r="L2934" s="372"/>
      <c r="M2934" s="372"/>
      <c r="S2934" s="378"/>
      <c r="T2934" s="372"/>
      <c r="U2934" s="372"/>
      <c r="V2934" s="372"/>
    </row>
    <row r="2935" spans="1:22">
      <c r="A2935" s="52"/>
      <c r="B2935" s="50">
        <f t="shared" si="53"/>
        <v>2913</v>
      </c>
      <c r="C2935" s="913"/>
      <c r="D2935" s="913"/>
      <c r="E2935" s="913"/>
      <c r="F2935" s="55"/>
      <c r="L2935" s="372"/>
      <c r="M2935" s="372"/>
      <c r="S2935" s="378"/>
      <c r="T2935" s="372"/>
      <c r="U2935" s="372"/>
      <c r="V2935" s="372"/>
    </row>
    <row r="2936" spans="1:22">
      <c r="A2936" s="52"/>
      <c r="B2936" s="50">
        <f t="shared" si="53"/>
        <v>2914</v>
      </c>
      <c r="C2936" s="913"/>
      <c r="D2936" s="913"/>
      <c r="E2936" s="913"/>
      <c r="F2936" s="55"/>
      <c r="L2936" s="372"/>
      <c r="M2936" s="372"/>
      <c r="S2936" s="378"/>
      <c r="T2936" s="372"/>
      <c r="U2936" s="372"/>
      <c r="V2936" s="372"/>
    </row>
    <row r="2937" spans="1:22">
      <c r="A2937" s="52"/>
      <c r="B2937" s="50">
        <f t="shared" si="53"/>
        <v>2915</v>
      </c>
      <c r="C2937" s="913"/>
      <c r="D2937" s="913"/>
      <c r="E2937" s="913"/>
      <c r="F2937" s="55"/>
      <c r="L2937" s="372"/>
      <c r="M2937" s="372"/>
      <c r="S2937" s="378"/>
      <c r="T2937" s="372"/>
      <c r="U2937" s="372"/>
      <c r="V2937" s="372"/>
    </row>
    <row r="2938" spans="1:22">
      <c r="A2938" s="52"/>
      <c r="B2938" s="50">
        <f t="shared" si="53"/>
        <v>2916</v>
      </c>
      <c r="C2938" s="913"/>
      <c r="D2938" s="913"/>
      <c r="E2938" s="913"/>
      <c r="F2938" s="55"/>
      <c r="L2938" s="372"/>
      <c r="M2938" s="372"/>
      <c r="S2938" s="378"/>
      <c r="T2938" s="372"/>
      <c r="U2938" s="372"/>
      <c r="V2938" s="372"/>
    </row>
    <row r="2939" spans="1:22">
      <c r="A2939" s="52"/>
      <c r="B2939" s="50">
        <f t="shared" si="53"/>
        <v>2917</v>
      </c>
      <c r="C2939" s="913"/>
      <c r="D2939" s="913"/>
      <c r="E2939" s="913"/>
      <c r="F2939" s="55"/>
      <c r="L2939" s="372"/>
      <c r="M2939" s="372"/>
      <c r="S2939" s="378"/>
      <c r="T2939" s="372"/>
      <c r="U2939" s="372"/>
      <c r="V2939" s="372"/>
    </row>
    <row r="2940" spans="1:22">
      <c r="A2940" s="52"/>
      <c r="B2940" s="50">
        <f t="shared" si="53"/>
        <v>2918</v>
      </c>
      <c r="C2940" s="913"/>
      <c r="D2940" s="913"/>
      <c r="E2940" s="913"/>
      <c r="F2940" s="55"/>
      <c r="L2940" s="372"/>
      <c r="M2940" s="372"/>
      <c r="S2940" s="378"/>
      <c r="T2940" s="372"/>
      <c r="U2940" s="372"/>
      <c r="V2940" s="372"/>
    </row>
    <row r="2941" spans="1:22">
      <c r="A2941" s="52"/>
      <c r="B2941" s="50">
        <f t="shared" si="53"/>
        <v>2919</v>
      </c>
      <c r="C2941" s="913"/>
      <c r="D2941" s="913"/>
      <c r="E2941" s="913"/>
      <c r="F2941" s="55"/>
      <c r="L2941" s="372"/>
      <c r="M2941" s="372"/>
      <c r="S2941" s="378"/>
      <c r="T2941" s="372"/>
      <c r="U2941" s="372"/>
      <c r="V2941" s="372"/>
    </row>
    <row r="2942" spans="1:22">
      <c r="A2942" s="52"/>
      <c r="B2942" s="50">
        <f t="shared" si="53"/>
        <v>2920</v>
      </c>
      <c r="C2942" s="913"/>
      <c r="D2942" s="913"/>
      <c r="E2942" s="913"/>
      <c r="F2942" s="55"/>
      <c r="L2942" s="372"/>
      <c r="M2942" s="372"/>
      <c r="S2942" s="378"/>
      <c r="T2942" s="372"/>
      <c r="U2942" s="372"/>
      <c r="V2942" s="372"/>
    </row>
    <row r="2943" spans="1:22">
      <c r="A2943" s="52"/>
      <c r="B2943" s="50">
        <f t="shared" si="53"/>
        <v>2921</v>
      </c>
      <c r="C2943" s="913"/>
      <c r="D2943" s="913"/>
      <c r="E2943" s="913"/>
      <c r="F2943" s="55"/>
      <c r="L2943" s="372"/>
      <c r="M2943" s="372"/>
      <c r="S2943" s="378"/>
      <c r="T2943" s="372"/>
      <c r="U2943" s="372"/>
      <c r="V2943" s="372"/>
    </row>
    <row r="2944" spans="1:22">
      <c r="A2944" s="52"/>
      <c r="B2944" s="50">
        <f t="shared" si="53"/>
        <v>2922</v>
      </c>
      <c r="C2944" s="913"/>
      <c r="D2944" s="913"/>
      <c r="E2944" s="913"/>
      <c r="F2944" s="55"/>
      <c r="L2944" s="372"/>
      <c r="M2944" s="372"/>
      <c r="S2944" s="378"/>
      <c r="T2944" s="372"/>
      <c r="U2944" s="372"/>
      <c r="V2944" s="372"/>
    </row>
    <row r="2945" spans="1:22">
      <c r="A2945" s="52"/>
      <c r="B2945" s="50">
        <f t="shared" si="53"/>
        <v>2923</v>
      </c>
      <c r="C2945" s="913"/>
      <c r="D2945" s="913"/>
      <c r="E2945" s="913"/>
      <c r="F2945" s="55"/>
      <c r="L2945" s="372"/>
      <c r="M2945" s="372"/>
      <c r="S2945" s="378"/>
      <c r="T2945" s="372"/>
      <c r="U2945" s="372"/>
      <c r="V2945" s="372"/>
    </row>
    <row r="2946" spans="1:22">
      <c r="A2946" s="52"/>
      <c r="B2946" s="50">
        <f t="shared" si="53"/>
        <v>2924</v>
      </c>
      <c r="C2946" s="913"/>
      <c r="D2946" s="913"/>
      <c r="E2946" s="913"/>
      <c r="F2946" s="55"/>
      <c r="L2946" s="372"/>
      <c r="M2946" s="372"/>
      <c r="S2946" s="378"/>
      <c r="T2946" s="372"/>
      <c r="U2946" s="372"/>
      <c r="V2946" s="372"/>
    </row>
    <row r="2947" spans="1:22">
      <c r="A2947" s="52"/>
      <c r="B2947" s="50">
        <f t="shared" si="53"/>
        <v>2925</v>
      </c>
      <c r="C2947" s="913"/>
      <c r="D2947" s="913"/>
      <c r="E2947" s="913"/>
      <c r="F2947" s="55"/>
      <c r="L2947" s="372"/>
      <c r="M2947" s="372"/>
      <c r="S2947" s="378"/>
      <c r="T2947" s="372"/>
      <c r="U2947" s="372"/>
      <c r="V2947" s="372"/>
    </row>
    <row r="2948" spans="1:22">
      <c r="A2948" s="52"/>
      <c r="B2948" s="50">
        <f t="shared" si="53"/>
        <v>2926</v>
      </c>
      <c r="C2948" s="913"/>
      <c r="D2948" s="913"/>
      <c r="E2948" s="913"/>
      <c r="F2948" s="55"/>
      <c r="L2948" s="372"/>
      <c r="M2948" s="372"/>
      <c r="S2948" s="378"/>
      <c r="T2948" s="372"/>
      <c r="U2948" s="372"/>
      <c r="V2948" s="372"/>
    </row>
    <row r="2949" spans="1:22">
      <c r="A2949" s="52"/>
      <c r="B2949" s="50">
        <f t="shared" si="53"/>
        <v>2927</v>
      </c>
      <c r="C2949" s="913"/>
      <c r="D2949" s="913"/>
      <c r="E2949" s="913"/>
      <c r="F2949" s="55"/>
      <c r="L2949" s="372"/>
      <c r="M2949" s="372"/>
      <c r="S2949" s="378"/>
      <c r="T2949" s="372"/>
      <c r="U2949" s="372"/>
      <c r="V2949" s="372"/>
    </row>
    <row r="2950" spans="1:22">
      <c r="A2950" s="52"/>
      <c r="B2950" s="50">
        <f t="shared" si="53"/>
        <v>2928</v>
      </c>
      <c r="C2950" s="913"/>
      <c r="D2950" s="913"/>
      <c r="E2950" s="913"/>
      <c r="F2950" s="55"/>
      <c r="L2950" s="372"/>
      <c r="M2950" s="372"/>
      <c r="S2950" s="378"/>
      <c r="T2950" s="372"/>
      <c r="U2950" s="372"/>
      <c r="V2950" s="372"/>
    </row>
    <row r="2951" spans="1:22">
      <c r="A2951" s="52"/>
      <c r="B2951" s="50">
        <f t="shared" si="53"/>
        <v>2929</v>
      </c>
      <c r="C2951" s="913"/>
      <c r="D2951" s="913"/>
      <c r="E2951" s="913"/>
      <c r="F2951" s="55"/>
      <c r="L2951" s="372"/>
      <c r="M2951" s="372"/>
      <c r="S2951" s="378"/>
      <c r="T2951" s="372"/>
      <c r="U2951" s="372"/>
      <c r="V2951" s="372"/>
    </row>
    <row r="2952" spans="1:22">
      <c r="A2952" s="52"/>
      <c r="B2952" s="50">
        <f t="shared" si="53"/>
        <v>2930</v>
      </c>
      <c r="C2952" s="913"/>
      <c r="D2952" s="913"/>
      <c r="E2952" s="913"/>
      <c r="F2952" s="55"/>
      <c r="L2952" s="372"/>
      <c r="M2952" s="372"/>
      <c r="S2952" s="378"/>
      <c r="T2952" s="372"/>
      <c r="U2952" s="372"/>
      <c r="V2952" s="372"/>
    </row>
    <row r="2953" spans="1:22">
      <c r="A2953" s="52"/>
      <c r="B2953" s="50">
        <f t="shared" si="53"/>
        <v>2931</v>
      </c>
      <c r="C2953" s="913"/>
      <c r="D2953" s="913"/>
      <c r="E2953" s="913"/>
      <c r="F2953" s="55"/>
      <c r="L2953" s="372"/>
      <c r="M2953" s="372"/>
      <c r="S2953" s="378"/>
      <c r="T2953" s="372"/>
      <c r="U2953" s="372"/>
      <c r="V2953" s="372"/>
    </row>
    <row r="2954" spans="1:22">
      <c r="A2954" s="52"/>
      <c r="B2954" s="50">
        <f t="shared" si="53"/>
        <v>2932</v>
      </c>
      <c r="C2954" s="913"/>
      <c r="D2954" s="913"/>
      <c r="E2954" s="913"/>
      <c r="F2954" s="55"/>
      <c r="L2954" s="372"/>
      <c r="M2954" s="372"/>
      <c r="S2954" s="378"/>
      <c r="T2954" s="372"/>
      <c r="U2954" s="372"/>
      <c r="V2954" s="372"/>
    </row>
    <row r="2955" spans="1:22">
      <c r="A2955" s="52"/>
      <c r="B2955" s="50">
        <f t="shared" si="53"/>
        <v>2933</v>
      </c>
      <c r="C2955" s="913"/>
      <c r="D2955" s="913"/>
      <c r="E2955" s="913"/>
      <c r="F2955" s="55"/>
      <c r="L2955" s="372"/>
      <c r="M2955" s="372"/>
      <c r="S2955" s="378"/>
      <c r="T2955" s="372"/>
      <c r="U2955" s="372"/>
      <c r="V2955" s="372"/>
    </row>
    <row r="2956" spans="1:22">
      <c r="A2956" s="52"/>
      <c r="B2956" s="50">
        <f t="shared" si="53"/>
        <v>2934</v>
      </c>
      <c r="C2956" s="913"/>
      <c r="D2956" s="913"/>
      <c r="E2956" s="913"/>
      <c r="F2956" s="55"/>
      <c r="L2956" s="372"/>
      <c r="M2956" s="372"/>
      <c r="S2956" s="378"/>
      <c r="T2956" s="372"/>
      <c r="U2956" s="372"/>
      <c r="V2956" s="372"/>
    </row>
    <row r="2957" spans="1:22">
      <c r="A2957" s="52"/>
      <c r="B2957" s="50">
        <f t="shared" si="53"/>
        <v>2935</v>
      </c>
      <c r="C2957" s="913"/>
      <c r="D2957" s="913"/>
      <c r="E2957" s="913"/>
      <c r="F2957" s="55"/>
      <c r="L2957" s="372"/>
      <c r="M2957" s="372"/>
      <c r="S2957" s="378"/>
      <c r="T2957" s="372"/>
      <c r="U2957" s="372"/>
      <c r="V2957" s="372"/>
    </row>
    <row r="2958" spans="1:22">
      <c r="A2958" s="52"/>
      <c r="B2958" s="50">
        <f t="shared" si="53"/>
        <v>2936</v>
      </c>
      <c r="C2958" s="913"/>
      <c r="D2958" s="913"/>
      <c r="E2958" s="913"/>
      <c r="F2958" s="55"/>
      <c r="L2958" s="372"/>
      <c r="M2958" s="372"/>
      <c r="S2958" s="378"/>
      <c r="T2958" s="372"/>
      <c r="U2958" s="372"/>
      <c r="V2958" s="372"/>
    </row>
    <row r="2959" spans="1:22">
      <c r="A2959" s="52"/>
      <c r="B2959" s="50">
        <f t="shared" si="53"/>
        <v>2937</v>
      </c>
      <c r="C2959" s="913"/>
      <c r="D2959" s="913"/>
      <c r="E2959" s="913"/>
      <c r="F2959" s="55"/>
      <c r="L2959" s="372"/>
      <c r="M2959" s="372"/>
      <c r="S2959" s="378"/>
      <c r="T2959" s="372"/>
      <c r="U2959" s="372"/>
      <c r="V2959" s="372"/>
    </row>
    <row r="2960" spans="1:22">
      <c r="A2960" s="52"/>
      <c r="B2960" s="50">
        <f t="shared" si="53"/>
        <v>2938</v>
      </c>
      <c r="C2960" s="913"/>
      <c r="D2960" s="913"/>
      <c r="E2960" s="913"/>
      <c r="F2960" s="55"/>
      <c r="L2960" s="372"/>
      <c r="M2960" s="372"/>
      <c r="S2960" s="378"/>
      <c r="T2960" s="372"/>
      <c r="U2960" s="372"/>
      <c r="V2960" s="372"/>
    </row>
    <row r="2961" spans="1:22">
      <c r="A2961" s="52"/>
      <c r="B2961" s="50">
        <f t="shared" si="53"/>
        <v>2939</v>
      </c>
      <c r="C2961" s="913"/>
      <c r="D2961" s="913"/>
      <c r="E2961" s="913"/>
      <c r="F2961" s="55"/>
      <c r="L2961" s="372"/>
      <c r="M2961" s="372"/>
      <c r="S2961" s="378"/>
      <c r="T2961" s="372"/>
      <c r="U2961" s="372"/>
      <c r="V2961" s="372"/>
    </row>
    <row r="2962" spans="1:22">
      <c r="A2962" s="52"/>
      <c r="B2962" s="50">
        <f t="shared" si="53"/>
        <v>2940</v>
      </c>
      <c r="C2962" s="913"/>
      <c r="D2962" s="913"/>
      <c r="E2962" s="913"/>
      <c r="F2962" s="55"/>
      <c r="L2962" s="372"/>
      <c r="M2962" s="372"/>
      <c r="S2962" s="378"/>
      <c r="T2962" s="372"/>
      <c r="U2962" s="372"/>
      <c r="V2962" s="372"/>
    </row>
    <row r="2963" spans="1:22">
      <c r="A2963" s="52"/>
      <c r="B2963" s="50">
        <f t="shared" si="53"/>
        <v>2941</v>
      </c>
      <c r="C2963" s="913"/>
      <c r="D2963" s="913"/>
      <c r="E2963" s="913"/>
      <c r="F2963" s="55"/>
      <c r="L2963" s="372"/>
      <c r="M2963" s="372"/>
      <c r="S2963" s="378"/>
      <c r="T2963" s="372"/>
      <c r="U2963" s="372"/>
      <c r="V2963" s="372"/>
    </row>
    <row r="2964" spans="1:22">
      <c r="A2964" s="52"/>
      <c r="B2964" s="50">
        <f t="shared" si="53"/>
        <v>2942</v>
      </c>
      <c r="C2964" s="913"/>
      <c r="D2964" s="913"/>
      <c r="E2964" s="913"/>
      <c r="F2964" s="55"/>
      <c r="L2964" s="372"/>
      <c r="M2964" s="372"/>
      <c r="S2964" s="378"/>
      <c r="T2964" s="372"/>
      <c r="U2964" s="372"/>
      <c r="V2964" s="372"/>
    </row>
    <row r="2965" spans="1:22">
      <c r="A2965" s="52"/>
      <c r="B2965" s="50">
        <f t="shared" si="53"/>
        <v>2943</v>
      </c>
      <c r="C2965" s="913"/>
      <c r="D2965" s="913"/>
      <c r="E2965" s="913"/>
      <c r="F2965" s="55"/>
      <c r="L2965" s="372"/>
      <c r="M2965" s="372"/>
      <c r="S2965" s="378"/>
      <c r="T2965" s="372"/>
      <c r="U2965" s="372"/>
      <c r="V2965" s="372"/>
    </row>
    <row r="2966" spans="1:22">
      <c r="A2966" s="52"/>
      <c r="B2966" s="50">
        <f t="shared" si="53"/>
        <v>2944</v>
      </c>
      <c r="C2966" s="913"/>
      <c r="D2966" s="913"/>
      <c r="E2966" s="913"/>
      <c r="F2966" s="55"/>
      <c r="L2966" s="372"/>
      <c r="M2966" s="372"/>
      <c r="S2966" s="378"/>
      <c r="T2966" s="372"/>
      <c r="U2966" s="372"/>
      <c r="V2966" s="372"/>
    </row>
    <row r="2967" spans="1:22">
      <c r="A2967" s="52"/>
      <c r="B2967" s="50">
        <f t="shared" si="53"/>
        <v>2945</v>
      </c>
      <c r="C2967" s="913"/>
      <c r="D2967" s="913"/>
      <c r="E2967" s="913"/>
      <c r="F2967" s="55"/>
      <c r="L2967" s="372"/>
      <c r="M2967" s="372"/>
      <c r="S2967" s="378"/>
      <c r="T2967" s="372"/>
      <c r="U2967" s="372"/>
      <c r="V2967" s="372"/>
    </row>
    <row r="2968" spans="1:22">
      <c r="A2968" s="52"/>
      <c r="B2968" s="50">
        <f t="shared" si="53"/>
        <v>2946</v>
      </c>
      <c r="C2968" s="913"/>
      <c r="D2968" s="913"/>
      <c r="E2968" s="913"/>
      <c r="F2968" s="55"/>
      <c r="L2968" s="372"/>
      <c r="M2968" s="372"/>
      <c r="S2968" s="378"/>
      <c r="T2968" s="372"/>
      <c r="U2968" s="372"/>
      <c r="V2968" s="372"/>
    </row>
    <row r="2969" spans="1:22">
      <c r="A2969" s="52"/>
      <c r="B2969" s="50">
        <f t="shared" ref="B2969:B3032" si="54">B2968+1</f>
        <v>2947</v>
      </c>
      <c r="C2969" s="913"/>
      <c r="D2969" s="913"/>
      <c r="E2969" s="913"/>
      <c r="F2969" s="55"/>
      <c r="L2969" s="372"/>
      <c r="M2969" s="372"/>
      <c r="S2969" s="378"/>
      <c r="T2969" s="372"/>
      <c r="U2969" s="372"/>
      <c r="V2969" s="372"/>
    </row>
    <row r="2970" spans="1:22">
      <c r="A2970" s="52"/>
      <c r="B2970" s="50">
        <f t="shared" si="54"/>
        <v>2948</v>
      </c>
      <c r="C2970" s="913"/>
      <c r="D2970" s="913"/>
      <c r="E2970" s="913"/>
      <c r="F2970" s="55"/>
      <c r="L2970" s="372"/>
      <c r="M2970" s="372"/>
      <c r="S2970" s="378"/>
      <c r="T2970" s="372"/>
      <c r="U2970" s="372"/>
      <c r="V2970" s="372"/>
    </row>
    <row r="2971" spans="1:22">
      <c r="A2971" s="52"/>
      <c r="B2971" s="50">
        <f t="shared" si="54"/>
        <v>2949</v>
      </c>
      <c r="C2971" s="913"/>
      <c r="D2971" s="913"/>
      <c r="E2971" s="913"/>
      <c r="F2971" s="55"/>
      <c r="L2971" s="372"/>
      <c r="M2971" s="372"/>
      <c r="S2971" s="378"/>
      <c r="T2971" s="372"/>
      <c r="U2971" s="372"/>
      <c r="V2971" s="372"/>
    </row>
    <row r="2972" spans="1:22">
      <c r="A2972" s="52"/>
      <c r="B2972" s="50">
        <f t="shared" si="54"/>
        <v>2950</v>
      </c>
      <c r="C2972" s="913"/>
      <c r="D2972" s="913"/>
      <c r="E2972" s="913"/>
      <c r="F2972" s="55"/>
      <c r="L2972" s="372"/>
      <c r="M2972" s="372"/>
      <c r="S2972" s="378"/>
      <c r="T2972" s="372"/>
      <c r="U2972" s="372"/>
      <c r="V2972" s="372"/>
    </row>
    <row r="2973" spans="1:22">
      <c r="A2973" s="52"/>
      <c r="B2973" s="50">
        <f t="shared" si="54"/>
        <v>2951</v>
      </c>
      <c r="C2973" s="913"/>
      <c r="D2973" s="913"/>
      <c r="E2973" s="913"/>
      <c r="F2973" s="55"/>
      <c r="L2973" s="372"/>
      <c r="M2973" s="372"/>
      <c r="S2973" s="378"/>
      <c r="T2973" s="372"/>
      <c r="U2973" s="372"/>
      <c r="V2973" s="372"/>
    </row>
    <row r="2974" spans="1:22">
      <c r="A2974" s="52"/>
      <c r="B2974" s="50">
        <f t="shared" si="54"/>
        <v>2952</v>
      </c>
      <c r="C2974" s="913"/>
      <c r="D2974" s="913"/>
      <c r="E2974" s="913"/>
      <c r="F2974" s="55"/>
      <c r="L2974" s="372"/>
      <c r="M2974" s="372"/>
      <c r="S2974" s="378"/>
      <c r="T2974" s="372"/>
      <c r="U2974" s="372"/>
      <c r="V2974" s="372"/>
    </row>
    <row r="2975" spans="1:22">
      <c r="A2975" s="52"/>
      <c r="B2975" s="50">
        <f t="shared" si="54"/>
        <v>2953</v>
      </c>
      <c r="C2975" s="913"/>
      <c r="D2975" s="913"/>
      <c r="E2975" s="913"/>
      <c r="F2975" s="55"/>
      <c r="L2975" s="372"/>
      <c r="M2975" s="372"/>
      <c r="S2975" s="378"/>
      <c r="T2975" s="372"/>
      <c r="U2975" s="372"/>
      <c r="V2975" s="372"/>
    </row>
    <row r="2976" spans="1:22">
      <c r="A2976" s="52"/>
      <c r="B2976" s="50">
        <f t="shared" si="54"/>
        <v>2954</v>
      </c>
      <c r="C2976" s="913"/>
      <c r="D2976" s="913"/>
      <c r="E2976" s="913"/>
      <c r="F2976" s="55"/>
      <c r="L2976" s="372"/>
      <c r="M2976" s="372"/>
      <c r="S2976" s="378"/>
      <c r="T2976" s="372"/>
      <c r="U2976" s="372"/>
      <c r="V2976" s="372"/>
    </row>
    <row r="2977" spans="1:22">
      <c r="A2977" s="52"/>
      <c r="B2977" s="50">
        <f t="shared" si="54"/>
        <v>2955</v>
      </c>
      <c r="C2977" s="913"/>
      <c r="D2977" s="913"/>
      <c r="E2977" s="913"/>
      <c r="F2977" s="55"/>
      <c r="L2977" s="372"/>
      <c r="M2977" s="372"/>
      <c r="S2977" s="378"/>
      <c r="T2977" s="372"/>
      <c r="U2977" s="372"/>
      <c r="V2977" s="372"/>
    </row>
    <row r="2978" spans="1:22">
      <c r="A2978" s="52"/>
      <c r="B2978" s="50">
        <f t="shared" si="54"/>
        <v>2956</v>
      </c>
      <c r="C2978" s="913"/>
      <c r="D2978" s="913"/>
      <c r="E2978" s="913"/>
      <c r="F2978" s="55"/>
      <c r="L2978" s="372"/>
      <c r="M2978" s="372"/>
      <c r="S2978" s="378"/>
      <c r="T2978" s="372"/>
      <c r="U2978" s="372"/>
      <c r="V2978" s="372"/>
    </row>
    <row r="2979" spans="1:22">
      <c r="A2979" s="52"/>
      <c r="B2979" s="50">
        <f t="shared" si="54"/>
        <v>2957</v>
      </c>
      <c r="C2979" s="913"/>
      <c r="D2979" s="913"/>
      <c r="E2979" s="913"/>
      <c r="F2979" s="55"/>
      <c r="L2979" s="372"/>
      <c r="M2979" s="372"/>
      <c r="S2979" s="378"/>
      <c r="T2979" s="372"/>
      <c r="U2979" s="372"/>
      <c r="V2979" s="372"/>
    </row>
    <row r="2980" spans="1:22">
      <c r="A2980" s="52"/>
      <c r="B2980" s="50">
        <f t="shared" si="54"/>
        <v>2958</v>
      </c>
      <c r="C2980" s="913"/>
      <c r="D2980" s="913"/>
      <c r="E2980" s="913"/>
      <c r="F2980" s="55"/>
      <c r="L2980" s="372"/>
      <c r="M2980" s="372"/>
      <c r="S2980" s="378"/>
      <c r="T2980" s="372"/>
      <c r="U2980" s="372"/>
      <c r="V2980" s="372"/>
    </row>
    <row r="2981" spans="1:22">
      <c r="A2981" s="52"/>
      <c r="B2981" s="50">
        <f t="shared" si="54"/>
        <v>2959</v>
      </c>
      <c r="C2981" s="913"/>
      <c r="D2981" s="913"/>
      <c r="E2981" s="913"/>
      <c r="F2981" s="55"/>
      <c r="L2981" s="372"/>
      <c r="M2981" s="372"/>
      <c r="S2981" s="378"/>
      <c r="T2981" s="372"/>
      <c r="U2981" s="372"/>
      <c r="V2981" s="372"/>
    </row>
    <row r="2982" spans="1:22">
      <c r="A2982" s="52"/>
      <c r="B2982" s="50">
        <f t="shared" si="54"/>
        <v>2960</v>
      </c>
      <c r="C2982" s="913"/>
      <c r="D2982" s="913"/>
      <c r="E2982" s="913"/>
      <c r="F2982" s="55"/>
      <c r="L2982" s="372"/>
      <c r="M2982" s="372"/>
      <c r="S2982" s="378"/>
      <c r="T2982" s="372"/>
      <c r="U2982" s="372"/>
      <c r="V2982" s="372"/>
    </row>
    <row r="2983" spans="1:22">
      <c r="A2983" s="52"/>
      <c r="B2983" s="50">
        <f t="shared" si="54"/>
        <v>2961</v>
      </c>
      <c r="C2983" s="913"/>
      <c r="D2983" s="913"/>
      <c r="E2983" s="913"/>
      <c r="F2983" s="55"/>
      <c r="L2983" s="372"/>
      <c r="M2983" s="372"/>
      <c r="S2983" s="378"/>
      <c r="T2983" s="372"/>
      <c r="U2983" s="372"/>
      <c r="V2983" s="372"/>
    </row>
    <row r="2984" spans="1:22">
      <c r="A2984" s="52"/>
      <c r="B2984" s="50">
        <f t="shared" si="54"/>
        <v>2962</v>
      </c>
      <c r="C2984" s="913"/>
      <c r="D2984" s="913"/>
      <c r="E2984" s="913"/>
      <c r="F2984" s="55"/>
      <c r="L2984" s="372"/>
      <c r="M2984" s="372"/>
      <c r="S2984" s="378"/>
      <c r="T2984" s="372"/>
      <c r="U2984" s="372"/>
      <c r="V2984" s="372"/>
    </row>
    <row r="2985" spans="1:22">
      <c r="A2985" s="52"/>
      <c r="B2985" s="50">
        <f t="shared" si="54"/>
        <v>2963</v>
      </c>
      <c r="C2985" s="913"/>
      <c r="D2985" s="913"/>
      <c r="E2985" s="913"/>
      <c r="F2985" s="55"/>
      <c r="L2985" s="372"/>
      <c r="M2985" s="372"/>
      <c r="S2985" s="378"/>
      <c r="T2985" s="372"/>
      <c r="U2985" s="372"/>
      <c r="V2985" s="372"/>
    </row>
    <row r="2986" spans="1:22">
      <c r="A2986" s="52"/>
      <c r="B2986" s="50">
        <f t="shared" si="54"/>
        <v>2964</v>
      </c>
      <c r="C2986" s="913"/>
      <c r="D2986" s="913"/>
      <c r="E2986" s="913"/>
      <c r="F2986" s="55"/>
      <c r="L2986" s="372"/>
      <c r="M2986" s="372"/>
      <c r="S2986" s="378"/>
      <c r="T2986" s="372"/>
      <c r="U2986" s="372"/>
      <c r="V2986" s="372"/>
    </row>
    <row r="2987" spans="1:22">
      <c r="A2987" s="52"/>
      <c r="B2987" s="50">
        <f t="shared" si="54"/>
        <v>2965</v>
      </c>
      <c r="C2987" s="913"/>
      <c r="D2987" s="913"/>
      <c r="E2987" s="913"/>
      <c r="F2987" s="55"/>
      <c r="L2987" s="372"/>
      <c r="M2987" s="372"/>
      <c r="S2987" s="378"/>
      <c r="T2987" s="372"/>
      <c r="U2987" s="372"/>
      <c r="V2987" s="372"/>
    </row>
    <row r="2988" spans="1:22">
      <c r="A2988" s="52"/>
      <c r="B2988" s="50">
        <f t="shared" si="54"/>
        <v>2966</v>
      </c>
      <c r="C2988" s="913"/>
      <c r="D2988" s="913"/>
      <c r="E2988" s="913"/>
      <c r="F2988" s="55"/>
      <c r="L2988" s="372"/>
      <c r="M2988" s="372"/>
      <c r="S2988" s="378"/>
      <c r="T2988" s="372"/>
      <c r="U2988" s="372"/>
      <c r="V2988" s="372"/>
    </row>
    <row r="2989" spans="1:22">
      <c r="A2989" s="52"/>
      <c r="B2989" s="50">
        <f t="shared" si="54"/>
        <v>2967</v>
      </c>
      <c r="C2989" s="913"/>
      <c r="D2989" s="913"/>
      <c r="E2989" s="913"/>
      <c r="F2989" s="55"/>
      <c r="L2989" s="372"/>
      <c r="M2989" s="372"/>
      <c r="S2989" s="378"/>
      <c r="T2989" s="372"/>
      <c r="U2989" s="372"/>
      <c r="V2989" s="372"/>
    </row>
    <row r="2990" spans="1:22">
      <c r="A2990" s="52"/>
      <c r="B2990" s="50">
        <f t="shared" si="54"/>
        <v>2968</v>
      </c>
      <c r="C2990" s="913"/>
      <c r="D2990" s="913"/>
      <c r="E2990" s="913"/>
      <c r="F2990" s="55"/>
      <c r="L2990" s="372"/>
      <c r="M2990" s="372"/>
      <c r="S2990" s="378"/>
      <c r="T2990" s="372"/>
      <c r="U2990" s="372"/>
      <c r="V2990" s="372"/>
    </row>
    <row r="2991" spans="1:22">
      <c r="A2991" s="52"/>
      <c r="B2991" s="50">
        <f t="shared" si="54"/>
        <v>2969</v>
      </c>
      <c r="C2991" s="913"/>
      <c r="D2991" s="913"/>
      <c r="E2991" s="913"/>
      <c r="F2991" s="55"/>
      <c r="L2991" s="372"/>
      <c r="M2991" s="372"/>
      <c r="S2991" s="378"/>
      <c r="T2991" s="372"/>
      <c r="U2991" s="372"/>
      <c r="V2991" s="372"/>
    </row>
    <row r="2992" spans="1:22">
      <c r="A2992" s="52"/>
      <c r="B2992" s="50">
        <f t="shared" si="54"/>
        <v>2970</v>
      </c>
      <c r="C2992" s="913"/>
      <c r="D2992" s="913"/>
      <c r="E2992" s="913"/>
      <c r="F2992" s="55"/>
      <c r="L2992" s="372"/>
      <c r="M2992" s="372"/>
      <c r="S2992" s="378"/>
      <c r="T2992" s="372"/>
      <c r="U2992" s="372"/>
      <c r="V2992" s="372"/>
    </row>
    <row r="2993" spans="1:22">
      <c r="A2993" s="52"/>
      <c r="B2993" s="50">
        <f t="shared" si="54"/>
        <v>2971</v>
      </c>
      <c r="C2993" s="913"/>
      <c r="D2993" s="913"/>
      <c r="E2993" s="913"/>
      <c r="F2993" s="55"/>
      <c r="L2993" s="372"/>
      <c r="M2993" s="372"/>
      <c r="S2993" s="378"/>
      <c r="T2993" s="372"/>
      <c r="U2993" s="372"/>
      <c r="V2993" s="372"/>
    </row>
    <row r="2994" spans="1:22">
      <c r="A2994" s="52"/>
      <c r="B2994" s="50">
        <f t="shared" si="54"/>
        <v>2972</v>
      </c>
      <c r="C2994" s="913"/>
      <c r="D2994" s="913"/>
      <c r="E2994" s="913"/>
      <c r="F2994" s="55"/>
      <c r="L2994" s="372"/>
      <c r="M2994" s="372"/>
      <c r="S2994" s="378"/>
      <c r="T2994" s="372"/>
      <c r="U2994" s="372"/>
      <c r="V2994" s="372"/>
    </row>
    <row r="2995" spans="1:22">
      <c r="A2995" s="52"/>
      <c r="B2995" s="50">
        <f t="shared" si="54"/>
        <v>2973</v>
      </c>
      <c r="C2995" s="913"/>
      <c r="D2995" s="913"/>
      <c r="E2995" s="913"/>
      <c r="F2995" s="55"/>
      <c r="L2995" s="372"/>
      <c r="M2995" s="372"/>
      <c r="S2995" s="378"/>
      <c r="T2995" s="372"/>
      <c r="U2995" s="372"/>
      <c r="V2995" s="372"/>
    </row>
    <row r="2996" spans="1:22">
      <c r="A2996" s="52"/>
      <c r="B2996" s="50">
        <f t="shared" si="54"/>
        <v>2974</v>
      </c>
      <c r="C2996" s="913"/>
      <c r="D2996" s="913"/>
      <c r="E2996" s="913"/>
      <c r="F2996" s="55"/>
      <c r="L2996" s="372"/>
      <c r="M2996" s="372"/>
      <c r="S2996" s="378"/>
      <c r="T2996" s="372"/>
      <c r="U2996" s="372"/>
      <c r="V2996" s="372"/>
    </row>
    <row r="2997" spans="1:22">
      <c r="A2997" s="52"/>
      <c r="B2997" s="50">
        <f t="shared" si="54"/>
        <v>2975</v>
      </c>
      <c r="C2997" s="913"/>
      <c r="D2997" s="913"/>
      <c r="E2997" s="913"/>
      <c r="F2997" s="55"/>
      <c r="L2997" s="372"/>
      <c r="M2997" s="372"/>
      <c r="S2997" s="378"/>
      <c r="T2997" s="372"/>
      <c r="U2997" s="372"/>
      <c r="V2997" s="372"/>
    </row>
    <row r="2998" spans="1:22">
      <c r="A2998" s="52"/>
      <c r="B2998" s="50">
        <f t="shared" si="54"/>
        <v>2976</v>
      </c>
      <c r="C2998" s="913"/>
      <c r="D2998" s="913"/>
      <c r="E2998" s="913"/>
      <c r="F2998" s="55"/>
      <c r="L2998" s="372"/>
      <c r="M2998" s="372"/>
      <c r="S2998" s="378"/>
      <c r="T2998" s="372"/>
      <c r="U2998" s="372"/>
      <c r="V2998" s="372"/>
    </row>
    <row r="2999" spans="1:22">
      <c r="A2999" s="52"/>
      <c r="B2999" s="50">
        <f t="shared" si="54"/>
        <v>2977</v>
      </c>
      <c r="C2999" s="913"/>
      <c r="D2999" s="913"/>
      <c r="E2999" s="913"/>
      <c r="F2999" s="55"/>
      <c r="L2999" s="372"/>
      <c r="M2999" s="372"/>
      <c r="S2999" s="378"/>
      <c r="T2999" s="372"/>
      <c r="U2999" s="372"/>
      <c r="V2999" s="372"/>
    </row>
    <row r="3000" spans="1:22">
      <c r="A3000" s="52"/>
      <c r="B3000" s="50">
        <f t="shared" si="54"/>
        <v>2978</v>
      </c>
      <c r="C3000" s="913"/>
      <c r="D3000" s="913"/>
      <c r="E3000" s="913"/>
      <c r="F3000" s="55"/>
      <c r="L3000" s="372"/>
      <c r="M3000" s="372"/>
      <c r="S3000" s="378"/>
      <c r="T3000" s="372"/>
      <c r="U3000" s="372"/>
      <c r="V3000" s="372"/>
    </row>
    <row r="3001" spans="1:22">
      <c r="A3001" s="52"/>
      <c r="B3001" s="50">
        <f t="shared" si="54"/>
        <v>2979</v>
      </c>
      <c r="C3001" s="913"/>
      <c r="D3001" s="913"/>
      <c r="E3001" s="913"/>
      <c r="F3001" s="55"/>
      <c r="L3001" s="372"/>
      <c r="M3001" s="372"/>
      <c r="S3001" s="378"/>
      <c r="T3001" s="372"/>
      <c r="U3001" s="372"/>
      <c r="V3001" s="372"/>
    </row>
    <row r="3002" spans="1:22">
      <c r="A3002" s="52"/>
      <c r="B3002" s="50">
        <f t="shared" si="54"/>
        <v>2980</v>
      </c>
      <c r="C3002" s="913"/>
      <c r="D3002" s="913"/>
      <c r="E3002" s="913"/>
      <c r="F3002" s="55"/>
      <c r="L3002" s="372"/>
      <c r="M3002" s="372"/>
      <c r="S3002" s="378"/>
      <c r="T3002" s="372"/>
      <c r="U3002" s="372"/>
      <c r="V3002" s="372"/>
    </row>
    <row r="3003" spans="1:22">
      <c r="A3003" s="52"/>
      <c r="B3003" s="50">
        <f t="shared" si="54"/>
        <v>2981</v>
      </c>
      <c r="C3003" s="913"/>
      <c r="D3003" s="913"/>
      <c r="E3003" s="913"/>
      <c r="F3003" s="55"/>
      <c r="L3003" s="372"/>
      <c r="M3003" s="372"/>
      <c r="S3003" s="378"/>
      <c r="T3003" s="372"/>
      <c r="U3003" s="372"/>
      <c r="V3003" s="372"/>
    </row>
    <row r="3004" spans="1:22">
      <c r="A3004" s="52"/>
      <c r="B3004" s="50">
        <f t="shared" si="54"/>
        <v>2982</v>
      </c>
      <c r="C3004" s="913"/>
      <c r="D3004" s="913"/>
      <c r="E3004" s="913"/>
      <c r="F3004" s="55"/>
      <c r="L3004" s="372"/>
      <c r="M3004" s="372"/>
      <c r="S3004" s="378"/>
      <c r="T3004" s="372"/>
      <c r="U3004" s="372"/>
      <c r="V3004" s="372"/>
    </row>
    <row r="3005" spans="1:22">
      <c r="A3005" s="52"/>
      <c r="B3005" s="50">
        <f t="shared" si="54"/>
        <v>2983</v>
      </c>
      <c r="C3005" s="913"/>
      <c r="D3005" s="913"/>
      <c r="E3005" s="913"/>
      <c r="F3005" s="55"/>
      <c r="L3005" s="372"/>
      <c r="M3005" s="372"/>
      <c r="S3005" s="378"/>
      <c r="T3005" s="372"/>
      <c r="U3005" s="372"/>
      <c r="V3005" s="372"/>
    </row>
    <row r="3006" spans="1:22">
      <c r="A3006" s="52"/>
      <c r="B3006" s="50">
        <f t="shared" si="54"/>
        <v>2984</v>
      </c>
      <c r="C3006" s="913"/>
      <c r="D3006" s="913"/>
      <c r="E3006" s="913"/>
      <c r="F3006" s="55"/>
      <c r="L3006" s="372"/>
      <c r="M3006" s="372"/>
      <c r="S3006" s="378"/>
      <c r="T3006" s="372"/>
      <c r="U3006" s="372"/>
      <c r="V3006" s="372"/>
    </row>
    <row r="3007" spans="1:22">
      <c r="A3007" s="52"/>
      <c r="B3007" s="50">
        <f t="shared" si="54"/>
        <v>2985</v>
      </c>
      <c r="C3007" s="913"/>
      <c r="D3007" s="913"/>
      <c r="E3007" s="913"/>
      <c r="F3007" s="55"/>
      <c r="L3007" s="372"/>
      <c r="M3007" s="372"/>
      <c r="S3007" s="378"/>
      <c r="T3007" s="372"/>
      <c r="U3007" s="372"/>
      <c r="V3007" s="372"/>
    </row>
    <row r="3008" spans="1:22">
      <c r="A3008" s="52"/>
      <c r="B3008" s="50">
        <f t="shared" si="54"/>
        <v>2986</v>
      </c>
      <c r="C3008" s="913"/>
      <c r="D3008" s="913"/>
      <c r="E3008" s="913"/>
      <c r="F3008" s="55"/>
      <c r="L3008" s="372"/>
      <c r="M3008" s="372"/>
      <c r="S3008" s="378"/>
      <c r="T3008" s="372"/>
      <c r="U3008" s="372"/>
      <c r="V3008" s="372"/>
    </row>
    <row r="3009" spans="1:22">
      <c r="A3009" s="52"/>
      <c r="B3009" s="50">
        <f t="shared" si="54"/>
        <v>2987</v>
      </c>
      <c r="C3009" s="913"/>
      <c r="D3009" s="913"/>
      <c r="E3009" s="913"/>
      <c r="F3009" s="55"/>
      <c r="L3009" s="372"/>
      <c r="M3009" s="372"/>
      <c r="S3009" s="378"/>
      <c r="T3009" s="372"/>
      <c r="U3009" s="372"/>
      <c r="V3009" s="372"/>
    </row>
    <row r="3010" spans="1:22">
      <c r="A3010" s="52"/>
      <c r="B3010" s="50">
        <f t="shared" si="54"/>
        <v>2988</v>
      </c>
      <c r="C3010" s="913"/>
      <c r="D3010" s="913"/>
      <c r="E3010" s="913"/>
      <c r="F3010" s="55"/>
      <c r="L3010" s="372"/>
      <c r="M3010" s="372"/>
      <c r="S3010" s="378"/>
      <c r="T3010" s="372"/>
      <c r="U3010" s="372"/>
      <c r="V3010" s="372"/>
    </row>
    <row r="3011" spans="1:22">
      <c r="A3011" s="52"/>
      <c r="B3011" s="50">
        <f t="shared" si="54"/>
        <v>2989</v>
      </c>
      <c r="C3011" s="913"/>
      <c r="D3011" s="913"/>
      <c r="E3011" s="913"/>
      <c r="F3011" s="55"/>
      <c r="L3011" s="372"/>
      <c r="M3011" s="372"/>
      <c r="S3011" s="378"/>
      <c r="T3011" s="372"/>
      <c r="U3011" s="372"/>
      <c r="V3011" s="372"/>
    </row>
    <row r="3012" spans="1:22">
      <c r="A3012" s="52"/>
      <c r="B3012" s="50">
        <f t="shared" si="54"/>
        <v>2990</v>
      </c>
      <c r="C3012" s="913"/>
      <c r="D3012" s="913"/>
      <c r="E3012" s="913"/>
      <c r="F3012" s="55"/>
      <c r="L3012" s="372"/>
      <c r="M3012" s="372"/>
      <c r="S3012" s="378"/>
      <c r="T3012" s="372"/>
      <c r="U3012" s="372"/>
      <c r="V3012" s="372"/>
    </row>
    <row r="3013" spans="1:22">
      <c r="A3013" s="52"/>
      <c r="B3013" s="50">
        <f t="shared" si="54"/>
        <v>2991</v>
      </c>
      <c r="C3013" s="913"/>
      <c r="D3013" s="913"/>
      <c r="E3013" s="913"/>
      <c r="F3013" s="55"/>
      <c r="L3013" s="372"/>
      <c r="M3013" s="372"/>
      <c r="S3013" s="378"/>
      <c r="T3013" s="372"/>
      <c r="U3013" s="372"/>
      <c r="V3013" s="372"/>
    </row>
    <row r="3014" spans="1:22">
      <c r="A3014" s="52"/>
      <c r="B3014" s="50">
        <f t="shared" si="54"/>
        <v>2992</v>
      </c>
      <c r="C3014" s="913"/>
      <c r="D3014" s="913"/>
      <c r="E3014" s="913"/>
      <c r="F3014" s="55"/>
      <c r="L3014" s="372"/>
      <c r="M3014" s="372"/>
      <c r="S3014" s="378"/>
      <c r="T3014" s="372"/>
      <c r="U3014" s="372"/>
      <c r="V3014" s="372"/>
    </row>
    <row r="3015" spans="1:22">
      <c r="A3015" s="52"/>
      <c r="B3015" s="50">
        <f t="shared" si="54"/>
        <v>2993</v>
      </c>
      <c r="C3015" s="913"/>
      <c r="D3015" s="913"/>
      <c r="E3015" s="913"/>
      <c r="F3015" s="55"/>
      <c r="L3015" s="372"/>
      <c r="M3015" s="372"/>
      <c r="S3015" s="378"/>
      <c r="T3015" s="372"/>
      <c r="U3015" s="372"/>
      <c r="V3015" s="372"/>
    </row>
    <row r="3016" spans="1:22">
      <c r="A3016" s="52"/>
      <c r="B3016" s="50">
        <f t="shared" si="54"/>
        <v>2994</v>
      </c>
      <c r="C3016" s="913"/>
      <c r="D3016" s="913"/>
      <c r="E3016" s="913"/>
      <c r="F3016" s="55"/>
      <c r="L3016" s="372"/>
      <c r="M3016" s="372"/>
      <c r="S3016" s="378"/>
      <c r="T3016" s="372"/>
      <c r="U3016" s="372"/>
      <c r="V3016" s="372"/>
    </row>
    <row r="3017" spans="1:22">
      <c r="A3017" s="52"/>
      <c r="B3017" s="50">
        <f t="shared" si="54"/>
        <v>2995</v>
      </c>
      <c r="C3017" s="913"/>
      <c r="D3017" s="913"/>
      <c r="E3017" s="913"/>
      <c r="F3017" s="55"/>
      <c r="L3017" s="372"/>
      <c r="M3017" s="372"/>
      <c r="S3017" s="378"/>
      <c r="T3017" s="372"/>
      <c r="U3017" s="372"/>
      <c r="V3017" s="372"/>
    </row>
    <row r="3018" spans="1:22">
      <c r="A3018" s="52"/>
      <c r="B3018" s="50">
        <f t="shared" si="54"/>
        <v>2996</v>
      </c>
      <c r="C3018" s="913"/>
      <c r="D3018" s="913"/>
      <c r="E3018" s="913"/>
      <c r="F3018" s="55"/>
      <c r="L3018" s="372"/>
      <c r="M3018" s="372"/>
      <c r="S3018" s="378"/>
      <c r="T3018" s="372"/>
      <c r="U3018" s="372"/>
      <c r="V3018" s="372"/>
    </row>
    <row r="3019" spans="1:22">
      <c r="A3019" s="52"/>
      <c r="B3019" s="50">
        <f t="shared" si="54"/>
        <v>2997</v>
      </c>
      <c r="C3019" s="913"/>
      <c r="D3019" s="913"/>
      <c r="E3019" s="913"/>
      <c r="F3019" s="55"/>
      <c r="L3019" s="372"/>
      <c r="M3019" s="372"/>
      <c r="S3019" s="378"/>
      <c r="T3019" s="372"/>
      <c r="U3019" s="372"/>
      <c r="V3019" s="372"/>
    </row>
    <row r="3020" spans="1:22">
      <c r="A3020" s="52"/>
      <c r="B3020" s="50">
        <f t="shared" si="54"/>
        <v>2998</v>
      </c>
      <c r="C3020" s="913"/>
      <c r="D3020" s="913"/>
      <c r="E3020" s="913"/>
      <c r="F3020" s="55"/>
      <c r="L3020" s="372"/>
      <c r="M3020" s="372"/>
      <c r="S3020" s="378"/>
      <c r="T3020" s="372"/>
      <c r="U3020" s="372"/>
      <c r="V3020" s="372"/>
    </row>
    <row r="3021" spans="1:22">
      <c r="A3021" s="52"/>
      <c r="B3021" s="50">
        <f t="shared" si="54"/>
        <v>2999</v>
      </c>
      <c r="C3021" s="913"/>
      <c r="D3021" s="913"/>
      <c r="E3021" s="913"/>
      <c r="F3021" s="55"/>
      <c r="L3021" s="372"/>
      <c r="M3021" s="372"/>
      <c r="S3021" s="378"/>
      <c r="T3021" s="372"/>
      <c r="U3021" s="372"/>
      <c r="V3021" s="372"/>
    </row>
    <row r="3022" spans="1:22">
      <c r="A3022" s="52"/>
      <c r="B3022" s="50">
        <f t="shared" si="54"/>
        <v>3000</v>
      </c>
      <c r="C3022" s="913"/>
      <c r="D3022" s="913"/>
      <c r="E3022" s="913"/>
      <c r="F3022" s="55"/>
      <c r="L3022" s="372"/>
      <c r="M3022" s="372"/>
      <c r="S3022" s="378"/>
      <c r="T3022" s="372"/>
      <c r="U3022" s="372"/>
      <c r="V3022" s="372"/>
    </row>
    <row r="3023" spans="1:22">
      <c r="A3023" s="52"/>
      <c r="B3023" s="50">
        <f t="shared" si="54"/>
        <v>3001</v>
      </c>
      <c r="C3023" s="913"/>
      <c r="D3023" s="913"/>
      <c r="E3023" s="913"/>
      <c r="F3023" s="55"/>
      <c r="L3023" s="372"/>
      <c r="M3023" s="372"/>
      <c r="S3023" s="378"/>
      <c r="T3023" s="372"/>
      <c r="U3023" s="372"/>
      <c r="V3023" s="372"/>
    </row>
    <row r="3024" spans="1:22">
      <c r="A3024" s="52"/>
      <c r="B3024" s="50">
        <f t="shared" si="54"/>
        <v>3002</v>
      </c>
      <c r="C3024" s="913"/>
      <c r="D3024" s="913"/>
      <c r="E3024" s="913"/>
      <c r="F3024" s="55"/>
      <c r="L3024" s="372"/>
      <c r="M3024" s="372"/>
      <c r="S3024" s="378"/>
      <c r="T3024" s="372"/>
      <c r="U3024" s="372"/>
      <c r="V3024" s="372"/>
    </row>
    <row r="3025" spans="1:22">
      <c r="A3025" s="52"/>
      <c r="B3025" s="50">
        <f t="shared" si="54"/>
        <v>3003</v>
      </c>
      <c r="C3025" s="913"/>
      <c r="D3025" s="913"/>
      <c r="E3025" s="913"/>
      <c r="F3025" s="55"/>
      <c r="L3025" s="372"/>
      <c r="M3025" s="372"/>
      <c r="S3025" s="378"/>
      <c r="T3025" s="372"/>
      <c r="U3025" s="372"/>
      <c r="V3025" s="372"/>
    </row>
    <row r="3026" spans="1:22">
      <c r="A3026" s="52"/>
      <c r="B3026" s="50">
        <f t="shared" si="54"/>
        <v>3004</v>
      </c>
      <c r="C3026" s="913"/>
      <c r="D3026" s="913"/>
      <c r="E3026" s="913"/>
      <c r="F3026" s="55"/>
      <c r="L3026" s="372"/>
      <c r="M3026" s="372"/>
      <c r="S3026" s="378"/>
      <c r="T3026" s="372"/>
      <c r="U3026" s="372"/>
      <c r="V3026" s="372"/>
    </row>
    <row r="3027" spans="1:22">
      <c r="A3027" s="52"/>
      <c r="B3027" s="50">
        <f t="shared" si="54"/>
        <v>3005</v>
      </c>
      <c r="C3027" s="913"/>
      <c r="D3027" s="913"/>
      <c r="E3027" s="913"/>
      <c r="F3027" s="55"/>
      <c r="L3027" s="372"/>
      <c r="M3027" s="372"/>
      <c r="S3027" s="378"/>
      <c r="T3027" s="372"/>
      <c r="U3027" s="372"/>
      <c r="V3027" s="372"/>
    </row>
    <row r="3028" spans="1:22">
      <c r="A3028" s="52"/>
      <c r="B3028" s="50">
        <f t="shared" si="54"/>
        <v>3006</v>
      </c>
      <c r="C3028" s="913"/>
      <c r="D3028" s="913"/>
      <c r="E3028" s="913"/>
      <c r="F3028" s="55"/>
      <c r="L3028" s="372"/>
      <c r="M3028" s="372"/>
      <c r="S3028" s="378"/>
      <c r="T3028" s="372"/>
      <c r="U3028" s="372"/>
      <c r="V3028" s="372"/>
    </row>
    <row r="3029" spans="1:22">
      <c r="A3029" s="52"/>
      <c r="B3029" s="50">
        <f t="shared" si="54"/>
        <v>3007</v>
      </c>
      <c r="C3029" s="913"/>
      <c r="D3029" s="913"/>
      <c r="E3029" s="913"/>
      <c r="F3029" s="55"/>
      <c r="L3029" s="372"/>
      <c r="M3029" s="372"/>
      <c r="S3029" s="378"/>
      <c r="T3029" s="372"/>
      <c r="U3029" s="372"/>
      <c r="V3029" s="372"/>
    </row>
    <row r="3030" spans="1:22">
      <c r="A3030" s="52"/>
      <c r="B3030" s="50">
        <f t="shared" si="54"/>
        <v>3008</v>
      </c>
      <c r="C3030" s="913"/>
      <c r="D3030" s="913"/>
      <c r="E3030" s="913"/>
      <c r="F3030" s="55"/>
      <c r="L3030" s="372"/>
      <c r="M3030" s="372"/>
      <c r="S3030" s="378"/>
      <c r="T3030" s="372"/>
      <c r="U3030" s="372"/>
      <c r="V3030" s="372"/>
    </row>
    <row r="3031" spans="1:22">
      <c r="A3031" s="52"/>
      <c r="B3031" s="50">
        <f t="shared" si="54"/>
        <v>3009</v>
      </c>
      <c r="C3031" s="913"/>
      <c r="D3031" s="913"/>
      <c r="E3031" s="913"/>
      <c r="F3031" s="55"/>
      <c r="L3031" s="372"/>
      <c r="M3031" s="372"/>
      <c r="S3031" s="378"/>
      <c r="T3031" s="372"/>
      <c r="U3031" s="372"/>
      <c r="V3031" s="372"/>
    </row>
    <row r="3032" spans="1:22">
      <c r="A3032" s="52"/>
      <c r="B3032" s="50">
        <f t="shared" si="54"/>
        <v>3010</v>
      </c>
      <c r="C3032" s="913"/>
      <c r="D3032" s="913"/>
      <c r="E3032" s="913"/>
      <c r="F3032" s="55"/>
      <c r="L3032" s="372"/>
      <c r="M3032" s="372"/>
      <c r="S3032" s="378"/>
      <c r="T3032" s="372"/>
      <c r="U3032" s="372"/>
      <c r="V3032" s="372"/>
    </row>
    <row r="3033" spans="1:22">
      <c r="A3033" s="52"/>
      <c r="B3033" s="50">
        <f t="shared" ref="B3033:B3096" si="55">B3032+1</f>
        <v>3011</v>
      </c>
      <c r="C3033" s="913"/>
      <c r="D3033" s="913"/>
      <c r="E3033" s="913"/>
      <c r="F3033" s="55"/>
      <c r="L3033" s="372"/>
      <c r="M3033" s="372"/>
      <c r="S3033" s="378"/>
      <c r="T3033" s="372"/>
      <c r="U3033" s="372"/>
      <c r="V3033" s="372"/>
    </row>
    <row r="3034" spans="1:22">
      <c r="A3034" s="52"/>
      <c r="B3034" s="50">
        <f t="shared" si="55"/>
        <v>3012</v>
      </c>
      <c r="C3034" s="913"/>
      <c r="D3034" s="913"/>
      <c r="E3034" s="913"/>
      <c r="F3034" s="55"/>
      <c r="L3034" s="372"/>
      <c r="M3034" s="372"/>
      <c r="S3034" s="378"/>
      <c r="T3034" s="372"/>
      <c r="U3034" s="372"/>
      <c r="V3034" s="372"/>
    </row>
    <row r="3035" spans="1:22">
      <c r="A3035" s="52"/>
      <c r="B3035" s="50">
        <f t="shared" si="55"/>
        <v>3013</v>
      </c>
      <c r="C3035" s="913"/>
      <c r="D3035" s="913"/>
      <c r="E3035" s="913"/>
      <c r="F3035" s="55"/>
      <c r="L3035" s="372"/>
      <c r="M3035" s="372"/>
      <c r="S3035" s="378"/>
      <c r="T3035" s="372"/>
      <c r="U3035" s="372"/>
      <c r="V3035" s="372"/>
    </row>
    <row r="3036" spans="1:22">
      <c r="A3036" s="52"/>
      <c r="B3036" s="50">
        <f t="shared" si="55"/>
        <v>3014</v>
      </c>
      <c r="C3036" s="913"/>
      <c r="D3036" s="913"/>
      <c r="E3036" s="913"/>
      <c r="F3036" s="55"/>
      <c r="L3036" s="372"/>
      <c r="M3036" s="372"/>
      <c r="S3036" s="378"/>
      <c r="T3036" s="372"/>
      <c r="U3036" s="372"/>
      <c r="V3036" s="372"/>
    </row>
    <row r="3037" spans="1:22">
      <c r="A3037" s="52"/>
      <c r="B3037" s="50">
        <f t="shared" si="55"/>
        <v>3015</v>
      </c>
      <c r="C3037" s="913"/>
      <c r="D3037" s="913"/>
      <c r="E3037" s="913"/>
      <c r="F3037" s="55"/>
      <c r="L3037" s="372"/>
      <c r="M3037" s="372"/>
      <c r="S3037" s="378"/>
      <c r="T3037" s="372"/>
      <c r="U3037" s="372"/>
      <c r="V3037" s="372"/>
    </row>
    <row r="3038" spans="1:22">
      <c r="A3038" s="52"/>
      <c r="B3038" s="50">
        <f t="shared" si="55"/>
        <v>3016</v>
      </c>
      <c r="C3038" s="913"/>
      <c r="D3038" s="913"/>
      <c r="E3038" s="913"/>
      <c r="F3038" s="55"/>
      <c r="L3038" s="372"/>
      <c r="M3038" s="372"/>
      <c r="S3038" s="378"/>
      <c r="T3038" s="372"/>
      <c r="U3038" s="372"/>
      <c r="V3038" s="372"/>
    </row>
    <row r="3039" spans="1:22">
      <c r="A3039" s="52"/>
      <c r="B3039" s="50">
        <f t="shared" si="55"/>
        <v>3017</v>
      </c>
      <c r="C3039" s="913"/>
      <c r="D3039" s="913"/>
      <c r="E3039" s="913"/>
      <c r="F3039" s="55"/>
      <c r="L3039" s="372"/>
      <c r="M3039" s="372"/>
      <c r="S3039" s="378"/>
      <c r="T3039" s="372"/>
      <c r="U3039" s="372"/>
      <c r="V3039" s="372"/>
    </row>
    <row r="3040" spans="1:22">
      <c r="A3040" s="52"/>
      <c r="B3040" s="50">
        <f t="shared" si="55"/>
        <v>3018</v>
      </c>
      <c r="C3040" s="913"/>
      <c r="D3040" s="913"/>
      <c r="E3040" s="913"/>
      <c r="F3040" s="55"/>
      <c r="L3040" s="372"/>
      <c r="M3040" s="372"/>
      <c r="S3040" s="378"/>
      <c r="T3040" s="372"/>
      <c r="U3040" s="372"/>
      <c r="V3040" s="372"/>
    </row>
    <row r="3041" spans="1:22">
      <c r="A3041" s="52"/>
      <c r="B3041" s="50">
        <f t="shared" si="55"/>
        <v>3019</v>
      </c>
      <c r="C3041" s="913"/>
      <c r="D3041" s="913"/>
      <c r="E3041" s="913"/>
      <c r="F3041" s="55"/>
      <c r="L3041" s="372"/>
      <c r="M3041" s="372"/>
      <c r="S3041" s="378"/>
      <c r="T3041" s="372"/>
      <c r="U3041" s="372"/>
      <c r="V3041" s="372"/>
    </row>
    <row r="3042" spans="1:22">
      <c r="A3042" s="52"/>
      <c r="B3042" s="50">
        <f t="shared" si="55"/>
        <v>3020</v>
      </c>
      <c r="C3042" s="913"/>
      <c r="D3042" s="913"/>
      <c r="E3042" s="913"/>
      <c r="F3042" s="55"/>
      <c r="L3042" s="372"/>
      <c r="M3042" s="372"/>
      <c r="S3042" s="378"/>
      <c r="T3042" s="372"/>
      <c r="U3042" s="372"/>
      <c r="V3042" s="372"/>
    </row>
    <row r="3043" spans="1:22">
      <c r="A3043" s="52"/>
      <c r="B3043" s="50">
        <f t="shared" si="55"/>
        <v>3021</v>
      </c>
      <c r="C3043" s="913"/>
      <c r="D3043" s="913"/>
      <c r="E3043" s="913"/>
      <c r="F3043" s="55"/>
      <c r="L3043" s="372"/>
      <c r="M3043" s="372"/>
      <c r="S3043" s="378"/>
      <c r="T3043" s="372"/>
      <c r="U3043" s="372"/>
      <c r="V3043" s="372"/>
    </row>
    <row r="3044" spans="1:22">
      <c r="A3044" s="52"/>
      <c r="B3044" s="50">
        <f t="shared" si="55"/>
        <v>3022</v>
      </c>
      <c r="C3044" s="913"/>
      <c r="D3044" s="913"/>
      <c r="E3044" s="913"/>
      <c r="F3044" s="55"/>
      <c r="L3044" s="372"/>
      <c r="M3044" s="372"/>
      <c r="S3044" s="378"/>
      <c r="T3044" s="372"/>
      <c r="U3044" s="372"/>
      <c r="V3044" s="372"/>
    </row>
    <row r="3045" spans="1:22">
      <c r="A3045" s="52"/>
      <c r="B3045" s="50">
        <f t="shared" si="55"/>
        <v>3023</v>
      </c>
      <c r="C3045" s="913"/>
      <c r="D3045" s="913"/>
      <c r="E3045" s="913"/>
      <c r="F3045" s="55"/>
      <c r="L3045" s="372"/>
      <c r="M3045" s="372"/>
      <c r="S3045" s="378"/>
      <c r="T3045" s="372"/>
      <c r="U3045" s="372"/>
      <c r="V3045" s="372"/>
    </row>
    <row r="3046" spans="1:22">
      <c r="A3046" s="52"/>
      <c r="B3046" s="50">
        <f t="shared" si="55"/>
        <v>3024</v>
      </c>
      <c r="C3046" s="913"/>
      <c r="D3046" s="913"/>
      <c r="E3046" s="913"/>
      <c r="F3046" s="55"/>
      <c r="L3046" s="372"/>
      <c r="M3046" s="372"/>
      <c r="S3046" s="378"/>
      <c r="T3046" s="372"/>
      <c r="U3046" s="372"/>
      <c r="V3046" s="372"/>
    </row>
    <row r="3047" spans="1:22">
      <c r="A3047" s="52"/>
      <c r="B3047" s="50">
        <f t="shared" si="55"/>
        <v>3025</v>
      </c>
      <c r="C3047" s="913"/>
      <c r="D3047" s="913"/>
      <c r="E3047" s="913"/>
      <c r="F3047" s="55"/>
      <c r="L3047" s="372"/>
      <c r="M3047" s="372"/>
      <c r="S3047" s="378"/>
      <c r="T3047" s="372"/>
      <c r="U3047" s="372"/>
      <c r="V3047" s="372"/>
    </row>
    <row r="3048" spans="1:22">
      <c r="A3048" s="52"/>
      <c r="B3048" s="50">
        <f t="shared" si="55"/>
        <v>3026</v>
      </c>
      <c r="C3048" s="913"/>
      <c r="D3048" s="913"/>
      <c r="E3048" s="913"/>
      <c r="F3048" s="55"/>
      <c r="L3048" s="372"/>
      <c r="M3048" s="372"/>
      <c r="S3048" s="378"/>
      <c r="T3048" s="372"/>
      <c r="U3048" s="372"/>
      <c r="V3048" s="372"/>
    </row>
    <row r="3049" spans="1:22">
      <c r="A3049" s="52"/>
      <c r="B3049" s="50">
        <f t="shared" si="55"/>
        <v>3027</v>
      </c>
      <c r="C3049" s="913"/>
      <c r="D3049" s="913"/>
      <c r="E3049" s="913"/>
      <c r="F3049" s="55"/>
      <c r="L3049" s="372"/>
      <c r="M3049" s="372"/>
      <c r="S3049" s="378"/>
      <c r="T3049" s="372"/>
      <c r="U3049" s="372"/>
      <c r="V3049" s="372"/>
    </row>
    <row r="3050" spans="1:22">
      <c r="A3050" s="52"/>
      <c r="B3050" s="50">
        <f t="shared" si="55"/>
        <v>3028</v>
      </c>
      <c r="C3050" s="913"/>
      <c r="D3050" s="913"/>
      <c r="E3050" s="913"/>
      <c r="F3050" s="55"/>
      <c r="L3050" s="372"/>
      <c r="M3050" s="372"/>
      <c r="S3050" s="378"/>
      <c r="T3050" s="372"/>
      <c r="U3050" s="372"/>
      <c r="V3050" s="372"/>
    </row>
    <row r="3051" spans="1:22">
      <c r="A3051" s="52"/>
      <c r="B3051" s="50">
        <f t="shared" si="55"/>
        <v>3029</v>
      </c>
      <c r="C3051" s="913"/>
      <c r="D3051" s="913"/>
      <c r="E3051" s="913"/>
      <c r="F3051" s="55"/>
      <c r="L3051" s="372"/>
      <c r="M3051" s="372"/>
      <c r="S3051" s="378"/>
      <c r="T3051" s="372"/>
      <c r="U3051" s="372"/>
      <c r="V3051" s="372"/>
    </row>
    <row r="3052" spans="1:22">
      <c r="A3052" s="52"/>
      <c r="B3052" s="50">
        <f t="shared" si="55"/>
        <v>3030</v>
      </c>
      <c r="C3052" s="913"/>
      <c r="D3052" s="913"/>
      <c r="E3052" s="913"/>
      <c r="F3052" s="55"/>
      <c r="L3052" s="372"/>
      <c r="M3052" s="372"/>
      <c r="S3052" s="378"/>
      <c r="T3052" s="372"/>
      <c r="U3052" s="372"/>
      <c r="V3052" s="372"/>
    </row>
    <row r="3053" spans="1:22">
      <c r="A3053" s="52"/>
      <c r="B3053" s="50">
        <f t="shared" si="55"/>
        <v>3031</v>
      </c>
      <c r="C3053" s="913"/>
      <c r="D3053" s="913"/>
      <c r="E3053" s="913"/>
      <c r="F3053" s="55"/>
      <c r="L3053" s="372"/>
      <c r="M3053" s="372"/>
      <c r="S3053" s="378"/>
      <c r="T3053" s="372"/>
      <c r="U3053" s="372"/>
      <c r="V3053" s="372"/>
    </row>
    <row r="3054" spans="1:22">
      <c r="A3054" s="52"/>
      <c r="B3054" s="50">
        <f t="shared" si="55"/>
        <v>3032</v>
      </c>
      <c r="C3054" s="913"/>
      <c r="D3054" s="913"/>
      <c r="E3054" s="913"/>
      <c r="F3054" s="55"/>
      <c r="L3054" s="372"/>
      <c r="M3054" s="372"/>
      <c r="S3054" s="378"/>
      <c r="T3054" s="372"/>
      <c r="U3054" s="372"/>
      <c r="V3054" s="372"/>
    </row>
    <row r="3055" spans="1:22">
      <c r="A3055" s="52"/>
      <c r="B3055" s="50">
        <f t="shared" si="55"/>
        <v>3033</v>
      </c>
      <c r="C3055" s="913"/>
      <c r="D3055" s="913"/>
      <c r="E3055" s="913"/>
      <c r="F3055" s="55"/>
      <c r="L3055" s="372"/>
      <c r="M3055" s="372"/>
      <c r="S3055" s="378"/>
      <c r="T3055" s="372"/>
      <c r="U3055" s="372"/>
      <c r="V3055" s="372"/>
    </row>
    <row r="3056" spans="1:22">
      <c r="A3056" s="52"/>
      <c r="B3056" s="50">
        <f t="shared" si="55"/>
        <v>3034</v>
      </c>
      <c r="C3056" s="913"/>
      <c r="D3056" s="913"/>
      <c r="E3056" s="913"/>
      <c r="F3056" s="55"/>
      <c r="L3056" s="372"/>
      <c r="M3056" s="372"/>
      <c r="S3056" s="378"/>
      <c r="T3056" s="372"/>
      <c r="U3056" s="372"/>
      <c r="V3056" s="372"/>
    </row>
    <row r="3057" spans="1:22">
      <c r="A3057" s="52"/>
      <c r="B3057" s="50">
        <f t="shared" si="55"/>
        <v>3035</v>
      </c>
      <c r="C3057" s="913"/>
      <c r="D3057" s="913"/>
      <c r="E3057" s="913"/>
      <c r="F3057" s="55"/>
      <c r="L3057" s="372"/>
      <c r="M3057" s="372"/>
      <c r="S3057" s="378"/>
      <c r="T3057" s="372"/>
      <c r="U3057" s="372"/>
      <c r="V3057" s="372"/>
    </row>
    <row r="3058" spans="1:22">
      <c r="A3058" s="52"/>
      <c r="B3058" s="50">
        <f t="shared" si="55"/>
        <v>3036</v>
      </c>
      <c r="C3058" s="913"/>
      <c r="D3058" s="913"/>
      <c r="E3058" s="913"/>
      <c r="F3058" s="55"/>
      <c r="L3058" s="372"/>
      <c r="M3058" s="372"/>
      <c r="S3058" s="378"/>
      <c r="T3058" s="372"/>
      <c r="U3058" s="372"/>
      <c r="V3058" s="372"/>
    </row>
    <row r="3059" spans="1:22">
      <c r="A3059" s="52"/>
      <c r="B3059" s="50">
        <f t="shared" si="55"/>
        <v>3037</v>
      </c>
      <c r="C3059" s="913"/>
      <c r="D3059" s="913"/>
      <c r="E3059" s="913"/>
      <c r="F3059" s="55"/>
      <c r="L3059" s="372"/>
      <c r="M3059" s="372"/>
      <c r="S3059" s="378"/>
      <c r="T3059" s="372"/>
      <c r="U3059" s="372"/>
      <c r="V3059" s="372"/>
    </row>
    <row r="3060" spans="1:22">
      <c r="A3060" s="52"/>
      <c r="B3060" s="50">
        <f t="shared" si="55"/>
        <v>3038</v>
      </c>
      <c r="C3060" s="913"/>
      <c r="D3060" s="913"/>
      <c r="E3060" s="913"/>
      <c r="F3060" s="55"/>
      <c r="L3060" s="372"/>
      <c r="M3060" s="372"/>
      <c r="S3060" s="378"/>
      <c r="T3060" s="372"/>
      <c r="U3060" s="372"/>
      <c r="V3060" s="372"/>
    </row>
    <row r="3061" spans="1:22">
      <c r="A3061" s="52"/>
      <c r="B3061" s="50">
        <f t="shared" si="55"/>
        <v>3039</v>
      </c>
      <c r="C3061" s="913"/>
      <c r="D3061" s="913"/>
      <c r="E3061" s="913"/>
      <c r="F3061" s="55"/>
      <c r="L3061" s="372"/>
      <c r="M3061" s="372"/>
      <c r="S3061" s="378"/>
      <c r="T3061" s="372"/>
      <c r="U3061" s="372"/>
      <c r="V3061" s="372"/>
    </row>
    <row r="3062" spans="1:22">
      <c r="A3062" s="52"/>
      <c r="B3062" s="50">
        <f t="shared" si="55"/>
        <v>3040</v>
      </c>
      <c r="C3062" s="913"/>
      <c r="D3062" s="913"/>
      <c r="E3062" s="913"/>
      <c r="F3062" s="55"/>
      <c r="L3062" s="372"/>
      <c r="M3062" s="372"/>
      <c r="S3062" s="378"/>
      <c r="T3062" s="372"/>
      <c r="U3062" s="372"/>
      <c r="V3062" s="372"/>
    </row>
    <row r="3063" spans="1:22">
      <c r="A3063" s="52"/>
      <c r="B3063" s="50">
        <f t="shared" si="55"/>
        <v>3041</v>
      </c>
      <c r="C3063" s="913"/>
      <c r="D3063" s="913"/>
      <c r="E3063" s="913"/>
      <c r="F3063" s="55"/>
      <c r="L3063" s="372"/>
      <c r="M3063" s="372"/>
      <c r="S3063" s="378"/>
      <c r="T3063" s="372"/>
      <c r="U3063" s="372"/>
      <c r="V3063" s="372"/>
    </row>
    <row r="3064" spans="1:22">
      <c r="A3064" s="52"/>
      <c r="B3064" s="50">
        <f t="shared" si="55"/>
        <v>3042</v>
      </c>
      <c r="C3064" s="913"/>
      <c r="D3064" s="913"/>
      <c r="E3064" s="913"/>
      <c r="F3064" s="55"/>
      <c r="L3064" s="372"/>
      <c r="M3064" s="372"/>
      <c r="S3064" s="378"/>
      <c r="T3064" s="372"/>
      <c r="U3064" s="372"/>
      <c r="V3064" s="372"/>
    </row>
    <row r="3065" spans="1:22">
      <c r="A3065" s="52"/>
      <c r="B3065" s="50">
        <f t="shared" si="55"/>
        <v>3043</v>
      </c>
      <c r="C3065" s="913"/>
      <c r="D3065" s="913"/>
      <c r="E3065" s="913"/>
      <c r="F3065" s="55"/>
      <c r="L3065" s="372"/>
      <c r="M3065" s="372"/>
      <c r="S3065" s="378"/>
      <c r="T3065" s="372"/>
      <c r="U3065" s="372"/>
      <c r="V3065" s="372"/>
    </row>
    <row r="3066" spans="1:22">
      <c r="A3066" s="52"/>
      <c r="B3066" s="50">
        <f t="shared" si="55"/>
        <v>3044</v>
      </c>
      <c r="C3066" s="913"/>
      <c r="D3066" s="913"/>
      <c r="E3066" s="913"/>
      <c r="F3066" s="55"/>
      <c r="L3066" s="372"/>
      <c r="M3066" s="372"/>
      <c r="S3066" s="378"/>
      <c r="T3066" s="372"/>
      <c r="U3066" s="372"/>
      <c r="V3066" s="372"/>
    </row>
    <row r="3067" spans="1:22">
      <c r="A3067" s="52"/>
      <c r="B3067" s="50">
        <f t="shared" si="55"/>
        <v>3045</v>
      </c>
      <c r="C3067" s="913"/>
      <c r="D3067" s="913"/>
      <c r="E3067" s="913"/>
      <c r="F3067" s="55"/>
      <c r="L3067" s="372"/>
      <c r="M3067" s="372"/>
      <c r="S3067" s="378"/>
      <c r="T3067" s="372"/>
      <c r="U3067" s="372"/>
      <c r="V3067" s="372"/>
    </row>
    <row r="3068" spans="1:22">
      <c r="A3068" s="52"/>
      <c r="B3068" s="50">
        <f t="shared" si="55"/>
        <v>3046</v>
      </c>
      <c r="C3068" s="913"/>
      <c r="D3068" s="913"/>
      <c r="E3068" s="913"/>
      <c r="F3068" s="55"/>
      <c r="L3068" s="372"/>
      <c r="M3068" s="372"/>
      <c r="S3068" s="378"/>
      <c r="T3068" s="372"/>
      <c r="U3068" s="372"/>
      <c r="V3068" s="372"/>
    </row>
    <row r="3069" spans="1:22">
      <c r="A3069" s="52"/>
      <c r="B3069" s="50">
        <f t="shared" si="55"/>
        <v>3047</v>
      </c>
      <c r="C3069" s="913"/>
      <c r="D3069" s="913"/>
      <c r="E3069" s="913"/>
      <c r="F3069" s="55"/>
      <c r="L3069" s="372"/>
      <c r="M3069" s="372"/>
      <c r="S3069" s="378"/>
      <c r="T3069" s="372"/>
      <c r="U3069" s="372"/>
      <c r="V3069" s="372"/>
    </row>
    <row r="3070" spans="1:22">
      <c r="A3070" s="52"/>
      <c r="B3070" s="50">
        <f t="shared" si="55"/>
        <v>3048</v>
      </c>
      <c r="C3070" s="913"/>
      <c r="D3070" s="913"/>
      <c r="E3070" s="913"/>
      <c r="F3070" s="55"/>
      <c r="L3070" s="372"/>
      <c r="M3070" s="372"/>
      <c r="S3070" s="378"/>
      <c r="T3070" s="372"/>
      <c r="U3070" s="372"/>
      <c r="V3070" s="372"/>
    </row>
    <row r="3071" spans="1:22">
      <c r="A3071" s="52"/>
      <c r="B3071" s="50">
        <f t="shared" si="55"/>
        <v>3049</v>
      </c>
      <c r="C3071" s="913"/>
      <c r="D3071" s="913"/>
      <c r="E3071" s="913"/>
      <c r="F3071" s="55"/>
      <c r="L3071" s="372"/>
      <c r="M3071" s="372"/>
      <c r="S3071" s="378"/>
      <c r="T3071" s="372"/>
      <c r="U3071" s="372"/>
      <c r="V3071" s="372"/>
    </row>
    <row r="3072" spans="1:22">
      <c r="A3072" s="52"/>
      <c r="B3072" s="50">
        <f t="shared" si="55"/>
        <v>3050</v>
      </c>
      <c r="C3072" s="913"/>
      <c r="D3072" s="913"/>
      <c r="E3072" s="913"/>
      <c r="F3072" s="55"/>
      <c r="L3072" s="372"/>
      <c r="M3072" s="372"/>
      <c r="S3072" s="378"/>
      <c r="T3072" s="372"/>
      <c r="U3072" s="372"/>
      <c r="V3072" s="372"/>
    </row>
    <row r="3073" spans="1:22">
      <c r="A3073" s="52"/>
      <c r="B3073" s="50">
        <f t="shared" si="55"/>
        <v>3051</v>
      </c>
      <c r="C3073" s="913"/>
      <c r="D3073" s="913"/>
      <c r="E3073" s="913"/>
      <c r="F3073" s="55"/>
      <c r="L3073" s="372"/>
      <c r="M3073" s="372"/>
      <c r="S3073" s="378"/>
      <c r="T3073" s="372"/>
      <c r="U3073" s="372"/>
      <c r="V3073" s="372"/>
    </row>
    <row r="3074" spans="1:22">
      <c r="A3074" s="52"/>
      <c r="B3074" s="50">
        <f t="shared" si="55"/>
        <v>3052</v>
      </c>
      <c r="C3074" s="913"/>
      <c r="D3074" s="913"/>
      <c r="E3074" s="913"/>
      <c r="F3074" s="55"/>
      <c r="L3074" s="372"/>
      <c r="M3074" s="372"/>
      <c r="S3074" s="378"/>
      <c r="T3074" s="372"/>
      <c r="U3074" s="372"/>
      <c r="V3074" s="372"/>
    </row>
    <row r="3075" spans="1:22">
      <c r="A3075" s="52"/>
      <c r="B3075" s="50">
        <f t="shared" si="55"/>
        <v>3053</v>
      </c>
      <c r="C3075" s="913"/>
      <c r="D3075" s="913"/>
      <c r="E3075" s="913"/>
      <c r="F3075" s="55"/>
      <c r="L3075" s="372"/>
      <c r="M3075" s="372"/>
      <c r="S3075" s="378"/>
      <c r="T3075" s="372"/>
      <c r="U3075" s="372"/>
      <c r="V3075" s="372"/>
    </row>
    <row r="3076" spans="1:22">
      <c r="A3076" s="52"/>
      <c r="B3076" s="50">
        <f t="shared" si="55"/>
        <v>3054</v>
      </c>
      <c r="C3076" s="913"/>
      <c r="D3076" s="913"/>
      <c r="E3076" s="913"/>
      <c r="F3076" s="55"/>
      <c r="L3076" s="372"/>
      <c r="M3076" s="372"/>
      <c r="S3076" s="378"/>
      <c r="T3076" s="372"/>
      <c r="U3076" s="372"/>
      <c r="V3076" s="372"/>
    </row>
    <row r="3077" spans="1:22">
      <c r="A3077" s="52"/>
      <c r="B3077" s="50">
        <f t="shared" si="55"/>
        <v>3055</v>
      </c>
      <c r="C3077" s="913"/>
      <c r="D3077" s="913"/>
      <c r="E3077" s="913"/>
      <c r="F3077" s="55"/>
      <c r="L3077" s="372"/>
      <c r="M3077" s="372"/>
      <c r="S3077" s="378"/>
      <c r="T3077" s="372"/>
      <c r="U3077" s="372"/>
      <c r="V3077" s="372"/>
    </row>
    <row r="3078" spans="1:22">
      <c r="A3078" s="52"/>
      <c r="B3078" s="50">
        <f t="shared" si="55"/>
        <v>3056</v>
      </c>
      <c r="C3078" s="913"/>
      <c r="D3078" s="913"/>
      <c r="E3078" s="913"/>
      <c r="F3078" s="55"/>
      <c r="L3078" s="372"/>
      <c r="M3078" s="372"/>
      <c r="S3078" s="378"/>
      <c r="T3078" s="372"/>
      <c r="U3078" s="372"/>
      <c r="V3078" s="372"/>
    </row>
    <row r="3079" spans="1:22">
      <c r="A3079" s="52"/>
      <c r="B3079" s="50">
        <f t="shared" si="55"/>
        <v>3057</v>
      </c>
      <c r="C3079" s="913"/>
      <c r="D3079" s="913"/>
      <c r="E3079" s="913"/>
      <c r="F3079" s="55"/>
      <c r="L3079" s="372"/>
      <c r="M3079" s="372"/>
      <c r="S3079" s="378"/>
      <c r="T3079" s="372"/>
      <c r="U3079" s="372"/>
      <c r="V3079" s="372"/>
    </row>
    <row r="3080" spans="1:22">
      <c r="A3080" s="52"/>
      <c r="B3080" s="50">
        <f t="shared" si="55"/>
        <v>3058</v>
      </c>
      <c r="C3080" s="913"/>
      <c r="D3080" s="913"/>
      <c r="E3080" s="913"/>
      <c r="F3080" s="55"/>
      <c r="L3080" s="372"/>
      <c r="M3080" s="372"/>
      <c r="S3080" s="378"/>
      <c r="T3080" s="372"/>
      <c r="U3080" s="372"/>
      <c r="V3080" s="372"/>
    </row>
    <row r="3081" spans="1:22">
      <c r="A3081" s="52"/>
      <c r="B3081" s="50">
        <f t="shared" si="55"/>
        <v>3059</v>
      </c>
      <c r="C3081" s="913"/>
      <c r="D3081" s="913"/>
      <c r="E3081" s="913"/>
      <c r="F3081" s="55"/>
      <c r="L3081" s="372"/>
      <c r="M3081" s="372"/>
      <c r="S3081" s="378"/>
      <c r="T3081" s="372"/>
      <c r="U3081" s="372"/>
      <c r="V3081" s="372"/>
    </row>
    <row r="3082" spans="1:22">
      <c r="A3082" s="52"/>
      <c r="B3082" s="50">
        <f t="shared" si="55"/>
        <v>3060</v>
      </c>
      <c r="C3082" s="913"/>
      <c r="D3082" s="913"/>
      <c r="E3082" s="913"/>
      <c r="F3082" s="55"/>
      <c r="L3082" s="372"/>
      <c r="M3082" s="372"/>
      <c r="S3082" s="378"/>
      <c r="T3082" s="372"/>
      <c r="U3082" s="372"/>
      <c r="V3082" s="372"/>
    </row>
    <row r="3083" spans="1:22">
      <c r="A3083" s="52"/>
      <c r="B3083" s="50">
        <f t="shared" si="55"/>
        <v>3061</v>
      </c>
      <c r="C3083" s="913"/>
      <c r="D3083" s="913"/>
      <c r="E3083" s="913"/>
      <c r="F3083" s="55"/>
      <c r="L3083" s="372"/>
      <c r="M3083" s="372"/>
      <c r="S3083" s="378"/>
      <c r="T3083" s="372"/>
      <c r="U3083" s="372"/>
      <c r="V3083" s="372"/>
    </row>
    <row r="3084" spans="1:22">
      <c r="A3084" s="52"/>
      <c r="B3084" s="50">
        <f t="shared" si="55"/>
        <v>3062</v>
      </c>
      <c r="C3084" s="913"/>
      <c r="D3084" s="913"/>
      <c r="E3084" s="913"/>
      <c r="F3084" s="55"/>
      <c r="L3084" s="372"/>
      <c r="M3084" s="372"/>
      <c r="S3084" s="378"/>
      <c r="T3084" s="372"/>
      <c r="U3084" s="372"/>
      <c r="V3084" s="372"/>
    </row>
    <row r="3085" spans="1:22">
      <c r="A3085" s="52"/>
      <c r="B3085" s="50">
        <f t="shared" si="55"/>
        <v>3063</v>
      </c>
      <c r="C3085" s="913"/>
      <c r="D3085" s="913"/>
      <c r="E3085" s="913"/>
      <c r="F3085" s="55"/>
      <c r="L3085" s="372"/>
      <c r="M3085" s="372"/>
      <c r="S3085" s="378"/>
      <c r="T3085" s="372"/>
      <c r="U3085" s="372"/>
      <c r="V3085" s="372"/>
    </row>
    <row r="3086" spans="1:22">
      <c r="A3086" s="52"/>
      <c r="B3086" s="50">
        <f t="shared" si="55"/>
        <v>3064</v>
      </c>
      <c r="C3086" s="913"/>
      <c r="D3086" s="913"/>
      <c r="E3086" s="913"/>
      <c r="F3086" s="55"/>
      <c r="L3086" s="372"/>
      <c r="M3086" s="372"/>
      <c r="S3086" s="378"/>
      <c r="T3086" s="372"/>
      <c r="U3086" s="372"/>
      <c r="V3086" s="372"/>
    </row>
    <row r="3087" spans="1:22">
      <c r="A3087" s="52"/>
      <c r="B3087" s="50">
        <f t="shared" si="55"/>
        <v>3065</v>
      </c>
      <c r="C3087" s="913"/>
      <c r="D3087" s="913"/>
      <c r="E3087" s="913"/>
      <c r="F3087" s="55"/>
      <c r="L3087" s="372"/>
      <c r="M3087" s="372"/>
      <c r="S3087" s="378"/>
      <c r="T3087" s="372"/>
      <c r="U3087" s="372"/>
      <c r="V3087" s="372"/>
    </row>
    <row r="3088" spans="1:22">
      <c r="A3088" s="52"/>
      <c r="B3088" s="50">
        <f t="shared" si="55"/>
        <v>3066</v>
      </c>
      <c r="C3088" s="913"/>
      <c r="D3088" s="913"/>
      <c r="E3088" s="913"/>
      <c r="F3088" s="55"/>
      <c r="L3088" s="372"/>
      <c r="M3088" s="372"/>
      <c r="S3088" s="378"/>
      <c r="T3088" s="372"/>
      <c r="U3088" s="372"/>
      <c r="V3088" s="372"/>
    </row>
    <row r="3089" spans="1:22">
      <c r="A3089" s="52"/>
      <c r="B3089" s="50">
        <f t="shared" si="55"/>
        <v>3067</v>
      </c>
      <c r="C3089" s="913"/>
      <c r="D3089" s="913"/>
      <c r="E3089" s="913"/>
      <c r="F3089" s="55"/>
      <c r="L3089" s="372"/>
      <c r="M3089" s="372"/>
      <c r="S3089" s="378"/>
      <c r="T3089" s="372"/>
      <c r="U3089" s="372"/>
      <c r="V3089" s="372"/>
    </row>
    <row r="3090" spans="1:22">
      <c r="A3090" s="52"/>
      <c r="B3090" s="50">
        <f t="shared" si="55"/>
        <v>3068</v>
      </c>
      <c r="C3090" s="913"/>
      <c r="D3090" s="913"/>
      <c r="E3090" s="913"/>
      <c r="F3090" s="55"/>
      <c r="L3090" s="372"/>
      <c r="M3090" s="372"/>
      <c r="S3090" s="378"/>
      <c r="T3090" s="372"/>
      <c r="U3090" s="372"/>
      <c r="V3090" s="372"/>
    </row>
    <row r="3091" spans="1:22">
      <c r="A3091" s="52"/>
      <c r="B3091" s="50">
        <f t="shared" si="55"/>
        <v>3069</v>
      </c>
      <c r="C3091" s="913"/>
      <c r="D3091" s="913"/>
      <c r="E3091" s="913"/>
      <c r="F3091" s="55"/>
      <c r="L3091" s="372"/>
      <c r="M3091" s="372"/>
      <c r="S3091" s="378"/>
      <c r="T3091" s="372"/>
      <c r="U3091" s="372"/>
      <c r="V3091" s="372"/>
    </row>
    <row r="3092" spans="1:22">
      <c r="A3092" s="52"/>
      <c r="B3092" s="50">
        <f t="shared" si="55"/>
        <v>3070</v>
      </c>
      <c r="C3092" s="913"/>
      <c r="D3092" s="913"/>
      <c r="E3092" s="913"/>
      <c r="F3092" s="55"/>
      <c r="L3092" s="372"/>
      <c r="M3092" s="372"/>
      <c r="S3092" s="378"/>
      <c r="T3092" s="372"/>
      <c r="U3092" s="372"/>
      <c r="V3092" s="372"/>
    </row>
    <row r="3093" spans="1:22">
      <c r="A3093" s="52"/>
      <c r="B3093" s="50">
        <f t="shared" si="55"/>
        <v>3071</v>
      </c>
      <c r="C3093" s="913"/>
      <c r="D3093" s="913"/>
      <c r="E3093" s="913"/>
      <c r="F3093" s="55"/>
      <c r="L3093" s="372"/>
      <c r="M3093" s="372"/>
      <c r="S3093" s="378"/>
      <c r="T3093" s="372"/>
      <c r="U3093" s="372"/>
      <c r="V3093" s="372"/>
    </row>
    <row r="3094" spans="1:22">
      <c r="A3094" s="52"/>
      <c r="B3094" s="50">
        <f t="shared" si="55"/>
        <v>3072</v>
      </c>
      <c r="C3094" s="913"/>
      <c r="D3094" s="913"/>
      <c r="E3094" s="913"/>
      <c r="F3094" s="55"/>
      <c r="L3094" s="372"/>
      <c r="M3094" s="372"/>
      <c r="S3094" s="378"/>
      <c r="T3094" s="372"/>
      <c r="U3094" s="372"/>
      <c r="V3094" s="372"/>
    </row>
    <row r="3095" spans="1:22">
      <c r="A3095" s="52"/>
      <c r="B3095" s="50">
        <f t="shared" si="55"/>
        <v>3073</v>
      </c>
      <c r="C3095" s="913"/>
      <c r="D3095" s="913"/>
      <c r="E3095" s="913"/>
      <c r="F3095" s="55"/>
      <c r="L3095" s="372"/>
      <c r="M3095" s="372"/>
      <c r="S3095" s="378"/>
      <c r="T3095" s="372"/>
      <c r="U3095" s="372"/>
      <c r="V3095" s="372"/>
    </row>
    <row r="3096" spans="1:22">
      <c r="A3096" s="52"/>
      <c r="B3096" s="50">
        <f t="shared" si="55"/>
        <v>3074</v>
      </c>
      <c r="C3096" s="913"/>
      <c r="D3096" s="913"/>
      <c r="E3096" s="913"/>
      <c r="F3096" s="55"/>
      <c r="L3096" s="372"/>
      <c r="M3096" s="372"/>
      <c r="S3096" s="378"/>
      <c r="T3096" s="372"/>
      <c r="U3096" s="372"/>
      <c r="V3096" s="372"/>
    </row>
    <row r="3097" spans="1:22">
      <c r="A3097" s="52"/>
      <c r="B3097" s="50">
        <f t="shared" ref="B3097:B3160" si="56">B3096+1</f>
        <v>3075</v>
      </c>
      <c r="C3097" s="913"/>
      <c r="D3097" s="913"/>
      <c r="E3097" s="913"/>
      <c r="F3097" s="55"/>
      <c r="L3097" s="372"/>
      <c r="M3097" s="372"/>
      <c r="S3097" s="378"/>
      <c r="T3097" s="372"/>
      <c r="U3097" s="372"/>
      <c r="V3097" s="372"/>
    </row>
    <row r="3098" spans="1:22">
      <c r="A3098" s="52"/>
      <c r="B3098" s="50">
        <f t="shared" si="56"/>
        <v>3076</v>
      </c>
      <c r="C3098" s="913"/>
      <c r="D3098" s="913"/>
      <c r="E3098" s="913"/>
      <c r="F3098" s="55"/>
      <c r="L3098" s="372"/>
      <c r="M3098" s="372"/>
      <c r="S3098" s="378"/>
      <c r="T3098" s="372"/>
      <c r="U3098" s="372"/>
      <c r="V3098" s="372"/>
    </row>
    <row r="3099" spans="1:22">
      <c r="A3099" s="52"/>
      <c r="B3099" s="50">
        <f t="shared" si="56"/>
        <v>3077</v>
      </c>
      <c r="C3099" s="913"/>
      <c r="D3099" s="913"/>
      <c r="E3099" s="913"/>
      <c r="F3099" s="55"/>
      <c r="L3099" s="372"/>
      <c r="M3099" s="372"/>
      <c r="S3099" s="378"/>
      <c r="T3099" s="372"/>
      <c r="U3099" s="372"/>
      <c r="V3099" s="372"/>
    </row>
    <row r="3100" spans="1:22">
      <c r="A3100" s="52"/>
      <c r="B3100" s="50">
        <f t="shared" si="56"/>
        <v>3078</v>
      </c>
      <c r="C3100" s="913"/>
      <c r="D3100" s="913"/>
      <c r="E3100" s="913"/>
      <c r="F3100" s="55"/>
      <c r="L3100" s="372"/>
      <c r="M3100" s="372"/>
      <c r="S3100" s="378"/>
      <c r="T3100" s="372"/>
      <c r="U3100" s="372"/>
      <c r="V3100" s="372"/>
    </row>
    <row r="3101" spans="1:22">
      <c r="A3101" s="52"/>
      <c r="B3101" s="50">
        <f t="shared" si="56"/>
        <v>3079</v>
      </c>
      <c r="C3101" s="913"/>
      <c r="D3101" s="913"/>
      <c r="E3101" s="913"/>
      <c r="F3101" s="55"/>
      <c r="L3101" s="372"/>
      <c r="M3101" s="372"/>
      <c r="S3101" s="378"/>
      <c r="T3101" s="372"/>
      <c r="U3101" s="372"/>
      <c r="V3101" s="372"/>
    </row>
    <row r="3102" spans="1:22">
      <c r="A3102" s="52"/>
      <c r="B3102" s="50">
        <f t="shared" si="56"/>
        <v>3080</v>
      </c>
      <c r="C3102" s="913"/>
      <c r="D3102" s="913"/>
      <c r="E3102" s="913"/>
      <c r="F3102" s="55"/>
      <c r="L3102" s="372"/>
      <c r="M3102" s="372"/>
      <c r="S3102" s="378"/>
      <c r="T3102" s="372"/>
      <c r="U3102" s="372"/>
      <c r="V3102" s="372"/>
    </row>
    <row r="3103" spans="1:22">
      <c r="A3103" s="52"/>
      <c r="B3103" s="50">
        <f t="shared" si="56"/>
        <v>3081</v>
      </c>
      <c r="C3103" s="913"/>
      <c r="D3103" s="913"/>
      <c r="E3103" s="913"/>
      <c r="F3103" s="55"/>
      <c r="L3103" s="372"/>
      <c r="M3103" s="372"/>
      <c r="S3103" s="378"/>
      <c r="T3103" s="372"/>
      <c r="U3103" s="372"/>
      <c r="V3103" s="372"/>
    </row>
    <row r="3104" spans="1:22">
      <c r="A3104" s="52"/>
      <c r="B3104" s="50">
        <f t="shared" si="56"/>
        <v>3082</v>
      </c>
      <c r="C3104" s="913"/>
      <c r="D3104" s="913"/>
      <c r="E3104" s="913"/>
      <c r="F3104" s="55"/>
      <c r="L3104" s="372"/>
      <c r="M3104" s="372"/>
      <c r="S3104" s="378"/>
      <c r="T3104" s="372"/>
      <c r="U3104" s="372"/>
      <c r="V3104" s="372"/>
    </row>
    <row r="3105" spans="1:22">
      <c r="A3105" s="52"/>
      <c r="B3105" s="50">
        <f t="shared" si="56"/>
        <v>3083</v>
      </c>
      <c r="C3105" s="913"/>
      <c r="D3105" s="913"/>
      <c r="E3105" s="913"/>
      <c r="F3105" s="55"/>
      <c r="L3105" s="372"/>
      <c r="M3105" s="372"/>
      <c r="S3105" s="378"/>
      <c r="T3105" s="372"/>
      <c r="U3105" s="372"/>
      <c r="V3105" s="372"/>
    </row>
    <row r="3106" spans="1:22">
      <c r="A3106" s="52"/>
      <c r="B3106" s="50">
        <f t="shared" si="56"/>
        <v>3084</v>
      </c>
      <c r="C3106" s="913"/>
      <c r="D3106" s="913"/>
      <c r="E3106" s="913"/>
      <c r="F3106" s="55"/>
      <c r="L3106" s="372"/>
      <c r="M3106" s="372"/>
      <c r="S3106" s="378"/>
      <c r="T3106" s="372"/>
      <c r="U3106" s="372"/>
      <c r="V3106" s="372"/>
    </row>
    <row r="3107" spans="1:22">
      <c r="A3107" s="52"/>
      <c r="B3107" s="50">
        <f t="shared" si="56"/>
        <v>3085</v>
      </c>
      <c r="C3107" s="913"/>
      <c r="D3107" s="913"/>
      <c r="E3107" s="913"/>
      <c r="F3107" s="55"/>
      <c r="L3107" s="372"/>
      <c r="M3107" s="372"/>
      <c r="S3107" s="378"/>
      <c r="T3107" s="372"/>
      <c r="U3107" s="372"/>
      <c r="V3107" s="372"/>
    </row>
    <row r="3108" spans="1:22">
      <c r="A3108" s="52"/>
      <c r="B3108" s="50">
        <f t="shared" si="56"/>
        <v>3086</v>
      </c>
      <c r="C3108" s="913"/>
      <c r="D3108" s="913"/>
      <c r="E3108" s="913"/>
      <c r="F3108" s="55"/>
      <c r="L3108" s="372"/>
      <c r="M3108" s="372"/>
      <c r="S3108" s="378"/>
      <c r="T3108" s="372"/>
      <c r="U3108" s="372"/>
      <c r="V3108" s="372"/>
    </row>
    <row r="3109" spans="1:22">
      <c r="A3109" s="52"/>
      <c r="B3109" s="50">
        <f t="shared" si="56"/>
        <v>3087</v>
      </c>
      <c r="C3109" s="913"/>
      <c r="D3109" s="913"/>
      <c r="E3109" s="913"/>
      <c r="F3109" s="55"/>
      <c r="L3109" s="372"/>
      <c r="M3109" s="372"/>
      <c r="S3109" s="378"/>
      <c r="T3109" s="372"/>
      <c r="U3109" s="372"/>
      <c r="V3109" s="372"/>
    </row>
    <row r="3110" spans="1:22">
      <c r="A3110" s="52"/>
      <c r="B3110" s="50">
        <f t="shared" si="56"/>
        <v>3088</v>
      </c>
      <c r="C3110" s="913"/>
      <c r="D3110" s="913"/>
      <c r="E3110" s="913"/>
      <c r="F3110" s="55"/>
      <c r="L3110" s="372"/>
      <c r="M3110" s="372"/>
      <c r="S3110" s="378"/>
      <c r="T3110" s="372"/>
      <c r="U3110" s="372"/>
      <c r="V3110" s="372"/>
    </row>
    <row r="3111" spans="1:22">
      <c r="A3111" s="52"/>
      <c r="B3111" s="50">
        <f t="shared" si="56"/>
        <v>3089</v>
      </c>
      <c r="C3111" s="913"/>
      <c r="D3111" s="913"/>
      <c r="E3111" s="913"/>
      <c r="F3111" s="55"/>
      <c r="L3111" s="372"/>
      <c r="M3111" s="372"/>
      <c r="S3111" s="378"/>
      <c r="T3111" s="372"/>
      <c r="U3111" s="372"/>
      <c r="V3111" s="372"/>
    </row>
    <row r="3112" spans="1:22">
      <c r="A3112" s="52"/>
      <c r="B3112" s="50">
        <f t="shared" si="56"/>
        <v>3090</v>
      </c>
      <c r="C3112" s="913"/>
      <c r="D3112" s="913"/>
      <c r="E3112" s="913"/>
      <c r="F3112" s="55"/>
      <c r="L3112" s="372"/>
      <c r="M3112" s="372"/>
      <c r="S3112" s="378"/>
      <c r="T3112" s="372"/>
      <c r="U3112" s="372"/>
      <c r="V3112" s="372"/>
    </row>
    <row r="3113" spans="1:22">
      <c r="A3113" s="52"/>
      <c r="B3113" s="50">
        <f t="shared" si="56"/>
        <v>3091</v>
      </c>
      <c r="C3113" s="913"/>
      <c r="D3113" s="913"/>
      <c r="E3113" s="913"/>
      <c r="F3113" s="55"/>
      <c r="L3113" s="372"/>
      <c r="M3113" s="372"/>
      <c r="S3113" s="378"/>
      <c r="T3113" s="372"/>
      <c r="U3113" s="372"/>
      <c r="V3113" s="372"/>
    </row>
    <row r="3114" spans="1:22">
      <c r="A3114" s="52"/>
      <c r="B3114" s="50">
        <f t="shared" si="56"/>
        <v>3092</v>
      </c>
      <c r="C3114" s="913"/>
      <c r="D3114" s="913"/>
      <c r="E3114" s="913"/>
      <c r="F3114" s="55"/>
      <c r="L3114" s="372"/>
      <c r="M3114" s="372"/>
      <c r="S3114" s="378"/>
      <c r="T3114" s="372"/>
      <c r="U3114" s="372"/>
      <c r="V3114" s="372"/>
    </row>
    <row r="3115" spans="1:22">
      <c r="A3115" s="52"/>
      <c r="B3115" s="50">
        <f t="shared" si="56"/>
        <v>3093</v>
      </c>
      <c r="C3115" s="913"/>
      <c r="D3115" s="913"/>
      <c r="E3115" s="913"/>
      <c r="F3115" s="55"/>
      <c r="L3115" s="372"/>
      <c r="M3115" s="372"/>
      <c r="S3115" s="378"/>
      <c r="T3115" s="372"/>
      <c r="U3115" s="372"/>
      <c r="V3115" s="372"/>
    </row>
    <row r="3116" spans="1:22">
      <c r="A3116" s="52"/>
      <c r="B3116" s="50">
        <f t="shared" si="56"/>
        <v>3094</v>
      </c>
      <c r="C3116" s="913"/>
      <c r="D3116" s="913"/>
      <c r="E3116" s="913"/>
      <c r="F3116" s="55"/>
      <c r="L3116" s="372"/>
      <c r="M3116" s="372"/>
      <c r="S3116" s="378"/>
      <c r="T3116" s="372"/>
      <c r="U3116" s="372"/>
      <c r="V3116" s="372"/>
    </row>
    <row r="3117" spans="1:22">
      <c r="A3117" s="52"/>
      <c r="B3117" s="50">
        <f t="shared" si="56"/>
        <v>3095</v>
      </c>
      <c r="C3117" s="913"/>
      <c r="D3117" s="913"/>
      <c r="E3117" s="913"/>
      <c r="F3117" s="55"/>
      <c r="L3117" s="372"/>
      <c r="M3117" s="372"/>
      <c r="S3117" s="378"/>
      <c r="T3117" s="372"/>
      <c r="U3117" s="372"/>
      <c r="V3117" s="372"/>
    </row>
    <row r="3118" spans="1:22">
      <c r="A3118" s="52"/>
      <c r="B3118" s="50">
        <f t="shared" si="56"/>
        <v>3096</v>
      </c>
      <c r="C3118" s="913"/>
      <c r="D3118" s="913"/>
      <c r="E3118" s="913"/>
      <c r="F3118" s="55"/>
      <c r="L3118" s="372"/>
      <c r="M3118" s="372"/>
      <c r="S3118" s="378"/>
      <c r="T3118" s="372"/>
      <c r="U3118" s="372"/>
      <c r="V3118" s="372"/>
    </row>
    <row r="3119" spans="1:22">
      <c r="A3119" s="52"/>
      <c r="B3119" s="50">
        <f t="shared" si="56"/>
        <v>3097</v>
      </c>
      <c r="C3119" s="913"/>
      <c r="D3119" s="913"/>
      <c r="E3119" s="913"/>
      <c r="F3119" s="55"/>
      <c r="L3119" s="372"/>
      <c r="M3119" s="372"/>
      <c r="S3119" s="378"/>
      <c r="T3119" s="372"/>
      <c r="U3119" s="372"/>
      <c r="V3119" s="372"/>
    </row>
    <row r="3120" spans="1:22">
      <c r="A3120" s="52"/>
      <c r="B3120" s="50">
        <f t="shared" si="56"/>
        <v>3098</v>
      </c>
      <c r="C3120" s="913"/>
      <c r="D3120" s="913"/>
      <c r="E3120" s="913"/>
      <c r="F3120" s="55"/>
      <c r="L3120" s="372"/>
      <c r="M3120" s="372"/>
      <c r="S3120" s="378"/>
      <c r="T3120" s="372"/>
      <c r="U3120" s="372"/>
      <c r="V3120" s="372"/>
    </row>
    <row r="3121" spans="1:22">
      <c r="A3121" s="52"/>
      <c r="B3121" s="50">
        <f t="shared" si="56"/>
        <v>3099</v>
      </c>
      <c r="C3121" s="913"/>
      <c r="D3121" s="913"/>
      <c r="E3121" s="913"/>
      <c r="F3121" s="55"/>
      <c r="L3121" s="372"/>
      <c r="M3121" s="372"/>
      <c r="S3121" s="378"/>
      <c r="T3121" s="372"/>
      <c r="U3121" s="372"/>
      <c r="V3121" s="372"/>
    </row>
    <row r="3122" spans="1:22">
      <c r="A3122" s="52"/>
      <c r="B3122" s="50">
        <f t="shared" si="56"/>
        <v>3100</v>
      </c>
      <c r="C3122" s="913"/>
      <c r="D3122" s="913"/>
      <c r="E3122" s="913"/>
      <c r="F3122" s="55"/>
      <c r="L3122" s="372"/>
      <c r="M3122" s="372"/>
      <c r="S3122" s="378"/>
      <c r="T3122" s="372"/>
      <c r="U3122" s="372"/>
      <c r="V3122" s="372"/>
    </row>
    <row r="3123" spans="1:22">
      <c r="A3123" s="52"/>
      <c r="B3123" s="50">
        <f t="shared" si="56"/>
        <v>3101</v>
      </c>
      <c r="C3123" s="913"/>
      <c r="D3123" s="913"/>
      <c r="E3123" s="913"/>
      <c r="F3123" s="55"/>
      <c r="L3123" s="372"/>
      <c r="M3123" s="372"/>
      <c r="S3123" s="378"/>
      <c r="T3123" s="372"/>
      <c r="U3123" s="372"/>
      <c r="V3123" s="372"/>
    </row>
    <row r="3124" spans="1:22">
      <c r="A3124" s="52"/>
      <c r="B3124" s="50">
        <f t="shared" si="56"/>
        <v>3102</v>
      </c>
      <c r="C3124" s="913"/>
      <c r="D3124" s="913"/>
      <c r="E3124" s="913"/>
      <c r="F3124" s="55"/>
      <c r="L3124" s="372"/>
      <c r="M3124" s="372"/>
      <c r="S3124" s="378"/>
      <c r="T3124" s="372"/>
      <c r="U3124" s="372"/>
      <c r="V3124" s="372"/>
    </row>
    <row r="3125" spans="1:22">
      <c r="A3125" s="52"/>
      <c r="B3125" s="50">
        <f t="shared" si="56"/>
        <v>3103</v>
      </c>
      <c r="C3125" s="913"/>
      <c r="D3125" s="913"/>
      <c r="E3125" s="913"/>
      <c r="F3125" s="55"/>
      <c r="L3125" s="372"/>
      <c r="M3125" s="372"/>
      <c r="S3125" s="378"/>
      <c r="T3125" s="372"/>
      <c r="U3125" s="372"/>
      <c r="V3125" s="372"/>
    </row>
    <row r="3126" spans="1:22">
      <c r="A3126" s="52"/>
      <c r="B3126" s="50">
        <f t="shared" si="56"/>
        <v>3104</v>
      </c>
      <c r="C3126" s="913"/>
      <c r="D3126" s="913"/>
      <c r="E3126" s="913"/>
      <c r="F3126" s="55"/>
      <c r="L3126" s="372"/>
      <c r="M3126" s="372"/>
      <c r="S3126" s="378"/>
      <c r="T3126" s="372"/>
      <c r="U3126" s="372"/>
      <c r="V3126" s="372"/>
    </row>
    <row r="3127" spans="1:22">
      <c r="A3127" s="52"/>
      <c r="B3127" s="50">
        <f t="shared" si="56"/>
        <v>3105</v>
      </c>
      <c r="C3127" s="913"/>
      <c r="D3127" s="913"/>
      <c r="E3127" s="913"/>
      <c r="F3127" s="55"/>
      <c r="L3127" s="372"/>
      <c r="M3127" s="372"/>
      <c r="S3127" s="378"/>
      <c r="T3127" s="372"/>
      <c r="U3127" s="372"/>
      <c r="V3127" s="372"/>
    </row>
    <row r="3128" spans="1:22">
      <c r="A3128" s="52"/>
      <c r="B3128" s="50">
        <f t="shared" si="56"/>
        <v>3106</v>
      </c>
      <c r="C3128" s="913"/>
      <c r="D3128" s="913"/>
      <c r="E3128" s="913"/>
      <c r="F3128" s="55"/>
      <c r="L3128" s="372"/>
      <c r="M3128" s="372"/>
      <c r="S3128" s="378"/>
      <c r="T3128" s="372"/>
      <c r="U3128" s="372"/>
      <c r="V3128" s="372"/>
    </row>
    <row r="3129" spans="1:22">
      <c r="A3129" s="52"/>
      <c r="B3129" s="50">
        <f t="shared" si="56"/>
        <v>3107</v>
      </c>
      <c r="C3129" s="913"/>
      <c r="D3129" s="913"/>
      <c r="E3129" s="913"/>
      <c r="F3129" s="55"/>
      <c r="L3129" s="372"/>
      <c r="M3129" s="372"/>
      <c r="S3129" s="378"/>
      <c r="T3129" s="372"/>
      <c r="U3129" s="372"/>
      <c r="V3129" s="372"/>
    </row>
    <row r="3130" spans="1:22">
      <c r="A3130" s="52"/>
      <c r="B3130" s="50">
        <f t="shared" si="56"/>
        <v>3108</v>
      </c>
      <c r="C3130" s="913"/>
      <c r="D3130" s="913"/>
      <c r="E3130" s="913"/>
      <c r="F3130" s="55"/>
      <c r="L3130" s="372"/>
      <c r="M3130" s="372"/>
      <c r="S3130" s="378"/>
      <c r="T3130" s="372"/>
      <c r="U3130" s="372"/>
      <c r="V3130" s="372"/>
    </row>
    <row r="3131" spans="1:22">
      <c r="A3131" s="52"/>
      <c r="B3131" s="50">
        <f t="shared" si="56"/>
        <v>3109</v>
      </c>
      <c r="C3131" s="913"/>
      <c r="D3131" s="913"/>
      <c r="E3131" s="913"/>
      <c r="F3131" s="55"/>
      <c r="L3131" s="372"/>
      <c r="M3131" s="372"/>
      <c r="S3131" s="378"/>
      <c r="T3131" s="372"/>
      <c r="U3131" s="372"/>
      <c r="V3131" s="372"/>
    </row>
    <row r="3132" spans="1:22">
      <c r="A3132" s="52"/>
      <c r="B3132" s="50">
        <f t="shared" si="56"/>
        <v>3110</v>
      </c>
      <c r="C3132" s="913"/>
      <c r="D3132" s="913"/>
      <c r="E3132" s="913"/>
      <c r="F3132" s="55"/>
      <c r="L3132" s="372"/>
      <c r="M3132" s="372"/>
      <c r="S3132" s="378"/>
      <c r="T3132" s="372"/>
      <c r="U3132" s="372"/>
      <c r="V3132" s="372"/>
    </row>
    <row r="3133" spans="1:22">
      <c r="A3133" s="52"/>
      <c r="B3133" s="50">
        <f t="shared" si="56"/>
        <v>3111</v>
      </c>
      <c r="C3133" s="913"/>
      <c r="D3133" s="913"/>
      <c r="E3133" s="913"/>
      <c r="F3133" s="55"/>
      <c r="L3133" s="372"/>
      <c r="M3133" s="372"/>
      <c r="S3133" s="378"/>
      <c r="T3133" s="372"/>
      <c r="U3133" s="372"/>
      <c r="V3133" s="372"/>
    </row>
    <row r="3134" spans="1:22">
      <c r="A3134" s="52"/>
      <c r="B3134" s="50">
        <f t="shared" si="56"/>
        <v>3112</v>
      </c>
      <c r="C3134" s="913"/>
      <c r="D3134" s="913"/>
      <c r="E3134" s="913"/>
      <c r="F3134" s="55"/>
      <c r="L3134" s="372"/>
      <c r="M3134" s="372"/>
      <c r="S3134" s="378"/>
      <c r="T3134" s="372"/>
      <c r="U3134" s="372"/>
      <c r="V3134" s="372"/>
    </row>
    <row r="3135" spans="1:22">
      <c r="A3135" s="52"/>
      <c r="B3135" s="50">
        <f t="shared" si="56"/>
        <v>3113</v>
      </c>
      <c r="C3135" s="913"/>
      <c r="D3135" s="913"/>
      <c r="E3135" s="913"/>
      <c r="F3135" s="55"/>
      <c r="L3135" s="372"/>
      <c r="M3135" s="372"/>
      <c r="S3135" s="378"/>
      <c r="T3135" s="372"/>
      <c r="U3135" s="372"/>
      <c r="V3135" s="372"/>
    </row>
    <row r="3136" spans="1:22">
      <c r="A3136" s="52"/>
      <c r="B3136" s="50">
        <f t="shared" si="56"/>
        <v>3114</v>
      </c>
      <c r="C3136" s="913"/>
      <c r="D3136" s="913"/>
      <c r="E3136" s="913"/>
      <c r="F3136" s="55"/>
      <c r="L3136" s="372"/>
      <c r="M3136" s="372"/>
      <c r="S3136" s="378"/>
      <c r="T3136" s="372"/>
      <c r="U3136" s="372"/>
      <c r="V3136" s="372"/>
    </row>
    <row r="3137" spans="1:22">
      <c r="A3137" s="52"/>
      <c r="B3137" s="50">
        <f t="shared" si="56"/>
        <v>3115</v>
      </c>
      <c r="C3137" s="913"/>
      <c r="D3137" s="913"/>
      <c r="E3137" s="913"/>
      <c r="F3137" s="55"/>
      <c r="L3137" s="372"/>
      <c r="M3137" s="372"/>
      <c r="S3137" s="378"/>
      <c r="T3137" s="372"/>
      <c r="U3137" s="372"/>
      <c r="V3137" s="372"/>
    </row>
    <row r="3138" spans="1:22">
      <c r="A3138" s="52"/>
      <c r="B3138" s="50">
        <f t="shared" si="56"/>
        <v>3116</v>
      </c>
      <c r="C3138" s="913"/>
      <c r="D3138" s="913"/>
      <c r="E3138" s="913"/>
      <c r="F3138" s="55"/>
      <c r="L3138" s="372"/>
      <c r="M3138" s="372"/>
      <c r="S3138" s="378"/>
      <c r="T3138" s="372"/>
      <c r="U3138" s="372"/>
      <c r="V3138" s="372"/>
    </row>
    <row r="3139" spans="1:22">
      <c r="A3139" s="52"/>
      <c r="B3139" s="50">
        <f t="shared" si="56"/>
        <v>3117</v>
      </c>
      <c r="C3139" s="913"/>
      <c r="D3139" s="913"/>
      <c r="E3139" s="913"/>
      <c r="F3139" s="55"/>
      <c r="L3139" s="372"/>
      <c r="M3139" s="372"/>
      <c r="S3139" s="378"/>
      <c r="T3139" s="372"/>
      <c r="U3139" s="372"/>
      <c r="V3139" s="372"/>
    </row>
    <row r="3140" spans="1:22">
      <c r="A3140" s="52"/>
      <c r="B3140" s="50">
        <f t="shared" si="56"/>
        <v>3118</v>
      </c>
      <c r="C3140" s="913"/>
      <c r="D3140" s="913"/>
      <c r="E3140" s="913"/>
      <c r="F3140" s="55"/>
      <c r="L3140" s="372"/>
      <c r="M3140" s="372"/>
      <c r="S3140" s="378"/>
      <c r="T3140" s="372"/>
      <c r="U3140" s="372"/>
      <c r="V3140" s="372"/>
    </row>
    <row r="3141" spans="1:22">
      <c r="A3141" s="52"/>
      <c r="B3141" s="50">
        <f t="shared" si="56"/>
        <v>3119</v>
      </c>
      <c r="C3141" s="913"/>
      <c r="D3141" s="913"/>
      <c r="E3141" s="913"/>
      <c r="F3141" s="55"/>
      <c r="L3141" s="372"/>
      <c r="M3141" s="372"/>
      <c r="S3141" s="378"/>
      <c r="T3141" s="372"/>
      <c r="U3141" s="372"/>
      <c r="V3141" s="372"/>
    </row>
    <row r="3142" spans="1:22">
      <c r="A3142" s="52"/>
      <c r="B3142" s="50">
        <f t="shared" si="56"/>
        <v>3120</v>
      </c>
      <c r="C3142" s="913"/>
      <c r="D3142" s="913"/>
      <c r="E3142" s="913"/>
      <c r="F3142" s="55"/>
      <c r="L3142" s="372"/>
      <c r="M3142" s="372"/>
      <c r="S3142" s="378"/>
      <c r="T3142" s="372"/>
      <c r="U3142" s="372"/>
      <c r="V3142" s="372"/>
    </row>
    <row r="3143" spans="1:22">
      <c r="A3143" s="52"/>
      <c r="B3143" s="50">
        <f t="shared" si="56"/>
        <v>3121</v>
      </c>
      <c r="C3143" s="913"/>
      <c r="D3143" s="913"/>
      <c r="E3143" s="913"/>
      <c r="F3143" s="55"/>
      <c r="L3143" s="372"/>
      <c r="M3143" s="372"/>
      <c r="S3143" s="378"/>
      <c r="T3143" s="372"/>
      <c r="U3143" s="372"/>
      <c r="V3143" s="372"/>
    </row>
    <row r="3144" spans="1:22">
      <c r="A3144" s="52"/>
      <c r="B3144" s="50">
        <f t="shared" si="56"/>
        <v>3122</v>
      </c>
      <c r="C3144" s="913"/>
      <c r="D3144" s="913"/>
      <c r="E3144" s="913"/>
      <c r="F3144" s="55"/>
      <c r="L3144" s="372"/>
      <c r="M3144" s="372"/>
      <c r="S3144" s="378"/>
      <c r="T3144" s="372"/>
      <c r="U3144" s="372"/>
      <c r="V3144" s="372"/>
    </row>
    <row r="3145" spans="1:22">
      <c r="A3145" s="52"/>
      <c r="B3145" s="50">
        <f t="shared" si="56"/>
        <v>3123</v>
      </c>
      <c r="C3145" s="913"/>
      <c r="D3145" s="913"/>
      <c r="E3145" s="913"/>
      <c r="F3145" s="55"/>
      <c r="L3145" s="372"/>
      <c r="M3145" s="372"/>
      <c r="S3145" s="378"/>
      <c r="T3145" s="372"/>
      <c r="U3145" s="372"/>
      <c r="V3145" s="372"/>
    </row>
    <row r="3146" spans="1:22">
      <c r="A3146" s="52"/>
      <c r="B3146" s="50">
        <f t="shared" si="56"/>
        <v>3124</v>
      </c>
      <c r="C3146" s="913"/>
      <c r="D3146" s="913"/>
      <c r="E3146" s="913"/>
      <c r="F3146" s="55"/>
      <c r="L3146" s="372"/>
      <c r="M3146" s="372"/>
      <c r="S3146" s="378"/>
      <c r="T3146" s="372"/>
      <c r="U3146" s="372"/>
      <c r="V3146" s="372"/>
    </row>
    <row r="3147" spans="1:22">
      <c r="A3147" s="52"/>
      <c r="B3147" s="50">
        <f t="shared" si="56"/>
        <v>3125</v>
      </c>
      <c r="C3147" s="913"/>
      <c r="D3147" s="913"/>
      <c r="E3147" s="913"/>
      <c r="F3147" s="55"/>
      <c r="L3147" s="372"/>
      <c r="M3147" s="372"/>
      <c r="S3147" s="378"/>
      <c r="T3147" s="372"/>
      <c r="U3147" s="372"/>
      <c r="V3147" s="372"/>
    </row>
    <row r="3148" spans="1:22">
      <c r="A3148" s="52"/>
      <c r="B3148" s="50">
        <f t="shared" si="56"/>
        <v>3126</v>
      </c>
      <c r="C3148" s="913"/>
      <c r="D3148" s="913"/>
      <c r="E3148" s="913"/>
      <c r="F3148" s="55"/>
      <c r="L3148" s="372"/>
      <c r="M3148" s="372"/>
      <c r="S3148" s="378"/>
      <c r="T3148" s="372"/>
      <c r="U3148" s="372"/>
      <c r="V3148" s="372"/>
    </row>
    <row r="3149" spans="1:22">
      <c r="A3149" s="52"/>
      <c r="B3149" s="50">
        <f t="shared" si="56"/>
        <v>3127</v>
      </c>
      <c r="C3149" s="913"/>
      <c r="D3149" s="913"/>
      <c r="E3149" s="913"/>
      <c r="F3149" s="55"/>
      <c r="L3149" s="372"/>
      <c r="M3149" s="372"/>
      <c r="S3149" s="378"/>
      <c r="T3149" s="372"/>
      <c r="U3149" s="372"/>
      <c r="V3149" s="372"/>
    </row>
    <row r="3150" spans="1:22">
      <c r="A3150" s="52"/>
      <c r="B3150" s="50">
        <f t="shared" si="56"/>
        <v>3128</v>
      </c>
      <c r="C3150" s="913"/>
      <c r="D3150" s="913"/>
      <c r="E3150" s="913"/>
      <c r="F3150" s="55"/>
      <c r="L3150" s="372"/>
      <c r="M3150" s="372"/>
      <c r="S3150" s="378"/>
      <c r="T3150" s="372"/>
      <c r="U3150" s="372"/>
      <c r="V3150" s="372"/>
    </row>
    <row r="3151" spans="1:22">
      <c r="A3151" s="52"/>
      <c r="B3151" s="50">
        <f t="shared" si="56"/>
        <v>3129</v>
      </c>
      <c r="C3151" s="913"/>
      <c r="D3151" s="913"/>
      <c r="E3151" s="913"/>
      <c r="F3151" s="55"/>
      <c r="L3151" s="372"/>
      <c r="M3151" s="372"/>
      <c r="S3151" s="378"/>
      <c r="T3151" s="372"/>
      <c r="U3151" s="372"/>
      <c r="V3151" s="372"/>
    </row>
    <row r="3152" spans="1:22">
      <c r="A3152" s="52"/>
      <c r="B3152" s="50">
        <f t="shared" si="56"/>
        <v>3130</v>
      </c>
      <c r="C3152" s="913"/>
      <c r="D3152" s="913"/>
      <c r="E3152" s="913"/>
      <c r="F3152" s="55"/>
      <c r="L3152" s="372"/>
      <c r="M3152" s="372"/>
      <c r="S3152" s="378"/>
      <c r="T3152" s="372"/>
      <c r="U3152" s="372"/>
      <c r="V3152" s="372"/>
    </row>
    <row r="3153" spans="1:22">
      <c r="A3153" s="52"/>
      <c r="B3153" s="50">
        <f t="shared" si="56"/>
        <v>3131</v>
      </c>
      <c r="C3153" s="913"/>
      <c r="D3153" s="913"/>
      <c r="E3153" s="913"/>
      <c r="F3153" s="55"/>
      <c r="L3153" s="372"/>
      <c r="M3153" s="372"/>
      <c r="S3153" s="378"/>
      <c r="T3153" s="372"/>
      <c r="U3153" s="372"/>
      <c r="V3153" s="372"/>
    </row>
    <row r="3154" spans="1:22">
      <c r="A3154" s="52"/>
      <c r="B3154" s="50">
        <f t="shared" si="56"/>
        <v>3132</v>
      </c>
      <c r="C3154" s="913"/>
      <c r="D3154" s="913"/>
      <c r="E3154" s="913"/>
      <c r="F3154" s="55"/>
      <c r="L3154" s="372"/>
      <c r="M3154" s="372"/>
      <c r="S3154" s="378"/>
      <c r="T3154" s="372"/>
      <c r="U3154" s="372"/>
      <c r="V3154" s="372"/>
    </row>
    <row r="3155" spans="1:22">
      <c r="A3155" s="52"/>
      <c r="B3155" s="50">
        <f t="shared" si="56"/>
        <v>3133</v>
      </c>
      <c r="C3155" s="913"/>
      <c r="D3155" s="913"/>
      <c r="E3155" s="913"/>
      <c r="F3155" s="55"/>
      <c r="L3155" s="372"/>
      <c r="M3155" s="372"/>
      <c r="S3155" s="378"/>
      <c r="T3155" s="372"/>
      <c r="U3155" s="372"/>
      <c r="V3155" s="372"/>
    </row>
    <row r="3156" spans="1:22">
      <c r="A3156" s="52"/>
      <c r="B3156" s="50">
        <f t="shared" si="56"/>
        <v>3134</v>
      </c>
      <c r="C3156" s="913"/>
      <c r="D3156" s="913"/>
      <c r="E3156" s="913"/>
      <c r="F3156" s="55"/>
      <c r="L3156" s="372"/>
      <c r="M3156" s="372"/>
      <c r="S3156" s="378"/>
      <c r="T3156" s="372"/>
      <c r="U3156" s="372"/>
      <c r="V3156" s="372"/>
    </row>
    <row r="3157" spans="1:22">
      <c r="A3157" s="52"/>
      <c r="B3157" s="50">
        <f t="shared" si="56"/>
        <v>3135</v>
      </c>
      <c r="C3157" s="913"/>
      <c r="D3157" s="913"/>
      <c r="E3157" s="913"/>
      <c r="F3157" s="55"/>
      <c r="L3157" s="372"/>
      <c r="M3157" s="372"/>
      <c r="S3157" s="378"/>
      <c r="T3157" s="372"/>
      <c r="U3157" s="372"/>
      <c r="V3157" s="372"/>
    </row>
    <row r="3158" spans="1:22">
      <c r="A3158" s="52"/>
      <c r="B3158" s="50">
        <f t="shared" si="56"/>
        <v>3136</v>
      </c>
      <c r="C3158" s="913"/>
      <c r="D3158" s="913"/>
      <c r="E3158" s="913"/>
      <c r="F3158" s="55"/>
      <c r="L3158" s="372"/>
      <c r="M3158" s="372"/>
      <c r="S3158" s="378"/>
      <c r="T3158" s="372"/>
      <c r="U3158" s="372"/>
      <c r="V3158" s="372"/>
    </row>
    <row r="3159" spans="1:22">
      <c r="A3159" s="52"/>
      <c r="B3159" s="50">
        <f t="shared" si="56"/>
        <v>3137</v>
      </c>
      <c r="C3159" s="913"/>
      <c r="D3159" s="913"/>
      <c r="E3159" s="913"/>
      <c r="F3159" s="55"/>
      <c r="L3159" s="372"/>
      <c r="M3159" s="372"/>
      <c r="S3159" s="378"/>
      <c r="T3159" s="372"/>
      <c r="U3159" s="372"/>
      <c r="V3159" s="372"/>
    </row>
    <row r="3160" spans="1:22">
      <c r="A3160" s="52"/>
      <c r="B3160" s="50">
        <f t="shared" si="56"/>
        <v>3138</v>
      </c>
      <c r="C3160" s="913"/>
      <c r="D3160" s="913"/>
      <c r="E3160" s="913"/>
      <c r="F3160" s="55"/>
      <c r="L3160" s="372"/>
      <c r="M3160" s="372"/>
      <c r="S3160" s="378"/>
      <c r="T3160" s="372"/>
      <c r="U3160" s="372"/>
      <c r="V3160" s="372"/>
    </row>
    <row r="3161" spans="1:22">
      <c r="A3161" s="52"/>
      <c r="B3161" s="50">
        <f t="shared" ref="B3161:B3224" si="57">B3160+1</f>
        <v>3139</v>
      </c>
      <c r="C3161" s="913"/>
      <c r="D3161" s="913"/>
      <c r="E3161" s="913"/>
      <c r="F3161" s="55"/>
      <c r="L3161" s="372"/>
      <c r="M3161" s="372"/>
      <c r="S3161" s="378"/>
      <c r="T3161" s="372"/>
      <c r="U3161" s="372"/>
      <c r="V3161" s="372"/>
    </row>
    <row r="3162" spans="1:22">
      <c r="A3162" s="52"/>
      <c r="B3162" s="50">
        <f t="shared" si="57"/>
        <v>3140</v>
      </c>
      <c r="C3162" s="913"/>
      <c r="D3162" s="913"/>
      <c r="E3162" s="913"/>
      <c r="F3162" s="55"/>
      <c r="L3162" s="372"/>
      <c r="M3162" s="372"/>
      <c r="S3162" s="378"/>
      <c r="T3162" s="372"/>
      <c r="U3162" s="372"/>
      <c r="V3162" s="372"/>
    </row>
    <row r="3163" spans="1:22">
      <c r="A3163" s="52"/>
      <c r="B3163" s="50">
        <f t="shared" si="57"/>
        <v>3141</v>
      </c>
      <c r="C3163" s="913"/>
      <c r="D3163" s="913"/>
      <c r="E3163" s="913"/>
      <c r="F3163" s="55"/>
      <c r="L3163" s="372"/>
      <c r="M3163" s="372"/>
      <c r="S3163" s="378"/>
      <c r="T3163" s="372"/>
      <c r="U3163" s="372"/>
      <c r="V3163" s="372"/>
    </row>
    <row r="3164" spans="1:22">
      <c r="A3164" s="52"/>
      <c r="B3164" s="50">
        <f t="shared" si="57"/>
        <v>3142</v>
      </c>
      <c r="C3164" s="913"/>
      <c r="D3164" s="913"/>
      <c r="E3164" s="913"/>
      <c r="F3164" s="55"/>
      <c r="L3164" s="372"/>
      <c r="M3164" s="372"/>
      <c r="S3164" s="378"/>
      <c r="T3164" s="372"/>
      <c r="U3164" s="372"/>
      <c r="V3164" s="372"/>
    </row>
    <row r="3165" spans="1:22">
      <c r="A3165" s="52"/>
      <c r="B3165" s="50">
        <f t="shared" si="57"/>
        <v>3143</v>
      </c>
      <c r="C3165" s="913"/>
      <c r="D3165" s="913"/>
      <c r="E3165" s="913"/>
      <c r="F3165" s="55"/>
      <c r="L3165" s="372"/>
      <c r="M3165" s="372"/>
      <c r="S3165" s="378"/>
      <c r="T3165" s="372"/>
      <c r="U3165" s="372"/>
      <c r="V3165" s="372"/>
    </row>
    <row r="3166" spans="1:22">
      <c r="A3166" s="52"/>
      <c r="B3166" s="50">
        <f t="shared" si="57"/>
        <v>3144</v>
      </c>
      <c r="C3166" s="913"/>
      <c r="D3166" s="913"/>
      <c r="E3166" s="913"/>
      <c r="F3166" s="55"/>
      <c r="L3166" s="372"/>
      <c r="M3166" s="372"/>
      <c r="S3166" s="378"/>
      <c r="T3166" s="372"/>
      <c r="U3166" s="372"/>
      <c r="V3166" s="372"/>
    </row>
    <row r="3167" spans="1:22">
      <c r="A3167" s="52"/>
      <c r="B3167" s="50">
        <f t="shared" si="57"/>
        <v>3145</v>
      </c>
      <c r="C3167" s="913"/>
      <c r="D3167" s="913"/>
      <c r="E3167" s="913"/>
      <c r="F3167" s="55"/>
      <c r="L3167" s="372"/>
      <c r="M3167" s="372"/>
      <c r="S3167" s="378"/>
      <c r="T3167" s="372"/>
      <c r="U3167" s="372"/>
      <c r="V3167" s="372"/>
    </row>
    <row r="3168" spans="1:22">
      <c r="A3168" s="52"/>
      <c r="B3168" s="50">
        <f t="shared" si="57"/>
        <v>3146</v>
      </c>
      <c r="C3168" s="913"/>
      <c r="D3168" s="913"/>
      <c r="E3168" s="913"/>
      <c r="F3168" s="55"/>
      <c r="L3168" s="372"/>
      <c r="M3168" s="372"/>
      <c r="S3168" s="378"/>
      <c r="T3168" s="372"/>
      <c r="U3168" s="372"/>
      <c r="V3168" s="372"/>
    </row>
    <row r="3169" spans="1:22">
      <c r="A3169" s="52"/>
      <c r="B3169" s="50">
        <f t="shared" si="57"/>
        <v>3147</v>
      </c>
      <c r="C3169" s="913"/>
      <c r="D3169" s="913"/>
      <c r="E3169" s="913"/>
      <c r="F3169" s="55"/>
      <c r="L3169" s="372"/>
      <c r="M3169" s="372"/>
      <c r="S3169" s="378"/>
      <c r="T3169" s="372"/>
      <c r="U3169" s="372"/>
      <c r="V3169" s="372"/>
    </row>
    <row r="3170" spans="1:22">
      <c r="A3170" s="52"/>
      <c r="B3170" s="50">
        <f t="shared" si="57"/>
        <v>3148</v>
      </c>
      <c r="C3170" s="913"/>
      <c r="D3170" s="913"/>
      <c r="E3170" s="913"/>
      <c r="F3170" s="55"/>
      <c r="L3170" s="372"/>
      <c r="M3170" s="372"/>
      <c r="S3170" s="378"/>
      <c r="T3170" s="372"/>
      <c r="U3170" s="372"/>
      <c r="V3170" s="372"/>
    </row>
    <row r="3171" spans="1:22">
      <c r="A3171" s="52"/>
      <c r="B3171" s="50">
        <f t="shared" si="57"/>
        <v>3149</v>
      </c>
      <c r="C3171" s="913"/>
      <c r="D3171" s="913"/>
      <c r="E3171" s="913"/>
      <c r="F3171" s="55"/>
      <c r="L3171" s="372"/>
      <c r="M3171" s="372"/>
      <c r="S3171" s="378"/>
      <c r="T3171" s="372"/>
      <c r="U3171" s="372"/>
      <c r="V3171" s="372"/>
    </row>
    <row r="3172" spans="1:22">
      <c r="A3172" s="52"/>
      <c r="B3172" s="50">
        <f t="shared" si="57"/>
        <v>3150</v>
      </c>
      <c r="C3172" s="913"/>
      <c r="D3172" s="913"/>
      <c r="E3172" s="913"/>
      <c r="F3172" s="55"/>
      <c r="L3172" s="372"/>
      <c r="M3172" s="372"/>
      <c r="S3172" s="378"/>
      <c r="T3172" s="372"/>
      <c r="U3172" s="372"/>
      <c r="V3172" s="372"/>
    </row>
    <row r="3173" spans="1:22">
      <c r="A3173" s="52"/>
      <c r="B3173" s="50">
        <f t="shared" si="57"/>
        <v>3151</v>
      </c>
      <c r="C3173" s="913"/>
      <c r="D3173" s="913"/>
      <c r="E3173" s="913"/>
      <c r="F3173" s="55"/>
      <c r="L3173" s="372"/>
      <c r="M3173" s="372"/>
      <c r="S3173" s="378"/>
      <c r="T3173" s="372"/>
      <c r="U3173" s="372"/>
      <c r="V3173" s="372"/>
    </row>
    <row r="3174" spans="1:22">
      <c r="A3174" s="52"/>
      <c r="B3174" s="50">
        <f t="shared" si="57"/>
        <v>3152</v>
      </c>
      <c r="C3174" s="913"/>
      <c r="D3174" s="913"/>
      <c r="E3174" s="913"/>
      <c r="F3174" s="55"/>
      <c r="L3174" s="372"/>
      <c r="M3174" s="372"/>
      <c r="S3174" s="378"/>
      <c r="T3174" s="372"/>
      <c r="U3174" s="372"/>
      <c r="V3174" s="372"/>
    </row>
    <row r="3175" spans="1:22">
      <c r="A3175" s="52"/>
      <c r="B3175" s="50">
        <f t="shared" si="57"/>
        <v>3153</v>
      </c>
      <c r="C3175" s="913"/>
      <c r="D3175" s="913"/>
      <c r="E3175" s="913"/>
      <c r="F3175" s="55"/>
      <c r="L3175" s="372"/>
      <c r="M3175" s="372"/>
      <c r="S3175" s="378"/>
      <c r="T3175" s="372"/>
      <c r="U3175" s="372"/>
      <c r="V3175" s="372"/>
    </row>
    <row r="3176" spans="1:22">
      <c r="A3176" s="52"/>
      <c r="B3176" s="50">
        <f t="shared" si="57"/>
        <v>3154</v>
      </c>
      <c r="C3176" s="913"/>
      <c r="D3176" s="913"/>
      <c r="E3176" s="913"/>
      <c r="F3176" s="55"/>
      <c r="L3176" s="372"/>
      <c r="M3176" s="372"/>
      <c r="S3176" s="378"/>
      <c r="T3176" s="372"/>
      <c r="U3176" s="372"/>
      <c r="V3176" s="372"/>
    </row>
    <row r="3177" spans="1:22">
      <c r="A3177" s="52"/>
      <c r="B3177" s="50">
        <f t="shared" si="57"/>
        <v>3155</v>
      </c>
      <c r="C3177" s="913"/>
      <c r="D3177" s="913"/>
      <c r="E3177" s="913"/>
      <c r="F3177" s="55"/>
      <c r="L3177" s="372"/>
      <c r="M3177" s="372"/>
      <c r="S3177" s="378"/>
      <c r="T3177" s="372"/>
      <c r="U3177" s="372"/>
      <c r="V3177" s="372"/>
    </row>
    <row r="3178" spans="1:22">
      <c r="A3178" s="52"/>
      <c r="B3178" s="50">
        <f t="shared" si="57"/>
        <v>3156</v>
      </c>
      <c r="C3178" s="913"/>
      <c r="D3178" s="913"/>
      <c r="E3178" s="913"/>
      <c r="F3178" s="55"/>
      <c r="L3178" s="372"/>
      <c r="M3178" s="372"/>
      <c r="S3178" s="378"/>
      <c r="T3178" s="372"/>
      <c r="U3178" s="372"/>
      <c r="V3178" s="372"/>
    </row>
    <row r="3179" spans="1:22">
      <c r="A3179" s="52"/>
      <c r="B3179" s="50">
        <f t="shared" si="57"/>
        <v>3157</v>
      </c>
      <c r="C3179" s="913"/>
      <c r="D3179" s="913"/>
      <c r="E3179" s="913"/>
      <c r="F3179" s="55"/>
      <c r="L3179" s="372"/>
      <c r="M3179" s="372"/>
      <c r="S3179" s="378"/>
      <c r="T3179" s="372"/>
      <c r="U3179" s="372"/>
      <c r="V3179" s="372"/>
    </row>
    <row r="3180" spans="1:22">
      <c r="A3180" s="52"/>
      <c r="B3180" s="50">
        <f t="shared" si="57"/>
        <v>3158</v>
      </c>
      <c r="C3180" s="913"/>
      <c r="D3180" s="913"/>
      <c r="E3180" s="913"/>
      <c r="F3180" s="55"/>
      <c r="L3180" s="372"/>
      <c r="M3180" s="372"/>
      <c r="S3180" s="378"/>
      <c r="T3180" s="372"/>
      <c r="U3180" s="372"/>
      <c r="V3180" s="372"/>
    </row>
    <row r="3181" spans="1:22">
      <c r="A3181" s="52"/>
      <c r="B3181" s="50">
        <f t="shared" si="57"/>
        <v>3159</v>
      </c>
      <c r="C3181" s="913"/>
      <c r="D3181" s="913"/>
      <c r="E3181" s="913"/>
      <c r="F3181" s="55"/>
      <c r="L3181" s="372"/>
      <c r="M3181" s="372"/>
      <c r="S3181" s="378"/>
      <c r="T3181" s="372"/>
      <c r="U3181" s="372"/>
      <c r="V3181" s="372"/>
    </row>
    <row r="3182" spans="1:22">
      <c r="A3182" s="52"/>
      <c r="B3182" s="50">
        <f t="shared" si="57"/>
        <v>3160</v>
      </c>
      <c r="C3182" s="913"/>
      <c r="D3182" s="913"/>
      <c r="E3182" s="913"/>
      <c r="F3182" s="55"/>
      <c r="L3182" s="372"/>
      <c r="M3182" s="372"/>
      <c r="S3182" s="378"/>
      <c r="T3182" s="372"/>
      <c r="U3182" s="372"/>
      <c r="V3182" s="372"/>
    </row>
    <row r="3183" spans="1:22">
      <c r="A3183" s="52"/>
      <c r="B3183" s="50">
        <f t="shared" si="57"/>
        <v>3161</v>
      </c>
      <c r="C3183" s="913"/>
      <c r="D3183" s="913"/>
      <c r="E3183" s="913"/>
      <c r="F3183" s="55"/>
      <c r="L3183" s="372"/>
      <c r="M3183" s="372"/>
      <c r="S3183" s="378"/>
      <c r="T3183" s="372"/>
      <c r="U3183" s="372"/>
      <c r="V3183" s="372"/>
    </row>
    <row r="3184" spans="1:22">
      <c r="A3184" s="52"/>
      <c r="B3184" s="50">
        <f t="shared" si="57"/>
        <v>3162</v>
      </c>
      <c r="C3184" s="913"/>
      <c r="D3184" s="913"/>
      <c r="E3184" s="913"/>
      <c r="F3184" s="55"/>
      <c r="L3184" s="372"/>
      <c r="M3184" s="372"/>
      <c r="S3184" s="378"/>
      <c r="T3184" s="372"/>
      <c r="U3184" s="372"/>
      <c r="V3184" s="372"/>
    </row>
    <row r="3185" spans="1:22">
      <c r="A3185" s="52"/>
      <c r="B3185" s="50">
        <f t="shared" si="57"/>
        <v>3163</v>
      </c>
      <c r="C3185" s="913"/>
      <c r="D3185" s="913"/>
      <c r="E3185" s="913"/>
      <c r="F3185" s="55"/>
      <c r="L3185" s="372"/>
      <c r="M3185" s="372"/>
      <c r="S3185" s="378"/>
      <c r="T3185" s="372"/>
      <c r="U3185" s="372"/>
      <c r="V3185" s="372"/>
    </row>
    <row r="3186" spans="1:22">
      <c r="A3186" s="52"/>
      <c r="B3186" s="50">
        <f t="shared" si="57"/>
        <v>3164</v>
      </c>
      <c r="C3186" s="913"/>
      <c r="D3186" s="913"/>
      <c r="E3186" s="913"/>
      <c r="F3186" s="55"/>
      <c r="L3186" s="372"/>
      <c r="M3186" s="372"/>
      <c r="S3186" s="378"/>
      <c r="T3186" s="372"/>
      <c r="U3186" s="372"/>
      <c r="V3186" s="372"/>
    </row>
    <row r="3187" spans="1:22">
      <c r="A3187" s="52"/>
      <c r="B3187" s="50">
        <f t="shared" si="57"/>
        <v>3165</v>
      </c>
      <c r="C3187" s="913"/>
      <c r="D3187" s="913"/>
      <c r="E3187" s="913"/>
      <c r="F3187" s="55"/>
      <c r="L3187" s="372"/>
      <c r="M3187" s="372"/>
      <c r="S3187" s="378"/>
      <c r="T3187" s="372"/>
      <c r="U3187" s="372"/>
      <c r="V3187" s="372"/>
    </row>
    <row r="3188" spans="1:22">
      <c r="A3188" s="52"/>
      <c r="B3188" s="50">
        <f t="shared" si="57"/>
        <v>3166</v>
      </c>
      <c r="C3188" s="913"/>
      <c r="D3188" s="913"/>
      <c r="E3188" s="913"/>
      <c r="F3188" s="55"/>
      <c r="L3188" s="372"/>
      <c r="M3188" s="372"/>
      <c r="S3188" s="378"/>
      <c r="T3188" s="372"/>
      <c r="U3188" s="372"/>
      <c r="V3188" s="372"/>
    </row>
    <row r="3189" spans="1:22">
      <c r="A3189" s="52"/>
      <c r="B3189" s="50">
        <f t="shared" si="57"/>
        <v>3167</v>
      </c>
      <c r="C3189" s="913"/>
      <c r="D3189" s="913"/>
      <c r="E3189" s="913"/>
      <c r="F3189" s="55"/>
      <c r="L3189" s="372"/>
      <c r="M3189" s="372"/>
      <c r="S3189" s="378"/>
      <c r="T3189" s="372"/>
      <c r="U3189" s="372"/>
      <c r="V3189" s="372"/>
    </row>
    <row r="3190" spans="1:22">
      <c r="A3190" s="52"/>
      <c r="B3190" s="50">
        <f t="shared" si="57"/>
        <v>3168</v>
      </c>
      <c r="C3190" s="913"/>
      <c r="D3190" s="913"/>
      <c r="E3190" s="913"/>
      <c r="F3190" s="55"/>
      <c r="L3190" s="372"/>
      <c r="M3190" s="372"/>
      <c r="S3190" s="378"/>
      <c r="T3190" s="372"/>
      <c r="U3190" s="372"/>
      <c r="V3190" s="372"/>
    </row>
    <row r="3191" spans="1:22">
      <c r="A3191" s="52"/>
      <c r="B3191" s="50">
        <f t="shared" si="57"/>
        <v>3169</v>
      </c>
      <c r="C3191" s="913"/>
      <c r="D3191" s="913"/>
      <c r="E3191" s="913"/>
      <c r="F3191" s="55"/>
      <c r="L3191" s="372"/>
      <c r="M3191" s="372"/>
      <c r="S3191" s="378"/>
      <c r="T3191" s="372"/>
      <c r="U3191" s="372"/>
      <c r="V3191" s="372"/>
    </row>
    <row r="3192" spans="1:22">
      <c r="A3192" s="52"/>
      <c r="B3192" s="50">
        <f t="shared" si="57"/>
        <v>3170</v>
      </c>
      <c r="C3192" s="913"/>
      <c r="D3192" s="913"/>
      <c r="E3192" s="913"/>
      <c r="F3192" s="55"/>
      <c r="L3192" s="372"/>
      <c r="M3192" s="372"/>
      <c r="S3192" s="378"/>
      <c r="T3192" s="372"/>
      <c r="U3192" s="372"/>
      <c r="V3192" s="372"/>
    </row>
    <row r="3193" spans="1:22">
      <c r="A3193" s="52"/>
      <c r="B3193" s="50">
        <f t="shared" si="57"/>
        <v>3171</v>
      </c>
      <c r="C3193" s="913"/>
      <c r="D3193" s="913"/>
      <c r="E3193" s="913"/>
      <c r="F3193" s="55"/>
      <c r="L3193" s="372"/>
      <c r="M3193" s="372"/>
      <c r="S3193" s="378"/>
      <c r="T3193" s="372"/>
      <c r="U3193" s="372"/>
      <c r="V3193" s="372"/>
    </row>
    <row r="3194" spans="1:22">
      <c r="A3194" s="52"/>
      <c r="B3194" s="50">
        <f t="shared" si="57"/>
        <v>3172</v>
      </c>
      <c r="C3194" s="913"/>
      <c r="D3194" s="913"/>
      <c r="E3194" s="913"/>
      <c r="F3194" s="55"/>
      <c r="L3194" s="372"/>
      <c r="M3194" s="372"/>
      <c r="S3194" s="378"/>
      <c r="T3194" s="372"/>
      <c r="U3194" s="372"/>
      <c r="V3194" s="372"/>
    </row>
    <row r="3195" spans="1:22">
      <c r="A3195" s="52"/>
      <c r="B3195" s="50">
        <f t="shared" si="57"/>
        <v>3173</v>
      </c>
      <c r="C3195" s="913"/>
      <c r="D3195" s="913"/>
      <c r="E3195" s="913"/>
      <c r="F3195" s="55"/>
      <c r="L3195" s="372"/>
      <c r="M3195" s="372"/>
      <c r="S3195" s="378"/>
      <c r="T3195" s="372"/>
      <c r="U3195" s="372"/>
      <c r="V3195" s="372"/>
    </row>
    <row r="3196" spans="1:22">
      <c r="A3196" s="52"/>
      <c r="B3196" s="50">
        <f t="shared" si="57"/>
        <v>3174</v>
      </c>
      <c r="C3196" s="913"/>
      <c r="D3196" s="913"/>
      <c r="E3196" s="913"/>
      <c r="F3196" s="55"/>
      <c r="L3196" s="372"/>
      <c r="M3196" s="372"/>
      <c r="S3196" s="378"/>
      <c r="T3196" s="372"/>
      <c r="U3196" s="372"/>
      <c r="V3196" s="372"/>
    </row>
    <row r="3197" spans="1:22">
      <c r="A3197" s="52"/>
      <c r="B3197" s="50">
        <f t="shared" si="57"/>
        <v>3175</v>
      </c>
      <c r="C3197" s="913"/>
      <c r="D3197" s="913"/>
      <c r="E3197" s="913"/>
      <c r="F3197" s="55"/>
      <c r="L3197" s="372"/>
      <c r="M3197" s="372"/>
      <c r="S3197" s="378"/>
      <c r="T3197" s="372"/>
      <c r="U3197" s="372"/>
      <c r="V3197" s="372"/>
    </row>
    <row r="3198" spans="1:22">
      <c r="A3198" s="52"/>
      <c r="B3198" s="50">
        <f t="shared" si="57"/>
        <v>3176</v>
      </c>
      <c r="C3198" s="913"/>
      <c r="D3198" s="913"/>
      <c r="E3198" s="913"/>
      <c r="F3198" s="55"/>
      <c r="L3198" s="372"/>
      <c r="M3198" s="372"/>
      <c r="S3198" s="378"/>
      <c r="T3198" s="372"/>
      <c r="U3198" s="372"/>
      <c r="V3198" s="372"/>
    </row>
    <row r="3199" spans="1:22">
      <c r="A3199" s="52"/>
      <c r="B3199" s="50">
        <f t="shared" si="57"/>
        <v>3177</v>
      </c>
      <c r="C3199" s="913"/>
      <c r="D3199" s="913"/>
      <c r="E3199" s="913"/>
      <c r="F3199" s="55"/>
      <c r="L3199" s="372"/>
      <c r="M3199" s="372"/>
      <c r="S3199" s="378"/>
      <c r="T3199" s="372"/>
      <c r="U3199" s="372"/>
      <c r="V3199" s="372"/>
    </row>
    <row r="3200" spans="1:22">
      <c r="A3200" s="52"/>
      <c r="B3200" s="50">
        <f t="shared" si="57"/>
        <v>3178</v>
      </c>
      <c r="C3200" s="913"/>
      <c r="D3200" s="913"/>
      <c r="E3200" s="913"/>
      <c r="F3200" s="55"/>
      <c r="L3200" s="372"/>
      <c r="M3200" s="372"/>
      <c r="S3200" s="378"/>
      <c r="T3200" s="372"/>
      <c r="U3200" s="372"/>
      <c r="V3200" s="372"/>
    </row>
    <row r="3201" spans="1:22">
      <c r="A3201" s="52"/>
      <c r="B3201" s="50">
        <f t="shared" si="57"/>
        <v>3179</v>
      </c>
      <c r="C3201" s="913"/>
      <c r="D3201" s="913"/>
      <c r="E3201" s="913"/>
      <c r="F3201" s="55"/>
      <c r="L3201" s="372"/>
      <c r="M3201" s="372"/>
      <c r="S3201" s="378"/>
      <c r="T3201" s="372"/>
      <c r="U3201" s="372"/>
      <c r="V3201" s="372"/>
    </row>
    <row r="3202" spans="1:22">
      <c r="A3202" s="52"/>
      <c r="B3202" s="50">
        <f t="shared" si="57"/>
        <v>3180</v>
      </c>
      <c r="C3202" s="913"/>
      <c r="D3202" s="913"/>
      <c r="E3202" s="913"/>
      <c r="F3202" s="55"/>
      <c r="L3202" s="372"/>
      <c r="M3202" s="372"/>
      <c r="S3202" s="378"/>
      <c r="T3202" s="372"/>
      <c r="U3202" s="372"/>
      <c r="V3202" s="372"/>
    </row>
    <row r="3203" spans="1:22">
      <c r="A3203" s="52"/>
      <c r="B3203" s="50">
        <f t="shared" si="57"/>
        <v>3181</v>
      </c>
      <c r="C3203" s="913"/>
      <c r="D3203" s="913"/>
      <c r="E3203" s="913"/>
      <c r="F3203" s="55"/>
      <c r="L3203" s="372"/>
      <c r="M3203" s="372"/>
      <c r="S3203" s="378"/>
      <c r="T3203" s="372"/>
      <c r="U3203" s="372"/>
      <c r="V3203" s="372"/>
    </row>
    <row r="3204" spans="1:22">
      <c r="A3204" s="52"/>
      <c r="B3204" s="50">
        <f t="shared" si="57"/>
        <v>3182</v>
      </c>
      <c r="C3204" s="913"/>
      <c r="D3204" s="913"/>
      <c r="E3204" s="913"/>
      <c r="F3204" s="55"/>
      <c r="L3204" s="372"/>
      <c r="M3204" s="372"/>
      <c r="S3204" s="378"/>
      <c r="T3204" s="372"/>
      <c r="U3204" s="372"/>
      <c r="V3204" s="372"/>
    </row>
    <row r="3205" spans="1:22">
      <c r="A3205" s="52"/>
      <c r="B3205" s="50">
        <f t="shared" si="57"/>
        <v>3183</v>
      </c>
      <c r="C3205" s="913"/>
      <c r="D3205" s="913"/>
      <c r="E3205" s="913"/>
      <c r="F3205" s="55"/>
      <c r="L3205" s="372"/>
      <c r="M3205" s="372"/>
      <c r="S3205" s="378"/>
      <c r="T3205" s="372"/>
      <c r="U3205" s="372"/>
      <c r="V3205" s="372"/>
    </row>
    <row r="3206" spans="1:22">
      <c r="A3206" s="52"/>
      <c r="B3206" s="50">
        <f t="shared" si="57"/>
        <v>3184</v>
      </c>
      <c r="C3206" s="913"/>
      <c r="D3206" s="913"/>
      <c r="E3206" s="913"/>
      <c r="F3206" s="55"/>
      <c r="L3206" s="372"/>
      <c r="M3206" s="372"/>
      <c r="S3206" s="378"/>
      <c r="T3206" s="372"/>
      <c r="U3206" s="372"/>
      <c r="V3206" s="372"/>
    </row>
    <row r="3207" spans="1:22">
      <c r="A3207" s="52"/>
      <c r="B3207" s="50">
        <f t="shared" si="57"/>
        <v>3185</v>
      </c>
      <c r="C3207" s="913"/>
      <c r="D3207" s="913"/>
      <c r="E3207" s="913"/>
      <c r="F3207" s="55"/>
      <c r="L3207" s="372"/>
      <c r="M3207" s="372"/>
      <c r="S3207" s="378"/>
      <c r="T3207" s="372"/>
      <c r="U3207" s="372"/>
      <c r="V3207" s="372"/>
    </row>
    <row r="3208" spans="1:22">
      <c r="A3208" s="52"/>
      <c r="B3208" s="50">
        <f t="shared" si="57"/>
        <v>3186</v>
      </c>
      <c r="C3208" s="913"/>
      <c r="D3208" s="913"/>
      <c r="E3208" s="913"/>
      <c r="F3208" s="55"/>
      <c r="L3208" s="372"/>
      <c r="M3208" s="372"/>
      <c r="S3208" s="378"/>
      <c r="T3208" s="372"/>
      <c r="U3208" s="372"/>
      <c r="V3208" s="372"/>
    </row>
    <row r="3209" spans="1:22">
      <c r="A3209" s="52"/>
      <c r="B3209" s="50">
        <f t="shared" si="57"/>
        <v>3187</v>
      </c>
      <c r="C3209" s="913"/>
      <c r="D3209" s="913"/>
      <c r="E3209" s="913"/>
      <c r="F3209" s="55"/>
      <c r="L3209" s="372"/>
      <c r="M3209" s="372"/>
      <c r="S3209" s="378"/>
      <c r="T3209" s="372"/>
      <c r="U3209" s="372"/>
      <c r="V3209" s="372"/>
    </row>
    <row r="3210" spans="1:22">
      <c r="A3210" s="52"/>
      <c r="B3210" s="50">
        <f t="shared" si="57"/>
        <v>3188</v>
      </c>
      <c r="C3210" s="913"/>
      <c r="D3210" s="913"/>
      <c r="E3210" s="913"/>
      <c r="F3210" s="55"/>
      <c r="L3210" s="372"/>
      <c r="M3210" s="372"/>
      <c r="S3210" s="378"/>
      <c r="T3210" s="372"/>
      <c r="U3210" s="372"/>
      <c r="V3210" s="372"/>
    </row>
    <row r="3211" spans="1:22">
      <c r="A3211" s="52"/>
      <c r="B3211" s="50">
        <f t="shared" si="57"/>
        <v>3189</v>
      </c>
      <c r="C3211" s="913"/>
      <c r="D3211" s="913"/>
      <c r="E3211" s="913"/>
      <c r="F3211" s="55"/>
      <c r="L3211" s="372"/>
      <c r="M3211" s="372"/>
      <c r="S3211" s="378"/>
      <c r="T3211" s="372"/>
      <c r="U3211" s="372"/>
      <c r="V3211" s="372"/>
    </row>
    <row r="3212" spans="1:22">
      <c r="A3212" s="52"/>
      <c r="B3212" s="50">
        <f t="shared" si="57"/>
        <v>3190</v>
      </c>
      <c r="C3212" s="913"/>
      <c r="D3212" s="913"/>
      <c r="E3212" s="913"/>
      <c r="F3212" s="55"/>
      <c r="L3212" s="372"/>
      <c r="M3212" s="372"/>
      <c r="S3212" s="378"/>
      <c r="T3212" s="372"/>
      <c r="U3212" s="372"/>
      <c r="V3212" s="372"/>
    </row>
    <row r="3213" spans="1:22">
      <c r="A3213" s="52"/>
      <c r="B3213" s="50">
        <f t="shared" si="57"/>
        <v>3191</v>
      </c>
      <c r="C3213" s="913"/>
      <c r="D3213" s="913"/>
      <c r="E3213" s="913"/>
      <c r="F3213" s="55"/>
      <c r="L3213" s="372"/>
      <c r="M3213" s="372"/>
      <c r="S3213" s="378"/>
      <c r="T3213" s="372"/>
      <c r="U3213" s="372"/>
      <c r="V3213" s="372"/>
    </row>
    <row r="3214" spans="1:22">
      <c r="A3214" s="52"/>
      <c r="B3214" s="50">
        <f t="shared" si="57"/>
        <v>3192</v>
      </c>
      <c r="C3214" s="913"/>
      <c r="D3214" s="913"/>
      <c r="E3214" s="913"/>
      <c r="F3214" s="55"/>
      <c r="L3214" s="372"/>
      <c r="M3214" s="372"/>
      <c r="S3214" s="378"/>
      <c r="T3214" s="372"/>
      <c r="U3214" s="372"/>
      <c r="V3214" s="372"/>
    </row>
    <row r="3215" spans="1:22">
      <c r="A3215" s="52"/>
      <c r="B3215" s="50">
        <f t="shared" si="57"/>
        <v>3193</v>
      </c>
      <c r="C3215" s="913"/>
      <c r="D3215" s="913"/>
      <c r="E3215" s="913"/>
      <c r="F3215" s="55"/>
      <c r="L3215" s="372"/>
      <c r="M3215" s="372"/>
      <c r="S3215" s="378"/>
      <c r="T3215" s="372"/>
      <c r="U3215" s="372"/>
      <c r="V3215" s="372"/>
    </row>
    <row r="3216" spans="1:22">
      <c r="A3216" s="52"/>
      <c r="B3216" s="50">
        <f t="shared" si="57"/>
        <v>3194</v>
      </c>
      <c r="C3216" s="913"/>
      <c r="D3216" s="913"/>
      <c r="E3216" s="913"/>
      <c r="F3216" s="55"/>
      <c r="L3216" s="372"/>
      <c r="M3216" s="372"/>
      <c r="S3216" s="378"/>
      <c r="T3216" s="372"/>
      <c r="U3216" s="372"/>
      <c r="V3216" s="372"/>
    </row>
    <row r="3217" spans="1:22">
      <c r="A3217" s="52"/>
      <c r="B3217" s="50">
        <f t="shared" si="57"/>
        <v>3195</v>
      </c>
      <c r="C3217" s="913"/>
      <c r="D3217" s="913"/>
      <c r="E3217" s="913"/>
      <c r="F3217" s="55"/>
      <c r="L3217" s="372"/>
      <c r="M3217" s="372"/>
      <c r="S3217" s="378"/>
      <c r="T3217" s="372"/>
      <c r="U3217" s="372"/>
      <c r="V3217" s="372"/>
    </row>
    <row r="3218" spans="1:22">
      <c r="A3218" s="52"/>
      <c r="B3218" s="50">
        <f t="shared" si="57"/>
        <v>3196</v>
      </c>
      <c r="C3218" s="913"/>
      <c r="D3218" s="913"/>
      <c r="E3218" s="913"/>
      <c r="F3218" s="55"/>
      <c r="L3218" s="372"/>
      <c r="M3218" s="372"/>
      <c r="S3218" s="378"/>
      <c r="T3218" s="372"/>
      <c r="U3218" s="372"/>
      <c r="V3218" s="372"/>
    </row>
    <row r="3219" spans="1:22">
      <c r="A3219" s="52"/>
      <c r="B3219" s="50">
        <f t="shared" si="57"/>
        <v>3197</v>
      </c>
      <c r="C3219" s="913"/>
      <c r="D3219" s="913"/>
      <c r="E3219" s="913"/>
      <c r="F3219" s="55"/>
      <c r="L3219" s="372"/>
      <c r="M3219" s="372"/>
      <c r="S3219" s="378"/>
      <c r="T3219" s="372"/>
      <c r="U3219" s="372"/>
      <c r="V3219" s="372"/>
    </row>
    <row r="3220" spans="1:22">
      <c r="A3220" s="52"/>
      <c r="B3220" s="50">
        <f t="shared" si="57"/>
        <v>3198</v>
      </c>
      <c r="C3220" s="913"/>
      <c r="D3220" s="913"/>
      <c r="E3220" s="913"/>
      <c r="F3220" s="55"/>
      <c r="L3220" s="372"/>
      <c r="M3220" s="372"/>
      <c r="S3220" s="378"/>
      <c r="T3220" s="372"/>
      <c r="U3220" s="372"/>
      <c r="V3220" s="372"/>
    </row>
    <row r="3221" spans="1:22">
      <c r="A3221" s="52"/>
      <c r="B3221" s="50">
        <f t="shared" si="57"/>
        <v>3199</v>
      </c>
      <c r="C3221" s="913"/>
      <c r="D3221" s="913"/>
      <c r="E3221" s="913"/>
      <c r="F3221" s="55"/>
      <c r="L3221" s="372"/>
      <c r="M3221" s="372"/>
      <c r="S3221" s="378"/>
      <c r="T3221" s="372"/>
      <c r="U3221" s="372"/>
      <c r="V3221" s="372"/>
    </row>
    <row r="3222" spans="1:22">
      <c r="A3222" s="52"/>
      <c r="B3222" s="50">
        <f t="shared" si="57"/>
        <v>3200</v>
      </c>
      <c r="C3222" s="913"/>
      <c r="D3222" s="913"/>
      <c r="E3222" s="913"/>
      <c r="F3222" s="55"/>
      <c r="L3222" s="372"/>
      <c r="M3222" s="372"/>
      <c r="S3222" s="378"/>
      <c r="T3222" s="372"/>
      <c r="U3222" s="372"/>
      <c r="V3222" s="372"/>
    </row>
    <row r="3223" spans="1:22">
      <c r="A3223" s="52"/>
      <c r="B3223" s="50">
        <f t="shared" si="57"/>
        <v>3201</v>
      </c>
      <c r="C3223" s="913"/>
      <c r="D3223" s="913"/>
      <c r="E3223" s="913"/>
      <c r="F3223" s="55"/>
      <c r="L3223" s="372"/>
      <c r="M3223" s="372"/>
      <c r="S3223" s="378"/>
      <c r="T3223" s="372"/>
      <c r="U3223" s="372"/>
      <c r="V3223" s="372"/>
    </row>
    <row r="3224" spans="1:22">
      <c r="A3224" s="52"/>
      <c r="B3224" s="50">
        <f t="shared" si="57"/>
        <v>3202</v>
      </c>
      <c r="C3224" s="913"/>
      <c r="D3224" s="913"/>
      <c r="E3224" s="913"/>
      <c r="F3224" s="55"/>
      <c r="L3224" s="372"/>
      <c r="M3224" s="372"/>
      <c r="S3224" s="378"/>
      <c r="T3224" s="372"/>
      <c r="U3224" s="372"/>
      <c r="V3224" s="372"/>
    </row>
    <row r="3225" spans="1:22">
      <c r="A3225" s="52"/>
      <c r="B3225" s="50">
        <f t="shared" ref="B3225:B3288" si="58">B3224+1</f>
        <v>3203</v>
      </c>
      <c r="C3225" s="913"/>
      <c r="D3225" s="913"/>
      <c r="E3225" s="913"/>
      <c r="F3225" s="55"/>
      <c r="L3225" s="372"/>
      <c r="M3225" s="372"/>
      <c r="S3225" s="378"/>
      <c r="T3225" s="372"/>
      <c r="U3225" s="372"/>
      <c r="V3225" s="372"/>
    </row>
    <row r="3226" spans="1:22">
      <c r="A3226" s="52"/>
      <c r="B3226" s="50">
        <f t="shared" si="58"/>
        <v>3204</v>
      </c>
      <c r="C3226" s="913"/>
      <c r="D3226" s="913"/>
      <c r="E3226" s="913"/>
      <c r="F3226" s="55"/>
      <c r="L3226" s="372"/>
      <c r="M3226" s="372"/>
      <c r="S3226" s="378"/>
      <c r="T3226" s="372"/>
      <c r="U3226" s="372"/>
      <c r="V3226" s="372"/>
    </row>
    <row r="3227" spans="1:22">
      <c r="A3227" s="52"/>
      <c r="B3227" s="50">
        <f t="shared" si="58"/>
        <v>3205</v>
      </c>
      <c r="C3227" s="913"/>
      <c r="D3227" s="913"/>
      <c r="E3227" s="913"/>
      <c r="F3227" s="55"/>
      <c r="L3227" s="372"/>
      <c r="M3227" s="372"/>
      <c r="S3227" s="378"/>
      <c r="T3227" s="372"/>
      <c r="U3227" s="372"/>
      <c r="V3227" s="372"/>
    </row>
    <row r="3228" spans="1:22">
      <c r="A3228" s="52"/>
      <c r="B3228" s="50">
        <f t="shared" si="58"/>
        <v>3206</v>
      </c>
      <c r="C3228" s="913"/>
      <c r="D3228" s="913"/>
      <c r="E3228" s="913"/>
      <c r="F3228" s="55"/>
      <c r="L3228" s="372"/>
      <c r="M3228" s="372"/>
      <c r="S3228" s="378"/>
      <c r="T3228" s="372"/>
      <c r="U3228" s="372"/>
      <c r="V3228" s="372"/>
    </row>
    <row r="3229" spans="1:22">
      <c r="A3229" s="52"/>
      <c r="B3229" s="50">
        <f t="shared" si="58"/>
        <v>3207</v>
      </c>
      <c r="C3229" s="913"/>
      <c r="D3229" s="913"/>
      <c r="E3229" s="913"/>
      <c r="F3229" s="55"/>
      <c r="L3229" s="372"/>
      <c r="M3229" s="372"/>
      <c r="S3229" s="378"/>
      <c r="T3229" s="372"/>
      <c r="U3229" s="372"/>
      <c r="V3229" s="372"/>
    </row>
    <row r="3230" spans="1:22">
      <c r="A3230" s="52"/>
      <c r="B3230" s="50">
        <f t="shared" si="58"/>
        <v>3208</v>
      </c>
      <c r="C3230" s="913"/>
      <c r="D3230" s="913"/>
      <c r="E3230" s="913"/>
      <c r="F3230" s="55"/>
      <c r="L3230" s="372"/>
      <c r="M3230" s="372"/>
      <c r="S3230" s="378"/>
      <c r="T3230" s="372"/>
      <c r="U3230" s="372"/>
      <c r="V3230" s="372"/>
    </row>
    <row r="3231" spans="1:22">
      <c r="A3231" s="52"/>
      <c r="B3231" s="50">
        <f t="shared" si="58"/>
        <v>3209</v>
      </c>
      <c r="C3231" s="913"/>
      <c r="D3231" s="913"/>
      <c r="E3231" s="913"/>
      <c r="F3231" s="55"/>
      <c r="L3231" s="372"/>
      <c r="M3231" s="372"/>
      <c r="S3231" s="378"/>
      <c r="T3231" s="372"/>
      <c r="U3231" s="372"/>
      <c r="V3231" s="372"/>
    </row>
    <row r="3232" spans="1:22">
      <c r="A3232" s="52"/>
      <c r="B3232" s="50">
        <f t="shared" si="58"/>
        <v>3210</v>
      </c>
      <c r="C3232" s="913"/>
      <c r="D3232" s="913"/>
      <c r="E3232" s="913"/>
      <c r="F3232" s="55"/>
      <c r="L3232" s="372"/>
      <c r="M3232" s="372"/>
      <c r="S3232" s="378"/>
      <c r="T3232" s="372"/>
      <c r="U3232" s="372"/>
      <c r="V3232" s="372"/>
    </row>
    <row r="3233" spans="1:22">
      <c r="A3233" s="52"/>
      <c r="B3233" s="50">
        <f t="shared" si="58"/>
        <v>3211</v>
      </c>
      <c r="C3233" s="913"/>
      <c r="D3233" s="913"/>
      <c r="E3233" s="913"/>
      <c r="F3233" s="55"/>
      <c r="L3233" s="372"/>
      <c r="M3233" s="372"/>
      <c r="S3233" s="378"/>
      <c r="T3233" s="372"/>
      <c r="U3233" s="372"/>
      <c r="V3233" s="372"/>
    </row>
    <row r="3234" spans="1:22">
      <c r="A3234" s="52"/>
      <c r="B3234" s="50">
        <f t="shared" si="58"/>
        <v>3212</v>
      </c>
      <c r="C3234" s="913"/>
      <c r="D3234" s="913"/>
      <c r="E3234" s="913"/>
      <c r="F3234" s="55"/>
      <c r="L3234" s="372"/>
      <c r="M3234" s="372"/>
      <c r="S3234" s="378"/>
      <c r="T3234" s="372"/>
      <c r="U3234" s="372"/>
      <c r="V3234" s="372"/>
    </row>
    <row r="3235" spans="1:22">
      <c r="A3235" s="52"/>
      <c r="B3235" s="50">
        <f t="shared" si="58"/>
        <v>3213</v>
      </c>
      <c r="C3235" s="913"/>
      <c r="D3235" s="913"/>
      <c r="E3235" s="913"/>
      <c r="F3235" s="55"/>
      <c r="L3235" s="372"/>
      <c r="M3235" s="372"/>
      <c r="S3235" s="378"/>
      <c r="T3235" s="372"/>
      <c r="U3235" s="372"/>
      <c r="V3235" s="372"/>
    </row>
    <row r="3236" spans="1:22">
      <c r="A3236" s="52"/>
      <c r="B3236" s="50">
        <f t="shared" si="58"/>
        <v>3214</v>
      </c>
      <c r="C3236" s="913"/>
      <c r="D3236" s="913"/>
      <c r="E3236" s="913"/>
      <c r="F3236" s="55"/>
      <c r="L3236" s="372"/>
      <c r="M3236" s="372"/>
      <c r="S3236" s="378"/>
      <c r="T3236" s="372"/>
      <c r="U3236" s="372"/>
      <c r="V3236" s="372"/>
    </row>
    <row r="3237" spans="1:22">
      <c r="A3237" s="52"/>
      <c r="B3237" s="50">
        <f t="shared" si="58"/>
        <v>3215</v>
      </c>
      <c r="C3237" s="913"/>
      <c r="D3237" s="913"/>
      <c r="E3237" s="913"/>
      <c r="F3237" s="55"/>
      <c r="L3237" s="372"/>
      <c r="M3237" s="372"/>
      <c r="S3237" s="378"/>
      <c r="T3237" s="372"/>
      <c r="U3237" s="372"/>
      <c r="V3237" s="372"/>
    </row>
    <row r="3238" spans="1:22">
      <c r="A3238" s="52"/>
      <c r="B3238" s="50">
        <f t="shared" si="58"/>
        <v>3216</v>
      </c>
      <c r="C3238" s="913"/>
      <c r="D3238" s="913"/>
      <c r="E3238" s="913"/>
      <c r="F3238" s="55"/>
      <c r="L3238" s="372"/>
      <c r="M3238" s="372"/>
      <c r="S3238" s="378"/>
      <c r="T3238" s="372"/>
      <c r="U3238" s="372"/>
      <c r="V3238" s="372"/>
    </row>
    <row r="3239" spans="1:22">
      <c r="A3239" s="52"/>
      <c r="B3239" s="50">
        <f t="shared" si="58"/>
        <v>3217</v>
      </c>
      <c r="C3239" s="913"/>
      <c r="D3239" s="913"/>
      <c r="E3239" s="913"/>
      <c r="F3239" s="55"/>
      <c r="L3239" s="372"/>
      <c r="M3239" s="372"/>
      <c r="S3239" s="378"/>
      <c r="T3239" s="372"/>
      <c r="U3239" s="372"/>
      <c r="V3239" s="372"/>
    </row>
    <row r="3240" spans="1:22">
      <c r="A3240" s="52"/>
      <c r="B3240" s="50">
        <f t="shared" si="58"/>
        <v>3218</v>
      </c>
      <c r="C3240" s="913"/>
      <c r="D3240" s="913"/>
      <c r="E3240" s="913"/>
      <c r="F3240" s="55"/>
      <c r="L3240" s="372"/>
      <c r="M3240" s="372"/>
      <c r="S3240" s="378"/>
      <c r="T3240" s="372"/>
      <c r="U3240" s="372"/>
      <c r="V3240" s="372"/>
    </row>
    <row r="3241" spans="1:22">
      <c r="A3241" s="52"/>
      <c r="B3241" s="50">
        <f t="shared" si="58"/>
        <v>3219</v>
      </c>
      <c r="C3241" s="913"/>
      <c r="D3241" s="913"/>
      <c r="E3241" s="913"/>
      <c r="F3241" s="55"/>
      <c r="L3241" s="372"/>
      <c r="M3241" s="372"/>
      <c r="S3241" s="378"/>
      <c r="T3241" s="372"/>
      <c r="U3241" s="372"/>
      <c r="V3241" s="372"/>
    </row>
    <row r="3242" spans="1:22">
      <c r="A3242" s="52"/>
      <c r="B3242" s="50">
        <f t="shared" si="58"/>
        <v>3220</v>
      </c>
      <c r="C3242" s="913"/>
      <c r="D3242" s="913"/>
      <c r="E3242" s="913"/>
      <c r="F3242" s="55"/>
      <c r="L3242" s="372"/>
      <c r="M3242" s="372"/>
      <c r="S3242" s="378"/>
      <c r="T3242" s="372"/>
      <c r="U3242" s="372"/>
      <c r="V3242" s="372"/>
    </row>
    <row r="3243" spans="1:22">
      <c r="A3243" s="52"/>
      <c r="B3243" s="50">
        <f t="shared" si="58"/>
        <v>3221</v>
      </c>
      <c r="C3243" s="913"/>
      <c r="D3243" s="913"/>
      <c r="E3243" s="913"/>
      <c r="F3243" s="55"/>
      <c r="L3243" s="372"/>
      <c r="M3243" s="372"/>
      <c r="S3243" s="378"/>
      <c r="T3243" s="372"/>
      <c r="U3243" s="372"/>
      <c r="V3243" s="372"/>
    </row>
    <row r="3244" spans="1:22">
      <c r="A3244" s="52"/>
      <c r="B3244" s="50">
        <f t="shared" si="58"/>
        <v>3222</v>
      </c>
      <c r="C3244" s="913"/>
      <c r="D3244" s="913"/>
      <c r="E3244" s="913"/>
      <c r="F3244" s="55"/>
      <c r="L3244" s="372"/>
      <c r="M3244" s="372"/>
      <c r="S3244" s="378"/>
      <c r="T3244" s="372"/>
      <c r="U3244" s="372"/>
      <c r="V3244" s="372"/>
    </row>
    <row r="3245" spans="1:22">
      <c r="A3245" s="52"/>
      <c r="B3245" s="50">
        <f t="shared" si="58"/>
        <v>3223</v>
      </c>
      <c r="C3245" s="913"/>
      <c r="D3245" s="913"/>
      <c r="E3245" s="913"/>
      <c r="F3245" s="55"/>
      <c r="L3245" s="372"/>
      <c r="M3245" s="372"/>
      <c r="S3245" s="378"/>
      <c r="T3245" s="372"/>
      <c r="U3245" s="372"/>
      <c r="V3245" s="372"/>
    </row>
    <row r="3246" spans="1:22">
      <c r="A3246" s="52"/>
      <c r="B3246" s="50">
        <f t="shared" si="58"/>
        <v>3224</v>
      </c>
      <c r="C3246" s="913"/>
      <c r="D3246" s="913"/>
      <c r="E3246" s="913"/>
      <c r="F3246" s="55"/>
      <c r="L3246" s="372"/>
      <c r="M3246" s="372"/>
      <c r="S3246" s="378"/>
      <c r="T3246" s="372"/>
      <c r="U3246" s="372"/>
      <c r="V3246" s="372"/>
    </row>
    <row r="3247" spans="1:22">
      <c r="A3247" s="52"/>
      <c r="B3247" s="50">
        <f t="shared" si="58"/>
        <v>3225</v>
      </c>
      <c r="C3247" s="913"/>
      <c r="D3247" s="913"/>
      <c r="E3247" s="913"/>
      <c r="F3247" s="55"/>
      <c r="L3247" s="372"/>
      <c r="M3247" s="372"/>
      <c r="S3247" s="378"/>
      <c r="T3247" s="372"/>
      <c r="U3247" s="372"/>
      <c r="V3247" s="372"/>
    </row>
    <row r="3248" spans="1:22">
      <c r="A3248" s="52"/>
      <c r="B3248" s="50">
        <f t="shared" si="58"/>
        <v>3226</v>
      </c>
      <c r="C3248" s="913"/>
      <c r="D3248" s="913"/>
      <c r="E3248" s="913"/>
      <c r="F3248" s="55"/>
      <c r="L3248" s="372"/>
      <c r="M3248" s="372"/>
      <c r="S3248" s="378"/>
      <c r="T3248" s="372"/>
      <c r="U3248" s="372"/>
      <c r="V3248" s="372"/>
    </row>
    <row r="3249" spans="1:22">
      <c r="A3249" s="52"/>
      <c r="B3249" s="50">
        <f t="shared" si="58"/>
        <v>3227</v>
      </c>
      <c r="C3249" s="913"/>
      <c r="D3249" s="913"/>
      <c r="E3249" s="913"/>
      <c r="F3249" s="55"/>
      <c r="L3249" s="372"/>
      <c r="M3249" s="372"/>
      <c r="S3249" s="378"/>
      <c r="T3249" s="372"/>
      <c r="U3249" s="372"/>
      <c r="V3249" s="372"/>
    </row>
    <row r="3250" spans="1:22">
      <c r="A3250" s="52"/>
      <c r="B3250" s="50">
        <f t="shared" si="58"/>
        <v>3228</v>
      </c>
      <c r="C3250" s="913"/>
      <c r="D3250" s="913"/>
      <c r="E3250" s="913"/>
      <c r="F3250" s="55"/>
      <c r="L3250" s="372"/>
      <c r="M3250" s="372"/>
      <c r="S3250" s="378"/>
      <c r="T3250" s="372"/>
      <c r="U3250" s="372"/>
      <c r="V3250" s="372"/>
    </row>
    <row r="3251" spans="1:22">
      <c r="A3251" s="52"/>
      <c r="B3251" s="50">
        <f t="shared" si="58"/>
        <v>3229</v>
      </c>
      <c r="C3251" s="913"/>
      <c r="D3251" s="913"/>
      <c r="E3251" s="913"/>
      <c r="F3251" s="55"/>
      <c r="L3251" s="372"/>
      <c r="M3251" s="372"/>
      <c r="S3251" s="378"/>
      <c r="T3251" s="372"/>
      <c r="U3251" s="372"/>
      <c r="V3251" s="372"/>
    </row>
    <row r="3252" spans="1:22">
      <c r="A3252" s="52"/>
      <c r="B3252" s="50">
        <f t="shared" si="58"/>
        <v>3230</v>
      </c>
      <c r="C3252" s="913"/>
      <c r="D3252" s="913"/>
      <c r="E3252" s="913"/>
      <c r="F3252" s="55"/>
      <c r="L3252" s="372"/>
      <c r="M3252" s="372"/>
      <c r="S3252" s="378"/>
      <c r="T3252" s="372"/>
      <c r="U3252" s="372"/>
      <c r="V3252" s="372"/>
    </row>
    <row r="3253" spans="1:22">
      <c r="A3253" s="52"/>
      <c r="B3253" s="50">
        <f t="shared" si="58"/>
        <v>3231</v>
      </c>
      <c r="C3253" s="913"/>
      <c r="D3253" s="913"/>
      <c r="E3253" s="913"/>
      <c r="F3253" s="55"/>
      <c r="L3253" s="372"/>
      <c r="M3253" s="372"/>
      <c r="S3253" s="378"/>
      <c r="T3253" s="372"/>
      <c r="U3253" s="372"/>
      <c r="V3253" s="372"/>
    </row>
    <row r="3254" spans="1:22">
      <c r="A3254" s="52"/>
      <c r="B3254" s="50">
        <f t="shared" si="58"/>
        <v>3232</v>
      </c>
      <c r="C3254" s="913"/>
      <c r="D3254" s="913"/>
      <c r="E3254" s="913"/>
      <c r="F3254" s="55"/>
      <c r="L3254" s="372"/>
      <c r="M3254" s="372"/>
      <c r="S3254" s="378"/>
      <c r="T3254" s="372"/>
      <c r="U3254" s="372"/>
      <c r="V3254" s="372"/>
    </row>
    <row r="3255" spans="1:22">
      <c r="A3255" s="52"/>
      <c r="B3255" s="50">
        <f t="shared" si="58"/>
        <v>3233</v>
      </c>
      <c r="C3255" s="913"/>
      <c r="D3255" s="913"/>
      <c r="E3255" s="913"/>
      <c r="F3255" s="55"/>
      <c r="L3255" s="372"/>
      <c r="M3255" s="372"/>
      <c r="S3255" s="378"/>
      <c r="T3255" s="372"/>
      <c r="U3255" s="372"/>
      <c r="V3255" s="372"/>
    </row>
    <row r="3256" spans="1:22">
      <c r="A3256" s="52"/>
      <c r="B3256" s="50">
        <f t="shared" si="58"/>
        <v>3234</v>
      </c>
      <c r="C3256" s="913"/>
      <c r="D3256" s="913"/>
      <c r="E3256" s="913"/>
      <c r="F3256" s="55"/>
      <c r="L3256" s="372"/>
      <c r="M3256" s="372"/>
      <c r="S3256" s="378"/>
      <c r="T3256" s="372"/>
      <c r="U3256" s="372"/>
      <c r="V3256" s="372"/>
    </row>
    <row r="3257" spans="1:22">
      <c r="A3257" s="52"/>
      <c r="B3257" s="50">
        <f t="shared" si="58"/>
        <v>3235</v>
      </c>
      <c r="C3257" s="913"/>
      <c r="D3257" s="913"/>
      <c r="E3257" s="913"/>
      <c r="F3257" s="55"/>
      <c r="L3257" s="372"/>
      <c r="M3257" s="372"/>
      <c r="S3257" s="378"/>
      <c r="T3257" s="372"/>
      <c r="U3257" s="372"/>
      <c r="V3257" s="372"/>
    </row>
    <row r="3258" spans="1:22">
      <c r="A3258" s="52"/>
      <c r="B3258" s="50">
        <f t="shared" si="58"/>
        <v>3236</v>
      </c>
      <c r="C3258" s="913"/>
      <c r="D3258" s="913"/>
      <c r="E3258" s="913"/>
      <c r="F3258" s="55"/>
      <c r="L3258" s="372"/>
      <c r="M3258" s="372"/>
      <c r="S3258" s="378"/>
      <c r="T3258" s="372"/>
      <c r="U3258" s="372"/>
      <c r="V3258" s="372"/>
    </row>
    <row r="3259" spans="1:22">
      <c r="A3259" s="52"/>
      <c r="B3259" s="50">
        <f t="shared" si="58"/>
        <v>3237</v>
      </c>
      <c r="C3259" s="913"/>
      <c r="D3259" s="913"/>
      <c r="E3259" s="913"/>
      <c r="F3259" s="55"/>
      <c r="L3259" s="372"/>
      <c r="M3259" s="372"/>
      <c r="S3259" s="378"/>
      <c r="T3259" s="372"/>
      <c r="U3259" s="372"/>
      <c r="V3259" s="372"/>
    </row>
    <row r="3260" spans="1:22">
      <c r="A3260" s="52"/>
      <c r="B3260" s="50">
        <f t="shared" si="58"/>
        <v>3238</v>
      </c>
      <c r="C3260" s="913"/>
      <c r="D3260" s="913"/>
      <c r="E3260" s="913"/>
      <c r="F3260" s="55"/>
      <c r="L3260" s="372"/>
      <c r="M3260" s="372"/>
      <c r="S3260" s="378"/>
      <c r="T3260" s="372"/>
      <c r="U3260" s="372"/>
      <c r="V3260" s="372"/>
    </row>
    <row r="3261" spans="1:22">
      <c r="A3261" s="52"/>
      <c r="B3261" s="50">
        <f t="shared" si="58"/>
        <v>3239</v>
      </c>
      <c r="C3261" s="913"/>
      <c r="D3261" s="913"/>
      <c r="E3261" s="913"/>
      <c r="F3261" s="55"/>
      <c r="L3261" s="372"/>
      <c r="M3261" s="372"/>
      <c r="S3261" s="378"/>
      <c r="T3261" s="372"/>
      <c r="U3261" s="372"/>
      <c r="V3261" s="372"/>
    </row>
    <row r="3262" spans="1:22">
      <c r="A3262" s="52"/>
      <c r="B3262" s="50">
        <f t="shared" si="58"/>
        <v>3240</v>
      </c>
      <c r="C3262" s="913"/>
      <c r="D3262" s="913"/>
      <c r="E3262" s="913"/>
      <c r="F3262" s="55"/>
      <c r="L3262" s="372"/>
      <c r="M3262" s="372"/>
      <c r="S3262" s="378"/>
      <c r="T3262" s="372"/>
      <c r="U3262" s="372"/>
      <c r="V3262" s="372"/>
    </row>
    <row r="3263" spans="1:22">
      <c r="A3263" s="52"/>
      <c r="B3263" s="50">
        <f t="shared" si="58"/>
        <v>3241</v>
      </c>
      <c r="C3263" s="913"/>
      <c r="D3263" s="913"/>
      <c r="E3263" s="913"/>
      <c r="F3263" s="55"/>
      <c r="L3263" s="372"/>
      <c r="M3263" s="372"/>
      <c r="S3263" s="378"/>
      <c r="T3263" s="372"/>
      <c r="U3263" s="372"/>
      <c r="V3263" s="372"/>
    </row>
    <row r="3264" spans="1:22">
      <c r="A3264" s="52"/>
      <c r="B3264" s="50">
        <f t="shared" si="58"/>
        <v>3242</v>
      </c>
      <c r="C3264" s="913"/>
      <c r="D3264" s="913"/>
      <c r="E3264" s="913"/>
      <c r="F3264" s="55"/>
      <c r="L3264" s="372"/>
      <c r="M3264" s="372"/>
      <c r="S3264" s="378"/>
      <c r="T3264" s="372"/>
      <c r="U3264" s="372"/>
      <c r="V3264" s="372"/>
    </row>
    <row r="3265" spans="1:22">
      <c r="A3265" s="52"/>
      <c r="B3265" s="50">
        <f t="shared" si="58"/>
        <v>3243</v>
      </c>
      <c r="C3265" s="913"/>
      <c r="D3265" s="913"/>
      <c r="E3265" s="913"/>
      <c r="F3265" s="55"/>
      <c r="L3265" s="372"/>
      <c r="M3265" s="372"/>
      <c r="S3265" s="378"/>
      <c r="T3265" s="372"/>
      <c r="U3265" s="372"/>
      <c r="V3265" s="372"/>
    </row>
    <row r="3266" spans="1:22">
      <c r="A3266" s="52"/>
      <c r="B3266" s="50">
        <f t="shared" si="58"/>
        <v>3244</v>
      </c>
      <c r="C3266" s="913"/>
      <c r="D3266" s="913"/>
      <c r="E3266" s="913"/>
      <c r="F3266" s="55"/>
      <c r="L3266" s="372"/>
      <c r="M3266" s="372"/>
      <c r="S3266" s="378"/>
      <c r="T3266" s="372"/>
      <c r="U3266" s="372"/>
      <c r="V3266" s="372"/>
    </row>
    <row r="3267" spans="1:22">
      <c r="A3267" s="52"/>
      <c r="B3267" s="50">
        <f t="shared" si="58"/>
        <v>3245</v>
      </c>
      <c r="C3267" s="913"/>
      <c r="D3267" s="913"/>
      <c r="E3267" s="913"/>
      <c r="F3267" s="55"/>
      <c r="L3267" s="372"/>
      <c r="M3267" s="372"/>
      <c r="S3267" s="378"/>
      <c r="T3267" s="372"/>
      <c r="U3267" s="372"/>
      <c r="V3267" s="372"/>
    </row>
    <row r="3268" spans="1:22">
      <c r="A3268" s="52"/>
      <c r="B3268" s="50">
        <f t="shared" si="58"/>
        <v>3246</v>
      </c>
      <c r="C3268" s="913"/>
      <c r="D3268" s="913"/>
      <c r="E3268" s="913"/>
      <c r="F3268" s="55"/>
      <c r="L3268" s="372"/>
      <c r="M3268" s="372"/>
      <c r="S3268" s="378"/>
      <c r="T3268" s="372"/>
      <c r="U3268" s="372"/>
      <c r="V3268" s="372"/>
    </row>
    <row r="3269" spans="1:22">
      <c r="A3269" s="52"/>
      <c r="B3269" s="50">
        <f t="shared" si="58"/>
        <v>3247</v>
      </c>
      <c r="C3269" s="913"/>
      <c r="D3269" s="913"/>
      <c r="E3269" s="913"/>
      <c r="F3269" s="55"/>
      <c r="L3269" s="372"/>
      <c r="M3269" s="372"/>
      <c r="S3269" s="378"/>
      <c r="T3269" s="372"/>
      <c r="U3269" s="372"/>
      <c r="V3269" s="372"/>
    </row>
    <row r="3270" spans="1:22">
      <c r="A3270" s="52"/>
      <c r="B3270" s="50">
        <f t="shared" si="58"/>
        <v>3248</v>
      </c>
      <c r="C3270" s="913"/>
      <c r="D3270" s="913"/>
      <c r="E3270" s="913"/>
      <c r="F3270" s="55"/>
      <c r="L3270" s="372"/>
      <c r="M3270" s="372"/>
      <c r="S3270" s="378"/>
      <c r="T3270" s="372"/>
      <c r="U3270" s="372"/>
      <c r="V3270" s="372"/>
    </row>
    <row r="3271" spans="1:22">
      <c r="A3271" s="52"/>
      <c r="B3271" s="50">
        <f t="shared" si="58"/>
        <v>3249</v>
      </c>
      <c r="C3271" s="913"/>
      <c r="D3271" s="913"/>
      <c r="E3271" s="913"/>
      <c r="F3271" s="55"/>
      <c r="L3271" s="372"/>
      <c r="M3271" s="372"/>
      <c r="S3271" s="378"/>
      <c r="T3271" s="372"/>
      <c r="U3271" s="372"/>
      <c r="V3271" s="372"/>
    </row>
    <row r="3272" spans="1:22">
      <c r="A3272" s="52"/>
      <c r="B3272" s="50">
        <f t="shared" si="58"/>
        <v>3250</v>
      </c>
      <c r="C3272" s="913"/>
      <c r="D3272" s="913"/>
      <c r="E3272" s="913"/>
      <c r="F3272" s="55"/>
      <c r="L3272" s="372"/>
      <c r="M3272" s="372"/>
      <c r="S3272" s="378"/>
      <c r="T3272" s="372"/>
      <c r="U3272" s="372"/>
      <c r="V3272" s="372"/>
    </row>
    <row r="3273" spans="1:22">
      <c r="A3273" s="52"/>
      <c r="B3273" s="50">
        <f t="shared" si="58"/>
        <v>3251</v>
      </c>
      <c r="C3273" s="913"/>
      <c r="D3273" s="913"/>
      <c r="E3273" s="913"/>
      <c r="F3273" s="55"/>
      <c r="L3273" s="372"/>
      <c r="M3273" s="372"/>
      <c r="S3273" s="378"/>
      <c r="T3273" s="372"/>
      <c r="U3273" s="372"/>
      <c r="V3273" s="372"/>
    </row>
    <row r="3274" spans="1:22">
      <c r="A3274" s="52"/>
      <c r="B3274" s="50">
        <f t="shared" si="58"/>
        <v>3252</v>
      </c>
      <c r="C3274" s="913"/>
      <c r="D3274" s="913"/>
      <c r="E3274" s="913"/>
      <c r="F3274" s="55"/>
      <c r="L3274" s="372"/>
      <c r="M3274" s="372"/>
      <c r="S3274" s="378"/>
      <c r="T3274" s="372"/>
      <c r="U3274" s="372"/>
      <c r="V3274" s="372"/>
    </row>
    <row r="3275" spans="1:22">
      <c r="A3275" s="52"/>
      <c r="B3275" s="50">
        <f t="shared" si="58"/>
        <v>3253</v>
      </c>
      <c r="C3275" s="913"/>
      <c r="D3275" s="913"/>
      <c r="E3275" s="913"/>
      <c r="F3275" s="55"/>
      <c r="L3275" s="372"/>
      <c r="M3275" s="372"/>
      <c r="S3275" s="378"/>
      <c r="T3275" s="372"/>
      <c r="U3275" s="372"/>
      <c r="V3275" s="372"/>
    </row>
    <row r="3276" spans="1:22">
      <c r="A3276" s="52"/>
      <c r="B3276" s="50">
        <f t="shared" si="58"/>
        <v>3254</v>
      </c>
      <c r="C3276" s="913"/>
      <c r="D3276" s="913"/>
      <c r="E3276" s="913"/>
      <c r="F3276" s="55"/>
      <c r="L3276" s="372"/>
      <c r="M3276" s="372"/>
      <c r="S3276" s="378"/>
      <c r="T3276" s="372"/>
      <c r="U3276" s="372"/>
      <c r="V3276" s="372"/>
    </row>
    <row r="3277" spans="1:22">
      <c r="A3277" s="52"/>
      <c r="B3277" s="50">
        <f t="shared" si="58"/>
        <v>3255</v>
      </c>
      <c r="C3277" s="913"/>
      <c r="D3277" s="913"/>
      <c r="E3277" s="913"/>
      <c r="F3277" s="55"/>
      <c r="L3277" s="372"/>
      <c r="M3277" s="372"/>
      <c r="S3277" s="378"/>
      <c r="T3277" s="372"/>
      <c r="U3277" s="372"/>
      <c r="V3277" s="372"/>
    </row>
    <row r="3278" spans="1:22">
      <c r="A3278" s="52"/>
      <c r="B3278" s="50">
        <f t="shared" si="58"/>
        <v>3256</v>
      </c>
      <c r="C3278" s="913"/>
      <c r="D3278" s="913"/>
      <c r="E3278" s="913"/>
      <c r="F3278" s="55"/>
      <c r="L3278" s="372"/>
      <c r="M3278" s="372"/>
      <c r="S3278" s="378"/>
      <c r="T3278" s="372"/>
      <c r="U3278" s="372"/>
      <c r="V3278" s="372"/>
    </row>
    <row r="3279" spans="1:22">
      <c r="A3279" s="52"/>
      <c r="B3279" s="50">
        <f t="shared" si="58"/>
        <v>3257</v>
      </c>
      <c r="C3279" s="913"/>
      <c r="D3279" s="913"/>
      <c r="E3279" s="913"/>
      <c r="F3279" s="55"/>
      <c r="L3279" s="372"/>
      <c r="M3279" s="372"/>
      <c r="S3279" s="378"/>
      <c r="T3279" s="372"/>
      <c r="U3279" s="372"/>
      <c r="V3279" s="372"/>
    </row>
    <row r="3280" spans="1:22">
      <c r="A3280" s="52"/>
      <c r="B3280" s="50">
        <f t="shared" si="58"/>
        <v>3258</v>
      </c>
      <c r="C3280" s="913"/>
      <c r="D3280" s="913"/>
      <c r="E3280" s="913"/>
      <c r="F3280" s="55"/>
      <c r="L3280" s="372"/>
      <c r="M3280" s="372"/>
      <c r="S3280" s="378"/>
      <c r="T3280" s="372"/>
      <c r="U3280" s="372"/>
      <c r="V3280" s="372"/>
    </row>
    <row r="3281" spans="1:22">
      <c r="A3281" s="52"/>
      <c r="B3281" s="50">
        <f t="shared" si="58"/>
        <v>3259</v>
      </c>
      <c r="C3281" s="913"/>
      <c r="D3281" s="913"/>
      <c r="E3281" s="913"/>
      <c r="F3281" s="55"/>
      <c r="L3281" s="372"/>
      <c r="M3281" s="372"/>
      <c r="S3281" s="378"/>
      <c r="T3281" s="372"/>
      <c r="U3281" s="372"/>
      <c r="V3281" s="372"/>
    </row>
    <row r="3282" spans="1:22">
      <c r="A3282" s="52"/>
      <c r="B3282" s="50">
        <f t="shared" si="58"/>
        <v>3260</v>
      </c>
      <c r="C3282" s="913"/>
      <c r="D3282" s="913"/>
      <c r="E3282" s="913"/>
      <c r="F3282" s="55"/>
      <c r="L3282" s="372"/>
      <c r="M3282" s="372"/>
      <c r="S3282" s="378"/>
      <c r="T3282" s="372"/>
      <c r="U3282" s="372"/>
      <c r="V3282" s="372"/>
    </row>
    <row r="3283" spans="1:22">
      <c r="A3283" s="52"/>
      <c r="B3283" s="50">
        <f t="shared" si="58"/>
        <v>3261</v>
      </c>
      <c r="C3283" s="913"/>
      <c r="D3283" s="913"/>
      <c r="E3283" s="913"/>
      <c r="F3283" s="55"/>
      <c r="L3283" s="372"/>
      <c r="M3283" s="372"/>
      <c r="S3283" s="378"/>
      <c r="T3283" s="372"/>
      <c r="U3283" s="372"/>
      <c r="V3283" s="372"/>
    </row>
    <row r="3284" spans="1:22">
      <c r="A3284" s="52"/>
      <c r="B3284" s="50">
        <f t="shared" si="58"/>
        <v>3262</v>
      </c>
      <c r="C3284" s="913"/>
      <c r="D3284" s="913"/>
      <c r="E3284" s="913"/>
      <c r="F3284" s="55"/>
      <c r="L3284" s="372"/>
      <c r="M3284" s="372"/>
      <c r="S3284" s="378"/>
      <c r="T3284" s="372"/>
      <c r="U3284" s="372"/>
      <c r="V3284" s="372"/>
    </row>
    <row r="3285" spans="1:22">
      <c r="A3285" s="52"/>
      <c r="B3285" s="50">
        <f t="shared" si="58"/>
        <v>3263</v>
      </c>
      <c r="C3285" s="913"/>
      <c r="D3285" s="913"/>
      <c r="E3285" s="913"/>
      <c r="F3285" s="55"/>
      <c r="L3285" s="372"/>
      <c r="M3285" s="372"/>
      <c r="S3285" s="378"/>
      <c r="T3285" s="372"/>
      <c r="U3285" s="372"/>
      <c r="V3285" s="372"/>
    </row>
    <row r="3286" spans="1:22">
      <c r="A3286" s="52"/>
      <c r="B3286" s="50">
        <f t="shared" si="58"/>
        <v>3264</v>
      </c>
      <c r="C3286" s="913"/>
      <c r="D3286" s="913"/>
      <c r="E3286" s="913"/>
      <c r="F3286" s="55"/>
      <c r="L3286" s="372"/>
      <c r="M3286" s="372"/>
      <c r="S3286" s="378"/>
      <c r="T3286" s="372"/>
      <c r="U3286" s="372"/>
      <c r="V3286" s="372"/>
    </row>
    <row r="3287" spans="1:22">
      <c r="A3287" s="52"/>
      <c r="B3287" s="50">
        <f t="shared" si="58"/>
        <v>3265</v>
      </c>
      <c r="C3287" s="913"/>
      <c r="D3287" s="913"/>
      <c r="E3287" s="913"/>
      <c r="F3287" s="55"/>
      <c r="L3287" s="372"/>
      <c r="M3287" s="372"/>
      <c r="S3287" s="378"/>
      <c r="T3287" s="372"/>
      <c r="U3287" s="372"/>
      <c r="V3287" s="372"/>
    </row>
    <row r="3288" spans="1:22">
      <c r="A3288" s="52"/>
      <c r="B3288" s="50">
        <f t="shared" si="58"/>
        <v>3266</v>
      </c>
      <c r="C3288" s="913"/>
      <c r="D3288" s="913"/>
      <c r="E3288" s="913"/>
      <c r="F3288" s="55"/>
      <c r="L3288" s="372"/>
      <c r="M3288" s="372"/>
      <c r="S3288" s="378"/>
      <c r="T3288" s="372"/>
      <c r="U3288" s="372"/>
      <c r="V3288" s="372"/>
    </row>
    <row r="3289" spans="1:22">
      <c r="A3289" s="52"/>
      <c r="B3289" s="50">
        <f t="shared" ref="B3289:B3352" si="59">B3288+1</f>
        <v>3267</v>
      </c>
      <c r="C3289" s="913"/>
      <c r="D3289" s="913"/>
      <c r="E3289" s="913"/>
      <c r="F3289" s="55"/>
      <c r="L3289" s="372"/>
      <c r="M3289" s="372"/>
      <c r="S3289" s="378"/>
      <c r="T3289" s="372"/>
      <c r="U3289" s="372"/>
      <c r="V3289" s="372"/>
    </row>
    <row r="3290" spans="1:22">
      <c r="A3290" s="52"/>
      <c r="B3290" s="50">
        <f t="shared" si="59"/>
        <v>3268</v>
      </c>
      <c r="C3290" s="913"/>
      <c r="D3290" s="913"/>
      <c r="E3290" s="913"/>
      <c r="F3290" s="55"/>
      <c r="L3290" s="372"/>
      <c r="M3290" s="372"/>
      <c r="S3290" s="378"/>
      <c r="T3290" s="372"/>
      <c r="U3290" s="372"/>
      <c r="V3290" s="372"/>
    </row>
    <row r="3291" spans="1:22">
      <c r="A3291" s="52"/>
      <c r="B3291" s="50">
        <f t="shared" si="59"/>
        <v>3269</v>
      </c>
      <c r="C3291" s="913"/>
      <c r="D3291" s="913"/>
      <c r="E3291" s="913"/>
      <c r="F3291" s="55"/>
      <c r="L3291" s="372"/>
      <c r="M3291" s="372"/>
      <c r="S3291" s="378"/>
      <c r="T3291" s="372"/>
      <c r="U3291" s="372"/>
      <c r="V3291" s="372"/>
    </row>
    <row r="3292" spans="1:22">
      <c r="A3292" s="52"/>
      <c r="B3292" s="50">
        <f t="shared" si="59"/>
        <v>3270</v>
      </c>
      <c r="C3292" s="913"/>
      <c r="D3292" s="913"/>
      <c r="E3292" s="913"/>
      <c r="F3292" s="55"/>
      <c r="L3292" s="372"/>
      <c r="M3292" s="372"/>
      <c r="S3292" s="378"/>
      <c r="T3292" s="372"/>
      <c r="U3292" s="372"/>
      <c r="V3292" s="372"/>
    </row>
    <row r="3293" spans="1:22">
      <c r="A3293" s="52"/>
      <c r="B3293" s="50">
        <f t="shared" si="59"/>
        <v>3271</v>
      </c>
      <c r="C3293" s="913"/>
      <c r="D3293" s="913"/>
      <c r="E3293" s="913"/>
      <c r="F3293" s="55"/>
      <c r="L3293" s="372"/>
      <c r="M3293" s="372"/>
      <c r="S3293" s="378"/>
      <c r="T3293" s="372"/>
      <c r="U3293" s="372"/>
      <c r="V3293" s="372"/>
    </row>
    <row r="3294" spans="1:22">
      <c r="A3294" s="52"/>
      <c r="B3294" s="50">
        <f t="shared" si="59"/>
        <v>3272</v>
      </c>
      <c r="C3294" s="913"/>
      <c r="D3294" s="913"/>
      <c r="E3294" s="913"/>
      <c r="F3294" s="55"/>
      <c r="L3294" s="372"/>
      <c r="M3294" s="372"/>
      <c r="S3294" s="378"/>
      <c r="T3294" s="372"/>
      <c r="U3294" s="372"/>
      <c r="V3294" s="372"/>
    </row>
    <row r="3295" spans="1:22">
      <c r="A3295" s="52"/>
      <c r="B3295" s="50">
        <f t="shared" si="59"/>
        <v>3273</v>
      </c>
      <c r="C3295" s="913"/>
      <c r="D3295" s="913"/>
      <c r="E3295" s="913"/>
      <c r="F3295" s="55"/>
      <c r="L3295" s="372"/>
      <c r="M3295" s="372"/>
      <c r="S3295" s="378"/>
      <c r="T3295" s="372"/>
      <c r="U3295" s="372"/>
      <c r="V3295" s="372"/>
    </row>
    <row r="3296" spans="1:22">
      <c r="A3296" s="52"/>
      <c r="B3296" s="50">
        <f t="shared" si="59"/>
        <v>3274</v>
      </c>
      <c r="C3296" s="913"/>
      <c r="D3296" s="913"/>
      <c r="E3296" s="913"/>
      <c r="F3296" s="55"/>
      <c r="L3296" s="372"/>
      <c r="M3296" s="372"/>
      <c r="S3296" s="378"/>
      <c r="T3296" s="372"/>
      <c r="U3296" s="372"/>
      <c r="V3296" s="372"/>
    </row>
    <row r="3297" spans="1:22">
      <c r="A3297" s="52"/>
      <c r="B3297" s="50">
        <f t="shared" si="59"/>
        <v>3275</v>
      </c>
      <c r="C3297" s="913"/>
      <c r="D3297" s="913"/>
      <c r="E3297" s="913"/>
      <c r="F3297" s="55"/>
      <c r="L3297" s="372"/>
      <c r="M3297" s="372"/>
      <c r="S3297" s="378"/>
      <c r="T3297" s="372"/>
      <c r="U3297" s="372"/>
      <c r="V3297" s="372"/>
    </row>
    <row r="3298" spans="1:22">
      <c r="A3298" s="52"/>
      <c r="B3298" s="50">
        <f t="shared" si="59"/>
        <v>3276</v>
      </c>
      <c r="C3298" s="913"/>
      <c r="D3298" s="913"/>
      <c r="E3298" s="913"/>
      <c r="F3298" s="55"/>
      <c r="L3298" s="372"/>
      <c r="M3298" s="372"/>
      <c r="S3298" s="378"/>
      <c r="T3298" s="372"/>
      <c r="U3298" s="372"/>
      <c r="V3298" s="372"/>
    </row>
    <row r="3299" spans="1:22">
      <c r="A3299" s="52"/>
      <c r="B3299" s="50">
        <f t="shared" si="59"/>
        <v>3277</v>
      </c>
      <c r="C3299" s="913"/>
      <c r="D3299" s="913"/>
      <c r="E3299" s="913"/>
      <c r="F3299" s="55"/>
      <c r="L3299" s="372"/>
      <c r="M3299" s="372"/>
      <c r="S3299" s="378"/>
      <c r="T3299" s="372"/>
      <c r="U3299" s="372"/>
      <c r="V3299" s="372"/>
    </row>
    <row r="3300" spans="1:22">
      <c r="A3300" s="52"/>
      <c r="B3300" s="50">
        <f t="shared" si="59"/>
        <v>3278</v>
      </c>
      <c r="C3300" s="913"/>
      <c r="D3300" s="913"/>
      <c r="E3300" s="913"/>
      <c r="F3300" s="55"/>
      <c r="L3300" s="372"/>
      <c r="M3300" s="372"/>
      <c r="S3300" s="378"/>
      <c r="T3300" s="372"/>
      <c r="U3300" s="372"/>
      <c r="V3300" s="372"/>
    </row>
    <row r="3301" spans="1:22">
      <c r="A3301" s="52"/>
      <c r="B3301" s="50">
        <f t="shared" si="59"/>
        <v>3279</v>
      </c>
      <c r="C3301" s="913"/>
      <c r="D3301" s="913"/>
      <c r="E3301" s="913"/>
      <c r="F3301" s="55"/>
      <c r="L3301" s="372"/>
      <c r="M3301" s="372"/>
      <c r="S3301" s="378"/>
      <c r="T3301" s="372"/>
      <c r="U3301" s="372"/>
      <c r="V3301" s="372"/>
    </row>
    <row r="3302" spans="1:22">
      <c r="A3302" s="52"/>
      <c r="B3302" s="50">
        <f t="shared" si="59"/>
        <v>3280</v>
      </c>
      <c r="C3302" s="913"/>
      <c r="D3302" s="913"/>
      <c r="E3302" s="913"/>
      <c r="F3302" s="55"/>
      <c r="L3302" s="372"/>
      <c r="M3302" s="372"/>
      <c r="S3302" s="378"/>
      <c r="T3302" s="372"/>
      <c r="U3302" s="372"/>
      <c r="V3302" s="372"/>
    </row>
    <row r="3303" spans="1:22">
      <c r="A3303" s="52"/>
      <c r="B3303" s="50">
        <f t="shared" si="59"/>
        <v>3281</v>
      </c>
      <c r="C3303" s="913"/>
      <c r="D3303" s="913"/>
      <c r="E3303" s="913"/>
      <c r="F3303" s="55"/>
      <c r="L3303" s="372"/>
      <c r="M3303" s="372"/>
      <c r="S3303" s="378"/>
      <c r="T3303" s="372"/>
      <c r="U3303" s="372"/>
      <c r="V3303" s="372"/>
    </row>
    <row r="3304" spans="1:22">
      <c r="A3304" s="52"/>
      <c r="B3304" s="50">
        <f t="shared" si="59"/>
        <v>3282</v>
      </c>
      <c r="C3304" s="913"/>
      <c r="D3304" s="913"/>
      <c r="E3304" s="913"/>
      <c r="F3304" s="55"/>
      <c r="L3304" s="372"/>
      <c r="M3304" s="372"/>
      <c r="S3304" s="378"/>
      <c r="T3304" s="372"/>
      <c r="U3304" s="372"/>
      <c r="V3304" s="372"/>
    </row>
    <row r="3305" spans="1:22">
      <c r="A3305" s="52"/>
      <c r="B3305" s="50">
        <f t="shared" si="59"/>
        <v>3283</v>
      </c>
      <c r="C3305" s="913"/>
      <c r="D3305" s="913"/>
      <c r="E3305" s="913"/>
      <c r="F3305" s="55"/>
      <c r="L3305" s="372"/>
      <c r="M3305" s="372"/>
      <c r="S3305" s="378"/>
      <c r="T3305" s="372"/>
      <c r="U3305" s="372"/>
      <c r="V3305" s="372"/>
    </row>
    <row r="3306" spans="1:22">
      <c r="A3306" s="52"/>
      <c r="B3306" s="50">
        <f t="shared" si="59"/>
        <v>3284</v>
      </c>
      <c r="C3306" s="913"/>
      <c r="D3306" s="913"/>
      <c r="E3306" s="913"/>
      <c r="F3306" s="55"/>
      <c r="L3306" s="372"/>
      <c r="M3306" s="372"/>
      <c r="S3306" s="378"/>
      <c r="T3306" s="372"/>
      <c r="U3306" s="372"/>
      <c r="V3306" s="372"/>
    </row>
    <row r="3307" spans="1:22">
      <c r="A3307" s="52"/>
      <c r="B3307" s="50">
        <f t="shared" si="59"/>
        <v>3285</v>
      </c>
      <c r="C3307" s="913"/>
      <c r="D3307" s="913"/>
      <c r="E3307" s="913"/>
      <c r="F3307" s="55"/>
      <c r="L3307" s="372"/>
      <c r="M3307" s="372"/>
      <c r="S3307" s="378"/>
      <c r="T3307" s="372"/>
      <c r="U3307" s="372"/>
      <c r="V3307" s="372"/>
    </row>
    <row r="3308" spans="1:22">
      <c r="A3308" s="52"/>
      <c r="B3308" s="50">
        <f t="shared" si="59"/>
        <v>3286</v>
      </c>
      <c r="C3308" s="913"/>
      <c r="D3308" s="913"/>
      <c r="E3308" s="913"/>
      <c r="F3308" s="55"/>
      <c r="L3308" s="372"/>
      <c r="M3308" s="372"/>
      <c r="S3308" s="378"/>
      <c r="T3308" s="372"/>
      <c r="U3308" s="372"/>
      <c r="V3308" s="372"/>
    </row>
    <row r="3309" spans="1:22">
      <c r="A3309" s="52"/>
      <c r="B3309" s="50">
        <f t="shared" si="59"/>
        <v>3287</v>
      </c>
      <c r="C3309" s="913"/>
      <c r="D3309" s="913"/>
      <c r="E3309" s="913"/>
      <c r="F3309" s="55"/>
      <c r="L3309" s="372"/>
      <c r="M3309" s="372"/>
      <c r="S3309" s="378"/>
      <c r="T3309" s="372"/>
      <c r="U3309" s="372"/>
      <c r="V3309" s="372"/>
    </row>
    <row r="3310" spans="1:22">
      <c r="A3310" s="52"/>
      <c r="B3310" s="50">
        <f t="shared" si="59"/>
        <v>3288</v>
      </c>
      <c r="C3310" s="913"/>
      <c r="D3310" s="913"/>
      <c r="E3310" s="913"/>
      <c r="F3310" s="55"/>
      <c r="L3310" s="372"/>
      <c r="M3310" s="372"/>
      <c r="S3310" s="378"/>
      <c r="T3310" s="372"/>
      <c r="U3310" s="372"/>
      <c r="V3310" s="372"/>
    </row>
    <row r="3311" spans="1:22">
      <c r="A3311" s="52"/>
      <c r="B3311" s="50">
        <f t="shared" si="59"/>
        <v>3289</v>
      </c>
      <c r="C3311" s="913"/>
      <c r="D3311" s="913"/>
      <c r="E3311" s="913"/>
      <c r="F3311" s="55"/>
      <c r="L3311" s="372"/>
      <c r="M3311" s="372"/>
      <c r="S3311" s="378"/>
      <c r="T3311" s="372"/>
      <c r="U3311" s="372"/>
      <c r="V3311" s="372"/>
    </row>
    <row r="3312" spans="1:22">
      <c r="A3312" s="52"/>
      <c r="B3312" s="50">
        <f t="shared" si="59"/>
        <v>3290</v>
      </c>
      <c r="C3312" s="913"/>
      <c r="D3312" s="913"/>
      <c r="E3312" s="913"/>
      <c r="F3312" s="55"/>
      <c r="L3312" s="372"/>
      <c r="M3312" s="372"/>
      <c r="S3312" s="378"/>
      <c r="T3312" s="372"/>
      <c r="U3312" s="372"/>
      <c r="V3312" s="372"/>
    </row>
    <row r="3313" spans="1:22">
      <c r="A3313" s="52"/>
      <c r="B3313" s="50">
        <f t="shared" si="59"/>
        <v>3291</v>
      </c>
      <c r="C3313" s="913"/>
      <c r="D3313" s="913"/>
      <c r="E3313" s="913"/>
      <c r="F3313" s="55"/>
      <c r="L3313" s="372"/>
      <c r="M3313" s="372"/>
      <c r="S3313" s="378"/>
      <c r="T3313" s="372"/>
      <c r="U3313" s="372"/>
      <c r="V3313" s="372"/>
    </row>
    <row r="3314" spans="1:22">
      <c r="A3314" s="52"/>
      <c r="B3314" s="50">
        <f t="shared" si="59"/>
        <v>3292</v>
      </c>
      <c r="C3314" s="913"/>
      <c r="D3314" s="913"/>
      <c r="E3314" s="913"/>
      <c r="F3314" s="55"/>
      <c r="L3314" s="372"/>
      <c r="M3314" s="372"/>
      <c r="S3314" s="378"/>
      <c r="T3314" s="372"/>
      <c r="U3314" s="372"/>
      <c r="V3314" s="372"/>
    </row>
    <row r="3315" spans="1:22">
      <c r="A3315" s="52"/>
      <c r="B3315" s="50">
        <f t="shared" si="59"/>
        <v>3293</v>
      </c>
      <c r="C3315" s="913"/>
      <c r="D3315" s="913"/>
      <c r="E3315" s="913"/>
      <c r="F3315" s="55"/>
      <c r="L3315" s="372"/>
      <c r="M3315" s="372"/>
      <c r="S3315" s="378"/>
      <c r="T3315" s="372"/>
      <c r="U3315" s="372"/>
      <c r="V3315" s="372"/>
    </row>
    <row r="3316" spans="1:22">
      <c r="A3316" s="52"/>
      <c r="B3316" s="50">
        <f t="shared" si="59"/>
        <v>3294</v>
      </c>
      <c r="C3316" s="913"/>
      <c r="D3316" s="913"/>
      <c r="E3316" s="913"/>
      <c r="F3316" s="55"/>
      <c r="L3316" s="372"/>
      <c r="M3316" s="372"/>
      <c r="S3316" s="378"/>
      <c r="T3316" s="372"/>
      <c r="U3316" s="372"/>
      <c r="V3316" s="372"/>
    </row>
    <row r="3317" spans="1:22">
      <c r="A3317" s="52"/>
      <c r="B3317" s="50">
        <f t="shared" si="59"/>
        <v>3295</v>
      </c>
      <c r="C3317" s="913"/>
      <c r="D3317" s="913"/>
      <c r="E3317" s="913"/>
      <c r="F3317" s="55"/>
      <c r="L3317" s="372"/>
      <c r="M3317" s="372"/>
      <c r="S3317" s="378"/>
      <c r="T3317" s="372"/>
      <c r="U3317" s="372"/>
      <c r="V3317" s="372"/>
    </row>
    <row r="3318" spans="1:22">
      <c r="A3318" s="52"/>
      <c r="B3318" s="50">
        <f t="shared" si="59"/>
        <v>3296</v>
      </c>
      <c r="C3318" s="913"/>
      <c r="D3318" s="913"/>
      <c r="E3318" s="913"/>
      <c r="F3318" s="55"/>
      <c r="L3318" s="372"/>
      <c r="M3318" s="372"/>
      <c r="S3318" s="378"/>
      <c r="T3318" s="372"/>
      <c r="U3318" s="372"/>
      <c r="V3318" s="372"/>
    </row>
    <row r="3319" spans="1:22">
      <c r="A3319" s="52"/>
      <c r="B3319" s="50">
        <f t="shared" si="59"/>
        <v>3297</v>
      </c>
      <c r="C3319" s="913"/>
      <c r="D3319" s="913"/>
      <c r="E3319" s="913"/>
      <c r="F3319" s="55"/>
      <c r="L3319" s="372"/>
      <c r="M3319" s="372"/>
      <c r="S3319" s="378"/>
      <c r="T3319" s="372"/>
      <c r="U3319" s="372"/>
      <c r="V3319" s="372"/>
    </row>
    <row r="3320" spans="1:22">
      <c r="A3320" s="52"/>
      <c r="B3320" s="50">
        <f t="shared" si="59"/>
        <v>3298</v>
      </c>
      <c r="C3320" s="913"/>
      <c r="D3320" s="913"/>
      <c r="E3320" s="913"/>
      <c r="F3320" s="55"/>
      <c r="L3320" s="372"/>
      <c r="M3320" s="372"/>
      <c r="S3320" s="378"/>
      <c r="T3320" s="372"/>
      <c r="U3320" s="372"/>
      <c r="V3320" s="372"/>
    </row>
    <row r="3321" spans="1:22">
      <c r="A3321" s="52"/>
      <c r="B3321" s="50">
        <f t="shared" si="59"/>
        <v>3299</v>
      </c>
      <c r="C3321" s="913"/>
      <c r="D3321" s="913"/>
      <c r="E3321" s="913"/>
      <c r="F3321" s="55"/>
      <c r="L3321" s="372"/>
      <c r="M3321" s="372"/>
      <c r="S3321" s="378"/>
      <c r="T3321" s="372"/>
      <c r="U3321" s="372"/>
      <c r="V3321" s="372"/>
    </row>
    <row r="3322" spans="1:22">
      <c r="A3322" s="52"/>
      <c r="B3322" s="50">
        <f t="shared" si="59"/>
        <v>3300</v>
      </c>
      <c r="C3322" s="913"/>
      <c r="D3322" s="913"/>
      <c r="E3322" s="913"/>
      <c r="F3322" s="55"/>
      <c r="L3322" s="372"/>
      <c r="M3322" s="372"/>
      <c r="S3322" s="378"/>
      <c r="T3322" s="372"/>
      <c r="U3322" s="372"/>
      <c r="V3322" s="372"/>
    </row>
    <row r="3323" spans="1:22">
      <c r="A3323" s="52"/>
      <c r="B3323" s="50">
        <f t="shared" si="59"/>
        <v>3301</v>
      </c>
      <c r="C3323" s="913"/>
      <c r="D3323" s="913"/>
      <c r="E3323" s="913"/>
      <c r="F3323" s="55"/>
      <c r="L3323" s="372"/>
      <c r="M3323" s="372"/>
      <c r="S3323" s="378"/>
      <c r="T3323" s="372"/>
      <c r="U3323" s="372"/>
      <c r="V3323" s="372"/>
    </row>
    <row r="3324" spans="1:22">
      <c r="A3324" s="52"/>
      <c r="B3324" s="50">
        <f t="shared" si="59"/>
        <v>3302</v>
      </c>
      <c r="C3324" s="913"/>
      <c r="D3324" s="913"/>
      <c r="E3324" s="913"/>
      <c r="F3324" s="55"/>
      <c r="L3324" s="372"/>
      <c r="M3324" s="372"/>
      <c r="S3324" s="378"/>
      <c r="T3324" s="372"/>
      <c r="U3324" s="372"/>
      <c r="V3324" s="372"/>
    </row>
    <row r="3325" spans="1:22">
      <c r="A3325" s="52"/>
      <c r="B3325" s="50">
        <f t="shared" si="59"/>
        <v>3303</v>
      </c>
      <c r="C3325" s="913"/>
      <c r="D3325" s="913"/>
      <c r="E3325" s="913"/>
      <c r="F3325" s="55"/>
      <c r="L3325" s="372"/>
      <c r="M3325" s="372"/>
      <c r="S3325" s="378"/>
      <c r="T3325" s="372"/>
      <c r="U3325" s="372"/>
      <c r="V3325" s="372"/>
    </row>
    <row r="3326" spans="1:22">
      <c r="A3326" s="52"/>
      <c r="B3326" s="50">
        <f t="shared" si="59"/>
        <v>3304</v>
      </c>
      <c r="C3326" s="913"/>
      <c r="D3326" s="913"/>
      <c r="E3326" s="913"/>
      <c r="F3326" s="55"/>
      <c r="L3326" s="372"/>
      <c r="M3326" s="372"/>
      <c r="S3326" s="378"/>
      <c r="T3326" s="372"/>
      <c r="U3326" s="372"/>
      <c r="V3326" s="372"/>
    </row>
    <row r="3327" spans="1:22">
      <c r="A3327" s="52"/>
      <c r="B3327" s="50">
        <f t="shared" si="59"/>
        <v>3305</v>
      </c>
      <c r="C3327" s="913"/>
      <c r="D3327" s="913"/>
      <c r="E3327" s="913"/>
      <c r="F3327" s="55"/>
      <c r="L3327" s="372"/>
      <c r="M3327" s="372"/>
      <c r="S3327" s="378"/>
      <c r="T3327" s="372"/>
      <c r="U3327" s="372"/>
      <c r="V3327" s="372"/>
    </row>
    <row r="3328" spans="1:22">
      <c r="A3328" s="52"/>
      <c r="B3328" s="50">
        <f t="shared" si="59"/>
        <v>3306</v>
      </c>
      <c r="C3328" s="913"/>
      <c r="D3328" s="913"/>
      <c r="E3328" s="913"/>
      <c r="F3328" s="55"/>
      <c r="L3328" s="372"/>
      <c r="M3328" s="372"/>
      <c r="S3328" s="378"/>
      <c r="T3328" s="372"/>
      <c r="U3328" s="372"/>
      <c r="V3328" s="372"/>
    </row>
    <row r="3329" spans="1:22">
      <c r="A3329" s="52"/>
      <c r="B3329" s="50">
        <f t="shared" si="59"/>
        <v>3307</v>
      </c>
      <c r="C3329" s="913"/>
      <c r="D3329" s="913"/>
      <c r="E3329" s="913"/>
      <c r="F3329" s="55"/>
      <c r="L3329" s="372"/>
      <c r="M3329" s="372"/>
      <c r="S3329" s="378"/>
      <c r="T3329" s="372"/>
      <c r="U3329" s="372"/>
      <c r="V3329" s="372"/>
    </row>
    <row r="3330" spans="1:22">
      <c r="A3330" s="52"/>
      <c r="B3330" s="50">
        <f t="shared" si="59"/>
        <v>3308</v>
      </c>
      <c r="C3330" s="913"/>
      <c r="D3330" s="913"/>
      <c r="E3330" s="913"/>
      <c r="F3330" s="55"/>
      <c r="L3330" s="372"/>
      <c r="M3330" s="372"/>
      <c r="S3330" s="378"/>
      <c r="T3330" s="372"/>
      <c r="U3330" s="372"/>
      <c r="V3330" s="372"/>
    </row>
    <row r="3331" spans="1:22">
      <c r="A3331" s="52"/>
      <c r="B3331" s="50">
        <f t="shared" si="59"/>
        <v>3309</v>
      </c>
      <c r="C3331" s="913"/>
      <c r="D3331" s="913"/>
      <c r="E3331" s="913"/>
      <c r="F3331" s="55"/>
      <c r="L3331" s="372"/>
      <c r="M3331" s="372"/>
      <c r="S3331" s="378"/>
      <c r="T3331" s="372"/>
      <c r="U3331" s="372"/>
      <c r="V3331" s="372"/>
    </row>
    <row r="3332" spans="1:22">
      <c r="A3332" s="52"/>
      <c r="B3332" s="50">
        <f t="shared" si="59"/>
        <v>3310</v>
      </c>
      <c r="C3332" s="913"/>
      <c r="D3332" s="913"/>
      <c r="E3332" s="913"/>
      <c r="F3332" s="55"/>
      <c r="L3332" s="372"/>
      <c r="M3332" s="372"/>
      <c r="S3332" s="378"/>
      <c r="T3332" s="372"/>
      <c r="U3332" s="372"/>
      <c r="V3332" s="372"/>
    </row>
    <row r="3333" spans="1:22">
      <c r="A3333" s="52"/>
      <c r="B3333" s="50">
        <f t="shared" si="59"/>
        <v>3311</v>
      </c>
      <c r="C3333" s="913"/>
      <c r="D3333" s="913"/>
      <c r="E3333" s="913"/>
      <c r="F3333" s="55"/>
      <c r="L3333" s="372"/>
      <c r="M3333" s="372"/>
      <c r="S3333" s="378"/>
      <c r="T3333" s="372"/>
      <c r="U3333" s="372"/>
      <c r="V3333" s="372"/>
    </row>
    <row r="3334" spans="1:22">
      <c r="A3334" s="52"/>
      <c r="B3334" s="50">
        <f t="shared" si="59"/>
        <v>3312</v>
      </c>
      <c r="C3334" s="913"/>
      <c r="D3334" s="913"/>
      <c r="E3334" s="913"/>
      <c r="F3334" s="55"/>
      <c r="L3334" s="372"/>
      <c r="M3334" s="372"/>
      <c r="S3334" s="378"/>
      <c r="T3334" s="372"/>
      <c r="U3334" s="372"/>
      <c r="V3334" s="372"/>
    </row>
    <row r="3335" spans="1:22">
      <c r="A3335" s="52"/>
      <c r="B3335" s="50">
        <f t="shared" si="59"/>
        <v>3313</v>
      </c>
      <c r="C3335" s="913"/>
      <c r="D3335" s="913"/>
      <c r="E3335" s="913"/>
      <c r="F3335" s="55"/>
      <c r="L3335" s="372"/>
      <c r="M3335" s="372"/>
      <c r="S3335" s="378"/>
      <c r="T3335" s="372"/>
      <c r="U3335" s="372"/>
      <c r="V3335" s="372"/>
    </row>
    <row r="3336" spans="1:22">
      <c r="A3336" s="52"/>
      <c r="B3336" s="50">
        <f t="shared" si="59"/>
        <v>3314</v>
      </c>
      <c r="C3336" s="913"/>
      <c r="D3336" s="913"/>
      <c r="E3336" s="913"/>
      <c r="F3336" s="55"/>
      <c r="L3336" s="372"/>
      <c r="M3336" s="372"/>
      <c r="S3336" s="378"/>
      <c r="T3336" s="372"/>
      <c r="U3336" s="372"/>
      <c r="V3336" s="372"/>
    </row>
    <row r="3337" spans="1:22">
      <c r="A3337" s="52"/>
      <c r="B3337" s="50">
        <f t="shared" si="59"/>
        <v>3315</v>
      </c>
      <c r="C3337" s="913"/>
      <c r="D3337" s="913"/>
      <c r="E3337" s="913"/>
      <c r="F3337" s="55"/>
      <c r="L3337" s="372"/>
      <c r="M3337" s="372"/>
      <c r="S3337" s="378"/>
      <c r="T3337" s="372"/>
      <c r="U3337" s="372"/>
      <c r="V3337" s="372"/>
    </row>
    <row r="3338" spans="1:22">
      <c r="A3338" s="52"/>
      <c r="B3338" s="50">
        <f t="shared" si="59"/>
        <v>3316</v>
      </c>
      <c r="C3338" s="913"/>
      <c r="D3338" s="913"/>
      <c r="E3338" s="913"/>
      <c r="F3338" s="55"/>
      <c r="L3338" s="372"/>
      <c r="M3338" s="372"/>
      <c r="S3338" s="378"/>
      <c r="T3338" s="372"/>
      <c r="U3338" s="372"/>
      <c r="V3338" s="372"/>
    </row>
    <row r="3339" spans="1:22">
      <c r="A3339" s="52"/>
      <c r="B3339" s="50">
        <f t="shared" si="59"/>
        <v>3317</v>
      </c>
      <c r="C3339" s="913"/>
      <c r="D3339" s="913"/>
      <c r="E3339" s="913"/>
      <c r="F3339" s="55"/>
      <c r="L3339" s="372"/>
      <c r="M3339" s="372"/>
      <c r="S3339" s="378"/>
      <c r="T3339" s="372"/>
      <c r="U3339" s="372"/>
      <c r="V3339" s="372"/>
    </row>
    <row r="3340" spans="1:22">
      <c r="A3340" s="52"/>
      <c r="B3340" s="50">
        <f t="shared" si="59"/>
        <v>3318</v>
      </c>
      <c r="C3340" s="913"/>
      <c r="D3340" s="913"/>
      <c r="E3340" s="913"/>
      <c r="F3340" s="55"/>
      <c r="L3340" s="372"/>
      <c r="M3340" s="372"/>
      <c r="S3340" s="378"/>
      <c r="T3340" s="372"/>
      <c r="U3340" s="372"/>
      <c r="V3340" s="372"/>
    </row>
    <row r="3341" spans="1:22">
      <c r="A3341" s="52"/>
      <c r="B3341" s="50">
        <f t="shared" si="59"/>
        <v>3319</v>
      </c>
      <c r="C3341" s="913"/>
      <c r="D3341" s="913"/>
      <c r="E3341" s="913"/>
      <c r="F3341" s="55"/>
      <c r="L3341" s="372"/>
      <c r="M3341" s="372"/>
      <c r="S3341" s="378"/>
      <c r="T3341" s="372"/>
      <c r="U3341" s="372"/>
      <c r="V3341" s="372"/>
    </row>
    <row r="3342" spans="1:22">
      <c r="A3342" s="52"/>
      <c r="B3342" s="50">
        <f t="shared" si="59"/>
        <v>3320</v>
      </c>
      <c r="C3342" s="913"/>
      <c r="D3342" s="913"/>
      <c r="E3342" s="913"/>
      <c r="F3342" s="55"/>
      <c r="L3342" s="372"/>
      <c r="M3342" s="372"/>
      <c r="S3342" s="378"/>
      <c r="T3342" s="372"/>
      <c r="U3342" s="372"/>
      <c r="V3342" s="372"/>
    </row>
    <row r="3343" spans="1:22">
      <c r="A3343" s="52"/>
      <c r="B3343" s="50">
        <f t="shared" si="59"/>
        <v>3321</v>
      </c>
      <c r="C3343" s="913"/>
      <c r="D3343" s="913"/>
      <c r="E3343" s="913"/>
      <c r="F3343" s="55"/>
      <c r="L3343" s="372"/>
      <c r="M3343" s="372"/>
      <c r="S3343" s="378"/>
      <c r="T3343" s="372"/>
      <c r="U3343" s="372"/>
      <c r="V3343" s="372"/>
    </row>
    <row r="3344" spans="1:22">
      <c r="A3344" s="52"/>
      <c r="B3344" s="50">
        <f t="shared" si="59"/>
        <v>3322</v>
      </c>
      <c r="C3344" s="913"/>
      <c r="D3344" s="913"/>
      <c r="E3344" s="913"/>
      <c r="F3344" s="55"/>
      <c r="L3344" s="372"/>
      <c r="M3344" s="372"/>
      <c r="S3344" s="378"/>
      <c r="T3344" s="372"/>
      <c r="U3344" s="372"/>
      <c r="V3344" s="372"/>
    </row>
    <row r="3345" spans="1:22">
      <c r="A3345" s="52"/>
      <c r="B3345" s="50">
        <f t="shared" si="59"/>
        <v>3323</v>
      </c>
      <c r="C3345" s="913"/>
      <c r="D3345" s="913"/>
      <c r="E3345" s="913"/>
      <c r="F3345" s="55"/>
      <c r="L3345" s="372"/>
      <c r="M3345" s="372"/>
      <c r="S3345" s="378"/>
      <c r="T3345" s="372"/>
      <c r="U3345" s="372"/>
      <c r="V3345" s="372"/>
    </row>
    <row r="3346" spans="1:22">
      <c r="A3346" s="52"/>
      <c r="B3346" s="50">
        <f t="shared" si="59"/>
        <v>3324</v>
      </c>
      <c r="C3346" s="913"/>
      <c r="D3346" s="913"/>
      <c r="E3346" s="913"/>
      <c r="F3346" s="55"/>
      <c r="L3346" s="372"/>
      <c r="M3346" s="372"/>
      <c r="S3346" s="378"/>
      <c r="T3346" s="372"/>
      <c r="U3346" s="372"/>
      <c r="V3346" s="372"/>
    </row>
    <row r="3347" spans="1:22">
      <c r="A3347" s="52"/>
      <c r="B3347" s="50">
        <f t="shared" si="59"/>
        <v>3325</v>
      </c>
      <c r="C3347" s="913"/>
      <c r="D3347" s="913"/>
      <c r="E3347" s="913"/>
      <c r="F3347" s="55"/>
      <c r="L3347" s="372"/>
      <c r="M3347" s="372"/>
      <c r="S3347" s="378"/>
      <c r="T3347" s="372"/>
      <c r="U3347" s="372"/>
      <c r="V3347" s="372"/>
    </row>
    <row r="3348" spans="1:22">
      <c r="A3348" s="52"/>
      <c r="B3348" s="50">
        <f t="shared" si="59"/>
        <v>3326</v>
      </c>
      <c r="C3348" s="913"/>
      <c r="D3348" s="913"/>
      <c r="E3348" s="913"/>
      <c r="F3348" s="55"/>
      <c r="L3348" s="372"/>
      <c r="M3348" s="372"/>
      <c r="S3348" s="378"/>
      <c r="T3348" s="372"/>
      <c r="U3348" s="372"/>
      <c r="V3348" s="372"/>
    </row>
    <row r="3349" spans="1:22">
      <c r="A3349" s="52"/>
      <c r="B3349" s="50">
        <f t="shared" si="59"/>
        <v>3327</v>
      </c>
      <c r="C3349" s="913"/>
      <c r="D3349" s="913"/>
      <c r="E3349" s="913"/>
      <c r="F3349" s="55"/>
      <c r="L3349" s="372"/>
      <c r="M3349" s="372"/>
      <c r="S3349" s="378"/>
      <c r="T3349" s="372"/>
      <c r="U3349" s="372"/>
      <c r="V3349" s="372"/>
    </row>
    <row r="3350" spans="1:22">
      <c r="A3350" s="52"/>
      <c r="B3350" s="50">
        <f t="shared" si="59"/>
        <v>3328</v>
      </c>
      <c r="C3350" s="913"/>
      <c r="D3350" s="913"/>
      <c r="E3350" s="913"/>
      <c r="F3350" s="55"/>
      <c r="L3350" s="372"/>
      <c r="M3350" s="372"/>
      <c r="S3350" s="378"/>
      <c r="T3350" s="372"/>
      <c r="U3350" s="372"/>
      <c r="V3350" s="372"/>
    </row>
    <row r="3351" spans="1:22">
      <c r="A3351" s="52"/>
      <c r="B3351" s="50">
        <f t="shared" si="59"/>
        <v>3329</v>
      </c>
      <c r="C3351" s="913"/>
      <c r="D3351" s="913"/>
      <c r="E3351" s="913"/>
      <c r="F3351" s="55"/>
      <c r="L3351" s="372"/>
      <c r="M3351" s="372"/>
      <c r="S3351" s="378"/>
      <c r="T3351" s="372"/>
      <c r="U3351" s="372"/>
      <c r="V3351" s="372"/>
    </row>
    <row r="3352" spans="1:22">
      <c r="A3352" s="52"/>
      <c r="B3352" s="50">
        <f t="shared" si="59"/>
        <v>3330</v>
      </c>
      <c r="C3352" s="913"/>
      <c r="D3352" s="913"/>
      <c r="E3352" s="913"/>
      <c r="F3352" s="55"/>
      <c r="L3352" s="372"/>
      <c r="M3352" s="372"/>
      <c r="S3352" s="378"/>
      <c r="T3352" s="372"/>
      <c r="U3352" s="372"/>
      <c r="V3352" s="372"/>
    </row>
    <row r="3353" spans="1:22">
      <c r="A3353" s="52"/>
      <c r="B3353" s="50">
        <f t="shared" ref="B3353:B3416" si="60">B3352+1</f>
        <v>3331</v>
      </c>
      <c r="C3353" s="913"/>
      <c r="D3353" s="913"/>
      <c r="E3353" s="913"/>
      <c r="F3353" s="55"/>
      <c r="L3353" s="372"/>
      <c r="M3353" s="372"/>
      <c r="S3353" s="378"/>
      <c r="T3353" s="372"/>
      <c r="U3353" s="372"/>
      <c r="V3353" s="372"/>
    </row>
    <row r="3354" spans="1:22">
      <c r="A3354" s="52"/>
      <c r="B3354" s="50">
        <f t="shared" si="60"/>
        <v>3332</v>
      </c>
      <c r="C3354" s="913"/>
      <c r="D3354" s="913"/>
      <c r="E3354" s="913"/>
      <c r="F3354" s="55"/>
      <c r="L3354" s="372"/>
      <c r="M3354" s="372"/>
      <c r="S3354" s="378"/>
      <c r="T3354" s="372"/>
      <c r="U3354" s="372"/>
      <c r="V3354" s="372"/>
    </row>
    <row r="3355" spans="1:22">
      <c r="A3355" s="52"/>
      <c r="B3355" s="50">
        <f t="shared" si="60"/>
        <v>3333</v>
      </c>
      <c r="C3355" s="913"/>
      <c r="D3355" s="913"/>
      <c r="E3355" s="913"/>
      <c r="F3355" s="55"/>
      <c r="L3355" s="372"/>
      <c r="M3355" s="372"/>
      <c r="S3355" s="378"/>
      <c r="T3355" s="372"/>
      <c r="U3355" s="372"/>
      <c r="V3355" s="372"/>
    </row>
    <row r="3356" spans="1:22">
      <c r="A3356" s="52"/>
      <c r="B3356" s="50">
        <f t="shared" si="60"/>
        <v>3334</v>
      </c>
      <c r="C3356" s="913"/>
      <c r="D3356" s="913"/>
      <c r="E3356" s="913"/>
      <c r="F3356" s="55"/>
      <c r="L3356" s="372"/>
      <c r="M3356" s="372"/>
      <c r="S3356" s="378"/>
      <c r="T3356" s="372"/>
      <c r="U3356" s="372"/>
      <c r="V3356" s="372"/>
    </row>
    <row r="3357" spans="1:22">
      <c r="A3357" s="52"/>
      <c r="B3357" s="50">
        <f t="shared" si="60"/>
        <v>3335</v>
      </c>
      <c r="C3357" s="913"/>
      <c r="D3357" s="913"/>
      <c r="E3357" s="913"/>
      <c r="F3357" s="55"/>
      <c r="L3357" s="372"/>
      <c r="M3357" s="372"/>
      <c r="S3357" s="378"/>
      <c r="T3357" s="372"/>
      <c r="U3357" s="372"/>
      <c r="V3357" s="372"/>
    </row>
    <row r="3358" spans="1:22">
      <c r="A3358" s="52"/>
      <c r="B3358" s="50">
        <f t="shared" si="60"/>
        <v>3336</v>
      </c>
      <c r="C3358" s="913"/>
      <c r="D3358" s="913"/>
      <c r="E3358" s="913"/>
      <c r="F3358" s="55"/>
      <c r="L3358" s="372"/>
      <c r="M3358" s="372"/>
      <c r="S3358" s="378"/>
      <c r="T3358" s="372"/>
      <c r="U3358" s="372"/>
      <c r="V3358" s="372"/>
    </row>
    <row r="3359" spans="1:22">
      <c r="A3359" s="52"/>
      <c r="B3359" s="50">
        <f t="shared" si="60"/>
        <v>3337</v>
      </c>
      <c r="C3359" s="913"/>
      <c r="D3359" s="913"/>
      <c r="E3359" s="913"/>
      <c r="F3359" s="55"/>
      <c r="L3359" s="372"/>
      <c r="M3359" s="372"/>
      <c r="S3359" s="378"/>
      <c r="T3359" s="372"/>
      <c r="U3359" s="372"/>
      <c r="V3359" s="372"/>
    </row>
    <row r="3360" spans="1:22">
      <c r="A3360" s="52"/>
      <c r="B3360" s="50">
        <f t="shared" si="60"/>
        <v>3338</v>
      </c>
      <c r="C3360" s="913"/>
      <c r="D3360" s="913"/>
      <c r="E3360" s="913"/>
      <c r="F3360" s="55"/>
      <c r="L3360" s="372"/>
      <c r="M3360" s="372"/>
      <c r="S3360" s="378"/>
      <c r="T3360" s="372"/>
      <c r="U3360" s="372"/>
      <c r="V3360" s="372"/>
    </row>
    <row r="3361" spans="1:22">
      <c r="A3361" s="52"/>
      <c r="B3361" s="50">
        <f t="shared" si="60"/>
        <v>3339</v>
      </c>
      <c r="C3361" s="913"/>
      <c r="D3361" s="913"/>
      <c r="E3361" s="913"/>
      <c r="F3361" s="55"/>
      <c r="L3361" s="372"/>
      <c r="M3361" s="372"/>
      <c r="S3361" s="378"/>
      <c r="T3361" s="372"/>
      <c r="U3361" s="372"/>
      <c r="V3361" s="372"/>
    </row>
    <row r="3362" spans="1:22">
      <c r="A3362" s="52"/>
      <c r="B3362" s="50">
        <f t="shared" si="60"/>
        <v>3340</v>
      </c>
      <c r="C3362" s="913"/>
      <c r="D3362" s="913"/>
      <c r="E3362" s="913"/>
      <c r="F3362" s="55"/>
      <c r="L3362" s="372"/>
      <c r="M3362" s="372"/>
      <c r="S3362" s="378"/>
      <c r="T3362" s="372"/>
      <c r="U3362" s="372"/>
      <c r="V3362" s="372"/>
    </row>
    <row r="3363" spans="1:22">
      <c r="A3363" s="52"/>
      <c r="B3363" s="50">
        <f t="shared" si="60"/>
        <v>3341</v>
      </c>
      <c r="C3363" s="913"/>
      <c r="D3363" s="913"/>
      <c r="E3363" s="913"/>
      <c r="F3363" s="55"/>
      <c r="L3363" s="372"/>
      <c r="M3363" s="372"/>
      <c r="S3363" s="378"/>
      <c r="T3363" s="372"/>
      <c r="U3363" s="372"/>
      <c r="V3363" s="372"/>
    </row>
    <row r="3364" spans="1:22">
      <c r="A3364" s="52"/>
      <c r="B3364" s="50">
        <f t="shared" si="60"/>
        <v>3342</v>
      </c>
      <c r="C3364" s="913"/>
      <c r="D3364" s="913"/>
      <c r="E3364" s="913"/>
      <c r="F3364" s="55"/>
      <c r="L3364" s="372"/>
      <c r="M3364" s="372"/>
      <c r="S3364" s="378"/>
      <c r="T3364" s="372"/>
      <c r="U3364" s="372"/>
      <c r="V3364" s="372"/>
    </row>
    <row r="3365" spans="1:22">
      <c r="A3365" s="52"/>
      <c r="B3365" s="50">
        <f t="shared" si="60"/>
        <v>3343</v>
      </c>
      <c r="C3365" s="913"/>
      <c r="D3365" s="913"/>
      <c r="E3365" s="913"/>
      <c r="F3365" s="55"/>
      <c r="L3365" s="372"/>
      <c r="M3365" s="372"/>
      <c r="S3365" s="378"/>
      <c r="T3365" s="372"/>
      <c r="U3365" s="372"/>
      <c r="V3365" s="372"/>
    </row>
    <row r="3366" spans="1:22">
      <c r="A3366" s="52"/>
      <c r="B3366" s="50">
        <f t="shared" si="60"/>
        <v>3344</v>
      </c>
      <c r="C3366" s="913"/>
      <c r="D3366" s="913"/>
      <c r="E3366" s="913"/>
      <c r="F3366" s="55"/>
      <c r="L3366" s="372"/>
      <c r="M3366" s="372"/>
      <c r="S3366" s="378"/>
      <c r="T3366" s="372"/>
      <c r="U3366" s="372"/>
      <c r="V3366" s="372"/>
    </row>
    <row r="3367" spans="1:22">
      <c r="A3367" s="52"/>
      <c r="B3367" s="50">
        <f t="shared" si="60"/>
        <v>3345</v>
      </c>
      <c r="C3367" s="913"/>
      <c r="D3367" s="913"/>
      <c r="E3367" s="913"/>
      <c r="F3367" s="55"/>
      <c r="L3367" s="372"/>
      <c r="M3367" s="372"/>
      <c r="S3367" s="378"/>
      <c r="T3367" s="372"/>
      <c r="U3367" s="372"/>
      <c r="V3367" s="372"/>
    </row>
    <row r="3368" spans="1:22">
      <c r="A3368" s="52"/>
      <c r="B3368" s="50">
        <f t="shared" si="60"/>
        <v>3346</v>
      </c>
      <c r="C3368" s="913"/>
      <c r="D3368" s="913"/>
      <c r="E3368" s="913"/>
      <c r="F3368" s="55"/>
      <c r="L3368" s="372"/>
      <c r="M3368" s="372"/>
      <c r="S3368" s="378"/>
      <c r="T3368" s="372"/>
      <c r="U3368" s="372"/>
      <c r="V3368" s="372"/>
    </row>
    <row r="3369" spans="1:22">
      <c r="A3369" s="52"/>
      <c r="B3369" s="50">
        <f t="shared" si="60"/>
        <v>3347</v>
      </c>
      <c r="C3369" s="913"/>
      <c r="D3369" s="913"/>
      <c r="E3369" s="913"/>
      <c r="F3369" s="55"/>
      <c r="L3369" s="372"/>
      <c r="M3369" s="372"/>
      <c r="S3369" s="378"/>
      <c r="T3369" s="372"/>
      <c r="U3369" s="372"/>
      <c r="V3369" s="372"/>
    </row>
    <row r="3370" spans="1:22">
      <c r="A3370" s="52"/>
      <c r="B3370" s="50">
        <f t="shared" si="60"/>
        <v>3348</v>
      </c>
      <c r="C3370" s="913"/>
      <c r="D3370" s="913"/>
      <c r="E3370" s="913"/>
      <c r="F3370" s="55"/>
      <c r="L3370" s="372"/>
      <c r="M3370" s="372"/>
      <c r="S3370" s="378"/>
      <c r="T3370" s="372"/>
      <c r="U3370" s="372"/>
      <c r="V3370" s="372"/>
    </row>
    <row r="3371" spans="1:22">
      <c r="A3371" s="52"/>
      <c r="B3371" s="50">
        <f t="shared" si="60"/>
        <v>3349</v>
      </c>
      <c r="C3371" s="913"/>
      <c r="D3371" s="913"/>
      <c r="E3371" s="913"/>
      <c r="F3371" s="55"/>
      <c r="L3371" s="372"/>
      <c r="M3371" s="372"/>
      <c r="S3371" s="378"/>
      <c r="T3371" s="372"/>
      <c r="U3371" s="372"/>
      <c r="V3371" s="372"/>
    </row>
    <row r="3372" spans="1:22">
      <c r="A3372" s="52"/>
      <c r="B3372" s="50">
        <f t="shared" si="60"/>
        <v>3350</v>
      </c>
      <c r="C3372" s="913"/>
      <c r="D3372" s="913"/>
      <c r="E3372" s="913"/>
      <c r="F3372" s="55"/>
      <c r="L3372" s="372"/>
      <c r="M3372" s="372"/>
      <c r="S3372" s="378"/>
      <c r="T3372" s="372"/>
      <c r="U3372" s="372"/>
      <c r="V3372" s="372"/>
    </row>
    <row r="3373" spans="1:22">
      <c r="A3373" s="52"/>
      <c r="B3373" s="50">
        <f t="shared" si="60"/>
        <v>3351</v>
      </c>
      <c r="C3373" s="913"/>
      <c r="D3373" s="913"/>
      <c r="E3373" s="913"/>
      <c r="F3373" s="55"/>
      <c r="L3373" s="372"/>
      <c r="M3373" s="372"/>
      <c r="S3373" s="378"/>
      <c r="T3373" s="372"/>
      <c r="U3373" s="372"/>
      <c r="V3373" s="372"/>
    </row>
    <row r="3374" spans="1:22">
      <c r="A3374" s="52"/>
      <c r="B3374" s="50">
        <f t="shared" si="60"/>
        <v>3352</v>
      </c>
      <c r="C3374" s="913"/>
      <c r="D3374" s="913"/>
      <c r="E3374" s="913"/>
      <c r="F3374" s="55"/>
      <c r="L3374" s="372"/>
      <c r="M3374" s="372"/>
      <c r="S3374" s="378"/>
      <c r="T3374" s="372"/>
      <c r="U3374" s="372"/>
      <c r="V3374" s="372"/>
    </row>
    <row r="3375" spans="1:22">
      <c r="A3375" s="52"/>
      <c r="B3375" s="50">
        <f t="shared" si="60"/>
        <v>3353</v>
      </c>
      <c r="C3375" s="913"/>
      <c r="D3375" s="913"/>
      <c r="E3375" s="913"/>
      <c r="F3375" s="55"/>
      <c r="L3375" s="372"/>
      <c r="M3375" s="372"/>
      <c r="S3375" s="378"/>
      <c r="T3375" s="372"/>
      <c r="U3375" s="372"/>
      <c r="V3375" s="372"/>
    </row>
    <row r="3376" spans="1:22">
      <c r="A3376" s="52"/>
      <c r="B3376" s="50">
        <f t="shared" si="60"/>
        <v>3354</v>
      </c>
      <c r="C3376" s="913"/>
      <c r="D3376" s="913"/>
      <c r="E3376" s="913"/>
      <c r="F3376" s="55"/>
      <c r="L3376" s="372"/>
      <c r="M3376" s="372"/>
      <c r="S3376" s="378"/>
      <c r="T3376" s="372"/>
      <c r="U3376" s="372"/>
      <c r="V3376" s="372"/>
    </row>
    <row r="3377" spans="1:22">
      <c r="A3377" s="52"/>
      <c r="B3377" s="50">
        <f t="shared" si="60"/>
        <v>3355</v>
      </c>
      <c r="C3377" s="913"/>
      <c r="D3377" s="913"/>
      <c r="E3377" s="913"/>
      <c r="F3377" s="55"/>
      <c r="L3377" s="372"/>
      <c r="M3377" s="372"/>
      <c r="S3377" s="378"/>
      <c r="T3377" s="372"/>
      <c r="U3377" s="372"/>
      <c r="V3377" s="372"/>
    </row>
    <row r="3378" spans="1:22">
      <c r="A3378" s="52"/>
      <c r="B3378" s="50">
        <f t="shared" si="60"/>
        <v>3356</v>
      </c>
      <c r="C3378" s="913"/>
      <c r="D3378" s="913"/>
      <c r="E3378" s="913"/>
      <c r="F3378" s="55"/>
      <c r="L3378" s="372"/>
      <c r="M3378" s="372"/>
      <c r="S3378" s="378"/>
      <c r="T3378" s="372"/>
      <c r="U3378" s="372"/>
      <c r="V3378" s="372"/>
    </row>
    <row r="3379" spans="1:22">
      <c r="A3379" s="52"/>
      <c r="B3379" s="50">
        <f t="shared" si="60"/>
        <v>3357</v>
      </c>
      <c r="C3379" s="913"/>
      <c r="D3379" s="913"/>
      <c r="E3379" s="913"/>
      <c r="F3379" s="55"/>
      <c r="L3379" s="372"/>
      <c r="M3379" s="372"/>
      <c r="S3379" s="378"/>
      <c r="T3379" s="372"/>
      <c r="U3379" s="372"/>
      <c r="V3379" s="372"/>
    </row>
    <row r="3380" spans="1:22">
      <c r="A3380" s="52"/>
      <c r="B3380" s="50">
        <f t="shared" si="60"/>
        <v>3358</v>
      </c>
      <c r="C3380" s="913"/>
      <c r="D3380" s="913"/>
      <c r="E3380" s="913"/>
      <c r="F3380" s="55"/>
      <c r="L3380" s="372"/>
      <c r="M3380" s="372"/>
      <c r="S3380" s="378"/>
      <c r="T3380" s="372"/>
      <c r="U3380" s="372"/>
      <c r="V3380" s="372"/>
    </row>
    <row r="3381" spans="1:22">
      <c r="A3381" s="52"/>
      <c r="B3381" s="50">
        <f t="shared" si="60"/>
        <v>3359</v>
      </c>
      <c r="C3381" s="913"/>
      <c r="D3381" s="913"/>
      <c r="E3381" s="913"/>
      <c r="F3381" s="55"/>
      <c r="L3381" s="372"/>
      <c r="M3381" s="372"/>
      <c r="S3381" s="378"/>
      <c r="T3381" s="372"/>
      <c r="U3381" s="372"/>
      <c r="V3381" s="372"/>
    </row>
    <row r="3382" spans="1:22">
      <c r="A3382" s="52"/>
      <c r="B3382" s="50">
        <f t="shared" si="60"/>
        <v>3360</v>
      </c>
      <c r="C3382" s="913"/>
      <c r="D3382" s="913"/>
      <c r="E3382" s="913"/>
      <c r="F3382" s="55"/>
      <c r="L3382" s="372"/>
      <c r="M3382" s="372"/>
      <c r="S3382" s="378"/>
      <c r="T3382" s="372"/>
      <c r="U3382" s="372"/>
      <c r="V3382" s="372"/>
    </row>
    <row r="3383" spans="1:22">
      <c r="A3383" s="52"/>
      <c r="B3383" s="50">
        <f t="shared" si="60"/>
        <v>3361</v>
      </c>
      <c r="C3383" s="913"/>
      <c r="D3383" s="913"/>
      <c r="E3383" s="913"/>
      <c r="F3383" s="55"/>
      <c r="L3383" s="372"/>
      <c r="M3383" s="372"/>
      <c r="S3383" s="378"/>
      <c r="T3383" s="372"/>
      <c r="U3383" s="372"/>
      <c r="V3383" s="372"/>
    </row>
    <row r="3384" spans="1:22">
      <c r="A3384" s="52"/>
      <c r="B3384" s="50">
        <f t="shared" si="60"/>
        <v>3362</v>
      </c>
      <c r="C3384" s="913"/>
      <c r="D3384" s="913"/>
      <c r="E3384" s="913"/>
      <c r="F3384" s="55"/>
      <c r="L3384" s="372"/>
      <c r="M3384" s="372"/>
      <c r="S3384" s="378"/>
      <c r="T3384" s="372"/>
      <c r="U3384" s="372"/>
      <c r="V3384" s="372"/>
    </row>
    <row r="3385" spans="1:22">
      <c r="A3385" s="52"/>
      <c r="B3385" s="50">
        <f t="shared" si="60"/>
        <v>3363</v>
      </c>
      <c r="C3385" s="913"/>
      <c r="D3385" s="913"/>
      <c r="E3385" s="913"/>
      <c r="F3385" s="55"/>
      <c r="L3385" s="372"/>
      <c r="M3385" s="372"/>
      <c r="S3385" s="378"/>
      <c r="T3385" s="372"/>
      <c r="U3385" s="372"/>
      <c r="V3385" s="372"/>
    </row>
    <row r="3386" spans="1:22">
      <c r="A3386" s="52"/>
      <c r="B3386" s="50">
        <f t="shared" si="60"/>
        <v>3364</v>
      </c>
      <c r="C3386" s="913"/>
      <c r="D3386" s="913"/>
      <c r="E3386" s="913"/>
      <c r="F3386" s="55"/>
      <c r="L3386" s="372"/>
      <c r="M3386" s="372"/>
      <c r="S3386" s="378"/>
      <c r="T3386" s="372"/>
      <c r="U3386" s="372"/>
      <c r="V3386" s="372"/>
    </row>
    <row r="3387" spans="1:22">
      <c r="A3387" s="52"/>
      <c r="B3387" s="50">
        <f t="shared" si="60"/>
        <v>3365</v>
      </c>
      <c r="C3387" s="913"/>
      <c r="D3387" s="913"/>
      <c r="E3387" s="913"/>
      <c r="F3387" s="55"/>
      <c r="L3387" s="372"/>
      <c r="M3387" s="372"/>
      <c r="S3387" s="378"/>
      <c r="T3387" s="372"/>
      <c r="U3387" s="372"/>
      <c r="V3387" s="372"/>
    </row>
    <row r="3388" spans="1:22">
      <c r="A3388" s="52"/>
      <c r="B3388" s="50">
        <f t="shared" si="60"/>
        <v>3366</v>
      </c>
      <c r="C3388" s="913"/>
      <c r="D3388" s="913"/>
      <c r="E3388" s="913"/>
      <c r="F3388" s="55"/>
      <c r="L3388" s="372"/>
      <c r="M3388" s="372"/>
      <c r="S3388" s="378"/>
      <c r="T3388" s="372"/>
      <c r="U3388" s="372"/>
      <c r="V3388" s="372"/>
    </row>
    <row r="3389" spans="1:22">
      <c r="A3389" s="52"/>
      <c r="B3389" s="50">
        <f t="shared" si="60"/>
        <v>3367</v>
      </c>
      <c r="C3389" s="913"/>
      <c r="D3389" s="913"/>
      <c r="E3389" s="913"/>
      <c r="F3389" s="55"/>
      <c r="L3389" s="372"/>
      <c r="M3389" s="372"/>
      <c r="S3389" s="378"/>
      <c r="T3389" s="372"/>
      <c r="U3389" s="372"/>
      <c r="V3389" s="372"/>
    </row>
    <row r="3390" spans="1:22">
      <c r="A3390" s="52"/>
      <c r="B3390" s="50">
        <f t="shared" si="60"/>
        <v>3368</v>
      </c>
      <c r="C3390" s="913"/>
      <c r="D3390" s="913"/>
      <c r="E3390" s="913"/>
      <c r="F3390" s="55"/>
      <c r="L3390" s="372"/>
      <c r="M3390" s="372"/>
      <c r="S3390" s="378"/>
      <c r="T3390" s="372"/>
      <c r="U3390" s="372"/>
      <c r="V3390" s="372"/>
    </row>
    <row r="3391" spans="1:22">
      <c r="A3391" s="52"/>
      <c r="B3391" s="50">
        <f t="shared" si="60"/>
        <v>3369</v>
      </c>
      <c r="C3391" s="913"/>
      <c r="D3391" s="913"/>
      <c r="E3391" s="913"/>
      <c r="F3391" s="55"/>
      <c r="L3391" s="372"/>
      <c r="M3391" s="372"/>
      <c r="S3391" s="378"/>
      <c r="T3391" s="372"/>
      <c r="U3391" s="372"/>
      <c r="V3391" s="372"/>
    </row>
    <row r="3392" spans="1:22">
      <c r="A3392" s="52"/>
      <c r="B3392" s="50">
        <f t="shared" si="60"/>
        <v>3370</v>
      </c>
      <c r="C3392" s="913"/>
      <c r="D3392" s="913"/>
      <c r="E3392" s="913"/>
      <c r="F3392" s="55"/>
      <c r="L3392" s="372"/>
      <c r="M3392" s="372"/>
      <c r="S3392" s="378"/>
      <c r="T3392" s="372"/>
      <c r="U3392" s="372"/>
      <c r="V3392" s="372"/>
    </row>
    <row r="3393" spans="1:22">
      <c r="A3393" s="52"/>
      <c r="B3393" s="50">
        <f t="shared" si="60"/>
        <v>3371</v>
      </c>
      <c r="C3393" s="913"/>
      <c r="D3393" s="913"/>
      <c r="E3393" s="913"/>
      <c r="F3393" s="55"/>
      <c r="L3393" s="372"/>
      <c r="M3393" s="372"/>
      <c r="S3393" s="378"/>
      <c r="T3393" s="372"/>
      <c r="U3393" s="372"/>
      <c r="V3393" s="372"/>
    </row>
    <row r="3394" spans="1:22">
      <c r="A3394" s="52"/>
      <c r="B3394" s="50">
        <f t="shared" si="60"/>
        <v>3372</v>
      </c>
      <c r="C3394" s="913"/>
      <c r="D3394" s="913"/>
      <c r="E3394" s="913"/>
      <c r="F3394" s="55"/>
      <c r="L3394" s="372"/>
      <c r="M3394" s="372"/>
      <c r="S3394" s="378"/>
      <c r="T3394" s="372"/>
      <c r="U3394" s="372"/>
      <c r="V3394" s="372"/>
    </row>
    <row r="3395" spans="1:22">
      <c r="A3395" s="52"/>
      <c r="B3395" s="50">
        <f t="shared" si="60"/>
        <v>3373</v>
      </c>
      <c r="C3395" s="913"/>
      <c r="D3395" s="913"/>
      <c r="E3395" s="913"/>
      <c r="F3395" s="55"/>
      <c r="L3395" s="372"/>
      <c r="M3395" s="372"/>
      <c r="S3395" s="378"/>
      <c r="T3395" s="372"/>
      <c r="U3395" s="372"/>
      <c r="V3395" s="372"/>
    </row>
    <row r="3396" spans="1:22">
      <c r="A3396" s="52"/>
      <c r="B3396" s="50">
        <f t="shared" si="60"/>
        <v>3374</v>
      </c>
      <c r="C3396" s="913"/>
      <c r="D3396" s="913"/>
      <c r="E3396" s="913"/>
      <c r="F3396" s="55"/>
      <c r="L3396" s="372"/>
      <c r="M3396" s="372"/>
      <c r="S3396" s="378"/>
      <c r="T3396" s="372"/>
      <c r="U3396" s="372"/>
      <c r="V3396" s="372"/>
    </row>
    <row r="3397" spans="1:22">
      <c r="A3397" s="52"/>
      <c r="B3397" s="50">
        <f t="shared" si="60"/>
        <v>3375</v>
      </c>
      <c r="C3397" s="913"/>
      <c r="D3397" s="913"/>
      <c r="E3397" s="913"/>
      <c r="F3397" s="55"/>
      <c r="L3397" s="372"/>
      <c r="M3397" s="372"/>
      <c r="S3397" s="378"/>
      <c r="T3397" s="372"/>
      <c r="U3397" s="372"/>
      <c r="V3397" s="372"/>
    </row>
    <row r="3398" spans="1:22">
      <c r="A3398" s="52"/>
      <c r="B3398" s="50">
        <f t="shared" si="60"/>
        <v>3376</v>
      </c>
      <c r="C3398" s="913"/>
      <c r="D3398" s="913"/>
      <c r="E3398" s="913"/>
      <c r="F3398" s="55"/>
      <c r="L3398" s="372"/>
      <c r="M3398" s="372"/>
      <c r="S3398" s="378"/>
      <c r="T3398" s="372"/>
      <c r="U3398" s="372"/>
      <c r="V3398" s="372"/>
    </row>
    <row r="3399" spans="1:22">
      <c r="A3399" s="52"/>
      <c r="B3399" s="50">
        <f t="shared" si="60"/>
        <v>3377</v>
      </c>
      <c r="C3399" s="913"/>
      <c r="D3399" s="913"/>
      <c r="E3399" s="913"/>
      <c r="F3399" s="55"/>
      <c r="L3399" s="372"/>
      <c r="M3399" s="372"/>
      <c r="S3399" s="378"/>
      <c r="T3399" s="372"/>
      <c r="U3399" s="372"/>
      <c r="V3399" s="372"/>
    </row>
    <row r="3400" spans="1:22">
      <c r="A3400" s="52"/>
      <c r="B3400" s="50">
        <f t="shared" si="60"/>
        <v>3378</v>
      </c>
      <c r="C3400" s="913"/>
      <c r="D3400" s="913"/>
      <c r="E3400" s="913"/>
      <c r="F3400" s="55"/>
      <c r="L3400" s="372"/>
      <c r="M3400" s="372"/>
      <c r="S3400" s="378"/>
      <c r="T3400" s="372"/>
      <c r="U3400" s="372"/>
      <c r="V3400" s="372"/>
    </row>
    <row r="3401" spans="1:22">
      <c r="A3401" s="52"/>
      <c r="B3401" s="50">
        <f t="shared" si="60"/>
        <v>3379</v>
      </c>
      <c r="C3401" s="913"/>
      <c r="D3401" s="913"/>
      <c r="E3401" s="913"/>
      <c r="F3401" s="55"/>
      <c r="L3401" s="372"/>
      <c r="M3401" s="372"/>
      <c r="S3401" s="378"/>
      <c r="T3401" s="372"/>
      <c r="U3401" s="372"/>
      <c r="V3401" s="372"/>
    </row>
    <row r="3402" spans="1:22">
      <c r="A3402" s="52"/>
      <c r="B3402" s="50">
        <f t="shared" si="60"/>
        <v>3380</v>
      </c>
      <c r="C3402" s="913"/>
      <c r="D3402" s="913"/>
      <c r="E3402" s="913"/>
      <c r="F3402" s="55"/>
      <c r="L3402" s="372"/>
      <c r="M3402" s="372"/>
      <c r="S3402" s="378"/>
      <c r="T3402" s="372"/>
      <c r="U3402" s="372"/>
      <c r="V3402" s="372"/>
    </row>
    <row r="3403" spans="1:22">
      <c r="A3403" s="52"/>
      <c r="B3403" s="50">
        <f t="shared" si="60"/>
        <v>3381</v>
      </c>
      <c r="C3403" s="913"/>
      <c r="D3403" s="913"/>
      <c r="E3403" s="913"/>
      <c r="F3403" s="55"/>
      <c r="L3403" s="372"/>
      <c r="M3403" s="372"/>
      <c r="S3403" s="378"/>
      <c r="T3403" s="372"/>
      <c r="U3403" s="372"/>
      <c r="V3403" s="372"/>
    </row>
    <row r="3404" spans="1:22">
      <c r="A3404" s="52"/>
      <c r="B3404" s="50">
        <f t="shared" si="60"/>
        <v>3382</v>
      </c>
      <c r="C3404" s="913"/>
      <c r="D3404" s="913"/>
      <c r="E3404" s="913"/>
      <c r="F3404" s="55"/>
      <c r="L3404" s="372"/>
      <c r="M3404" s="372"/>
      <c r="S3404" s="378"/>
      <c r="T3404" s="372"/>
      <c r="U3404" s="372"/>
      <c r="V3404" s="372"/>
    </row>
    <row r="3405" spans="1:22">
      <c r="A3405" s="52"/>
      <c r="B3405" s="50">
        <f t="shared" si="60"/>
        <v>3383</v>
      </c>
      <c r="C3405" s="913"/>
      <c r="D3405" s="913"/>
      <c r="E3405" s="913"/>
      <c r="F3405" s="55"/>
      <c r="L3405" s="372"/>
      <c r="M3405" s="372"/>
      <c r="S3405" s="378"/>
      <c r="T3405" s="372"/>
      <c r="U3405" s="372"/>
      <c r="V3405" s="372"/>
    </row>
    <row r="3406" spans="1:22">
      <c r="A3406" s="52"/>
      <c r="B3406" s="50">
        <f t="shared" si="60"/>
        <v>3384</v>
      </c>
      <c r="C3406" s="913"/>
      <c r="D3406" s="913"/>
      <c r="E3406" s="913"/>
      <c r="F3406" s="55"/>
      <c r="L3406" s="372"/>
      <c r="M3406" s="372"/>
      <c r="S3406" s="378"/>
      <c r="T3406" s="372"/>
      <c r="U3406" s="372"/>
      <c r="V3406" s="372"/>
    </row>
    <row r="3407" spans="1:22">
      <c r="A3407" s="52"/>
      <c r="B3407" s="50">
        <f t="shared" si="60"/>
        <v>3385</v>
      </c>
      <c r="C3407" s="913"/>
      <c r="D3407" s="913"/>
      <c r="E3407" s="913"/>
      <c r="F3407" s="55"/>
      <c r="L3407" s="372"/>
      <c r="M3407" s="372"/>
      <c r="S3407" s="378"/>
      <c r="T3407" s="372"/>
      <c r="U3407" s="372"/>
      <c r="V3407" s="372"/>
    </row>
    <row r="3408" spans="1:22">
      <c r="A3408" s="52"/>
      <c r="B3408" s="50">
        <f t="shared" si="60"/>
        <v>3386</v>
      </c>
      <c r="C3408" s="913"/>
      <c r="D3408" s="913"/>
      <c r="E3408" s="913"/>
      <c r="F3408" s="55"/>
      <c r="L3408" s="372"/>
      <c r="M3408" s="372"/>
      <c r="S3408" s="378"/>
      <c r="T3408" s="372"/>
      <c r="U3408" s="372"/>
      <c r="V3408" s="372"/>
    </row>
    <row r="3409" spans="1:22">
      <c r="A3409" s="52"/>
      <c r="B3409" s="50">
        <f t="shared" si="60"/>
        <v>3387</v>
      </c>
      <c r="C3409" s="913"/>
      <c r="D3409" s="913"/>
      <c r="E3409" s="913"/>
      <c r="F3409" s="55"/>
      <c r="L3409" s="372"/>
      <c r="M3409" s="372"/>
      <c r="S3409" s="378"/>
      <c r="T3409" s="372"/>
      <c r="U3409" s="372"/>
      <c r="V3409" s="372"/>
    </row>
    <row r="3410" spans="1:22">
      <c r="A3410" s="52"/>
      <c r="B3410" s="50">
        <f t="shared" si="60"/>
        <v>3388</v>
      </c>
      <c r="C3410" s="913"/>
      <c r="D3410" s="913"/>
      <c r="E3410" s="913"/>
      <c r="F3410" s="55"/>
      <c r="L3410" s="372"/>
      <c r="M3410" s="372"/>
      <c r="S3410" s="378"/>
      <c r="T3410" s="372"/>
      <c r="U3410" s="372"/>
      <c r="V3410" s="372"/>
    </row>
    <row r="3411" spans="1:22">
      <c r="A3411" s="52"/>
      <c r="B3411" s="50">
        <f t="shared" si="60"/>
        <v>3389</v>
      </c>
      <c r="C3411" s="913"/>
      <c r="D3411" s="913"/>
      <c r="E3411" s="913"/>
      <c r="F3411" s="55"/>
      <c r="L3411" s="372"/>
      <c r="M3411" s="372"/>
      <c r="S3411" s="378"/>
      <c r="T3411" s="372"/>
      <c r="U3411" s="372"/>
      <c r="V3411" s="372"/>
    </row>
    <row r="3412" spans="1:22">
      <c r="A3412" s="52"/>
      <c r="B3412" s="50">
        <f t="shared" si="60"/>
        <v>3390</v>
      </c>
      <c r="C3412" s="913"/>
      <c r="D3412" s="913"/>
      <c r="E3412" s="913"/>
      <c r="F3412" s="55"/>
      <c r="L3412" s="372"/>
      <c r="M3412" s="372"/>
      <c r="S3412" s="378"/>
      <c r="T3412" s="372"/>
      <c r="U3412" s="372"/>
      <c r="V3412" s="372"/>
    </row>
    <row r="3413" spans="1:22">
      <c r="A3413" s="52"/>
      <c r="B3413" s="50">
        <f t="shared" si="60"/>
        <v>3391</v>
      </c>
      <c r="C3413" s="913"/>
      <c r="D3413" s="913"/>
      <c r="E3413" s="913"/>
      <c r="F3413" s="55"/>
      <c r="L3413" s="372"/>
      <c r="M3413" s="372"/>
      <c r="S3413" s="378"/>
      <c r="T3413" s="372"/>
      <c r="U3413" s="372"/>
      <c r="V3413" s="372"/>
    </row>
    <row r="3414" spans="1:22">
      <c r="A3414" s="52"/>
      <c r="B3414" s="50">
        <f t="shared" si="60"/>
        <v>3392</v>
      </c>
      <c r="C3414" s="913"/>
      <c r="D3414" s="913"/>
      <c r="E3414" s="913"/>
      <c r="F3414" s="55"/>
      <c r="L3414" s="372"/>
      <c r="M3414" s="372"/>
      <c r="S3414" s="378"/>
      <c r="T3414" s="372"/>
      <c r="U3414" s="372"/>
      <c r="V3414" s="372"/>
    </row>
    <row r="3415" spans="1:22">
      <c r="A3415" s="52"/>
      <c r="B3415" s="50">
        <f t="shared" si="60"/>
        <v>3393</v>
      </c>
      <c r="C3415" s="913"/>
      <c r="D3415" s="913"/>
      <c r="E3415" s="913"/>
      <c r="F3415" s="55"/>
      <c r="L3415" s="372"/>
      <c r="M3415" s="372"/>
      <c r="S3415" s="378"/>
      <c r="T3415" s="372"/>
      <c r="U3415" s="372"/>
      <c r="V3415" s="372"/>
    </row>
    <row r="3416" spans="1:22">
      <c r="A3416" s="52"/>
      <c r="B3416" s="50">
        <f t="shared" si="60"/>
        <v>3394</v>
      </c>
      <c r="C3416" s="913"/>
      <c r="D3416" s="913"/>
      <c r="E3416" s="913"/>
      <c r="F3416" s="55"/>
      <c r="L3416" s="372"/>
      <c r="M3416" s="372"/>
      <c r="S3416" s="378"/>
      <c r="T3416" s="372"/>
      <c r="U3416" s="372"/>
      <c r="V3416" s="372"/>
    </row>
    <row r="3417" spans="1:22">
      <c r="A3417" s="52"/>
      <c r="B3417" s="50">
        <f t="shared" ref="B3417:B3480" si="61">B3416+1</f>
        <v>3395</v>
      </c>
      <c r="C3417" s="913"/>
      <c r="D3417" s="913"/>
      <c r="E3417" s="913"/>
      <c r="F3417" s="55"/>
      <c r="L3417" s="372"/>
      <c r="M3417" s="372"/>
      <c r="S3417" s="378"/>
      <c r="T3417" s="372"/>
      <c r="U3417" s="372"/>
      <c r="V3417" s="372"/>
    </row>
    <row r="3418" spans="1:22">
      <c r="A3418" s="52"/>
      <c r="B3418" s="50">
        <f t="shared" si="61"/>
        <v>3396</v>
      </c>
      <c r="C3418" s="913"/>
      <c r="D3418" s="913"/>
      <c r="E3418" s="913"/>
      <c r="F3418" s="55"/>
      <c r="L3418" s="372"/>
      <c r="M3418" s="372"/>
      <c r="S3418" s="378"/>
      <c r="T3418" s="372"/>
      <c r="U3418" s="372"/>
      <c r="V3418" s="372"/>
    </row>
    <row r="3419" spans="1:22">
      <c r="A3419" s="52"/>
      <c r="B3419" s="50">
        <f t="shared" si="61"/>
        <v>3397</v>
      </c>
      <c r="C3419" s="913"/>
      <c r="D3419" s="913"/>
      <c r="E3419" s="913"/>
      <c r="F3419" s="55"/>
      <c r="L3419" s="372"/>
      <c r="M3419" s="372"/>
      <c r="S3419" s="378"/>
      <c r="T3419" s="372"/>
      <c r="U3419" s="372"/>
      <c r="V3419" s="372"/>
    </row>
    <row r="3420" spans="1:22">
      <c r="A3420" s="52"/>
      <c r="B3420" s="50">
        <f t="shared" si="61"/>
        <v>3398</v>
      </c>
      <c r="C3420" s="913"/>
      <c r="D3420" s="913"/>
      <c r="E3420" s="913"/>
      <c r="F3420" s="55"/>
      <c r="L3420" s="372"/>
      <c r="M3420" s="372"/>
      <c r="S3420" s="378"/>
      <c r="T3420" s="372"/>
      <c r="U3420" s="372"/>
      <c r="V3420" s="372"/>
    </row>
    <row r="3421" spans="1:22">
      <c r="A3421" s="52"/>
      <c r="B3421" s="50">
        <f t="shared" si="61"/>
        <v>3399</v>
      </c>
      <c r="C3421" s="913"/>
      <c r="D3421" s="913"/>
      <c r="E3421" s="913"/>
      <c r="F3421" s="55"/>
      <c r="L3421" s="372"/>
      <c r="M3421" s="372"/>
      <c r="S3421" s="378"/>
      <c r="T3421" s="372"/>
      <c r="U3421" s="372"/>
      <c r="V3421" s="372"/>
    </row>
    <row r="3422" spans="1:22">
      <c r="A3422" s="52"/>
      <c r="B3422" s="50">
        <f t="shared" si="61"/>
        <v>3400</v>
      </c>
      <c r="C3422" s="913"/>
      <c r="D3422" s="913"/>
      <c r="E3422" s="913"/>
      <c r="F3422" s="55"/>
      <c r="L3422" s="372"/>
      <c r="M3422" s="372"/>
      <c r="S3422" s="378"/>
      <c r="T3422" s="372"/>
      <c r="U3422" s="372"/>
      <c r="V3422" s="372"/>
    </row>
    <row r="3423" spans="1:22">
      <c r="A3423" s="52"/>
      <c r="B3423" s="50">
        <f t="shared" si="61"/>
        <v>3401</v>
      </c>
      <c r="C3423" s="913"/>
      <c r="D3423" s="913"/>
      <c r="E3423" s="913"/>
      <c r="F3423" s="55"/>
      <c r="L3423" s="372"/>
      <c r="M3423" s="372"/>
      <c r="S3423" s="378"/>
      <c r="T3423" s="372"/>
      <c r="U3423" s="372"/>
      <c r="V3423" s="372"/>
    </row>
    <row r="3424" spans="1:22">
      <c r="A3424" s="52"/>
      <c r="B3424" s="50">
        <f t="shared" si="61"/>
        <v>3402</v>
      </c>
      <c r="C3424" s="913"/>
      <c r="D3424" s="913"/>
      <c r="E3424" s="913"/>
      <c r="F3424" s="55"/>
      <c r="L3424" s="372"/>
      <c r="M3424" s="372"/>
      <c r="S3424" s="378"/>
      <c r="T3424" s="372"/>
      <c r="U3424" s="372"/>
      <c r="V3424" s="372"/>
    </row>
    <row r="3425" spans="1:22">
      <c r="A3425" s="52"/>
      <c r="B3425" s="50">
        <f t="shared" si="61"/>
        <v>3403</v>
      </c>
      <c r="C3425" s="913"/>
      <c r="D3425" s="913"/>
      <c r="E3425" s="913"/>
      <c r="F3425" s="55"/>
      <c r="L3425" s="372"/>
      <c r="M3425" s="372"/>
      <c r="S3425" s="378"/>
      <c r="T3425" s="372"/>
      <c r="U3425" s="372"/>
      <c r="V3425" s="372"/>
    </row>
    <row r="3426" spans="1:22">
      <c r="A3426" s="52"/>
      <c r="B3426" s="50">
        <f t="shared" si="61"/>
        <v>3404</v>
      </c>
      <c r="C3426" s="913"/>
      <c r="D3426" s="913"/>
      <c r="E3426" s="913"/>
      <c r="F3426" s="55"/>
      <c r="L3426" s="372"/>
      <c r="M3426" s="372"/>
      <c r="S3426" s="378"/>
      <c r="T3426" s="372"/>
      <c r="U3426" s="372"/>
      <c r="V3426" s="372"/>
    </row>
    <row r="3427" spans="1:22">
      <c r="A3427" s="52"/>
      <c r="B3427" s="50">
        <f t="shared" si="61"/>
        <v>3405</v>
      </c>
      <c r="C3427" s="913"/>
      <c r="D3427" s="913"/>
      <c r="E3427" s="913"/>
      <c r="F3427" s="55"/>
      <c r="L3427" s="372"/>
      <c r="M3427" s="372"/>
      <c r="S3427" s="378"/>
      <c r="T3427" s="372"/>
      <c r="U3427" s="372"/>
      <c r="V3427" s="372"/>
    </row>
    <row r="3428" spans="1:22">
      <c r="A3428" s="52"/>
      <c r="B3428" s="50">
        <f t="shared" si="61"/>
        <v>3406</v>
      </c>
      <c r="C3428" s="913"/>
      <c r="D3428" s="913"/>
      <c r="E3428" s="913"/>
      <c r="F3428" s="55"/>
      <c r="L3428" s="372"/>
      <c r="M3428" s="372"/>
      <c r="S3428" s="378"/>
      <c r="T3428" s="372"/>
      <c r="U3428" s="372"/>
      <c r="V3428" s="372"/>
    </row>
    <row r="3429" spans="1:22">
      <c r="A3429" s="52"/>
      <c r="B3429" s="50">
        <f t="shared" si="61"/>
        <v>3407</v>
      </c>
      <c r="C3429" s="913"/>
      <c r="D3429" s="913"/>
      <c r="E3429" s="913"/>
      <c r="F3429" s="55"/>
      <c r="L3429" s="372"/>
      <c r="M3429" s="372"/>
      <c r="S3429" s="378"/>
      <c r="T3429" s="372"/>
      <c r="U3429" s="372"/>
      <c r="V3429" s="372"/>
    </row>
    <row r="3430" spans="1:22">
      <c r="A3430" s="52"/>
      <c r="B3430" s="50">
        <f t="shared" si="61"/>
        <v>3408</v>
      </c>
      <c r="C3430" s="913"/>
      <c r="D3430" s="913"/>
      <c r="E3430" s="913"/>
      <c r="F3430" s="55"/>
      <c r="L3430" s="372"/>
      <c r="M3430" s="372"/>
      <c r="S3430" s="378"/>
      <c r="T3430" s="372"/>
      <c r="U3430" s="372"/>
      <c r="V3430" s="372"/>
    </row>
    <row r="3431" spans="1:22">
      <c r="A3431" s="52"/>
      <c r="B3431" s="50">
        <f t="shared" si="61"/>
        <v>3409</v>
      </c>
      <c r="C3431" s="913"/>
      <c r="D3431" s="913"/>
      <c r="E3431" s="913"/>
      <c r="F3431" s="55"/>
      <c r="L3431" s="372"/>
      <c r="M3431" s="372"/>
      <c r="S3431" s="378"/>
      <c r="T3431" s="372"/>
      <c r="U3431" s="372"/>
      <c r="V3431" s="372"/>
    </row>
    <row r="3432" spans="1:22">
      <c r="A3432" s="52"/>
      <c r="B3432" s="50">
        <f t="shared" si="61"/>
        <v>3410</v>
      </c>
      <c r="C3432" s="913"/>
      <c r="D3432" s="913"/>
      <c r="E3432" s="913"/>
      <c r="F3432" s="55"/>
      <c r="L3432" s="372"/>
      <c r="M3432" s="372"/>
      <c r="S3432" s="378"/>
      <c r="T3432" s="372"/>
      <c r="U3432" s="372"/>
      <c r="V3432" s="372"/>
    </row>
    <row r="3433" spans="1:22">
      <c r="A3433" s="52"/>
      <c r="B3433" s="50">
        <f t="shared" si="61"/>
        <v>3411</v>
      </c>
      <c r="C3433" s="913"/>
      <c r="D3433" s="913"/>
      <c r="E3433" s="913"/>
      <c r="F3433" s="55"/>
      <c r="L3433" s="372"/>
      <c r="M3433" s="372"/>
      <c r="S3433" s="378"/>
      <c r="T3433" s="372"/>
      <c r="U3433" s="372"/>
      <c r="V3433" s="372"/>
    </row>
    <row r="3434" spans="1:22">
      <c r="A3434" s="52"/>
      <c r="B3434" s="50">
        <f t="shared" si="61"/>
        <v>3412</v>
      </c>
      <c r="C3434" s="913"/>
      <c r="D3434" s="913"/>
      <c r="E3434" s="913"/>
      <c r="F3434" s="55"/>
      <c r="L3434" s="372"/>
      <c r="M3434" s="372"/>
      <c r="S3434" s="378"/>
      <c r="T3434" s="372"/>
      <c r="U3434" s="372"/>
      <c r="V3434" s="372"/>
    </row>
    <row r="3435" spans="1:22">
      <c r="A3435" s="52"/>
      <c r="B3435" s="50">
        <f t="shared" si="61"/>
        <v>3413</v>
      </c>
      <c r="C3435" s="913"/>
      <c r="D3435" s="913"/>
      <c r="E3435" s="913"/>
      <c r="F3435" s="55"/>
      <c r="L3435" s="372"/>
      <c r="M3435" s="372"/>
      <c r="S3435" s="378"/>
      <c r="T3435" s="372"/>
      <c r="U3435" s="372"/>
      <c r="V3435" s="372"/>
    </row>
    <row r="3436" spans="1:22">
      <c r="A3436" s="52"/>
      <c r="B3436" s="50">
        <f t="shared" si="61"/>
        <v>3414</v>
      </c>
      <c r="C3436" s="913"/>
      <c r="D3436" s="913"/>
      <c r="E3436" s="913"/>
      <c r="F3436" s="55"/>
      <c r="L3436" s="372"/>
      <c r="M3436" s="372"/>
      <c r="S3436" s="378"/>
      <c r="T3436" s="372"/>
      <c r="U3436" s="372"/>
      <c r="V3436" s="372"/>
    </row>
    <row r="3437" spans="1:22">
      <c r="A3437" s="52"/>
      <c r="B3437" s="50">
        <f t="shared" si="61"/>
        <v>3415</v>
      </c>
      <c r="C3437" s="913"/>
      <c r="D3437" s="913"/>
      <c r="E3437" s="913"/>
      <c r="F3437" s="55"/>
      <c r="L3437" s="372"/>
      <c r="M3437" s="372"/>
      <c r="S3437" s="378"/>
      <c r="T3437" s="372"/>
      <c r="U3437" s="372"/>
      <c r="V3437" s="372"/>
    </row>
    <row r="3438" spans="1:22">
      <c r="A3438" s="52"/>
      <c r="B3438" s="50">
        <f t="shared" si="61"/>
        <v>3416</v>
      </c>
      <c r="C3438" s="913"/>
      <c r="D3438" s="913"/>
      <c r="E3438" s="913"/>
      <c r="F3438" s="55"/>
      <c r="L3438" s="372"/>
      <c r="M3438" s="372"/>
      <c r="S3438" s="378"/>
      <c r="T3438" s="372"/>
      <c r="U3438" s="372"/>
      <c r="V3438" s="372"/>
    </row>
    <row r="3439" spans="1:22">
      <c r="A3439" s="52"/>
      <c r="B3439" s="50">
        <f t="shared" si="61"/>
        <v>3417</v>
      </c>
      <c r="C3439" s="913"/>
      <c r="D3439" s="913"/>
      <c r="E3439" s="913"/>
      <c r="F3439" s="55"/>
      <c r="L3439" s="372"/>
      <c r="M3439" s="372"/>
      <c r="S3439" s="378"/>
      <c r="T3439" s="372"/>
      <c r="U3439" s="372"/>
      <c r="V3439" s="372"/>
    </row>
    <row r="3440" spans="1:22">
      <c r="A3440" s="52"/>
      <c r="B3440" s="50">
        <f t="shared" si="61"/>
        <v>3418</v>
      </c>
      <c r="C3440" s="913"/>
      <c r="D3440" s="913"/>
      <c r="E3440" s="913"/>
      <c r="F3440" s="55"/>
      <c r="L3440" s="372"/>
      <c r="M3440" s="372"/>
      <c r="S3440" s="378"/>
      <c r="T3440" s="372"/>
      <c r="U3440" s="372"/>
      <c r="V3440" s="372"/>
    </row>
    <row r="3441" spans="1:22">
      <c r="A3441" s="52"/>
      <c r="B3441" s="50">
        <f t="shared" si="61"/>
        <v>3419</v>
      </c>
      <c r="C3441" s="913"/>
      <c r="D3441" s="913"/>
      <c r="E3441" s="913"/>
      <c r="F3441" s="55"/>
      <c r="L3441" s="372"/>
      <c r="M3441" s="372"/>
      <c r="S3441" s="378"/>
      <c r="T3441" s="372"/>
      <c r="U3441" s="372"/>
      <c r="V3441" s="372"/>
    </row>
    <row r="3442" spans="1:22">
      <c r="A3442" s="52"/>
      <c r="B3442" s="50">
        <f t="shared" si="61"/>
        <v>3420</v>
      </c>
      <c r="C3442" s="913"/>
      <c r="D3442" s="913"/>
      <c r="E3442" s="913"/>
      <c r="F3442" s="55"/>
      <c r="L3442" s="372"/>
      <c r="M3442" s="372"/>
      <c r="S3442" s="378"/>
      <c r="T3442" s="372"/>
      <c r="U3442" s="372"/>
      <c r="V3442" s="372"/>
    </row>
    <row r="3443" spans="1:22">
      <c r="A3443" s="52"/>
      <c r="B3443" s="50">
        <f t="shared" si="61"/>
        <v>3421</v>
      </c>
      <c r="C3443" s="913"/>
      <c r="D3443" s="913"/>
      <c r="E3443" s="913"/>
      <c r="F3443" s="55"/>
      <c r="L3443" s="372"/>
      <c r="M3443" s="372"/>
      <c r="S3443" s="378"/>
      <c r="T3443" s="372"/>
      <c r="U3443" s="372"/>
      <c r="V3443" s="372"/>
    </row>
    <row r="3444" spans="1:22">
      <c r="A3444" s="52"/>
      <c r="B3444" s="50">
        <f t="shared" si="61"/>
        <v>3422</v>
      </c>
      <c r="C3444" s="913"/>
      <c r="D3444" s="913"/>
      <c r="E3444" s="913"/>
      <c r="F3444" s="55"/>
      <c r="L3444" s="372"/>
      <c r="M3444" s="372"/>
      <c r="S3444" s="378"/>
      <c r="T3444" s="372"/>
      <c r="U3444" s="372"/>
      <c r="V3444" s="372"/>
    </row>
    <row r="3445" spans="1:22">
      <c r="A3445" s="52"/>
      <c r="B3445" s="50">
        <f t="shared" si="61"/>
        <v>3423</v>
      </c>
      <c r="C3445" s="913"/>
      <c r="D3445" s="913"/>
      <c r="E3445" s="913"/>
      <c r="F3445" s="55"/>
      <c r="L3445" s="372"/>
      <c r="M3445" s="372"/>
      <c r="S3445" s="378"/>
      <c r="T3445" s="372"/>
      <c r="U3445" s="372"/>
      <c r="V3445" s="372"/>
    </row>
    <row r="3446" spans="1:22">
      <c r="A3446" s="52"/>
      <c r="B3446" s="50">
        <f t="shared" si="61"/>
        <v>3424</v>
      </c>
      <c r="C3446" s="913"/>
      <c r="D3446" s="913"/>
      <c r="E3446" s="913"/>
      <c r="F3446" s="55"/>
      <c r="L3446" s="372"/>
      <c r="M3446" s="372"/>
      <c r="S3446" s="378"/>
      <c r="T3446" s="372"/>
      <c r="U3446" s="372"/>
      <c r="V3446" s="372"/>
    </row>
    <row r="3447" spans="1:22">
      <c r="A3447" s="52"/>
      <c r="B3447" s="50">
        <f t="shared" si="61"/>
        <v>3425</v>
      </c>
      <c r="C3447" s="913"/>
      <c r="D3447" s="913"/>
      <c r="E3447" s="913"/>
      <c r="F3447" s="55"/>
      <c r="L3447" s="372"/>
      <c r="M3447" s="372"/>
      <c r="S3447" s="378"/>
      <c r="T3447" s="372"/>
      <c r="U3447" s="372"/>
      <c r="V3447" s="372"/>
    </row>
    <row r="3448" spans="1:22">
      <c r="A3448" s="52"/>
      <c r="B3448" s="50">
        <f t="shared" si="61"/>
        <v>3426</v>
      </c>
      <c r="C3448" s="913"/>
      <c r="D3448" s="913"/>
      <c r="E3448" s="913"/>
      <c r="F3448" s="55"/>
      <c r="L3448" s="372"/>
      <c r="M3448" s="372"/>
      <c r="S3448" s="378"/>
      <c r="T3448" s="372"/>
      <c r="U3448" s="372"/>
      <c r="V3448" s="372"/>
    </row>
    <row r="3449" spans="1:22">
      <c r="A3449" s="52"/>
      <c r="B3449" s="50">
        <f t="shared" si="61"/>
        <v>3427</v>
      </c>
      <c r="C3449" s="913"/>
      <c r="D3449" s="913"/>
      <c r="E3449" s="913"/>
      <c r="F3449" s="55"/>
      <c r="L3449" s="372"/>
      <c r="M3449" s="372"/>
      <c r="S3449" s="378"/>
      <c r="T3449" s="372"/>
      <c r="U3449" s="372"/>
      <c r="V3449" s="372"/>
    </row>
    <row r="3450" spans="1:22">
      <c r="A3450" s="52"/>
      <c r="B3450" s="50">
        <f t="shared" si="61"/>
        <v>3428</v>
      </c>
      <c r="C3450" s="913"/>
      <c r="D3450" s="913"/>
      <c r="E3450" s="913"/>
      <c r="F3450" s="55"/>
      <c r="L3450" s="372"/>
      <c r="M3450" s="372"/>
      <c r="S3450" s="378"/>
      <c r="T3450" s="372"/>
      <c r="U3450" s="372"/>
      <c r="V3450" s="372"/>
    </row>
    <row r="3451" spans="1:22">
      <c r="A3451" s="52"/>
      <c r="B3451" s="50">
        <f t="shared" si="61"/>
        <v>3429</v>
      </c>
      <c r="C3451" s="913"/>
      <c r="D3451" s="913"/>
      <c r="E3451" s="913"/>
      <c r="F3451" s="55"/>
      <c r="L3451" s="372"/>
      <c r="M3451" s="372"/>
      <c r="S3451" s="378"/>
      <c r="T3451" s="372"/>
      <c r="U3451" s="372"/>
      <c r="V3451" s="372"/>
    </row>
    <row r="3452" spans="1:22">
      <c r="A3452" s="52"/>
      <c r="B3452" s="50">
        <f t="shared" si="61"/>
        <v>3430</v>
      </c>
      <c r="C3452" s="913"/>
      <c r="D3452" s="913"/>
      <c r="E3452" s="913"/>
      <c r="F3452" s="55"/>
      <c r="L3452" s="372"/>
      <c r="M3452" s="372"/>
      <c r="S3452" s="378"/>
      <c r="T3452" s="372"/>
      <c r="U3452" s="372"/>
      <c r="V3452" s="372"/>
    </row>
    <row r="3453" spans="1:22">
      <c r="A3453" s="52"/>
      <c r="B3453" s="50">
        <f t="shared" si="61"/>
        <v>3431</v>
      </c>
      <c r="C3453" s="913"/>
      <c r="D3453" s="913"/>
      <c r="E3453" s="913"/>
      <c r="F3453" s="55"/>
      <c r="L3453" s="372"/>
      <c r="M3453" s="372"/>
      <c r="S3453" s="378"/>
      <c r="T3453" s="372"/>
      <c r="U3453" s="372"/>
      <c r="V3453" s="372"/>
    </row>
    <row r="3454" spans="1:22">
      <c r="A3454" s="52"/>
      <c r="B3454" s="50">
        <f t="shared" si="61"/>
        <v>3432</v>
      </c>
      <c r="C3454" s="913"/>
      <c r="D3454" s="913"/>
      <c r="E3454" s="913"/>
      <c r="F3454" s="55"/>
      <c r="L3454" s="372"/>
      <c r="M3454" s="372"/>
      <c r="S3454" s="378"/>
      <c r="T3454" s="372"/>
      <c r="U3454" s="372"/>
      <c r="V3454" s="372"/>
    </row>
    <row r="3455" spans="1:22">
      <c r="A3455" s="52"/>
      <c r="B3455" s="50">
        <f t="shared" si="61"/>
        <v>3433</v>
      </c>
      <c r="C3455" s="913"/>
      <c r="D3455" s="913"/>
      <c r="E3455" s="913"/>
      <c r="F3455" s="55"/>
      <c r="L3455" s="372"/>
      <c r="M3455" s="372"/>
      <c r="S3455" s="378"/>
      <c r="T3455" s="372"/>
      <c r="U3455" s="372"/>
      <c r="V3455" s="372"/>
    </row>
    <row r="3456" spans="1:22">
      <c r="A3456" s="52"/>
      <c r="B3456" s="50">
        <f t="shared" si="61"/>
        <v>3434</v>
      </c>
      <c r="C3456" s="913"/>
      <c r="D3456" s="913"/>
      <c r="E3456" s="913"/>
      <c r="F3456" s="55"/>
      <c r="L3456" s="372"/>
      <c r="M3456" s="372"/>
      <c r="S3456" s="378"/>
      <c r="T3456" s="372"/>
      <c r="U3456" s="372"/>
      <c r="V3456" s="372"/>
    </row>
    <row r="3457" spans="1:22">
      <c r="A3457" s="52"/>
      <c r="B3457" s="50">
        <f t="shared" si="61"/>
        <v>3435</v>
      </c>
      <c r="C3457" s="913"/>
      <c r="D3457" s="913"/>
      <c r="E3457" s="913"/>
      <c r="F3457" s="55"/>
      <c r="L3457" s="372"/>
      <c r="M3457" s="372"/>
      <c r="S3457" s="378"/>
      <c r="T3457" s="372"/>
      <c r="U3457" s="372"/>
      <c r="V3457" s="372"/>
    </row>
    <row r="3458" spans="1:22">
      <c r="A3458" s="52"/>
      <c r="B3458" s="50">
        <f t="shared" si="61"/>
        <v>3436</v>
      </c>
      <c r="C3458" s="913"/>
      <c r="D3458" s="913"/>
      <c r="E3458" s="913"/>
      <c r="F3458" s="55"/>
      <c r="L3458" s="372"/>
      <c r="M3458" s="372"/>
      <c r="S3458" s="378"/>
      <c r="T3458" s="372"/>
      <c r="U3458" s="372"/>
      <c r="V3458" s="372"/>
    </row>
    <row r="3459" spans="1:22">
      <c r="A3459" s="52"/>
      <c r="B3459" s="50">
        <f t="shared" si="61"/>
        <v>3437</v>
      </c>
      <c r="C3459" s="913"/>
      <c r="D3459" s="913"/>
      <c r="E3459" s="913"/>
      <c r="F3459" s="55"/>
      <c r="L3459" s="372"/>
      <c r="M3459" s="372"/>
      <c r="S3459" s="378"/>
      <c r="T3459" s="372"/>
      <c r="U3459" s="372"/>
      <c r="V3459" s="372"/>
    </row>
    <row r="3460" spans="1:22">
      <c r="A3460" s="52"/>
      <c r="B3460" s="50">
        <f t="shared" si="61"/>
        <v>3438</v>
      </c>
      <c r="C3460" s="913"/>
      <c r="D3460" s="913"/>
      <c r="E3460" s="913"/>
      <c r="F3460" s="55"/>
      <c r="L3460" s="372"/>
      <c r="M3460" s="372"/>
      <c r="S3460" s="378"/>
      <c r="T3460" s="372"/>
      <c r="U3460" s="372"/>
      <c r="V3460" s="372"/>
    </row>
    <row r="3461" spans="1:22">
      <c r="A3461" s="52"/>
      <c r="B3461" s="50">
        <f t="shared" si="61"/>
        <v>3439</v>
      </c>
      <c r="C3461" s="913"/>
      <c r="D3461" s="913"/>
      <c r="E3461" s="913"/>
      <c r="F3461" s="55"/>
      <c r="L3461" s="372"/>
      <c r="M3461" s="372"/>
      <c r="S3461" s="378"/>
      <c r="T3461" s="372"/>
      <c r="U3461" s="372"/>
      <c r="V3461" s="372"/>
    </row>
    <row r="3462" spans="1:22">
      <c r="A3462" s="52"/>
      <c r="B3462" s="50">
        <f t="shared" si="61"/>
        <v>3440</v>
      </c>
      <c r="C3462" s="913"/>
      <c r="D3462" s="913"/>
      <c r="E3462" s="913"/>
      <c r="F3462" s="55"/>
      <c r="L3462" s="372"/>
      <c r="M3462" s="372"/>
      <c r="S3462" s="378"/>
      <c r="T3462" s="372"/>
      <c r="U3462" s="372"/>
      <c r="V3462" s="372"/>
    </row>
    <row r="3463" spans="1:22">
      <c r="A3463" s="52"/>
      <c r="B3463" s="50">
        <f t="shared" si="61"/>
        <v>3441</v>
      </c>
      <c r="C3463" s="913"/>
      <c r="D3463" s="913"/>
      <c r="E3463" s="913"/>
      <c r="F3463" s="55"/>
      <c r="L3463" s="372"/>
      <c r="M3463" s="372"/>
      <c r="S3463" s="378"/>
      <c r="T3463" s="372"/>
      <c r="U3463" s="372"/>
      <c r="V3463" s="372"/>
    </row>
    <row r="3464" spans="1:22">
      <c r="A3464" s="52"/>
      <c r="B3464" s="50">
        <f t="shared" si="61"/>
        <v>3442</v>
      </c>
      <c r="C3464" s="913"/>
      <c r="D3464" s="913"/>
      <c r="E3464" s="913"/>
      <c r="F3464" s="55"/>
      <c r="L3464" s="372"/>
      <c r="M3464" s="372"/>
      <c r="S3464" s="378"/>
      <c r="T3464" s="372"/>
      <c r="U3464" s="372"/>
      <c r="V3464" s="372"/>
    </row>
    <row r="3465" spans="1:22">
      <c r="A3465" s="52"/>
      <c r="B3465" s="50">
        <f t="shared" si="61"/>
        <v>3443</v>
      </c>
      <c r="C3465" s="913"/>
      <c r="D3465" s="913"/>
      <c r="E3465" s="913"/>
      <c r="F3465" s="55"/>
      <c r="L3465" s="372"/>
      <c r="M3465" s="372"/>
      <c r="S3465" s="378"/>
      <c r="T3465" s="372"/>
      <c r="U3465" s="372"/>
      <c r="V3465" s="372"/>
    </row>
    <row r="3466" spans="1:22">
      <c r="A3466" s="52"/>
      <c r="B3466" s="50">
        <f t="shared" si="61"/>
        <v>3444</v>
      </c>
      <c r="C3466" s="913"/>
      <c r="D3466" s="913"/>
      <c r="E3466" s="913"/>
      <c r="F3466" s="55"/>
      <c r="L3466" s="372"/>
      <c r="M3466" s="372"/>
      <c r="S3466" s="378"/>
      <c r="T3466" s="372"/>
      <c r="U3466" s="372"/>
      <c r="V3466" s="372"/>
    </row>
    <row r="3467" spans="1:22">
      <c r="A3467" s="52"/>
      <c r="B3467" s="50">
        <f t="shared" si="61"/>
        <v>3445</v>
      </c>
      <c r="C3467" s="913"/>
      <c r="D3467" s="913"/>
      <c r="E3467" s="913"/>
      <c r="F3467" s="55"/>
      <c r="L3467" s="372"/>
      <c r="M3467" s="372"/>
      <c r="S3467" s="378"/>
      <c r="T3467" s="372"/>
      <c r="U3467" s="372"/>
      <c r="V3467" s="372"/>
    </row>
    <row r="3468" spans="1:22">
      <c r="A3468" s="52"/>
      <c r="B3468" s="50">
        <f t="shared" si="61"/>
        <v>3446</v>
      </c>
      <c r="C3468" s="913"/>
      <c r="D3468" s="913"/>
      <c r="E3468" s="913"/>
      <c r="F3468" s="55"/>
      <c r="L3468" s="372"/>
      <c r="M3468" s="372"/>
      <c r="S3468" s="378"/>
      <c r="T3468" s="372"/>
      <c r="U3468" s="372"/>
      <c r="V3468" s="372"/>
    </row>
    <row r="3469" spans="1:22">
      <c r="A3469" s="52"/>
      <c r="B3469" s="50">
        <f t="shared" si="61"/>
        <v>3447</v>
      </c>
      <c r="C3469" s="913"/>
      <c r="D3469" s="913"/>
      <c r="E3469" s="913"/>
      <c r="F3469" s="55"/>
      <c r="L3469" s="372"/>
      <c r="M3469" s="372"/>
      <c r="S3469" s="378"/>
      <c r="T3469" s="372"/>
      <c r="U3469" s="372"/>
      <c r="V3469" s="372"/>
    </row>
    <row r="3470" spans="1:22">
      <c r="A3470" s="52"/>
      <c r="B3470" s="50">
        <f t="shared" si="61"/>
        <v>3448</v>
      </c>
      <c r="C3470" s="913"/>
      <c r="D3470" s="913"/>
      <c r="E3470" s="913"/>
      <c r="F3470" s="55"/>
      <c r="L3470" s="372"/>
      <c r="M3470" s="372"/>
      <c r="S3470" s="378"/>
      <c r="T3470" s="372"/>
      <c r="U3470" s="372"/>
      <c r="V3470" s="372"/>
    </row>
    <row r="3471" spans="1:22">
      <c r="A3471" s="52"/>
      <c r="B3471" s="50">
        <f t="shared" si="61"/>
        <v>3449</v>
      </c>
      <c r="C3471" s="913"/>
      <c r="D3471" s="913"/>
      <c r="E3471" s="913"/>
      <c r="F3471" s="55"/>
      <c r="L3471" s="372"/>
      <c r="M3471" s="372"/>
      <c r="S3471" s="378"/>
      <c r="T3471" s="372"/>
      <c r="U3471" s="372"/>
      <c r="V3471" s="372"/>
    </row>
    <row r="3472" spans="1:22">
      <c r="A3472" s="52"/>
      <c r="B3472" s="50">
        <f t="shared" si="61"/>
        <v>3450</v>
      </c>
      <c r="C3472" s="913"/>
      <c r="D3472" s="913"/>
      <c r="E3472" s="913"/>
      <c r="F3472" s="55"/>
      <c r="L3472" s="372"/>
      <c r="M3472" s="372"/>
      <c r="S3472" s="378"/>
      <c r="T3472" s="372"/>
      <c r="U3472" s="372"/>
      <c r="V3472" s="372"/>
    </row>
    <row r="3473" spans="1:22">
      <c r="A3473" s="52"/>
      <c r="B3473" s="50">
        <f t="shared" si="61"/>
        <v>3451</v>
      </c>
      <c r="C3473" s="913"/>
      <c r="D3473" s="913"/>
      <c r="E3473" s="913"/>
      <c r="F3473" s="55"/>
      <c r="L3473" s="372"/>
      <c r="M3473" s="372"/>
      <c r="S3473" s="378"/>
      <c r="T3473" s="372"/>
      <c r="U3473" s="372"/>
      <c r="V3473" s="372"/>
    </row>
    <row r="3474" spans="1:22">
      <c r="A3474" s="52"/>
      <c r="B3474" s="50">
        <f t="shared" si="61"/>
        <v>3452</v>
      </c>
      <c r="C3474" s="913"/>
      <c r="D3474" s="913"/>
      <c r="E3474" s="913"/>
      <c r="F3474" s="55"/>
      <c r="L3474" s="372"/>
      <c r="M3474" s="372"/>
      <c r="S3474" s="378"/>
      <c r="T3474" s="372"/>
      <c r="U3474" s="372"/>
      <c r="V3474" s="372"/>
    </row>
    <row r="3475" spans="1:22">
      <c r="A3475" s="52"/>
      <c r="B3475" s="50">
        <f t="shared" si="61"/>
        <v>3453</v>
      </c>
      <c r="C3475" s="913"/>
      <c r="D3475" s="913"/>
      <c r="E3475" s="913"/>
      <c r="F3475" s="55"/>
      <c r="L3475" s="372"/>
      <c r="M3475" s="372"/>
      <c r="S3475" s="378"/>
      <c r="T3475" s="372"/>
      <c r="U3475" s="372"/>
      <c r="V3475" s="372"/>
    </row>
    <row r="3476" spans="1:22">
      <c r="A3476" s="52"/>
      <c r="B3476" s="50">
        <f t="shared" si="61"/>
        <v>3454</v>
      </c>
      <c r="C3476" s="913"/>
      <c r="D3476" s="913"/>
      <c r="E3476" s="913"/>
      <c r="F3476" s="55"/>
      <c r="L3476" s="372"/>
      <c r="M3476" s="372"/>
      <c r="S3476" s="378"/>
      <c r="T3476" s="372"/>
      <c r="U3476" s="372"/>
      <c r="V3476" s="372"/>
    </row>
    <row r="3477" spans="1:22">
      <c r="A3477" s="52"/>
      <c r="B3477" s="50">
        <f t="shared" si="61"/>
        <v>3455</v>
      </c>
      <c r="C3477" s="913"/>
      <c r="D3477" s="913"/>
      <c r="E3477" s="913"/>
      <c r="F3477" s="55"/>
      <c r="L3477" s="372"/>
      <c r="M3477" s="372"/>
      <c r="S3477" s="378"/>
      <c r="T3477" s="372"/>
      <c r="U3477" s="372"/>
      <c r="V3477" s="372"/>
    </row>
    <row r="3478" spans="1:22">
      <c r="A3478" s="52"/>
      <c r="B3478" s="50">
        <f t="shared" si="61"/>
        <v>3456</v>
      </c>
      <c r="C3478" s="913"/>
      <c r="D3478" s="913"/>
      <c r="E3478" s="913"/>
      <c r="F3478" s="55"/>
      <c r="L3478" s="372"/>
      <c r="M3478" s="372"/>
      <c r="S3478" s="378"/>
      <c r="T3478" s="372"/>
      <c r="U3478" s="372"/>
      <c r="V3478" s="372"/>
    </row>
    <row r="3479" spans="1:22">
      <c r="A3479" s="52"/>
      <c r="B3479" s="50">
        <f t="shared" si="61"/>
        <v>3457</v>
      </c>
      <c r="C3479" s="913"/>
      <c r="D3479" s="913"/>
      <c r="E3479" s="913"/>
      <c r="F3479" s="55"/>
      <c r="L3479" s="372"/>
      <c r="M3479" s="372"/>
      <c r="S3479" s="378"/>
      <c r="T3479" s="372"/>
      <c r="U3479" s="372"/>
      <c r="V3479" s="372"/>
    </row>
    <row r="3480" spans="1:22">
      <c r="A3480" s="52"/>
      <c r="B3480" s="50">
        <f t="shared" si="61"/>
        <v>3458</v>
      </c>
      <c r="C3480" s="913"/>
      <c r="D3480" s="913"/>
      <c r="E3480" s="913"/>
      <c r="F3480" s="55"/>
      <c r="L3480" s="372"/>
      <c r="M3480" s="372"/>
      <c r="S3480" s="378"/>
      <c r="T3480" s="372"/>
      <c r="U3480" s="372"/>
      <c r="V3480" s="372"/>
    </row>
    <row r="3481" spans="1:22">
      <c r="A3481" s="52"/>
      <c r="B3481" s="50">
        <f t="shared" ref="B3481:B3544" si="62">B3480+1</f>
        <v>3459</v>
      </c>
      <c r="C3481" s="913"/>
      <c r="D3481" s="913"/>
      <c r="E3481" s="913"/>
      <c r="F3481" s="55"/>
      <c r="L3481" s="372"/>
      <c r="M3481" s="372"/>
      <c r="S3481" s="378"/>
      <c r="T3481" s="372"/>
      <c r="U3481" s="372"/>
      <c r="V3481" s="372"/>
    </row>
    <row r="3482" spans="1:22">
      <c r="A3482" s="52"/>
      <c r="B3482" s="50">
        <f t="shared" si="62"/>
        <v>3460</v>
      </c>
      <c r="C3482" s="913"/>
      <c r="D3482" s="913"/>
      <c r="E3482" s="913"/>
      <c r="F3482" s="55"/>
      <c r="L3482" s="372"/>
      <c r="M3482" s="372"/>
      <c r="S3482" s="378"/>
      <c r="T3482" s="372"/>
      <c r="U3482" s="372"/>
      <c r="V3482" s="372"/>
    </row>
    <row r="3483" spans="1:22">
      <c r="A3483" s="52"/>
      <c r="B3483" s="50">
        <f t="shared" si="62"/>
        <v>3461</v>
      </c>
      <c r="C3483" s="913"/>
      <c r="D3483" s="913"/>
      <c r="E3483" s="913"/>
      <c r="F3483" s="55"/>
      <c r="L3483" s="372"/>
      <c r="M3483" s="372"/>
      <c r="S3483" s="378"/>
      <c r="T3483" s="372"/>
      <c r="U3483" s="372"/>
      <c r="V3483" s="372"/>
    </row>
    <row r="3484" spans="1:22">
      <c r="A3484" s="52"/>
      <c r="B3484" s="50">
        <f t="shared" si="62"/>
        <v>3462</v>
      </c>
      <c r="C3484" s="913"/>
      <c r="D3484" s="913"/>
      <c r="E3484" s="913"/>
      <c r="F3484" s="55"/>
      <c r="L3484" s="372"/>
      <c r="M3484" s="372"/>
      <c r="S3484" s="378"/>
      <c r="T3484" s="372"/>
      <c r="U3484" s="372"/>
      <c r="V3484" s="372"/>
    </row>
    <row r="3485" spans="1:22">
      <c r="A3485" s="52"/>
      <c r="B3485" s="50">
        <f t="shared" si="62"/>
        <v>3463</v>
      </c>
      <c r="C3485" s="913"/>
      <c r="D3485" s="913"/>
      <c r="E3485" s="913"/>
      <c r="F3485" s="55"/>
      <c r="L3485" s="372"/>
      <c r="M3485" s="372"/>
      <c r="S3485" s="378"/>
      <c r="T3485" s="372"/>
      <c r="U3485" s="372"/>
      <c r="V3485" s="372"/>
    </row>
    <row r="3486" spans="1:22">
      <c r="A3486" s="52"/>
      <c r="B3486" s="50">
        <f t="shared" si="62"/>
        <v>3464</v>
      </c>
      <c r="C3486" s="913"/>
      <c r="D3486" s="913"/>
      <c r="E3486" s="913"/>
      <c r="F3486" s="55"/>
      <c r="L3486" s="372"/>
      <c r="M3486" s="372"/>
      <c r="S3486" s="378"/>
      <c r="T3486" s="372"/>
      <c r="U3486" s="372"/>
      <c r="V3486" s="372"/>
    </row>
    <row r="3487" spans="1:22">
      <c r="A3487" s="52"/>
      <c r="B3487" s="50">
        <f t="shared" si="62"/>
        <v>3465</v>
      </c>
      <c r="C3487" s="913"/>
      <c r="D3487" s="913"/>
      <c r="E3487" s="913"/>
      <c r="F3487" s="55"/>
      <c r="L3487" s="372"/>
      <c r="M3487" s="372"/>
      <c r="S3487" s="378"/>
      <c r="T3487" s="372"/>
      <c r="U3487" s="372"/>
      <c r="V3487" s="372"/>
    </row>
    <row r="3488" spans="1:22">
      <c r="A3488" s="52"/>
      <c r="B3488" s="50">
        <f t="shared" si="62"/>
        <v>3466</v>
      </c>
      <c r="C3488" s="913"/>
      <c r="D3488" s="913"/>
      <c r="E3488" s="913"/>
      <c r="F3488" s="55"/>
      <c r="L3488" s="372"/>
      <c r="M3488" s="372"/>
      <c r="S3488" s="378"/>
      <c r="T3488" s="372"/>
      <c r="U3488" s="372"/>
      <c r="V3488" s="372"/>
    </row>
    <row r="3489" spans="1:22">
      <c r="A3489" s="52"/>
      <c r="B3489" s="50">
        <f t="shared" si="62"/>
        <v>3467</v>
      </c>
      <c r="C3489" s="913"/>
      <c r="D3489" s="913"/>
      <c r="E3489" s="913"/>
      <c r="F3489" s="55"/>
      <c r="L3489" s="372"/>
      <c r="M3489" s="372"/>
      <c r="S3489" s="378"/>
      <c r="T3489" s="372"/>
      <c r="U3489" s="372"/>
      <c r="V3489" s="372"/>
    </row>
    <row r="3490" spans="1:22">
      <c r="A3490" s="52"/>
      <c r="B3490" s="50">
        <f t="shared" si="62"/>
        <v>3468</v>
      </c>
      <c r="C3490" s="913"/>
      <c r="D3490" s="913"/>
      <c r="E3490" s="913"/>
      <c r="F3490" s="55"/>
      <c r="L3490" s="372"/>
      <c r="M3490" s="372"/>
      <c r="S3490" s="378"/>
      <c r="T3490" s="372"/>
      <c r="U3490" s="372"/>
      <c r="V3490" s="372"/>
    </row>
    <row r="3491" spans="1:22">
      <c r="A3491" s="52"/>
      <c r="B3491" s="50">
        <f t="shared" si="62"/>
        <v>3469</v>
      </c>
      <c r="C3491" s="913"/>
      <c r="D3491" s="913"/>
      <c r="E3491" s="913"/>
      <c r="F3491" s="55"/>
      <c r="L3491" s="372"/>
      <c r="M3491" s="372"/>
      <c r="S3491" s="378"/>
      <c r="T3491" s="372"/>
      <c r="U3491" s="372"/>
      <c r="V3491" s="372"/>
    </row>
    <row r="3492" spans="1:22">
      <c r="A3492" s="52"/>
      <c r="B3492" s="50">
        <f t="shared" si="62"/>
        <v>3470</v>
      </c>
      <c r="C3492" s="913"/>
      <c r="D3492" s="913"/>
      <c r="E3492" s="913"/>
      <c r="F3492" s="55"/>
      <c r="L3492" s="372"/>
      <c r="M3492" s="372"/>
      <c r="S3492" s="378"/>
      <c r="T3492" s="372"/>
      <c r="U3492" s="372"/>
      <c r="V3492" s="372"/>
    </row>
    <row r="3493" spans="1:22">
      <c r="A3493" s="52"/>
      <c r="B3493" s="50">
        <f t="shared" si="62"/>
        <v>3471</v>
      </c>
      <c r="C3493" s="913"/>
      <c r="D3493" s="913"/>
      <c r="E3493" s="913"/>
      <c r="F3493" s="55"/>
      <c r="L3493" s="372"/>
      <c r="M3493" s="372"/>
      <c r="S3493" s="378"/>
      <c r="T3493" s="372"/>
      <c r="U3493" s="372"/>
      <c r="V3493" s="372"/>
    </row>
    <row r="3494" spans="1:22">
      <c r="A3494" s="52"/>
      <c r="B3494" s="50">
        <f t="shared" si="62"/>
        <v>3472</v>
      </c>
      <c r="C3494" s="913"/>
      <c r="D3494" s="913"/>
      <c r="E3494" s="913"/>
      <c r="F3494" s="55"/>
      <c r="L3494" s="372"/>
      <c r="M3494" s="372"/>
      <c r="S3494" s="378"/>
      <c r="T3494" s="372"/>
      <c r="U3494" s="372"/>
      <c r="V3494" s="372"/>
    </row>
    <row r="3495" spans="1:22">
      <c r="A3495" s="52"/>
      <c r="B3495" s="50">
        <f t="shared" si="62"/>
        <v>3473</v>
      </c>
      <c r="C3495" s="913"/>
      <c r="D3495" s="913"/>
      <c r="E3495" s="913"/>
      <c r="F3495" s="55"/>
      <c r="L3495" s="372"/>
      <c r="M3495" s="372"/>
      <c r="S3495" s="378"/>
      <c r="T3495" s="372"/>
      <c r="U3495" s="372"/>
      <c r="V3495" s="372"/>
    </row>
    <row r="3496" spans="1:22">
      <c r="A3496" s="52"/>
      <c r="B3496" s="50">
        <f t="shared" si="62"/>
        <v>3474</v>
      </c>
      <c r="C3496" s="913"/>
      <c r="D3496" s="913"/>
      <c r="E3496" s="913"/>
      <c r="F3496" s="55"/>
      <c r="L3496" s="372"/>
      <c r="M3496" s="372"/>
      <c r="S3496" s="378"/>
      <c r="T3496" s="372"/>
      <c r="U3496" s="372"/>
      <c r="V3496" s="372"/>
    </row>
    <row r="3497" spans="1:22">
      <c r="A3497" s="52"/>
      <c r="B3497" s="50">
        <f t="shared" si="62"/>
        <v>3475</v>
      </c>
      <c r="C3497" s="913"/>
      <c r="D3497" s="913"/>
      <c r="E3497" s="913"/>
      <c r="F3497" s="55"/>
      <c r="L3497" s="372"/>
      <c r="M3497" s="372"/>
      <c r="S3497" s="378"/>
      <c r="T3497" s="372"/>
      <c r="U3497" s="372"/>
      <c r="V3497" s="372"/>
    </row>
    <row r="3498" spans="1:22">
      <c r="A3498" s="52"/>
      <c r="B3498" s="50">
        <f t="shared" si="62"/>
        <v>3476</v>
      </c>
      <c r="C3498" s="913"/>
      <c r="D3498" s="913"/>
      <c r="E3498" s="913"/>
      <c r="F3498" s="55"/>
      <c r="L3498" s="372"/>
      <c r="M3498" s="372"/>
      <c r="S3498" s="378"/>
      <c r="T3498" s="372"/>
      <c r="U3498" s="372"/>
      <c r="V3498" s="372"/>
    </row>
    <row r="3499" spans="1:22">
      <c r="A3499" s="52"/>
      <c r="B3499" s="50">
        <f t="shared" si="62"/>
        <v>3477</v>
      </c>
      <c r="C3499" s="913"/>
      <c r="D3499" s="913"/>
      <c r="E3499" s="913"/>
      <c r="F3499" s="55"/>
      <c r="L3499" s="372"/>
      <c r="M3499" s="372"/>
      <c r="S3499" s="378"/>
      <c r="T3499" s="372"/>
      <c r="U3499" s="372"/>
      <c r="V3499" s="372"/>
    </row>
    <row r="3500" spans="1:22">
      <c r="A3500" s="52"/>
      <c r="B3500" s="50">
        <f t="shared" si="62"/>
        <v>3478</v>
      </c>
      <c r="C3500" s="913"/>
      <c r="D3500" s="913"/>
      <c r="E3500" s="913"/>
      <c r="F3500" s="55"/>
      <c r="L3500" s="372"/>
      <c r="M3500" s="372"/>
      <c r="S3500" s="378"/>
      <c r="T3500" s="372"/>
      <c r="U3500" s="372"/>
      <c r="V3500" s="372"/>
    </row>
    <row r="3501" spans="1:22">
      <c r="A3501" s="52"/>
      <c r="B3501" s="50">
        <f t="shared" si="62"/>
        <v>3479</v>
      </c>
      <c r="C3501" s="913"/>
      <c r="D3501" s="913"/>
      <c r="E3501" s="913"/>
      <c r="F3501" s="55"/>
      <c r="L3501" s="372"/>
      <c r="M3501" s="372"/>
      <c r="S3501" s="378"/>
      <c r="T3501" s="372"/>
      <c r="U3501" s="372"/>
      <c r="V3501" s="372"/>
    </row>
    <row r="3502" spans="1:22">
      <c r="A3502" s="52"/>
      <c r="B3502" s="50">
        <f t="shared" si="62"/>
        <v>3480</v>
      </c>
      <c r="C3502" s="913"/>
      <c r="D3502" s="913"/>
      <c r="E3502" s="913"/>
      <c r="F3502" s="55"/>
      <c r="L3502" s="372"/>
      <c r="M3502" s="372"/>
      <c r="S3502" s="378"/>
      <c r="T3502" s="372"/>
      <c r="U3502" s="372"/>
      <c r="V3502" s="372"/>
    </row>
    <row r="3503" spans="1:22">
      <c r="A3503" s="52"/>
      <c r="B3503" s="50">
        <f t="shared" si="62"/>
        <v>3481</v>
      </c>
      <c r="C3503" s="913"/>
      <c r="D3503" s="913"/>
      <c r="E3503" s="913"/>
      <c r="F3503" s="55"/>
      <c r="L3503" s="372"/>
      <c r="M3503" s="372"/>
      <c r="S3503" s="378"/>
      <c r="T3503" s="372"/>
      <c r="U3503" s="372"/>
      <c r="V3503" s="372"/>
    </row>
    <row r="3504" spans="1:22">
      <c r="A3504" s="52"/>
      <c r="B3504" s="50">
        <f t="shared" si="62"/>
        <v>3482</v>
      </c>
      <c r="C3504" s="913"/>
      <c r="D3504" s="913"/>
      <c r="E3504" s="913"/>
      <c r="F3504" s="55"/>
      <c r="L3504" s="372"/>
      <c r="M3504" s="372"/>
      <c r="S3504" s="378"/>
      <c r="T3504" s="372"/>
      <c r="U3504" s="372"/>
      <c r="V3504" s="372"/>
    </row>
    <row r="3505" spans="1:22">
      <c r="A3505" s="52"/>
      <c r="B3505" s="50">
        <f t="shared" si="62"/>
        <v>3483</v>
      </c>
      <c r="C3505" s="913"/>
      <c r="D3505" s="913"/>
      <c r="E3505" s="913"/>
      <c r="F3505" s="55"/>
      <c r="L3505" s="372"/>
      <c r="M3505" s="372"/>
      <c r="S3505" s="378"/>
      <c r="T3505" s="372"/>
      <c r="U3505" s="372"/>
      <c r="V3505" s="372"/>
    </row>
    <row r="3506" spans="1:22">
      <c r="A3506" s="52"/>
      <c r="B3506" s="50">
        <f t="shared" si="62"/>
        <v>3484</v>
      </c>
      <c r="C3506" s="913"/>
      <c r="D3506" s="913"/>
      <c r="E3506" s="913"/>
      <c r="F3506" s="55"/>
      <c r="L3506" s="372"/>
      <c r="M3506" s="372"/>
      <c r="S3506" s="378"/>
      <c r="T3506" s="372"/>
      <c r="U3506" s="372"/>
      <c r="V3506" s="372"/>
    </row>
    <row r="3507" spans="1:22">
      <c r="A3507" s="52"/>
      <c r="B3507" s="50">
        <f t="shared" si="62"/>
        <v>3485</v>
      </c>
      <c r="C3507" s="913"/>
      <c r="D3507" s="913"/>
      <c r="E3507" s="913"/>
      <c r="F3507" s="55"/>
      <c r="L3507" s="372"/>
      <c r="M3507" s="372"/>
      <c r="S3507" s="378"/>
      <c r="T3507" s="372"/>
      <c r="U3507" s="372"/>
      <c r="V3507" s="372"/>
    </row>
    <row r="3508" spans="1:22">
      <c r="A3508" s="52"/>
      <c r="B3508" s="50">
        <f t="shared" si="62"/>
        <v>3486</v>
      </c>
      <c r="C3508" s="913"/>
      <c r="D3508" s="913"/>
      <c r="E3508" s="913"/>
      <c r="F3508" s="55"/>
      <c r="L3508" s="372"/>
      <c r="M3508" s="372"/>
      <c r="S3508" s="378"/>
      <c r="T3508" s="372"/>
      <c r="U3508" s="372"/>
      <c r="V3508" s="372"/>
    </row>
    <row r="3509" spans="1:22">
      <c r="A3509" s="52"/>
      <c r="B3509" s="50">
        <f t="shared" si="62"/>
        <v>3487</v>
      </c>
      <c r="C3509" s="913"/>
      <c r="D3509" s="913"/>
      <c r="E3509" s="913"/>
      <c r="F3509" s="55"/>
      <c r="L3509" s="372"/>
      <c r="M3509" s="372"/>
      <c r="S3509" s="378"/>
      <c r="T3509" s="372"/>
      <c r="U3509" s="372"/>
      <c r="V3509" s="372"/>
    </row>
    <row r="3510" spans="1:22">
      <c r="A3510" s="52"/>
      <c r="B3510" s="50">
        <f t="shared" si="62"/>
        <v>3488</v>
      </c>
      <c r="C3510" s="913"/>
      <c r="D3510" s="913"/>
      <c r="E3510" s="913"/>
      <c r="F3510" s="55"/>
      <c r="L3510" s="372"/>
      <c r="M3510" s="372"/>
      <c r="S3510" s="378"/>
      <c r="T3510" s="372"/>
      <c r="U3510" s="372"/>
      <c r="V3510" s="372"/>
    </row>
    <row r="3511" spans="1:22">
      <c r="A3511" s="52"/>
      <c r="B3511" s="50">
        <f t="shared" si="62"/>
        <v>3489</v>
      </c>
      <c r="C3511" s="913"/>
      <c r="D3511" s="913"/>
      <c r="E3511" s="913"/>
      <c r="F3511" s="55"/>
      <c r="L3511" s="372"/>
      <c r="M3511" s="372"/>
      <c r="S3511" s="378"/>
      <c r="T3511" s="372"/>
      <c r="U3511" s="372"/>
      <c r="V3511" s="372"/>
    </row>
    <row r="3512" spans="1:22">
      <c r="A3512" s="52"/>
      <c r="B3512" s="50">
        <f t="shared" si="62"/>
        <v>3490</v>
      </c>
      <c r="C3512" s="913"/>
      <c r="D3512" s="913"/>
      <c r="E3512" s="913"/>
      <c r="F3512" s="55"/>
      <c r="L3512" s="372"/>
      <c r="M3512" s="372"/>
      <c r="S3512" s="378"/>
      <c r="T3512" s="372"/>
      <c r="U3512" s="372"/>
      <c r="V3512" s="372"/>
    </row>
    <row r="3513" spans="1:22">
      <c r="A3513" s="52"/>
      <c r="B3513" s="50">
        <f t="shared" si="62"/>
        <v>3491</v>
      </c>
      <c r="C3513" s="913"/>
      <c r="D3513" s="913"/>
      <c r="E3513" s="913"/>
      <c r="F3513" s="55"/>
      <c r="L3513" s="372"/>
      <c r="M3513" s="372"/>
      <c r="S3513" s="378"/>
      <c r="T3513" s="372"/>
      <c r="U3513" s="372"/>
      <c r="V3513" s="372"/>
    </row>
    <row r="3514" spans="1:22">
      <c r="A3514" s="52"/>
      <c r="B3514" s="50">
        <f t="shared" si="62"/>
        <v>3492</v>
      </c>
      <c r="C3514" s="913"/>
      <c r="D3514" s="913"/>
      <c r="E3514" s="913"/>
      <c r="F3514" s="55"/>
      <c r="L3514" s="372"/>
      <c r="M3514" s="372"/>
      <c r="S3514" s="378"/>
      <c r="T3514" s="372"/>
      <c r="U3514" s="372"/>
      <c r="V3514" s="372"/>
    </row>
    <row r="3515" spans="1:22">
      <c r="A3515" s="52"/>
      <c r="B3515" s="50">
        <f t="shared" si="62"/>
        <v>3493</v>
      </c>
      <c r="C3515" s="913"/>
      <c r="D3515" s="913"/>
      <c r="E3515" s="913"/>
      <c r="F3515" s="55"/>
      <c r="L3515" s="372"/>
      <c r="M3515" s="372"/>
      <c r="S3515" s="378"/>
      <c r="T3515" s="372"/>
      <c r="U3515" s="372"/>
      <c r="V3515" s="372"/>
    </row>
    <row r="3516" spans="1:22">
      <c r="A3516" s="52"/>
      <c r="B3516" s="50">
        <f t="shared" si="62"/>
        <v>3494</v>
      </c>
      <c r="C3516" s="913"/>
      <c r="D3516" s="913"/>
      <c r="E3516" s="913"/>
      <c r="F3516" s="55"/>
      <c r="L3516" s="372"/>
      <c r="M3516" s="372"/>
      <c r="S3516" s="378"/>
      <c r="T3516" s="372"/>
      <c r="U3516" s="372"/>
      <c r="V3516" s="372"/>
    </row>
    <row r="3517" spans="1:22">
      <c r="A3517" s="52"/>
      <c r="B3517" s="50">
        <f t="shared" si="62"/>
        <v>3495</v>
      </c>
      <c r="C3517" s="913"/>
      <c r="D3517" s="913"/>
      <c r="E3517" s="913"/>
      <c r="F3517" s="55"/>
      <c r="L3517" s="372"/>
      <c r="M3517" s="372"/>
      <c r="S3517" s="378"/>
      <c r="T3517" s="372"/>
      <c r="U3517" s="372"/>
      <c r="V3517" s="372"/>
    </row>
    <row r="3518" spans="1:22">
      <c r="A3518" s="52"/>
      <c r="B3518" s="50">
        <f t="shared" si="62"/>
        <v>3496</v>
      </c>
      <c r="C3518" s="913"/>
      <c r="D3518" s="913"/>
      <c r="E3518" s="913"/>
      <c r="F3518" s="55"/>
      <c r="L3518" s="372"/>
      <c r="M3518" s="372"/>
      <c r="S3518" s="378"/>
      <c r="T3518" s="372"/>
      <c r="U3518" s="372"/>
      <c r="V3518" s="372"/>
    </row>
    <row r="3519" spans="1:22">
      <c r="A3519" s="52"/>
      <c r="B3519" s="50">
        <f t="shared" si="62"/>
        <v>3497</v>
      </c>
      <c r="C3519" s="913"/>
      <c r="D3519" s="913"/>
      <c r="E3519" s="913"/>
      <c r="F3519" s="55"/>
      <c r="L3519" s="372"/>
      <c r="M3519" s="372"/>
      <c r="S3519" s="378"/>
      <c r="T3519" s="372"/>
      <c r="U3519" s="372"/>
      <c r="V3519" s="372"/>
    </row>
    <row r="3520" spans="1:22">
      <c r="A3520" s="52"/>
      <c r="B3520" s="50">
        <f t="shared" si="62"/>
        <v>3498</v>
      </c>
      <c r="C3520" s="913"/>
      <c r="D3520" s="913"/>
      <c r="E3520" s="913"/>
      <c r="F3520" s="55"/>
      <c r="L3520" s="372"/>
      <c r="M3520" s="372"/>
      <c r="S3520" s="378"/>
      <c r="T3520" s="372"/>
      <c r="U3520" s="372"/>
      <c r="V3520" s="372"/>
    </row>
    <row r="3521" spans="1:22">
      <c r="A3521" s="52"/>
      <c r="B3521" s="50">
        <f t="shared" si="62"/>
        <v>3499</v>
      </c>
      <c r="C3521" s="913"/>
      <c r="D3521" s="913"/>
      <c r="E3521" s="913"/>
      <c r="F3521" s="55"/>
      <c r="L3521" s="372"/>
      <c r="M3521" s="372"/>
      <c r="S3521" s="378"/>
      <c r="T3521" s="372"/>
      <c r="U3521" s="372"/>
      <c r="V3521" s="372"/>
    </row>
    <row r="3522" spans="1:22">
      <c r="A3522" s="52"/>
      <c r="B3522" s="50">
        <f t="shared" si="62"/>
        <v>3500</v>
      </c>
      <c r="C3522" s="913"/>
      <c r="D3522" s="913"/>
      <c r="E3522" s="913"/>
      <c r="F3522" s="55"/>
      <c r="L3522" s="372"/>
      <c r="M3522" s="372"/>
      <c r="S3522" s="378"/>
      <c r="T3522" s="372"/>
      <c r="U3522" s="372"/>
      <c r="V3522" s="372"/>
    </row>
    <row r="3523" spans="1:22">
      <c r="A3523" s="52"/>
      <c r="B3523" s="50">
        <f t="shared" si="62"/>
        <v>3501</v>
      </c>
      <c r="C3523" s="913"/>
      <c r="D3523" s="913"/>
      <c r="E3523" s="913"/>
      <c r="F3523" s="55"/>
      <c r="L3523" s="372"/>
      <c r="M3523" s="372"/>
      <c r="S3523" s="378"/>
      <c r="T3523" s="372"/>
      <c r="U3523" s="372"/>
      <c r="V3523" s="372"/>
    </row>
    <row r="3524" spans="1:22">
      <c r="A3524" s="52"/>
      <c r="B3524" s="50">
        <f t="shared" si="62"/>
        <v>3502</v>
      </c>
      <c r="C3524" s="913"/>
      <c r="D3524" s="913"/>
      <c r="E3524" s="913"/>
      <c r="F3524" s="55"/>
      <c r="L3524" s="372"/>
      <c r="M3524" s="372"/>
      <c r="S3524" s="378"/>
      <c r="T3524" s="372"/>
      <c r="U3524" s="372"/>
      <c r="V3524" s="372"/>
    </row>
    <row r="3525" spans="1:22">
      <c r="A3525" s="52"/>
      <c r="B3525" s="50">
        <f t="shared" si="62"/>
        <v>3503</v>
      </c>
      <c r="C3525" s="913"/>
      <c r="D3525" s="913"/>
      <c r="E3525" s="913"/>
      <c r="F3525" s="55"/>
      <c r="L3525" s="372"/>
      <c r="M3525" s="372"/>
      <c r="S3525" s="378"/>
      <c r="T3525" s="372"/>
      <c r="U3525" s="372"/>
      <c r="V3525" s="372"/>
    </row>
    <row r="3526" spans="1:22">
      <c r="A3526" s="52"/>
      <c r="B3526" s="50">
        <f t="shared" si="62"/>
        <v>3504</v>
      </c>
      <c r="C3526" s="913"/>
      <c r="D3526" s="913"/>
      <c r="E3526" s="913"/>
      <c r="F3526" s="55"/>
      <c r="L3526" s="372"/>
      <c r="M3526" s="372"/>
      <c r="S3526" s="378"/>
      <c r="T3526" s="372"/>
      <c r="U3526" s="372"/>
      <c r="V3526" s="372"/>
    </row>
    <row r="3527" spans="1:22">
      <c r="A3527" s="52"/>
      <c r="B3527" s="50">
        <f t="shared" si="62"/>
        <v>3505</v>
      </c>
      <c r="C3527" s="913"/>
      <c r="D3527" s="913"/>
      <c r="E3527" s="913"/>
      <c r="F3527" s="55"/>
      <c r="L3527" s="372"/>
      <c r="M3527" s="372"/>
      <c r="S3527" s="378"/>
      <c r="T3527" s="372"/>
      <c r="U3527" s="372"/>
      <c r="V3527" s="372"/>
    </row>
    <row r="3528" spans="1:22">
      <c r="A3528" s="52"/>
      <c r="B3528" s="50">
        <f t="shared" si="62"/>
        <v>3506</v>
      </c>
      <c r="C3528" s="913"/>
      <c r="D3528" s="913"/>
      <c r="E3528" s="913"/>
      <c r="F3528" s="55"/>
      <c r="L3528" s="372"/>
      <c r="M3528" s="372"/>
      <c r="S3528" s="378"/>
      <c r="T3528" s="372"/>
      <c r="U3528" s="372"/>
      <c r="V3528" s="372"/>
    </row>
    <row r="3529" spans="1:22">
      <c r="A3529" s="52"/>
      <c r="B3529" s="50">
        <f t="shared" si="62"/>
        <v>3507</v>
      </c>
      <c r="C3529" s="913"/>
      <c r="D3529" s="913"/>
      <c r="E3529" s="913"/>
      <c r="F3529" s="55"/>
      <c r="L3529" s="372"/>
      <c r="M3529" s="372"/>
      <c r="S3529" s="378"/>
      <c r="T3529" s="372"/>
      <c r="U3529" s="372"/>
      <c r="V3529" s="372"/>
    </row>
    <row r="3530" spans="1:22">
      <c r="A3530" s="52"/>
      <c r="B3530" s="50">
        <f t="shared" si="62"/>
        <v>3508</v>
      </c>
      <c r="C3530" s="913"/>
      <c r="D3530" s="913"/>
      <c r="E3530" s="913"/>
      <c r="F3530" s="55"/>
      <c r="L3530" s="372"/>
      <c r="M3530" s="372"/>
      <c r="S3530" s="378"/>
      <c r="T3530" s="372"/>
      <c r="U3530" s="372"/>
      <c r="V3530" s="372"/>
    </row>
    <row r="3531" spans="1:22">
      <c r="A3531" s="52"/>
      <c r="B3531" s="50">
        <f t="shared" si="62"/>
        <v>3509</v>
      </c>
      <c r="C3531" s="913"/>
      <c r="D3531" s="913"/>
      <c r="E3531" s="913"/>
      <c r="F3531" s="55"/>
      <c r="L3531" s="372"/>
      <c r="M3531" s="372"/>
      <c r="S3531" s="378"/>
      <c r="T3531" s="372"/>
      <c r="U3531" s="372"/>
      <c r="V3531" s="372"/>
    </row>
    <row r="3532" spans="1:22">
      <c r="A3532" s="52"/>
      <c r="B3532" s="50">
        <f t="shared" si="62"/>
        <v>3510</v>
      </c>
      <c r="C3532" s="913"/>
      <c r="D3532" s="913"/>
      <c r="E3532" s="913"/>
      <c r="F3532" s="55"/>
      <c r="L3532" s="372"/>
      <c r="M3532" s="372"/>
      <c r="S3532" s="378"/>
      <c r="T3532" s="372"/>
      <c r="U3532" s="372"/>
      <c r="V3532" s="372"/>
    </row>
    <row r="3533" spans="1:22">
      <c r="A3533" s="52"/>
      <c r="B3533" s="50">
        <f t="shared" si="62"/>
        <v>3511</v>
      </c>
      <c r="C3533" s="913"/>
      <c r="D3533" s="913"/>
      <c r="E3533" s="913"/>
      <c r="F3533" s="55"/>
      <c r="L3533" s="372"/>
      <c r="M3533" s="372"/>
      <c r="S3533" s="378"/>
      <c r="T3533" s="372"/>
      <c r="U3533" s="372"/>
      <c r="V3533" s="372"/>
    </row>
    <row r="3534" spans="1:22">
      <c r="A3534" s="52"/>
      <c r="B3534" s="50">
        <f t="shared" si="62"/>
        <v>3512</v>
      </c>
      <c r="C3534" s="913"/>
      <c r="D3534" s="913"/>
      <c r="E3534" s="913"/>
      <c r="F3534" s="55"/>
      <c r="L3534" s="372"/>
      <c r="M3534" s="372"/>
      <c r="S3534" s="378"/>
      <c r="T3534" s="372"/>
      <c r="U3534" s="372"/>
      <c r="V3534" s="372"/>
    </row>
    <row r="3535" spans="1:22">
      <c r="A3535" s="52"/>
      <c r="B3535" s="50">
        <f t="shared" si="62"/>
        <v>3513</v>
      </c>
      <c r="C3535" s="913"/>
      <c r="D3535" s="913"/>
      <c r="E3535" s="913"/>
      <c r="F3535" s="55"/>
      <c r="L3535" s="372"/>
      <c r="M3535" s="372"/>
      <c r="S3535" s="378"/>
      <c r="T3535" s="372"/>
      <c r="U3535" s="372"/>
      <c r="V3535" s="372"/>
    </row>
    <row r="3536" spans="1:22">
      <c r="A3536" s="52"/>
      <c r="B3536" s="50">
        <f t="shared" si="62"/>
        <v>3514</v>
      </c>
      <c r="C3536" s="913"/>
      <c r="D3536" s="913"/>
      <c r="E3536" s="913"/>
      <c r="F3536" s="55"/>
      <c r="L3536" s="372"/>
      <c r="M3536" s="372"/>
      <c r="S3536" s="378"/>
      <c r="T3536" s="372"/>
      <c r="U3536" s="372"/>
      <c r="V3536" s="372"/>
    </row>
    <row r="3537" spans="1:22">
      <c r="A3537" s="52"/>
      <c r="B3537" s="50">
        <f t="shared" si="62"/>
        <v>3515</v>
      </c>
      <c r="C3537" s="913"/>
      <c r="D3537" s="913"/>
      <c r="E3537" s="913"/>
      <c r="F3537" s="55"/>
      <c r="L3537" s="372"/>
      <c r="M3537" s="372"/>
      <c r="S3537" s="378"/>
      <c r="T3537" s="372"/>
      <c r="U3537" s="372"/>
      <c r="V3537" s="372"/>
    </row>
    <row r="3538" spans="1:22">
      <c r="A3538" s="52"/>
      <c r="B3538" s="50">
        <f t="shared" si="62"/>
        <v>3516</v>
      </c>
      <c r="C3538" s="913"/>
      <c r="D3538" s="913"/>
      <c r="E3538" s="913"/>
      <c r="F3538" s="55"/>
      <c r="L3538" s="372"/>
      <c r="M3538" s="372"/>
      <c r="S3538" s="378"/>
      <c r="T3538" s="372"/>
      <c r="U3538" s="372"/>
      <c r="V3538" s="372"/>
    </row>
    <row r="3539" spans="1:22">
      <c r="A3539" s="52"/>
      <c r="B3539" s="50">
        <f t="shared" si="62"/>
        <v>3517</v>
      </c>
      <c r="C3539" s="913"/>
      <c r="D3539" s="913"/>
      <c r="E3539" s="913"/>
      <c r="F3539" s="55"/>
      <c r="L3539" s="372"/>
      <c r="M3539" s="372"/>
      <c r="S3539" s="378"/>
      <c r="T3539" s="372"/>
      <c r="U3539" s="372"/>
      <c r="V3539" s="372"/>
    </row>
    <row r="3540" spans="1:22">
      <c r="A3540" s="52"/>
      <c r="B3540" s="50">
        <f t="shared" si="62"/>
        <v>3518</v>
      </c>
      <c r="C3540" s="913"/>
      <c r="D3540" s="913"/>
      <c r="E3540" s="913"/>
      <c r="F3540" s="55"/>
      <c r="L3540" s="372"/>
      <c r="M3540" s="372"/>
      <c r="S3540" s="378"/>
      <c r="T3540" s="372"/>
      <c r="U3540" s="372"/>
      <c r="V3540" s="372"/>
    </row>
    <row r="3541" spans="1:22">
      <c r="A3541" s="52"/>
      <c r="B3541" s="50">
        <f t="shared" si="62"/>
        <v>3519</v>
      </c>
      <c r="C3541" s="913"/>
      <c r="D3541" s="913"/>
      <c r="E3541" s="913"/>
      <c r="F3541" s="55"/>
      <c r="L3541" s="372"/>
      <c r="M3541" s="372"/>
      <c r="S3541" s="378"/>
      <c r="T3541" s="372"/>
      <c r="U3541" s="372"/>
      <c r="V3541" s="372"/>
    </row>
    <row r="3542" spans="1:22">
      <c r="A3542" s="52"/>
      <c r="B3542" s="50">
        <f t="shared" si="62"/>
        <v>3520</v>
      </c>
      <c r="C3542" s="913"/>
      <c r="D3542" s="913"/>
      <c r="E3542" s="913"/>
      <c r="F3542" s="55"/>
      <c r="L3542" s="372"/>
      <c r="M3542" s="372"/>
      <c r="S3542" s="378"/>
      <c r="T3542" s="372"/>
      <c r="U3542" s="372"/>
      <c r="V3542" s="372"/>
    </row>
    <row r="3543" spans="1:22">
      <c r="A3543" s="52"/>
      <c r="B3543" s="50">
        <f t="shared" si="62"/>
        <v>3521</v>
      </c>
      <c r="C3543" s="913"/>
      <c r="D3543" s="913"/>
      <c r="E3543" s="913"/>
      <c r="F3543" s="55"/>
      <c r="L3543" s="372"/>
      <c r="M3543" s="372"/>
      <c r="S3543" s="378"/>
      <c r="T3543" s="372"/>
      <c r="U3543" s="372"/>
      <c r="V3543" s="372"/>
    </row>
    <row r="3544" spans="1:22">
      <c r="A3544" s="52"/>
      <c r="B3544" s="50">
        <f t="shared" si="62"/>
        <v>3522</v>
      </c>
      <c r="C3544" s="913"/>
      <c r="D3544" s="913"/>
      <c r="E3544" s="913"/>
      <c r="F3544" s="55"/>
      <c r="L3544" s="372"/>
      <c r="M3544" s="372"/>
      <c r="S3544" s="378"/>
      <c r="T3544" s="372"/>
      <c r="U3544" s="372"/>
      <c r="V3544" s="372"/>
    </row>
    <row r="3545" spans="1:22">
      <c r="A3545" s="52"/>
      <c r="B3545" s="50">
        <f t="shared" ref="B3545:B3608" si="63">B3544+1</f>
        <v>3523</v>
      </c>
      <c r="C3545" s="913"/>
      <c r="D3545" s="913"/>
      <c r="E3545" s="913"/>
      <c r="F3545" s="55"/>
      <c r="L3545" s="372"/>
      <c r="M3545" s="372"/>
      <c r="S3545" s="378"/>
      <c r="T3545" s="372"/>
      <c r="U3545" s="372"/>
      <c r="V3545" s="372"/>
    </row>
    <row r="3546" spans="1:22">
      <c r="A3546" s="52"/>
      <c r="B3546" s="50">
        <f t="shared" si="63"/>
        <v>3524</v>
      </c>
      <c r="C3546" s="913"/>
      <c r="D3546" s="913"/>
      <c r="E3546" s="913"/>
      <c r="F3546" s="55"/>
      <c r="L3546" s="372"/>
      <c r="M3546" s="372"/>
      <c r="S3546" s="378"/>
      <c r="T3546" s="372"/>
      <c r="U3546" s="372"/>
      <c r="V3546" s="372"/>
    </row>
    <row r="3547" spans="1:22">
      <c r="A3547" s="52"/>
      <c r="B3547" s="50">
        <f t="shared" si="63"/>
        <v>3525</v>
      </c>
      <c r="C3547" s="913"/>
      <c r="D3547" s="913"/>
      <c r="E3547" s="913"/>
      <c r="F3547" s="55"/>
      <c r="L3547" s="372"/>
      <c r="M3547" s="372"/>
      <c r="S3547" s="378"/>
      <c r="T3547" s="372"/>
      <c r="U3547" s="372"/>
      <c r="V3547" s="372"/>
    </row>
    <row r="3548" spans="1:22">
      <c r="A3548" s="52"/>
      <c r="B3548" s="50">
        <f t="shared" si="63"/>
        <v>3526</v>
      </c>
      <c r="C3548" s="913"/>
      <c r="D3548" s="913"/>
      <c r="E3548" s="913"/>
      <c r="F3548" s="55"/>
      <c r="L3548" s="372"/>
      <c r="M3548" s="372"/>
      <c r="S3548" s="378"/>
      <c r="T3548" s="372"/>
      <c r="U3548" s="372"/>
      <c r="V3548" s="372"/>
    </row>
    <row r="3549" spans="1:22">
      <c r="A3549" s="52"/>
      <c r="B3549" s="50">
        <f t="shared" si="63"/>
        <v>3527</v>
      </c>
      <c r="C3549" s="913"/>
      <c r="D3549" s="913"/>
      <c r="E3549" s="913"/>
      <c r="F3549" s="55"/>
      <c r="L3549" s="372"/>
      <c r="M3549" s="372"/>
      <c r="S3549" s="378"/>
      <c r="T3549" s="372"/>
      <c r="U3549" s="372"/>
      <c r="V3549" s="372"/>
    </row>
    <row r="3550" spans="1:22">
      <c r="A3550" s="52"/>
      <c r="B3550" s="50">
        <f t="shared" si="63"/>
        <v>3528</v>
      </c>
      <c r="C3550" s="913"/>
      <c r="D3550" s="913"/>
      <c r="E3550" s="913"/>
      <c r="F3550" s="55"/>
      <c r="L3550" s="372"/>
      <c r="M3550" s="372"/>
      <c r="S3550" s="378"/>
      <c r="T3550" s="372"/>
      <c r="U3550" s="372"/>
      <c r="V3550" s="372"/>
    </row>
    <row r="3551" spans="1:22">
      <c r="A3551" s="52"/>
      <c r="B3551" s="50">
        <f t="shared" si="63"/>
        <v>3529</v>
      </c>
      <c r="C3551" s="913"/>
      <c r="D3551" s="913"/>
      <c r="E3551" s="913"/>
      <c r="F3551" s="55"/>
      <c r="L3551" s="372"/>
      <c r="M3551" s="372"/>
      <c r="S3551" s="378"/>
      <c r="T3551" s="372"/>
      <c r="U3551" s="372"/>
      <c r="V3551" s="372"/>
    </row>
    <row r="3552" spans="1:22">
      <c r="A3552" s="52"/>
      <c r="B3552" s="50">
        <f t="shared" si="63"/>
        <v>3530</v>
      </c>
      <c r="C3552" s="913"/>
      <c r="D3552" s="913"/>
      <c r="E3552" s="913"/>
      <c r="F3552" s="55"/>
      <c r="L3552" s="372"/>
      <c r="M3552" s="372"/>
      <c r="S3552" s="378"/>
      <c r="T3552" s="372"/>
      <c r="U3552" s="372"/>
      <c r="V3552" s="372"/>
    </row>
    <row r="3553" spans="1:22">
      <c r="A3553" s="52"/>
      <c r="B3553" s="50">
        <f t="shared" si="63"/>
        <v>3531</v>
      </c>
      <c r="C3553" s="913"/>
      <c r="D3553" s="913"/>
      <c r="E3553" s="913"/>
      <c r="F3553" s="55"/>
      <c r="L3553" s="372"/>
      <c r="M3553" s="372"/>
      <c r="S3553" s="378"/>
      <c r="T3553" s="372"/>
      <c r="U3553" s="372"/>
      <c r="V3553" s="372"/>
    </row>
    <row r="3554" spans="1:22">
      <c r="A3554" s="52"/>
      <c r="B3554" s="50">
        <f t="shared" si="63"/>
        <v>3532</v>
      </c>
      <c r="C3554" s="913"/>
      <c r="D3554" s="913"/>
      <c r="E3554" s="913"/>
      <c r="F3554" s="55"/>
      <c r="L3554" s="372"/>
      <c r="M3554" s="372"/>
      <c r="S3554" s="378"/>
      <c r="T3554" s="372"/>
      <c r="U3554" s="372"/>
      <c r="V3554" s="372"/>
    </row>
    <row r="3555" spans="1:22">
      <c r="A3555" s="52"/>
      <c r="B3555" s="50">
        <f t="shared" si="63"/>
        <v>3533</v>
      </c>
      <c r="C3555" s="913"/>
      <c r="D3555" s="913"/>
      <c r="E3555" s="913"/>
      <c r="F3555" s="55"/>
      <c r="L3555" s="372"/>
      <c r="M3555" s="372"/>
      <c r="S3555" s="378"/>
      <c r="T3555" s="372"/>
      <c r="U3555" s="372"/>
      <c r="V3555" s="372"/>
    </row>
    <row r="3556" spans="1:22">
      <c r="A3556" s="52"/>
      <c r="B3556" s="50">
        <f t="shared" si="63"/>
        <v>3534</v>
      </c>
      <c r="C3556" s="913"/>
      <c r="D3556" s="913"/>
      <c r="E3556" s="913"/>
      <c r="F3556" s="55"/>
      <c r="L3556" s="372"/>
      <c r="M3556" s="372"/>
      <c r="S3556" s="378"/>
      <c r="T3556" s="372"/>
      <c r="U3556" s="372"/>
      <c r="V3556" s="372"/>
    </row>
    <row r="3557" spans="1:22">
      <c r="A3557" s="52"/>
      <c r="B3557" s="50">
        <f t="shared" si="63"/>
        <v>3535</v>
      </c>
      <c r="C3557" s="913"/>
      <c r="D3557" s="913"/>
      <c r="E3557" s="913"/>
      <c r="F3557" s="55"/>
      <c r="L3557" s="372"/>
      <c r="M3557" s="372"/>
      <c r="S3557" s="378"/>
      <c r="T3557" s="372"/>
      <c r="U3557" s="372"/>
      <c r="V3557" s="372"/>
    </row>
    <row r="3558" spans="1:22">
      <c r="A3558" s="52"/>
      <c r="B3558" s="50">
        <f t="shared" si="63"/>
        <v>3536</v>
      </c>
      <c r="C3558" s="913"/>
      <c r="D3558" s="913"/>
      <c r="E3558" s="913"/>
      <c r="F3558" s="55"/>
      <c r="L3558" s="372"/>
      <c r="M3558" s="372"/>
      <c r="S3558" s="378"/>
      <c r="T3558" s="372"/>
      <c r="U3558" s="372"/>
      <c r="V3558" s="372"/>
    </row>
    <row r="3559" spans="1:22">
      <c r="A3559" s="52"/>
      <c r="B3559" s="50">
        <f t="shared" si="63"/>
        <v>3537</v>
      </c>
      <c r="C3559" s="913"/>
      <c r="D3559" s="913"/>
      <c r="E3559" s="913"/>
      <c r="F3559" s="55"/>
      <c r="L3559" s="372"/>
      <c r="M3559" s="372"/>
      <c r="S3559" s="378"/>
      <c r="T3559" s="372"/>
      <c r="U3559" s="372"/>
      <c r="V3559" s="372"/>
    </row>
    <row r="3560" spans="1:22">
      <c r="A3560" s="52"/>
      <c r="B3560" s="50">
        <f t="shared" si="63"/>
        <v>3538</v>
      </c>
      <c r="C3560" s="913"/>
      <c r="D3560" s="913"/>
      <c r="E3560" s="913"/>
      <c r="F3560" s="55"/>
      <c r="L3560" s="372"/>
      <c r="M3560" s="372"/>
      <c r="S3560" s="378"/>
      <c r="T3560" s="372"/>
      <c r="U3560" s="372"/>
      <c r="V3560" s="372"/>
    </row>
    <row r="3561" spans="1:22">
      <c r="A3561" s="52"/>
      <c r="B3561" s="50">
        <f t="shared" si="63"/>
        <v>3539</v>
      </c>
      <c r="C3561" s="913"/>
      <c r="D3561" s="913"/>
      <c r="E3561" s="913"/>
      <c r="F3561" s="55"/>
      <c r="L3561" s="372"/>
      <c r="M3561" s="372"/>
      <c r="S3561" s="378"/>
      <c r="T3561" s="372"/>
      <c r="U3561" s="372"/>
      <c r="V3561" s="372"/>
    </row>
    <row r="3562" spans="1:22">
      <c r="A3562" s="52"/>
      <c r="B3562" s="50">
        <f t="shared" si="63"/>
        <v>3540</v>
      </c>
      <c r="C3562" s="913"/>
      <c r="D3562" s="913"/>
      <c r="E3562" s="913"/>
      <c r="F3562" s="55"/>
      <c r="L3562" s="372"/>
      <c r="M3562" s="372"/>
      <c r="S3562" s="378"/>
      <c r="T3562" s="372"/>
      <c r="U3562" s="372"/>
      <c r="V3562" s="372"/>
    </row>
    <row r="3563" spans="1:22">
      <c r="A3563" s="52"/>
      <c r="B3563" s="50">
        <f t="shared" si="63"/>
        <v>3541</v>
      </c>
      <c r="C3563" s="913"/>
      <c r="D3563" s="913"/>
      <c r="E3563" s="913"/>
      <c r="F3563" s="55"/>
      <c r="L3563" s="372"/>
      <c r="M3563" s="372"/>
      <c r="S3563" s="378"/>
      <c r="T3563" s="372"/>
      <c r="U3563" s="372"/>
      <c r="V3563" s="372"/>
    </row>
    <row r="3564" spans="1:22">
      <c r="A3564" s="52"/>
      <c r="B3564" s="50">
        <f t="shared" si="63"/>
        <v>3542</v>
      </c>
      <c r="C3564" s="913"/>
      <c r="D3564" s="913"/>
      <c r="E3564" s="913"/>
      <c r="F3564" s="55"/>
      <c r="L3564" s="372"/>
      <c r="M3564" s="372"/>
      <c r="S3564" s="378"/>
      <c r="T3564" s="372"/>
      <c r="U3564" s="372"/>
      <c r="V3564" s="372"/>
    </row>
    <row r="3565" spans="1:22">
      <c r="A3565" s="52"/>
      <c r="B3565" s="50">
        <f t="shared" si="63"/>
        <v>3543</v>
      </c>
      <c r="C3565" s="913"/>
      <c r="D3565" s="913"/>
      <c r="E3565" s="913"/>
      <c r="F3565" s="55"/>
      <c r="L3565" s="372"/>
      <c r="M3565" s="372"/>
      <c r="S3565" s="378"/>
      <c r="T3565" s="372"/>
      <c r="U3565" s="372"/>
      <c r="V3565" s="372"/>
    </row>
    <row r="3566" spans="1:22">
      <c r="A3566" s="52"/>
      <c r="B3566" s="50">
        <f t="shared" si="63"/>
        <v>3544</v>
      </c>
      <c r="C3566" s="913"/>
      <c r="D3566" s="913"/>
      <c r="E3566" s="913"/>
      <c r="F3566" s="55"/>
      <c r="L3566" s="372"/>
      <c r="M3566" s="372"/>
      <c r="S3566" s="378"/>
      <c r="T3566" s="372"/>
      <c r="U3566" s="372"/>
      <c r="V3566" s="372"/>
    </row>
    <row r="3567" spans="1:22">
      <c r="A3567" s="52"/>
      <c r="B3567" s="50">
        <f t="shared" si="63"/>
        <v>3545</v>
      </c>
      <c r="C3567" s="913"/>
      <c r="D3567" s="913"/>
      <c r="E3567" s="913"/>
      <c r="F3567" s="55"/>
      <c r="L3567" s="372"/>
      <c r="M3567" s="372"/>
      <c r="S3567" s="378"/>
      <c r="T3567" s="372"/>
      <c r="U3567" s="372"/>
      <c r="V3567" s="372"/>
    </row>
    <row r="3568" spans="1:22">
      <c r="A3568" s="52"/>
      <c r="B3568" s="50">
        <f t="shared" si="63"/>
        <v>3546</v>
      </c>
      <c r="C3568" s="913"/>
      <c r="D3568" s="913"/>
      <c r="E3568" s="913"/>
      <c r="F3568" s="55"/>
      <c r="L3568" s="372"/>
      <c r="M3568" s="372"/>
      <c r="S3568" s="378"/>
      <c r="T3568" s="372"/>
      <c r="U3568" s="372"/>
      <c r="V3568" s="372"/>
    </row>
    <row r="3569" spans="1:22">
      <c r="A3569" s="52"/>
      <c r="B3569" s="50">
        <f t="shared" si="63"/>
        <v>3547</v>
      </c>
      <c r="C3569" s="913"/>
      <c r="D3569" s="913"/>
      <c r="E3569" s="913"/>
      <c r="F3569" s="55"/>
      <c r="L3569" s="372"/>
      <c r="M3569" s="372"/>
      <c r="S3569" s="378"/>
      <c r="T3569" s="372"/>
      <c r="U3569" s="372"/>
      <c r="V3569" s="372"/>
    </row>
    <row r="3570" spans="1:22">
      <c r="A3570" s="52"/>
      <c r="B3570" s="50">
        <f t="shared" si="63"/>
        <v>3548</v>
      </c>
      <c r="C3570" s="913"/>
      <c r="D3570" s="913"/>
      <c r="E3570" s="913"/>
      <c r="F3570" s="55"/>
      <c r="L3570" s="372"/>
      <c r="M3570" s="372"/>
      <c r="S3570" s="378"/>
      <c r="T3570" s="372"/>
      <c r="U3570" s="372"/>
      <c r="V3570" s="372"/>
    </row>
    <row r="3571" spans="1:22">
      <c r="A3571" s="52"/>
      <c r="B3571" s="50">
        <f t="shared" si="63"/>
        <v>3549</v>
      </c>
      <c r="C3571" s="913"/>
      <c r="D3571" s="913"/>
      <c r="E3571" s="913"/>
      <c r="F3571" s="55"/>
      <c r="L3571" s="372"/>
      <c r="M3571" s="372"/>
      <c r="S3571" s="378"/>
      <c r="T3571" s="372"/>
      <c r="U3571" s="372"/>
      <c r="V3571" s="372"/>
    </row>
    <row r="3572" spans="1:22">
      <c r="A3572" s="52"/>
      <c r="B3572" s="50">
        <f t="shared" si="63"/>
        <v>3550</v>
      </c>
      <c r="C3572" s="913"/>
      <c r="D3572" s="913"/>
      <c r="E3572" s="913"/>
      <c r="F3572" s="55"/>
      <c r="L3572" s="372"/>
      <c r="M3572" s="372"/>
      <c r="S3572" s="378"/>
      <c r="T3572" s="372"/>
      <c r="U3572" s="372"/>
      <c r="V3572" s="372"/>
    </row>
    <row r="3573" spans="1:22">
      <c r="A3573" s="52"/>
      <c r="B3573" s="50">
        <f t="shared" si="63"/>
        <v>3551</v>
      </c>
      <c r="C3573" s="913"/>
      <c r="D3573" s="913"/>
      <c r="E3573" s="913"/>
      <c r="F3573" s="55"/>
      <c r="L3573" s="372"/>
      <c r="M3573" s="372"/>
      <c r="S3573" s="378"/>
      <c r="T3573" s="372"/>
      <c r="U3573" s="372"/>
      <c r="V3573" s="372"/>
    </row>
    <row r="3574" spans="1:22">
      <c r="A3574" s="52"/>
      <c r="B3574" s="50">
        <f t="shared" si="63"/>
        <v>3552</v>
      </c>
      <c r="C3574" s="913"/>
      <c r="D3574" s="913"/>
      <c r="E3574" s="913"/>
      <c r="F3574" s="55"/>
      <c r="L3574" s="372"/>
      <c r="M3574" s="372"/>
      <c r="S3574" s="378"/>
      <c r="T3574" s="372"/>
      <c r="U3574" s="372"/>
      <c r="V3574" s="372"/>
    </row>
    <row r="3575" spans="1:22">
      <c r="A3575" s="52"/>
      <c r="B3575" s="50">
        <f t="shared" si="63"/>
        <v>3553</v>
      </c>
      <c r="C3575" s="913"/>
      <c r="D3575" s="913"/>
      <c r="E3575" s="913"/>
      <c r="F3575" s="55"/>
      <c r="L3575" s="372"/>
      <c r="M3575" s="372"/>
      <c r="S3575" s="378"/>
      <c r="T3575" s="372"/>
      <c r="U3575" s="372"/>
      <c r="V3575" s="372"/>
    </row>
    <row r="3576" spans="1:22">
      <c r="A3576" s="52"/>
      <c r="B3576" s="50">
        <f t="shared" si="63"/>
        <v>3554</v>
      </c>
      <c r="C3576" s="913"/>
      <c r="D3576" s="913"/>
      <c r="E3576" s="913"/>
      <c r="F3576" s="55"/>
      <c r="L3576" s="372"/>
      <c r="M3576" s="372"/>
      <c r="S3576" s="378"/>
      <c r="T3576" s="372"/>
      <c r="U3576" s="372"/>
      <c r="V3576" s="372"/>
    </row>
    <row r="3577" spans="1:22">
      <c r="A3577" s="52"/>
      <c r="B3577" s="50">
        <f t="shared" si="63"/>
        <v>3555</v>
      </c>
      <c r="C3577" s="913"/>
      <c r="D3577" s="913"/>
      <c r="E3577" s="913"/>
      <c r="F3577" s="55"/>
      <c r="L3577" s="372"/>
      <c r="M3577" s="372"/>
      <c r="S3577" s="378"/>
      <c r="T3577" s="372"/>
      <c r="U3577" s="372"/>
      <c r="V3577" s="372"/>
    </row>
    <row r="3578" spans="1:22">
      <c r="A3578" s="52"/>
      <c r="B3578" s="50">
        <f t="shared" si="63"/>
        <v>3556</v>
      </c>
      <c r="C3578" s="913"/>
      <c r="D3578" s="913"/>
      <c r="E3578" s="913"/>
      <c r="F3578" s="55"/>
      <c r="L3578" s="372"/>
      <c r="M3578" s="372"/>
      <c r="S3578" s="378"/>
      <c r="T3578" s="372"/>
      <c r="U3578" s="372"/>
      <c r="V3578" s="372"/>
    </row>
    <row r="3579" spans="1:22">
      <c r="A3579" s="52"/>
      <c r="B3579" s="50">
        <f t="shared" si="63"/>
        <v>3557</v>
      </c>
      <c r="C3579" s="913"/>
      <c r="D3579" s="913"/>
      <c r="E3579" s="913"/>
      <c r="F3579" s="55"/>
      <c r="L3579" s="372"/>
      <c r="M3579" s="372"/>
      <c r="S3579" s="378"/>
      <c r="T3579" s="372"/>
      <c r="U3579" s="372"/>
      <c r="V3579" s="372"/>
    </row>
    <row r="3580" spans="1:22">
      <c r="A3580" s="52"/>
      <c r="B3580" s="50">
        <f t="shared" si="63"/>
        <v>3558</v>
      </c>
      <c r="C3580" s="913"/>
      <c r="D3580" s="913"/>
      <c r="E3580" s="913"/>
      <c r="F3580" s="55"/>
      <c r="L3580" s="372"/>
      <c r="M3580" s="372"/>
      <c r="S3580" s="378"/>
      <c r="T3580" s="372"/>
      <c r="U3580" s="372"/>
      <c r="V3580" s="372"/>
    </row>
    <row r="3581" spans="1:22">
      <c r="A3581" s="52"/>
      <c r="B3581" s="50">
        <f t="shared" si="63"/>
        <v>3559</v>
      </c>
      <c r="C3581" s="913"/>
      <c r="D3581" s="913"/>
      <c r="E3581" s="913"/>
      <c r="F3581" s="55"/>
      <c r="L3581" s="372"/>
      <c r="M3581" s="372"/>
      <c r="S3581" s="378"/>
      <c r="T3581" s="372"/>
      <c r="U3581" s="372"/>
      <c r="V3581" s="372"/>
    </row>
    <row r="3582" spans="1:22">
      <c r="A3582" s="52"/>
      <c r="B3582" s="50">
        <f t="shared" si="63"/>
        <v>3560</v>
      </c>
      <c r="C3582" s="913"/>
      <c r="D3582" s="913"/>
      <c r="E3582" s="913"/>
      <c r="F3582" s="55"/>
      <c r="L3582" s="372"/>
      <c r="M3582" s="372"/>
      <c r="S3582" s="378"/>
      <c r="T3582" s="372"/>
      <c r="U3582" s="372"/>
      <c r="V3582" s="372"/>
    </row>
    <row r="3583" spans="1:22">
      <c r="A3583" s="52"/>
      <c r="B3583" s="50">
        <f t="shared" si="63"/>
        <v>3561</v>
      </c>
      <c r="C3583" s="913"/>
      <c r="D3583" s="913"/>
      <c r="E3583" s="913"/>
      <c r="F3583" s="55"/>
      <c r="L3583" s="372"/>
      <c r="M3583" s="372"/>
      <c r="S3583" s="378"/>
      <c r="T3583" s="372"/>
      <c r="U3583" s="372"/>
      <c r="V3583" s="372"/>
    </row>
    <row r="3584" spans="1:22">
      <c r="A3584" s="52"/>
      <c r="B3584" s="50">
        <f t="shared" si="63"/>
        <v>3562</v>
      </c>
      <c r="C3584" s="913"/>
      <c r="D3584" s="913"/>
      <c r="E3584" s="913"/>
      <c r="F3584" s="55"/>
      <c r="L3584" s="372"/>
      <c r="M3584" s="372"/>
      <c r="S3584" s="378"/>
      <c r="T3584" s="372"/>
      <c r="U3584" s="372"/>
      <c r="V3584" s="372"/>
    </row>
    <row r="3585" spans="1:22">
      <c r="A3585" s="52"/>
      <c r="B3585" s="50">
        <f t="shared" si="63"/>
        <v>3563</v>
      </c>
      <c r="C3585" s="913"/>
      <c r="D3585" s="913"/>
      <c r="E3585" s="913"/>
      <c r="F3585" s="55"/>
      <c r="L3585" s="372"/>
      <c r="M3585" s="372"/>
      <c r="S3585" s="378"/>
      <c r="T3585" s="372"/>
      <c r="U3585" s="372"/>
      <c r="V3585" s="372"/>
    </row>
    <row r="3586" spans="1:22">
      <c r="A3586" s="52"/>
      <c r="B3586" s="50">
        <f t="shared" si="63"/>
        <v>3564</v>
      </c>
      <c r="C3586" s="913"/>
      <c r="D3586" s="913"/>
      <c r="E3586" s="913"/>
      <c r="F3586" s="55"/>
      <c r="L3586" s="372"/>
      <c r="M3586" s="372"/>
      <c r="S3586" s="378"/>
      <c r="T3586" s="372"/>
      <c r="U3586" s="372"/>
      <c r="V3586" s="372"/>
    </row>
    <row r="3587" spans="1:22">
      <c r="A3587" s="52"/>
      <c r="B3587" s="50">
        <f t="shared" si="63"/>
        <v>3565</v>
      </c>
      <c r="C3587" s="913"/>
      <c r="D3587" s="913"/>
      <c r="E3587" s="913"/>
      <c r="F3587" s="55"/>
      <c r="L3587" s="372"/>
      <c r="M3587" s="372"/>
      <c r="S3587" s="378"/>
      <c r="T3587" s="372"/>
      <c r="U3587" s="372"/>
      <c r="V3587" s="372"/>
    </row>
    <row r="3588" spans="1:22">
      <c r="A3588" s="52"/>
      <c r="B3588" s="50">
        <f t="shared" si="63"/>
        <v>3566</v>
      </c>
      <c r="C3588" s="913"/>
      <c r="D3588" s="913"/>
      <c r="E3588" s="913"/>
      <c r="F3588" s="55"/>
      <c r="L3588" s="372"/>
      <c r="M3588" s="372"/>
      <c r="S3588" s="378"/>
      <c r="T3588" s="372"/>
      <c r="U3588" s="372"/>
      <c r="V3588" s="372"/>
    </row>
    <row r="3589" spans="1:22">
      <c r="A3589" s="52"/>
      <c r="B3589" s="50">
        <f t="shared" si="63"/>
        <v>3567</v>
      </c>
      <c r="C3589" s="913"/>
      <c r="D3589" s="913"/>
      <c r="E3589" s="913"/>
      <c r="F3589" s="55"/>
      <c r="L3589" s="372"/>
      <c r="M3589" s="372"/>
      <c r="S3589" s="378"/>
      <c r="T3589" s="372"/>
      <c r="U3589" s="372"/>
      <c r="V3589" s="372"/>
    </row>
    <row r="3590" spans="1:22">
      <c r="A3590" s="52"/>
      <c r="B3590" s="50">
        <f t="shared" si="63"/>
        <v>3568</v>
      </c>
      <c r="C3590" s="913"/>
      <c r="D3590" s="913"/>
      <c r="E3590" s="913"/>
      <c r="F3590" s="55"/>
      <c r="L3590" s="372"/>
      <c r="M3590" s="372"/>
      <c r="S3590" s="378"/>
      <c r="T3590" s="372"/>
      <c r="U3590" s="372"/>
      <c r="V3590" s="372"/>
    </row>
    <row r="3591" spans="1:22">
      <c r="A3591" s="52"/>
      <c r="B3591" s="50">
        <f t="shared" si="63"/>
        <v>3569</v>
      </c>
      <c r="C3591" s="913"/>
      <c r="D3591" s="913"/>
      <c r="E3591" s="913"/>
      <c r="F3591" s="55"/>
      <c r="L3591" s="372"/>
      <c r="M3591" s="372"/>
      <c r="S3591" s="378"/>
      <c r="T3591" s="372"/>
      <c r="U3591" s="372"/>
      <c r="V3591" s="372"/>
    </row>
    <row r="3592" spans="1:22">
      <c r="A3592" s="52"/>
      <c r="B3592" s="50">
        <f t="shared" si="63"/>
        <v>3570</v>
      </c>
      <c r="C3592" s="913"/>
      <c r="D3592" s="913"/>
      <c r="E3592" s="913"/>
      <c r="F3592" s="55"/>
      <c r="L3592" s="372"/>
      <c r="M3592" s="372"/>
      <c r="S3592" s="378"/>
      <c r="T3592" s="372"/>
      <c r="U3592" s="372"/>
      <c r="V3592" s="372"/>
    </row>
    <row r="3593" spans="1:22">
      <c r="A3593" s="52"/>
      <c r="B3593" s="50">
        <f t="shared" si="63"/>
        <v>3571</v>
      </c>
      <c r="C3593" s="913"/>
      <c r="D3593" s="913"/>
      <c r="E3593" s="913"/>
      <c r="F3593" s="55"/>
      <c r="L3593" s="372"/>
      <c r="M3593" s="372"/>
      <c r="S3593" s="378"/>
      <c r="T3593" s="372"/>
      <c r="U3593" s="372"/>
      <c r="V3593" s="372"/>
    </row>
    <row r="3594" spans="1:22">
      <c r="A3594" s="52"/>
      <c r="B3594" s="50">
        <f t="shared" si="63"/>
        <v>3572</v>
      </c>
      <c r="C3594" s="913"/>
      <c r="D3594" s="913"/>
      <c r="E3594" s="913"/>
      <c r="F3594" s="55"/>
      <c r="L3594" s="372"/>
      <c r="M3594" s="372"/>
      <c r="S3594" s="378"/>
      <c r="T3594" s="372"/>
      <c r="U3594" s="372"/>
      <c r="V3594" s="372"/>
    </row>
    <row r="3595" spans="1:22">
      <c r="A3595" s="52"/>
      <c r="B3595" s="50">
        <f t="shared" si="63"/>
        <v>3573</v>
      </c>
      <c r="C3595" s="913"/>
      <c r="D3595" s="913"/>
      <c r="E3595" s="913"/>
      <c r="F3595" s="55"/>
      <c r="L3595" s="372"/>
      <c r="M3595" s="372"/>
      <c r="S3595" s="378"/>
      <c r="T3595" s="372"/>
      <c r="U3595" s="372"/>
      <c r="V3595" s="372"/>
    </row>
    <row r="3596" spans="1:22">
      <c r="A3596" s="52"/>
      <c r="B3596" s="50">
        <f t="shared" si="63"/>
        <v>3574</v>
      </c>
      <c r="C3596" s="913"/>
      <c r="D3596" s="913"/>
      <c r="E3596" s="913"/>
      <c r="F3596" s="55"/>
      <c r="L3596" s="372"/>
      <c r="M3596" s="372"/>
      <c r="S3596" s="378"/>
      <c r="T3596" s="372"/>
      <c r="U3596" s="372"/>
      <c r="V3596" s="372"/>
    </row>
    <row r="3597" spans="1:22">
      <c r="A3597" s="52"/>
      <c r="B3597" s="50">
        <f t="shared" si="63"/>
        <v>3575</v>
      </c>
      <c r="C3597" s="913"/>
      <c r="D3597" s="913"/>
      <c r="E3597" s="913"/>
      <c r="F3597" s="55"/>
      <c r="L3597" s="372"/>
      <c r="M3597" s="372"/>
      <c r="S3597" s="378"/>
      <c r="T3597" s="372"/>
      <c r="U3597" s="372"/>
      <c r="V3597" s="372"/>
    </row>
    <row r="3598" spans="1:22">
      <c r="A3598" s="52"/>
      <c r="B3598" s="50">
        <f t="shared" si="63"/>
        <v>3576</v>
      </c>
      <c r="C3598" s="913"/>
      <c r="D3598" s="913"/>
      <c r="E3598" s="913"/>
      <c r="F3598" s="55"/>
      <c r="L3598" s="372"/>
      <c r="M3598" s="372"/>
      <c r="S3598" s="378"/>
      <c r="T3598" s="372"/>
      <c r="U3598" s="372"/>
      <c r="V3598" s="372"/>
    </row>
    <row r="3599" spans="1:22">
      <c r="A3599" s="52"/>
      <c r="B3599" s="50">
        <f t="shared" si="63"/>
        <v>3577</v>
      </c>
      <c r="C3599" s="913"/>
      <c r="D3599" s="913"/>
      <c r="E3599" s="913"/>
      <c r="F3599" s="55"/>
      <c r="L3599" s="372"/>
      <c r="M3599" s="372"/>
      <c r="S3599" s="378"/>
      <c r="T3599" s="372"/>
      <c r="U3599" s="372"/>
      <c r="V3599" s="372"/>
    </row>
    <row r="3600" spans="1:22">
      <c r="A3600" s="52"/>
      <c r="B3600" s="50">
        <f t="shared" si="63"/>
        <v>3578</v>
      </c>
      <c r="C3600" s="913"/>
      <c r="D3600" s="913"/>
      <c r="E3600" s="913"/>
      <c r="F3600" s="55"/>
      <c r="L3600" s="372"/>
      <c r="M3600" s="372"/>
      <c r="S3600" s="378"/>
      <c r="T3600" s="372"/>
      <c r="U3600" s="372"/>
      <c r="V3600" s="372"/>
    </row>
    <row r="3601" spans="1:22">
      <c r="A3601" s="52"/>
      <c r="B3601" s="50">
        <f t="shared" si="63"/>
        <v>3579</v>
      </c>
      <c r="C3601" s="913"/>
      <c r="D3601" s="913"/>
      <c r="E3601" s="913"/>
      <c r="F3601" s="55"/>
      <c r="L3601" s="372"/>
      <c r="M3601" s="372"/>
      <c r="S3601" s="378"/>
      <c r="T3601" s="372"/>
      <c r="U3601" s="372"/>
      <c r="V3601" s="372"/>
    </row>
    <row r="3602" spans="1:22">
      <c r="A3602" s="52"/>
      <c r="B3602" s="50">
        <f t="shared" si="63"/>
        <v>3580</v>
      </c>
      <c r="C3602" s="913"/>
      <c r="D3602" s="913"/>
      <c r="E3602" s="913"/>
      <c r="F3602" s="55"/>
      <c r="L3602" s="372"/>
      <c r="M3602" s="372"/>
      <c r="S3602" s="378"/>
      <c r="T3602" s="372"/>
      <c r="U3602" s="372"/>
      <c r="V3602" s="372"/>
    </row>
    <row r="3603" spans="1:22">
      <c r="A3603" s="52"/>
      <c r="B3603" s="50">
        <f t="shared" si="63"/>
        <v>3581</v>
      </c>
      <c r="C3603" s="913"/>
      <c r="D3603" s="913"/>
      <c r="E3603" s="913"/>
      <c r="F3603" s="55"/>
      <c r="L3603" s="372"/>
      <c r="M3603" s="372"/>
      <c r="S3603" s="378"/>
      <c r="T3603" s="372"/>
      <c r="U3603" s="372"/>
      <c r="V3603" s="372"/>
    </row>
    <row r="3604" spans="1:22">
      <c r="A3604" s="52"/>
      <c r="B3604" s="50">
        <f t="shared" si="63"/>
        <v>3582</v>
      </c>
      <c r="C3604" s="913"/>
      <c r="D3604" s="913"/>
      <c r="E3604" s="913"/>
      <c r="F3604" s="55"/>
      <c r="L3604" s="372"/>
      <c r="M3604" s="372"/>
      <c r="S3604" s="378"/>
      <c r="T3604" s="372"/>
      <c r="U3604" s="372"/>
      <c r="V3604" s="372"/>
    </row>
    <row r="3605" spans="1:22">
      <c r="A3605" s="52"/>
      <c r="B3605" s="50">
        <f t="shared" si="63"/>
        <v>3583</v>
      </c>
      <c r="C3605" s="913"/>
      <c r="D3605" s="913"/>
      <c r="E3605" s="913"/>
      <c r="F3605" s="55"/>
      <c r="L3605" s="372"/>
      <c r="M3605" s="372"/>
      <c r="S3605" s="378"/>
      <c r="T3605" s="372"/>
      <c r="U3605" s="372"/>
      <c r="V3605" s="372"/>
    </row>
    <row r="3606" spans="1:22">
      <c r="A3606" s="52"/>
      <c r="B3606" s="50">
        <f t="shared" si="63"/>
        <v>3584</v>
      </c>
      <c r="C3606" s="913"/>
      <c r="D3606" s="913"/>
      <c r="E3606" s="913"/>
      <c r="F3606" s="55"/>
      <c r="L3606" s="372"/>
      <c r="M3606" s="372"/>
      <c r="S3606" s="378"/>
      <c r="T3606" s="372"/>
      <c r="U3606" s="372"/>
      <c r="V3606" s="372"/>
    </row>
    <row r="3607" spans="1:22">
      <c r="A3607" s="52"/>
      <c r="B3607" s="50">
        <f t="shared" si="63"/>
        <v>3585</v>
      </c>
      <c r="C3607" s="913"/>
      <c r="D3607" s="913"/>
      <c r="E3607" s="913"/>
      <c r="F3607" s="55"/>
      <c r="L3607" s="372"/>
      <c r="M3607" s="372"/>
      <c r="S3607" s="378"/>
      <c r="T3607" s="372"/>
      <c r="U3607" s="372"/>
      <c r="V3607" s="372"/>
    </row>
    <row r="3608" spans="1:22">
      <c r="A3608" s="52"/>
      <c r="B3608" s="50">
        <f t="shared" si="63"/>
        <v>3586</v>
      </c>
      <c r="C3608" s="913"/>
      <c r="D3608" s="913"/>
      <c r="E3608" s="913"/>
      <c r="F3608" s="55"/>
      <c r="L3608" s="372"/>
      <c r="M3608" s="372"/>
      <c r="S3608" s="378"/>
      <c r="T3608" s="372"/>
      <c r="U3608" s="372"/>
      <c r="V3608" s="372"/>
    </row>
    <row r="3609" spans="1:22">
      <c r="A3609" s="52"/>
      <c r="B3609" s="50">
        <f t="shared" ref="B3609:B3672" si="64">B3608+1</f>
        <v>3587</v>
      </c>
      <c r="C3609" s="913"/>
      <c r="D3609" s="913"/>
      <c r="E3609" s="913"/>
      <c r="F3609" s="55"/>
      <c r="L3609" s="372"/>
      <c r="M3609" s="372"/>
      <c r="S3609" s="378"/>
      <c r="T3609" s="372"/>
      <c r="U3609" s="372"/>
      <c r="V3609" s="372"/>
    </row>
    <row r="3610" spans="1:22">
      <c r="A3610" s="52"/>
      <c r="B3610" s="50">
        <f t="shared" si="64"/>
        <v>3588</v>
      </c>
      <c r="C3610" s="913"/>
      <c r="D3610" s="913"/>
      <c r="E3610" s="913"/>
      <c r="F3610" s="55"/>
      <c r="L3610" s="372"/>
      <c r="M3610" s="372"/>
      <c r="S3610" s="378"/>
      <c r="T3610" s="372"/>
      <c r="U3610" s="372"/>
      <c r="V3610" s="372"/>
    </row>
    <row r="3611" spans="1:22">
      <c r="A3611" s="52"/>
      <c r="B3611" s="50">
        <f t="shared" si="64"/>
        <v>3589</v>
      </c>
      <c r="C3611" s="913"/>
      <c r="D3611" s="913"/>
      <c r="E3611" s="913"/>
      <c r="F3611" s="55"/>
      <c r="L3611" s="372"/>
      <c r="M3611" s="372"/>
      <c r="S3611" s="378"/>
      <c r="T3611" s="372"/>
      <c r="U3611" s="372"/>
      <c r="V3611" s="372"/>
    </row>
    <row r="3612" spans="1:22">
      <c r="A3612" s="52"/>
      <c r="B3612" s="50">
        <f t="shared" si="64"/>
        <v>3590</v>
      </c>
      <c r="C3612" s="913"/>
      <c r="D3612" s="913"/>
      <c r="E3612" s="913"/>
      <c r="F3612" s="55"/>
      <c r="L3612" s="372"/>
      <c r="M3612" s="372"/>
      <c r="S3612" s="378"/>
      <c r="T3612" s="372"/>
      <c r="U3612" s="372"/>
      <c r="V3612" s="372"/>
    </row>
    <row r="3613" spans="1:22">
      <c r="A3613" s="52"/>
      <c r="B3613" s="50">
        <f t="shared" si="64"/>
        <v>3591</v>
      </c>
      <c r="C3613" s="913"/>
      <c r="D3613" s="913"/>
      <c r="E3613" s="913"/>
      <c r="F3613" s="55"/>
      <c r="L3613" s="372"/>
      <c r="M3613" s="372"/>
      <c r="S3613" s="378"/>
      <c r="T3613" s="372"/>
      <c r="U3613" s="372"/>
      <c r="V3613" s="372"/>
    </row>
    <row r="3614" spans="1:22">
      <c r="A3614" s="52"/>
      <c r="B3614" s="50">
        <f t="shared" si="64"/>
        <v>3592</v>
      </c>
      <c r="C3614" s="913"/>
      <c r="D3614" s="913"/>
      <c r="E3614" s="913"/>
      <c r="F3614" s="55"/>
      <c r="L3614" s="372"/>
      <c r="M3614" s="372"/>
      <c r="S3614" s="378"/>
      <c r="T3614" s="372"/>
      <c r="U3614" s="372"/>
      <c r="V3614" s="372"/>
    </row>
    <row r="3615" spans="1:22">
      <c r="A3615" s="52"/>
      <c r="B3615" s="50">
        <f t="shared" si="64"/>
        <v>3593</v>
      </c>
      <c r="C3615" s="913"/>
      <c r="D3615" s="913"/>
      <c r="E3615" s="913"/>
      <c r="F3615" s="55"/>
      <c r="L3615" s="372"/>
      <c r="M3615" s="372"/>
      <c r="S3615" s="378"/>
      <c r="T3615" s="372"/>
      <c r="U3615" s="372"/>
      <c r="V3615" s="372"/>
    </row>
    <row r="3616" spans="1:22">
      <c r="A3616" s="52"/>
      <c r="B3616" s="50">
        <f t="shared" si="64"/>
        <v>3594</v>
      </c>
      <c r="C3616" s="913"/>
      <c r="D3616" s="913"/>
      <c r="E3616" s="913"/>
      <c r="F3616" s="55"/>
      <c r="L3616" s="372"/>
      <c r="M3616" s="372"/>
      <c r="S3616" s="378"/>
      <c r="T3616" s="372"/>
      <c r="U3616" s="372"/>
      <c r="V3616" s="372"/>
    </row>
    <row r="3617" spans="1:22">
      <c r="A3617" s="52"/>
      <c r="B3617" s="50">
        <f t="shared" si="64"/>
        <v>3595</v>
      </c>
      <c r="C3617" s="913"/>
      <c r="D3617" s="913"/>
      <c r="E3617" s="913"/>
      <c r="F3617" s="55"/>
      <c r="L3617" s="372"/>
      <c r="M3617" s="372"/>
      <c r="S3617" s="378"/>
      <c r="T3617" s="372"/>
      <c r="U3617" s="372"/>
      <c r="V3617" s="372"/>
    </row>
    <row r="3618" spans="1:22">
      <c r="A3618" s="52"/>
      <c r="B3618" s="50">
        <f t="shared" si="64"/>
        <v>3596</v>
      </c>
      <c r="C3618" s="913"/>
      <c r="D3618" s="913"/>
      <c r="E3618" s="913"/>
      <c r="F3618" s="55"/>
      <c r="L3618" s="372"/>
      <c r="M3618" s="372"/>
      <c r="S3618" s="378"/>
      <c r="T3618" s="372"/>
      <c r="U3618" s="372"/>
      <c r="V3618" s="372"/>
    </row>
    <row r="3619" spans="1:22">
      <c r="A3619" s="52"/>
      <c r="B3619" s="50">
        <f t="shared" si="64"/>
        <v>3597</v>
      </c>
      <c r="C3619" s="913"/>
      <c r="D3619" s="913"/>
      <c r="E3619" s="913"/>
      <c r="F3619" s="55"/>
      <c r="L3619" s="372"/>
      <c r="M3619" s="372"/>
      <c r="S3619" s="378"/>
      <c r="T3619" s="372"/>
      <c r="U3619" s="372"/>
      <c r="V3619" s="372"/>
    </row>
    <row r="3620" spans="1:22">
      <c r="A3620" s="52"/>
      <c r="B3620" s="50">
        <f t="shared" si="64"/>
        <v>3598</v>
      </c>
      <c r="C3620" s="913"/>
      <c r="D3620" s="913"/>
      <c r="E3620" s="913"/>
      <c r="F3620" s="55"/>
      <c r="L3620" s="372"/>
      <c r="M3620" s="372"/>
      <c r="S3620" s="378"/>
      <c r="T3620" s="372"/>
      <c r="U3620" s="372"/>
      <c r="V3620" s="372"/>
    </row>
    <row r="3621" spans="1:22">
      <c r="A3621" s="52"/>
      <c r="B3621" s="50">
        <f t="shared" si="64"/>
        <v>3599</v>
      </c>
      <c r="C3621" s="913"/>
      <c r="D3621" s="913"/>
      <c r="E3621" s="913"/>
      <c r="F3621" s="55"/>
      <c r="L3621" s="372"/>
      <c r="M3621" s="372"/>
      <c r="S3621" s="378"/>
      <c r="T3621" s="372"/>
      <c r="U3621" s="372"/>
      <c r="V3621" s="372"/>
    </row>
    <row r="3622" spans="1:22">
      <c r="A3622" s="52"/>
      <c r="B3622" s="50">
        <f t="shared" si="64"/>
        <v>3600</v>
      </c>
      <c r="C3622" s="913"/>
      <c r="D3622" s="913"/>
      <c r="E3622" s="913"/>
      <c r="F3622" s="55"/>
      <c r="L3622" s="372"/>
      <c r="M3622" s="372"/>
      <c r="S3622" s="378"/>
      <c r="T3622" s="372"/>
      <c r="U3622" s="372"/>
      <c r="V3622" s="372"/>
    </row>
    <row r="3623" spans="1:22">
      <c r="A3623" s="52"/>
      <c r="B3623" s="50">
        <f t="shared" si="64"/>
        <v>3601</v>
      </c>
      <c r="C3623" s="913"/>
      <c r="D3623" s="913"/>
      <c r="E3623" s="913"/>
      <c r="F3623" s="55"/>
      <c r="L3623" s="372"/>
      <c r="M3623" s="372"/>
      <c r="S3623" s="378"/>
      <c r="T3623" s="372"/>
      <c r="U3623" s="372"/>
      <c r="V3623" s="372"/>
    </row>
    <row r="3624" spans="1:22">
      <c r="A3624" s="52"/>
      <c r="B3624" s="50">
        <f t="shared" si="64"/>
        <v>3602</v>
      </c>
      <c r="C3624" s="913"/>
      <c r="D3624" s="913"/>
      <c r="E3624" s="913"/>
      <c r="F3624" s="55"/>
      <c r="L3624" s="372"/>
      <c r="M3624" s="372"/>
      <c r="S3624" s="378"/>
      <c r="T3624" s="372"/>
      <c r="U3624" s="372"/>
      <c r="V3624" s="372"/>
    </row>
    <row r="3625" spans="1:22">
      <c r="A3625" s="52"/>
      <c r="B3625" s="50">
        <f t="shared" si="64"/>
        <v>3603</v>
      </c>
      <c r="C3625" s="913"/>
      <c r="D3625" s="913"/>
      <c r="E3625" s="913"/>
      <c r="F3625" s="55"/>
      <c r="L3625" s="372"/>
      <c r="M3625" s="372"/>
      <c r="S3625" s="378"/>
      <c r="T3625" s="372"/>
      <c r="U3625" s="372"/>
      <c r="V3625" s="372"/>
    </row>
    <row r="3626" spans="1:22">
      <c r="A3626" s="52"/>
      <c r="B3626" s="50">
        <f t="shared" si="64"/>
        <v>3604</v>
      </c>
      <c r="C3626" s="913"/>
      <c r="D3626" s="913"/>
      <c r="E3626" s="913"/>
      <c r="F3626" s="55"/>
      <c r="L3626" s="372"/>
      <c r="M3626" s="372"/>
      <c r="S3626" s="378"/>
      <c r="T3626" s="372"/>
      <c r="U3626" s="372"/>
      <c r="V3626" s="372"/>
    </row>
    <row r="3627" spans="1:22">
      <c r="A3627" s="52"/>
      <c r="B3627" s="50">
        <f t="shared" si="64"/>
        <v>3605</v>
      </c>
      <c r="C3627" s="913"/>
      <c r="D3627" s="913"/>
      <c r="E3627" s="913"/>
      <c r="F3627" s="55"/>
      <c r="L3627" s="372"/>
      <c r="M3627" s="372"/>
      <c r="S3627" s="378"/>
      <c r="T3627" s="372"/>
      <c r="U3627" s="372"/>
      <c r="V3627" s="372"/>
    </row>
    <row r="3628" spans="1:22">
      <c r="A3628" s="52"/>
      <c r="B3628" s="50">
        <f t="shared" si="64"/>
        <v>3606</v>
      </c>
      <c r="C3628" s="913"/>
      <c r="D3628" s="913"/>
      <c r="E3628" s="913"/>
      <c r="F3628" s="55"/>
      <c r="L3628" s="372"/>
      <c r="M3628" s="372"/>
      <c r="S3628" s="378"/>
      <c r="T3628" s="372"/>
      <c r="U3628" s="372"/>
      <c r="V3628" s="372"/>
    </row>
    <row r="3629" spans="1:22">
      <c r="A3629" s="52"/>
      <c r="B3629" s="50">
        <f t="shared" si="64"/>
        <v>3607</v>
      </c>
      <c r="C3629" s="913"/>
      <c r="D3629" s="913"/>
      <c r="E3629" s="913"/>
      <c r="F3629" s="55"/>
      <c r="L3629" s="372"/>
      <c r="M3629" s="372"/>
      <c r="S3629" s="378"/>
      <c r="T3629" s="372"/>
      <c r="U3629" s="372"/>
      <c r="V3629" s="372"/>
    </row>
    <row r="3630" spans="1:22">
      <c r="A3630" s="52"/>
      <c r="B3630" s="50">
        <f t="shared" si="64"/>
        <v>3608</v>
      </c>
      <c r="C3630" s="913"/>
      <c r="D3630" s="913"/>
      <c r="E3630" s="913"/>
      <c r="F3630" s="55"/>
      <c r="L3630" s="372"/>
      <c r="M3630" s="372"/>
      <c r="S3630" s="378"/>
      <c r="T3630" s="372"/>
      <c r="U3630" s="372"/>
      <c r="V3630" s="372"/>
    </row>
    <row r="3631" spans="1:22">
      <c r="A3631" s="52"/>
      <c r="B3631" s="50">
        <f t="shared" si="64"/>
        <v>3609</v>
      </c>
      <c r="C3631" s="913"/>
      <c r="D3631" s="913"/>
      <c r="E3631" s="913"/>
      <c r="F3631" s="55"/>
      <c r="L3631" s="372"/>
      <c r="M3631" s="372"/>
      <c r="S3631" s="378"/>
      <c r="T3631" s="372"/>
      <c r="U3631" s="372"/>
      <c r="V3631" s="372"/>
    </row>
    <row r="3632" spans="1:22">
      <c r="A3632" s="52"/>
      <c r="B3632" s="50">
        <f t="shared" si="64"/>
        <v>3610</v>
      </c>
      <c r="C3632" s="913"/>
      <c r="D3632" s="913"/>
      <c r="E3632" s="913"/>
      <c r="F3632" s="55"/>
      <c r="L3632" s="372"/>
      <c r="M3632" s="372"/>
      <c r="S3632" s="378"/>
      <c r="T3632" s="372"/>
      <c r="U3632" s="372"/>
      <c r="V3632" s="372"/>
    </row>
    <row r="3633" spans="1:22">
      <c r="A3633" s="52"/>
      <c r="B3633" s="50">
        <f t="shared" si="64"/>
        <v>3611</v>
      </c>
      <c r="C3633" s="913"/>
      <c r="D3633" s="913"/>
      <c r="E3633" s="913"/>
      <c r="F3633" s="55"/>
      <c r="L3633" s="372"/>
      <c r="M3633" s="372"/>
      <c r="S3633" s="378"/>
      <c r="T3633" s="372"/>
      <c r="U3633" s="372"/>
      <c r="V3633" s="372"/>
    </row>
    <row r="3634" spans="1:22">
      <c r="A3634" s="52"/>
      <c r="B3634" s="50">
        <f t="shared" si="64"/>
        <v>3612</v>
      </c>
      <c r="C3634" s="913"/>
      <c r="D3634" s="913"/>
      <c r="E3634" s="913"/>
      <c r="F3634" s="55"/>
      <c r="L3634" s="372"/>
      <c r="M3634" s="372"/>
      <c r="S3634" s="378"/>
      <c r="T3634" s="372"/>
      <c r="U3634" s="372"/>
      <c r="V3634" s="372"/>
    </row>
    <row r="3635" spans="1:22">
      <c r="A3635" s="52"/>
      <c r="B3635" s="50">
        <f t="shared" si="64"/>
        <v>3613</v>
      </c>
      <c r="C3635" s="913"/>
      <c r="D3635" s="913"/>
      <c r="E3635" s="913"/>
      <c r="F3635" s="55"/>
      <c r="L3635" s="372"/>
      <c r="M3635" s="372"/>
      <c r="S3635" s="378"/>
      <c r="T3635" s="372"/>
      <c r="U3635" s="372"/>
      <c r="V3635" s="372"/>
    </row>
    <row r="3636" spans="1:22">
      <c r="A3636" s="52"/>
      <c r="B3636" s="50">
        <f t="shared" si="64"/>
        <v>3614</v>
      </c>
      <c r="C3636" s="913"/>
      <c r="D3636" s="913"/>
      <c r="E3636" s="913"/>
      <c r="F3636" s="55"/>
      <c r="L3636" s="372"/>
      <c r="M3636" s="372"/>
      <c r="S3636" s="378"/>
      <c r="T3636" s="372"/>
      <c r="U3636" s="372"/>
      <c r="V3636" s="372"/>
    </row>
    <row r="3637" spans="1:22">
      <c r="A3637" s="52"/>
      <c r="B3637" s="50">
        <f t="shared" si="64"/>
        <v>3615</v>
      </c>
      <c r="C3637" s="913"/>
      <c r="D3637" s="913"/>
      <c r="E3637" s="913"/>
      <c r="F3637" s="55"/>
      <c r="L3637" s="372"/>
      <c r="M3637" s="372"/>
      <c r="S3637" s="378"/>
      <c r="T3637" s="372"/>
      <c r="U3637" s="372"/>
      <c r="V3637" s="372"/>
    </row>
    <row r="3638" spans="1:22">
      <c r="A3638" s="52"/>
      <c r="B3638" s="50">
        <f t="shared" si="64"/>
        <v>3616</v>
      </c>
      <c r="C3638" s="913"/>
      <c r="D3638" s="913"/>
      <c r="E3638" s="913"/>
      <c r="F3638" s="55"/>
      <c r="L3638" s="372"/>
      <c r="M3638" s="372"/>
      <c r="S3638" s="378"/>
      <c r="T3638" s="372"/>
      <c r="U3638" s="372"/>
      <c r="V3638" s="372"/>
    </row>
    <row r="3639" spans="1:22">
      <c r="A3639" s="52"/>
      <c r="B3639" s="50">
        <f t="shared" si="64"/>
        <v>3617</v>
      </c>
      <c r="C3639" s="913"/>
      <c r="D3639" s="913"/>
      <c r="E3639" s="913"/>
      <c r="F3639" s="55"/>
      <c r="L3639" s="372"/>
      <c r="M3639" s="372"/>
      <c r="S3639" s="378"/>
      <c r="T3639" s="372"/>
      <c r="U3639" s="372"/>
      <c r="V3639" s="372"/>
    </row>
    <row r="3640" spans="1:22">
      <c r="A3640" s="52"/>
      <c r="B3640" s="50">
        <f t="shared" si="64"/>
        <v>3618</v>
      </c>
      <c r="C3640" s="913"/>
      <c r="D3640" s="913"/>
      <c r="E3640" s="913"/>
      <c r="F3640" s="55"/>
      <c r="L3640" s="372"/>
      <c r="M3640" s="372"/>
      <c r="S3640" s="378"/>
      <c r="T3640" s="372"/>
      <c r="U3640" s="372"/>
      <c r="V3640" s="372"/>
    </row>
    <row r="3641" spans="1:22">
      <c r="A3641" s="52"/>
      <c r="B3641" s="50">
        <f t="shared" si="64"/>
        <v>3619</v>
      </c>
      <c r="C3641" s="913"/>
      <c r="D3641" s="913"/>
      <c r="E3641" s="913"/>
      <c r="F3641" s="55"/>
      <c r="L3641" s="372"/>
      <c r="M3641" s="372"/>
      <c r="S3641" s="378"/>
      <c r="T3641" s="372"/>
      <c r="U3641" s="372"/>
      <c r="V3641" s="372"/>
    </row>
    <row r="3642" spans="1:22">
      <c r="A3642" s="52"/>
      <c r="B3642" s="50">
        <f t="shared" si="64"/>
        <v>3620</v>
      </c>
      <c r="C3642" s="913"/>
      <c r="D3642" s="913"/>
      <c r="E3642" s="913"/>
      <c r="F3642" s="55"/>
      <c r="L3642" s="372"/>
      <c r="M3642" s="372"/>
      <c r="S3642" s="378"/>
      <c r="T3642" s="372"/>
      <c r="U3642" s="372"/>
      <c r="V3642" s="372"/>
    </row>
    <row r="3643" spans="1:22">
      <c r="A3643" s="52"/>
      <c r="B3643" s="50">
        <f t="shared" si="64"/>
        <v>3621</v>
      </c>
      <c r="C3643" s="913"/>
      <c r="D3643" s="913"/>
      <c r="E3643" s="913"/>
      <c r="F3643" s="55"/>
      <c r="L3643" s="372"/>
      <c r="M3643" s="372"/>
      <c r="S3643" s="378"/>
      <c r="T3643" s="372"/>
      <c r="U3643" s="372"/>
      <c r="V3643" s="372"/>
    </row>
    <row r="3644" spans="1:22">
      <c r="A3644" s="52"/>
      <c r="B3644" s="50">
        <f t="shared" si="64"/>
        <v>3622</v>
      </c>
      <c r="C3644" s="913"/>
      <c r="D3644" s="913"/>
      <c r="E3644" s="913"/>
      <c r="F3644" s="55"/>
      <c r="L3644" s="372"/>
      <c r="M3644" s="372"/>
      <c r="S3644" s="378"/>
      <c r="T3644" s="372"/>
      <c r="U3644" s="372"/>
      <c r="V3644" s="372"/>
    </row>
    <row r="3645" spans="1:22">
      <c r="A3645" s="52"/>
      <c r="B3645" s="50">
        <f t="shared" si="64"/>
        <v>3623</v>
      </c>
      <c r="C3645" s="913"/>
      <c r="D3645" s="913"/>
      <c r="E3645" s="913"/>
      <c r="F3645" s="55"/>
      <c r="L3645" s="372"/>
      <c r="M3645" s="372"/>
      <c r="S3645" s="378"/>
      <c r="T3645" s="372"/>
      <c r="U3645" s="372"/>
      <c r="V3645" s="372"/>
    </row>
    <row r="3646" spans="1:22">
      <c r="A3646" s="52"/>
      <c r="B3646" s="50">
        <f t="shared" si="64"/>
        <v>3624</v>
      </c>
      <c r="C3646" s="913"/>
      <c r="D3646" s="913"/>
      <c r="E3646" s="913"/>
      <c r="F3646" s="55"/>
      <c r="L3646" s="372"/>
      <c r="M3646" s="372"/>
      <c r="S3646" s="378"/>
      <c r="T3646" s="372"/>
      <c r="U3646" s="372"/>
      <c r="V3646" s="372"/>
    </row>
    <row r="3647" spans="1:22">
      <c r="A3647" s="52"/>
      <c r="B3647" s="50">
        <f t="shared" si="64"/>
        <v>3625</v>
      </c>
      <c r="C3647" s="913"/>
      <c r="D3647" s="913"/>
      <c r="E3647" s="913"/>
      <c r="F3647" s="55"/>
      <c r="L3647" s="372"/>
      <c r="M3647" s="372"/>
      <c r="S3647" s="378"/>
      <c r="T3647" s="372"/>
      <c r="U3647" s="372"/>
      <c r="V3647" s="372"/>
    </row>
    <row r="3648" spans="1:22">
      <c r="A3648" s="52"/>
      <c r="B3648" s="50">
        <f t="shared" si="64"/>
        <v>3626</v>
      </c>
      <c r="C3648" s="913"/>
      <c r="D3648" s="913"/>
      <c r="E3648" s="913"/>
      <c r="F3648" s="55"/>
      <c r="L3648" s="372"/>
      <c r="M3648" s="372"/>
      <c r="S3648" s="378"/>
      <c r="T3648" s="372"/>
      <c r="U3648" s="372"/>
      <c r="V3648" s="372"/>
    </row>
    <row r="3649" spans="1:22">
      <c r="A3649" s="52"/>
      <c r="B3649" s="50">
        <f t="shared" si="64"/>
        <v>3627</v>
      </c>
      <c r="C3649" s="913"/>
      <c r="D3649" s="913"/>
      <c r="E3649" s="913"/>
      <c r="F3649" s="55"/>
      <c r="L3649" s="372"/>
      <c r="M3649" s="372"/>
      <c r="S3649" s="378"/>
      <c r="T3649" s="372"/>
      <c r="U3649" s="372"/>
      <c r="V3649" s="372"/>
    </row>
    <row r="3650" spans="1:22">
      <c r="A3650" s="52"/>
      <c r="B3650" s="50">
        <f t="shared" si="64"/>
        <v>3628</v>
      </c>
      <c r="C3650" s="913"/>
      <c r="D3650" s="913"/>
      <c r="E3650" s="913"/>
      <c r="F3650" s="55"/>
      <c r="L3650" s="372"/>
      <c r="M3650" s="372"/>
      <c r="S3650" s="378"/>
      <c r="T3650" s="372"/>
      <c r="U3650" s="372"/>
      <c r="V3650" s="372"/>
    </row>
    <row r="3651" spans="1:22">
      <c r="A3651" s="52"/>
      <c r="B3651" s="50">
        <f t="shared" si="64"/>
        <v>3629</v>
      </c>
      <c r="C3651" s="913"/>
      <c r="D3651" s="913"/>
      <c r="E3651" s="913"/>
      <c r="F3651" s="55"/>
      <c r="L3651" s="372"/>
      <c r="M3651" s="372"/>
      <c r="S3651" s="378"/>
      <c r="T3651" s="372"/>
      <c r="U3651" s="372"/>
      <c r="V3651" s="372"/>
    </row>
    <row r="3652" spans="1:22">
      <c r="A3652" s="52"/>
      <c r="B3652" s="50">
        <f t="shared" si="64"/>
        <v>3630</v>
      </c>
      <c r="C3652" s="913"/>
      <c r="D3652" s="913"/>
      <c r="E3652" s="913"/>
      <c r="F3652" s="55"/>
      <c r="L3652" s="372"/>
      <c r="M3652" s="372"/>
      <c r="S3652" s="378"/>
      <c r="T3652" s="372"/>
      <c r="U3652" s="372"/>
      <c r="V3652" s="372"/>
    </row>
    <row r="3653" spans="1:22">
      <c r="A3653" s="52"/>
      <c r="B3653" s="50">
        <f t="shared" si="64"/>
        <v>3631</v>
      </c>
      <c r="C3653" s="913"/>
      <c r="D3653" s="913"/>
      <c r="E3653" s="913"/>
      <c r="F3653" s="55"/>
      <c r="L3653" s="372"/>
      <c r="M3653" s="372"/>
      <c r="S3653" s="378"/>
      <c r="T3653" s="372"/>
      <c r="U3653" s="372"/>
      <c r="V3653" s="372"/>
    </row>
    <row r="3654" spans="1:22">
      <c r="A3654" s="52"/>
      <c r="B3654" s="50">
        <f t="shared" si="64"/>
        <v>3632</v>
      </c>
      <c r="C3654" s="913"/>
      <c r="D3654" s="913"/>
      <c r="E3654" s="913"/>
      <c r="F3654" s="55"/>
      <c r="L3654" s="372"/>
      <c r="M3654" s="372"/>
      <c r="S3654" s="378"/>
      <c r="T3654" s="372"/>
      <c r="U3654" s="372"/>
      <c r="V3654" s="372"/>
    </row>
    <row r="3655" spans="1:22">
      <c r="A3655" s="52"/>
      <c r="B3655" s="50">
        <f t="shared" si="64"/>
        <v>3633</v>
      </c>
      <c r="C3655" s="913"/>
      <c r="D3655" s="913"/>
      <c r="E3655" s="913"/>
      <c r="F3655" s="55"/>
      <c r="L3655" s="372"/>
      <c r="M3655" s="372"/>
      <c r="S3655" s="378"/>
      <c r="T3655" s="372"/>
      <c r="U3655" s="372"/>
      <c r="V3655" s="372"/>
    </row>
    <row r="3656" spans="1:22">
      <c r="A3656" s="52"/>
      <c r="B3656" s="50">
        <f t="shared" si="64"/>
        <v>3634</v>
      </c>
      <c r="C3656" s="913"/>
      <c r="D3656" s="913"/>
      <c r="E3656" s="913"/>
      <c r="F3656" s="55"/>
      <c r="L3656" s="372"/>
      <c r="M3656" s="372"/>
      <c r="S3656" s="378"/>
      <c r="T3656" s="372"/>
      <c r="U3656" s="372"/>
      <c r="V3656" s="372"/>
    </row>
    <row r="3657" spans="1:22">
      <c r="A3657" s="52"/>
      <c r="B3657" s="50">
        <f t="shared" si="64"/>
        <v>3635</v>
      </c>
      <c r="C3657" s="913"/>
      <c r="D3657" s="913"/>
      <c r="E3657" s="913"/>
      <c r="F3657" s="55"/>
      <c r="L3657" s="372"/>
      <c r="M3657" s="372"/>
      <c r="S3657" s="378"/>
      <c r="T3657" s="372"/>
      <c r="U3657" s="372"/>
      <c r="V3657" s="372"/>
    </row>
    <row r="3658" spans="1:22">
      <c r="A3658" s="52"/>
      <c r="B3658" s="50">
        <f t="shared" si="64"/>
        <v>3636</v>
      </c>
      <c r="C3658" s="913"/>
      <c r="D3658" s="913"/>
      <c r="E3658" s="913"/>
      <c r="F3658" s="55"/>
      <c r="L3658" s="372"/>
      <c r="M3658" s="372"/>
      <c r="S3658" s="378"/>
      <c r="T3658" s="372"/>
      <c r="U3658" s="372"/>
      <c r="V3658" s="372"/>
    </row>
    <row r="3659" spans="1:22">
      <c r="A3659" s="52"/>
      <c r="B3659" s="50">
        <f t="shared" si="64"/>
        <v>3637</v>
      </c>
      <c r="C3659" s="913"/>
      <c r="D3659" s="913"/>
      <c r="E3659" s="913"/>
      <c r="F3659" s="55"/>
      <c r="L3659" s="372"/>
      <c r="M3659" s="372"/>
      <c r="S3659" s="378"/>
      <c r="T3659" s="372"/>
      <c r="U3659" s="372"/>
      <c r="V3659" s="372"/>
    </row>
    <row r="3660" spans="1:22">
      <c r="A3660" s="52"/>
      <c r="B3660" s="50">
        <f t="shared" si="64"/>
        <v>3638</v>
      </c>
      <c r="C3660" s="913"/>
      <c r="D3660" s="913"/>
      <c r="E3660" s="913"/>
      <c r="F3660" s="55"/>
      <c r="L3660" s="372"/>
      <c r="M3660" s="372"/>
      <c r="S3660" s="378"/>
      <c r="T3660" s="372"/>
      <c r="U3660" s="372"/>
      <c r="V3660" s="372"/>
    </row>
    <row r="3661" spans="1:22">
      <c r="A3661" s="52"/>
      <c r="B3661" s="50">
        <f t="shared" si="64"/>
        <v>3639</v>
      </c>
      <c r="C3661" s="913"/>
      <c r="D3661" s="913"/>
      <c r="E3661" s="913"/>
      <c r="F3661" s="55"/>
      <c r="L3661" s="372"/>
      <c r="M3661" s="372"/>
      <c r="S3661" s="378"/>
      <c r="T3661" s="372"/>
      <c r="U3661" s="372"/>
      <c r="V3661" s="372"/>
    </row>
    <row r="3662" spans="1:22">
      <c r="A3662" s="52"/>
      <c r="B3662" s="50">
        <f t="shared" si="64"/>
        <v>3640</v>
      </c>
      <c r="C3662" s="913"/>
      <c r="D3662" s="913"/>
      <c r="E3662" s="913"/>
      <c r="F3662" s="55"/>
      <c r="L3662" s="372"/>
      <c r="M3662" s="372"/>
      <c r="S3662" s="378"/>
      <c r="T3662" s="372"/>
      <c r="U3662" s="372"/>
      <c r="V3662" s="372"/>
    </row>
    <row r="3663" spans="1:22">
      <c r="A3663" s="52"/>
      <c r="B3663" s="50">
        <f t="shared" si="64"/>
        <v>3641</v>
      </c>
      <c r="C3663" s="913"/>
      <c r="D3663" s="913"/>
      <c r="E3663" s="913"/>
      <c r="F3663" s="55"/>
      <c r="L3663" s="372"/>
      <c r="M3663" s="372"/>
      <c r="S3663" s="378"/>
      <c r="T3663" s="372"/>
      <c r="U3663" s="372"/>
      <c r="V3663" s="372"/>
    </row>
    <row r="3664" spans="1:22">
      <c r="A3664" s="52"/>
      <c r="B3664" s="50">
        <f t="shared" si="64"/>
        <v>3642</v>
      </c>
      <c r="C3664" s="913"/>
      <c r="D3664" s="913"/>
      <c r="E3664" s="913"/>
      <c r="F3664" s="55"/>
      <c r="L3664" s="372"/>
      <c r="M3664" s="372"/>
      <c r="S3664" s="378"/>
      <c r="T3664" s="372"/>
      <c r="U3664" s="372"/>
      <c r="V3664" s="372"/>
    </row>
    <row r="3665" spans="1:22">
      <c r="A3665" s="52"/>
      <c r="B3665" s="50">
        <f t="shared" si="64"/>
        <v>3643</v>
      </c>
      <c r="C3665" s="913"/>
      <c r="D3665" s="913"/>
      <c r="E3665" s="913"/>
      <c r="F3665" s="55"/>
      <c r="L3665" s="372"/>
      <c r="M3665" s="372"/>
      <c r="S3665" s="378"/>
      <c r="T3665" s="372"/>
      <c r="U3665" s="372"/>
      <c r="V3665" s="372"/>
    </row>
    <row r="3666" spans="1:22">
      <c r="A3666" s="52"/>
      <c r="B3666" s="50">
        <f t="shared" si="64"/>
        <v>3644</v>
      </c>
      <c r="C3666" s="913"/>
      <c r="D3666" s="913"/>
      <c r="E3666" s="913"/>
      <c r="F3666" s="55"/>
      <c r="L3666" s="372"/>
      <c r="M3666" s="372"/>
      <c r="S3666" s="378"/>
      <c r="T3666" s="372"/>
      <c r="U3666" s="372"/>
      <c r="V3666" s="372"/>
    </row>
    <row r="3667" spans="1:22">
      <c r="A3667" s="52"/>
      <c r="B3667" s="50">
        <f t="shared" si="64"/>
        <v>3645</v>
      </c>
      <c r="C3667" s="913"/>
      <c r="D3667" s="913"/>
      <c r="E3667" s="913"/>
      <c r="F3667" s="55"/>
      <c r="L3667" s="372"/>
      <c r="M3667" s="372"/>
      <c r="S3667" s="378"/>
      <c r="T3667" s="372"/>
      <c r="U3667" s="372"/>
      <c r="V3667" s="372"/>
    </row>
    <row r="3668" spans="1:22">
      <c r="A3668" s="52"/>
      <c r="B3668" s="50">
        <f t="shared" si="64"/>
        <v>3646</v>
      </c>
      <c r="C3668" s="913"/>
      <c r="D3668" s="913"/>
      <c r="E3668" s="913"/>
      <c r="F3668" s="55"/>
      <c r="L3668" s="372"/>
      <c r="M3668" s="372"/>
      <c r="S3668" s="378"/>
      <c r="T3668" s="372"/>
      <c r="U3668" s="372"/>
      <c r="V3668" s="372"/>
    </row>
    <row r="3669" spans="1:22">
      <c r="A3669" s="52"/>
      <c r="B3669" s="50">
        <f t="shared" si="64"/>
        <v>3647</v>
      </c>
      <c r="C3669" s="913"/>
      <c r="D3669" s="913"/>
      <c r="E3669" s="913"/>
      <c r="F3669" s="55"/>
      <c r="L3669" s="372"/>
      <c r="M3669" s="372"/>
      <c r="S3669" s="378"/>
      <c r="T3669" s="372"/>
      <c r="U3669" s="372"/>
      <c r="V3669" s="372"/>
    </row>
    <row r="3670" spans="1:22">
      <c r="A3670" s="52"/>
      <c r="B3670" s="50">
        <f t="shared" si="64"/>
        <v>3648</v>
      </c>
      <c r="C3670" s="913"/>
      <c r="D3670" s="913"/>
      <c r="E3670" s="913"/>
      <c r="F3670" s="55"/>
      <c r="L3670" s="372"/>
      <c r="M3670" s="372"/>
      <c r="S3670" s="378"/>
      <c r="T3670" s="372"/>
      <c r="U3670" s="372"/>
      <c r="V3670" s="372"/>
    </row>
    <row r="3671" spans="1:22">
      <c r="A3671" s="52"/>
      <c r="B3671" s="50">
        <f t="shared" si="64"/>
        <v>3649</v>
      </c>
      <c r="C3671" s="913"/>
      <c r="D3671" s="913"/>
      <c r="E3671" s="913"/>
      <c r="F3671" s="55"/>
      <c r="L3671" s="372"/>
      <c r="M3671" s="372"/>
      <c r="S3671" s="378"/>
      <c r="T3671" s="372"/>
      <c r="U3671" s="372"/>
      <c r="V3671" s="372"/>
    </row>
    <row r="3672" spans="1:22">
      <c r="A3672" s="52"/>
      <c r="B3672" s="50">
        <f t="shared" si="64"/>
        <v>3650</v>
      </c>
      <c r="C3672" s="913"/>
      <c r="D3672" s="913"/>
      <c r="E3672" s="913"/>
      <c r="F3672" s="55"/>
      <c r="L3672" s="372"/>
      <c r="M3672" s="372"/>
      <c r="S3672" s="378"/>
      <c r="T3672" s="372"/>
      <c r="U3672" s="372"/>
      <c r="V3672" s="372"/>
    </row>
    <row r="3673" spans="1:22">
      <c r="A3673" s="52"/>
      <c r="B3673" s="50">
        <f t="shared" ref="B3673:B3736" si="65">B3672+1</f>
        <v>3651</v>
      </c>
      <c r="C3673" s="913"/>
      <c r="D3673" s="913"/>
      <c r="E3673" s="913"/>
      <c r="F3673" s="55"/>
      <c r="L3673" s="372"/>
      <c r="M3673" s="372"/>
      <c r="S3673" s="378"/>
      <c r="T3673" s="372"/>
      <c r="U3673" s="372"/>
      <c r="V3673" s="372"/>
    </row>
    <row r="3674" spans="1:22">
      <c r="A3674" s="52"/>
      <c r="B3674" s="50">
        <f t="shared" si="65"/>
        <v>3652</v>
      </c>
      <c r="C3674" s="913"/>
      <c r="D3674" s="913"/>
      <c r="E3674" s="913"/>
      <c r="F3674" s="55"/>
      <c r="L3674" s="372"/>
      <c r="M3674" s="372"/>
      <c r="S3674" s="378"/>
      <c r="T3674" s="372"/>
      <c r="U3674" s="372"/>
      <c r="V3674" s="372"/>
    </row>
    <row r="3675" spans="1:22">
      <c r="A3675" s="52"/>
      <c r="B3675" s="50">
        <f t="shared" si="65"/>
        <v>3653</v>
      </c>
      <c r="C3675" s="913"/>
      <c r="D3675" s="913"/>
      <c r="E3675" s="913"/>
      <c r="F3675" s="55"/>
      <c r="L3675" s="372"/>
      <c r="M3675" s="372"/>
      <c r="S3675" s="378"/>
      <c r="T3675" s="372"/>
      <c r="U3675" s="372"/>
      <c r="V3675" s="372"/>
    </row>
    <row r="3676" spans="1:22">
      <c r="A3676" s="52"/>
      <c r="B3676" s="50">
        <f t="shared" si="65"/>
        <v>3654</v>
      </c>
      <c r="C3676" s="913"/>
      <c r="D3676" s="913"/>
      <c r="E3676" s="913"/>
      <c r="F3676" s="55"/>
      <c r="L3676" s="372"/>
      <c r="M3676" s="372"/>
      <c r="S3676" s="378"/>
      <c r="T3676" s="372"/>
      <c r="U3676" s="372"/>
      <c r="V3676" s="372"/>
    </row>
    <row r="3677" spans="1:22">
      <c r="A3677" s="52"/>
      <c r="B3677" s="50">
        <f t="shared" si="65"/>
        <v>3655</v>
      </c>
      <c r="C3677" s="913"/>
      <c r="D3677" s="913"/>
      <c r="E3677" s="913"/>
      <c r="F3677" s="55"/>
      <c r="L3677" s="372"/>
      <c r="M3677" s="372"/>
      <c r="S3677" s="378"/>
      <c r="T3677" s="372"/>
      <c r="U3677" s="372"/>
      <c r="V3677" s="372"/>
    </row>
    <row r="3678" spans="1:22">
      <c r="A3678" s="52"/>
      <c r="B3678" s="50">
        <f t="shared" si="65"/>
        <v>3656</v>
      </c>
      <c r="C3678" s="913"/>
      <c r="D3678" s="913"/>
      <c r="E3678" s="913"/>
      <c r="F3678" s="55"/>
      <c r="L3678" s="372"/>
      <c r="M3678" s="372"/>
      <c r="S3678" s="378"/>
      <c r="T3678" s="372"/>
      <c r="U3678" s="372"/>
      <c r="V3678" s="372"/>
    </row>
    <row r="3679" spans="1:22">
      <c r="A3679" s="52"/>
      <c r="B3679" s="50">
        <f t="shared" si="65"/>
        <v>3657</v>
      </c>
      <c r="C3679" s="913"/>
      <c r="D3679" s="913"/>
      <c r="E3679" s="913"/>
      <c r="F3679" s="55"/>
      <c r="L3679" s="372"/>
      <c r="M3679" s="372"/>
      <c r="S3679" s="378"/>
      <c r="T3679" s="372"/>
      <c r="U3679" s="372"/>
      <c r="V3679" s="372"/>
    </row>
    <row r="3680" spans="1:22">
      <c r="A3680" s="52"/>
      <c r="B3680" s="50">
        <f t="shared" si="65"/>
        <v>3658</v>
      </c>
      <c r="C3680" s="913"/>
      <c r="D3680" s="913"/>
      <c r="E3680" s="913"/>
      <c r="F3680" s="55"/>
      <c r="L3680" s="372"/>
      <c r="M3680" s="372"/>
      <c r="S3680" s="378"/>
      <c r="T3680" s="372"/>
      <c r="U3680" s="372"/>
      <c r="V3680" s="372"/>
    </row>
    <row r="3681" spans="1:22">
      <c r="A3681" s="52"/>
      <c r="B3681" s="50">
        <f t="shared" si="65"/>
        <v>3659</v>
      </c>
      <c r="C3681" s="913"/>
      <c r="D3681" s="913"/>
      <c r="E3681" s="913"/>
      <c r="F3681" s="55"/>
      <c r="L3681" s="372"/>
      <c r="M3681" s="372"/>
      <c r="S3681" s="378"/>
      <c r="T3681" s="372"/>
      <c r="U3681" s="372"/>
      <c r="V3681" s="372"/>
    </row>
    <row r="3682" spans="1:22">
      <c r="A3682" s="52"/>
      <c r="B3682" s="50">
        <f t="shared" si="65"/>
        <v>3660</v>
      </c>
      <c r="C3682" s="913"/>
      <c r="D3682" s="913"/>
      <c r="E3682" s="913"/>
      <c r="F3682" s="55"/>
      <c r="L3682" s="372"/>
      <c r="M3682" s="372"/>
      <c r="S3682" s="378"/>
      <c r="T3682" s="372"/>
      <c r="U3682" s="372"/>
      <c r="V3682" s="372"/>
    </row>
    <row r="3683" spans="1:22">
      <c r="A3683" s="52"/>
      <c r="B3683" s="50">
        <f t="shared" si="65"/>
        <v>3661</v>
      </c>
      <c r="C3683" s="913"/>
      <c r="D3683" s="913"/>
      <c r="E3683" s="913"/>
      <c r="F3683" s="55"/>
      <c r="L3683" s="372"/>
      <c r="M3683" s="372"/>
      <c r="S3683" s="378"/>
      <c r="T3683" s="372"/>
      <c r="U3683" s="372"/>
      <c r="V3683" s="372"/>
    </row>
    <row r="3684" spans="1:22">
      <c r="A3684" s="52"/>
      <c r="B3684" s="50">
        <f t="shared" si="65"/>
        <v>3662</v>
      </c>
      <c r="C3684" s="913"/>
      <c r="D3684" s="913"/>
      <c r="E3684" s="913"/>
      <c r="F3684" s="55"/>
      <c r="L3684" s="372"/>
      <c r="M3684" s="372"/>
      <c r="S3684" s="378"/>
      <c r="T3684" s="372"/>
      <c r="U3684" s="372"/>
      <c r="V3684" s="372"/>
    </row>
    <row r="3685" spans="1:22">
      <c r="A3685" s="52"/>
      <c r="B3685" s="50">
        <f t="shared" si="65"/>
        <v>3663</v>
      </c>
      <c r="C3685" s="913"/>
      <c r="D3685" s="913"/>
      <c r="E3685" s="913"/>
      <c r="F3685" s="55"/>
      <c r="L3685" s="372"/>
      <c r="M3685" s="372"/>
      <c r="S3685" s="378"/>
      <c r="T3685" s="372"/>
      <c r="U3685" s="372"/>
      <c r="V3685" s="372"/>
    </row>
    <row r="3686" spans="1:22">
      <c r="A3686" s="52"/>
      <c r="B3686" s="50">
        <f t="shared" si="65"/>
        <v>3664</v>
      </c>
      <c r="C3686" s="913"/>
      <c r="D3686" s="913"/>
      <c r="E3686" s="913"/>
      <c r="F3686" s="55"/>
      <c r="L3686" s="372"/>
      <c r="M3686" s="372"/>
      <c r="S3686" s="378"/>
      <c r="T3686" s="372"/>
      <c r="U3686" s="372"/>
      <c r="V3686" s="372"/>
    </row>
    <row r="3687" spans="1:22">
      <c r="A3687" s="52"/>
      <c r="B3687" s="50">
        <f t="shared" si="65"/>
        <v>3665</v>
      </c>
      <c r="C3687" s="913"/>
      <c r="D3687" s="913"/>
      <c r="E3687" s="913"/>
      <c r="F3687" s="55"/>
      <c r="L3687" s="372"/>
      <c r="M3687" s="372"/>
      <c r="S3687" s="378"/>
      <c r="T3687" s="372"/>
      <c r="U3687" s="372"/>
      <c r="V3687" s="372"/>
    </row>
    <row r="3688" spans="1:22">
      <c r="A3688" s="52"/>
      <c r="B3688" s="50">
        <f t="shared" si="65"/>
        <v>3666</v>
      </c>
      <c r="C3688" s="913"/>
      <c r="D3688" s="913"/>
      <c r="E3688" s="913"/>
      <c r="F3688" s="55"/>
      <c r="L3688" s="372"/>
      <c r="M3688" s="372"/>
      <c r="S3688" s="378"/>
      <c r="T3688" s="372"/>
      <c r="U3688" s="372"/>
      <c r="V3688" s="372"/>
    </row>
    <row r="3689" spans="1:22">
      <c r="A3689" s="52"/>
      <c r="B3689" s="50">
        <f t="shared" si="65"/>
        <v>3667</v>
      </c>
      <c r="C3689" s="913"/>
      <c r="D3689" s="913"/>
      <c r="E3689" s="913"/>
      <c r="F3689" s="55"/>
      <c r="L3689" s="372"/>
      <c r="M3689" s="372"/>
      <c r="S3689" s="378"/>
      <c r="T3689" s="372"/>
      <c r="U3689" s="372"/>
      <c r="V3689" s="372"/>
    </row>
    <row r="3690" spans="1:22">
      <c r="A3690" s="52"/>
      <c r="B3690" s="50">
        <f t="shared" si="65"/>
        <v>3668</v>
      </c>
      <c r="C3690" s="913"/>
      <c r="D3690" s="913"/>
      <c r="E3690" s="913"/>
      <c r="F3690" s="55"/>
      <c r="L3690" s="372"/>
      <c r="M3690" s="372"/>
      <c r="S3690" s="378"/>
      <c r="T3690" s="372"/>
      <c r="U3690" s="372"/>
      <c r="V3690" s="372"/>
    </row>
    <row r="3691" spans="1:22">
      <c r="A3691" s="52"/>
      <c r="B3691" s="50">
        <f t="shared" si="65"/>
        <v>3669</v>
      </c>
      <c r="C3691" s="913"/>
      <c r="D3691" s="913"/>
      <c r="E3691" s="913"/>
      <c r="F3691" s="55"/>
      <c r="L3691" s="372"/>
      <c r="M3691" s="372"/>
      <c r="S3691" s="378"/>
      <c r="T3691" s="372"/>
      <c r="U3691" s="372"/>
      <c r="V3691" s="372"/>
    </row>
    <row r="3692" spans="1:22">
      <c r="A3692" s="52"/>
      <c r="B3692" s="50">
        <f t="shared" si="65"/>
        <v>3670</v>
      </c>
      <c r="C3692" s="913"/>
      <c r="D3692" s="913"/>
      <c r="E3692" s="913"/>
      <c r="F3692" s="55"/>
      <c r="L3692" s="372"/>
      <c r="M3692" s="372"/>
      <c r="S3692" s="378"/>
      <c r="T3692" s="372"/>
      <c r="U3692" s="372"/>
      <c r="V3692" s="372"/>
    </row>
    <row r="3693" spans="1:22">
      <c r="A3693" s="52"/>
      <c r="B3693" s="50">
        <f t="shared" si="65"/>
        <v>3671</v>
      </c>
      <c r="C3693" s="913"/>
      <c r="D3693" s="913"/>
      <c r="E3693" s="913"/>
      <c r="F3693" s="55"/>
      <c r="L3693" s="372"/>
      <c r="M3693" s="372"/>
      <c r="S3693" s="378"/>
      <c r="T3693" s="372"/>
      <c r="U3693" s="372"/>
      <c r="V3693" s="372"/>
    </row>
    <row r="3694" spans="1:22">
      <c r="A3694" s="52"/>
      <c r="B3694" s="50">
        <f t="shared" si="65"/>
        <v>3672</v>
      </c>
      <c r="C3694" s="913"/>
      <c r="D3694" s="913"/>
      <c r="E3694" s="913"/>
      <c r="F3694" s="55"/>
      <c r="L3694" s="372"/>
      <c r="M3694" s="372"/>
      <c r="S3694" s="378"/>
      <c r="T3694" s="372"/>
      <c r="U3694" s="372"/>
      <c r="V3694" s="372"/>
    </row>
    <row r="3695" spans="1:22">
      <c r="A3695" s="52"/>
      <c r="B3695" s="50">
        <f t="shared" si="65"/>
        <v>3673</v>
      </c>
      <c r="C3695" s="913"/>
      <c r="D3695" s="913"/>
      <c r="E3695" s="913"/>
      <c r="F3695" s="55"/>
      <c r="L3695" s="372"/>
      <c r="M3695" s="372"/>
      <c r="S3695" s="378"/>
      <c r="T3695" s="372"/>
      <c r="U3695" s="372"/>
      <c r="V3695" s="372"/>
    </row>
    <row r="3696" spans="1:22">
      <c r="A3696" s="52"/>
      <c r="B3696" s="50">
        <f t="shared" si="65"/>
        <v>3674</v>
      </c>
      <c r="C3696" s="913"/>
      <c r="D3696" s="913"/>
      <c r="E3696" s="913"/>
      <c r="F3696" s="55"/>
      <c r="L3696" s="372"/>
      <c r="M3696" s="372"/>
      <c r="S3696" s="378"/>
      <c r="T3696" s="372"/>
      <c r="U3696" s="372"/>
      <c r="V3696" s="372"/>
    </row>
    <row r="3697" spans="1:22">
      <c r="A3697" s="52"/>
      <c r="B3697" s="50">
        <f t="shared" si="65"/>
        <v>3675</v>
      </c>
      <c r="C3697" s="913"/>
      <c r="D3697" s="913"/>
      <c r="E3697" s="913"/>
      <c r="F3697" s="55"/>
      <c r="L3697" s="372"/>
      <c r="M3697" s="372"/>
      <c r="S3697" s="378"/>
      <c r="T3697" s="372"/>
      <c r="U3697" s="372"/>
      <c r="V3697" s="372"/>
    </row>
    <row r="3698" spans="1:22">
      <c r="A3698" s="52"/>
      <c r="B3698" s="50">
        <f t="shared" si="65"/>
        <v>3676</v>
      </c>
      <c r="C3698" s="913"/>
      <c r="D3698" s="913"/>
      <c r="E3698" s="913"/>
      <c r="F3698" s="55"/>
      <c r="L3698" s="372"/>
      <c r="M3698" s="372"/>
      <c r="S3698" s="378"/>
      <c r="T3698" s="372"/>
      <c r="U3698" s="372"/>
      <c r="V3698" s="372"/>
    </row>
    <row r="3699" spans="1:22">
      <c r="A3699" s="52"/>
      <c r="B3699" s="50">
        <f t="shared" si="65"/>
        <v>3677</v>
      </c>
      <c r="C3699" s="913"/>
      <c r="D3699" s="913"/>
      <c r="E3699" s="913"/>
      <c r="F3699" s="55"/>
      <c r="L3699" s="372"/>
      <c r="M3699" s="372"/>
      <c r="S3699" s="378"/>
      <c r="T3699" s="372"/>
      <c r="U3699" s="372"/>
      <c r="V3699" s="372"/>
    </row>
    <row r="3700" spans="1:22">
      <c r="A3700" s="52"/>
      <c r="B3700" s="50">
        <f t="shared" si="65"/>
        <v>3678</v>
      </c>
      <c r="C3700" s="913"/>
      <c r="D3700" s="913"/>
      <c r="E3700" s="913"/>
      <c r="F3700" s="55"/>
      <c r="L3700" s="372"/>
      <c r="M3700" s="372"/>
      <c r="S3700" s="378"/>
      <c r="T3700" s="372"/>
      <c r="U3700" s="372"/>
      <c r="V3700" s="372"/>
    </row>
    <row r="3701" spans="1:22">
      <c r="A3701" s="52"/>
      <c r="B3701" s="50">
        <f t="shared" si="65"/>
        <v>3679</v>
      </c>
      <c r="C3701" s="913"/>
      <c r="D3701" s="913"/>
      <c r="E3701" s="913"/>
      <c r="F3701" s="55"/>
      <c r="L3701" s="372"/>
      <c r="M3701" s="372"/>
      <c r="S3701" s="378"/>
      <c r="T3701" s="372"/>
      <c r="U3701" s="372"/>
      <c r="V3701" s="372"/>
    </row>
    <row r="3702" spans="1:22">
      <c r="A3702" s="52"/>
      <c r="B3702" s="50">
        <f t="shared" si="65"/>
        <v>3680</v>
      </c>
      <c r="C3702" s="913"/>
      <c r="D3702" s="913"/>
      <c r="E3702" s="913"/>
      <c r="F3702" s="55"/>
      <c r="L3702" s="372"/>
      <c r="M3702" s="372"/>
      <c r="S3702" s="378"/>
      <c r="T3702" s="372"/>
      <c r="U3702" s="372"/>
      <c r="V3702" s="372"/>
    </row>
    <row r="3703" spans="1:22">
      <c r="A3703" s="52"/>
      <c r="B3703" s="50">
        <f t="shared" si="65"/>
        <v>3681</v>
      </c>
      <c r="C3703" s="913"/>
      <c r="D3703" s="913"/>
      <c r="E3703" s="913"/>
      <c r="F3703" s="55"/>
      <c r="L3703" s="372"/>
      <c r="M3703" s="372"/>
      <c r="S3703" s="378"/>
      <c r="T3703" s="372"/>
      <c r="U3703" s="372"/>
      <c r="V3703" s="372"/>
    </row>
    <row r="3704" spans="1:22">
      <c r="A3704" s="52"/>
      <c r="B3704" s="50">
        <f t="shared" si="65"/>
        <v>3682</v>
      </c>
      <c r="C3704" s="913"/>
      <c r="D3704" s="913"/>
      <c r="E3704" s="913"/>
      <c r="F3704" s="55"/>
      <c r="L3704" s="372"/>
      <c r="M3704" s="372"/>
      <c r="S3704" s="378"/>
      <c r="T3704" s="372"/>
      <c r="U3704" s="372"/>
      <c r="V3704" s="372"/>
    </row>
    <row r="3705" spans="1:22">
      <c r="A3705" s="52"/>
      <c r="B3705" s="50">
        <f t="shared" si="65"/>
        <v>3683</v>
      </c>
      <c r="C3705" s="913"/>
      <c r="D3705" s="913"/>
      <c r="E3705" s="913"/>
      <c r="F3705" s="55"/>
      <c r="L3705" s="372"/>
      <c r="M3705" s="372"/>
      <c r="S3705" s="378"/>
      <c r="T3705" s="372"/>
      <c r="U3705" s="372"/>
      <c r="V3705" s="372"/>
    </row>
    <row r="3706" spans="1:22">
      <c r="A3706" s="52"/>
      <c r="B3706" s="50">
        <f t="shared" si="65"/>
        <v>3684</v>
      </c>
      <c r="C3706" s="913"/>
      <c r="D3706" s="913"/>
      <c r="E3706" s="913"/>
      <c r="F3706" s="55"/>
      <c r="L3706" s="372"/>
      <c r="M3706" s="372"/>
      <c r="S3706" s="378"/>
      <c r="T3706" s="372"/>
      <c r="U3706" s="372"/>
      <c r="V3706" s="372"/>
    </row>
    <row r="3707" spans="1:22">
      <c r="A3707" s="52"/>
      <c r="B3707" s="50">
        <f t="shared" si="65"/>
        <v>3685</v>
      </c>
      <c r="C3707" s="913"/>
      <c r="D3707" s="913"/>
      <c r="E3707" s="913"/>
      <c r="F3707" s="55"/>
      <c r="L3707" s="372"/>
      <c r="M3707" s="372"/>
      <c r="S3707" s="378"/>
      <c r="T3707" s="372"/>
      <c r="U3707" s="372"/>
      <c r="V3707" s="372"/>
    </row>
    <row r="3708" spans="1:22">
      <c r="A3708" s="52"/>
      <c r="B3708" s="50">
        <f t="shared" si="65"/>
        <v>3686</v>
      </c>
      <c r="C3708" s="913"/>
      <c r="D3708" s="913"/>
      <c r="E3708" s="913"/>
      <c r="F3708" s="55"/>
      <c r="L3708" s="372"/>
      <c r="M3708" s="372"/>
      <c r="S3708" s="378"/>
      <c r="T3708" s="372"/>
      <c r="U3708" s="372"/>
      <c r="V3708" s="372"/>
    </row>
    <row r="3709" spans="1:22">
      <c r="A3709" s="52"/>
      <c r="B3709" s="50">
        <f t="shared" si="65"/>
        <v>3687</v>
      </c>
      <c r="C3709" s="913"/>
      <c r="D3709" s="913"/>
      <c r="E3709" s="913"/>
      <c r="F3709" s="55"/>
      <c r="L3709" s="372"/>
      <c r="M3709" s="372"/>
      <c r="S3709" s="378"/>
      <c r="T3709" s="372"/>
      <c r="U3709" s="372"/>
      <c r="V3709" s="372"/>
    </row>
    <row r="3710" spans="1:22">
      <c r="A3710" s="52"/>
      <c r="B3710" s="50">
        <f t="shared" si="65"/>
        <v>3688</v>
      </c>
      <c r="C3710" s="913"/>
      <c r="D3710" s="913"/>
      <c r="E3710" s="913"/>
      <c r="F3710" s="55"/>
      <c r="L3710" s="372"/>
      <c r="M3710" s="372"/>
      <c r="S3710" s="378"/>
      <c r="T3710" s="372"/>
      <c r="U3710" s="372"/>
      <c r="V3710" s="372"/>
    </row>
    <row r="3711" spans="1:22">
      <c r="A3711" s="52"/>
      <c r="B3711" s="50">
        <f t="shared" si="65"/>
        <v>3689</v>
      </c>
      <c r="C3711" s="913"/>
      <c r="D3711" s="913"/>
      <c r="E3711" s="913"/>
      <c r="F3711" s="55"/>
      <c r="L3711" s="372"/>
      <c r="M3711" s="372"/>
      <c r="S3711" s="378"/>
      <c r="T3711" s="372"/>
      <c r="U3711" s="372"/>
      <c r="V3711" s="372"/>
    </row>
    <row r="3712" spans="1:22">
      <c r="A3712" s="52"/>
      <c r="B3712" s="50">
        <f t="shared" si="65"/>
        <v>3690</v>
      </c>
      <c r="C3712" s="913"/>
      <c r="D3712" s="913"/>
      <c r="E3712" s="913"/>
      <c r="F3712" s="55"/>
      <c r="L3712" s="372"/>
      <c r="M3712" s="372"/>
      <c r="S3712" s="378"/>
      <c r="T3712" s="372"/>
      <c r="U3712" s="372"/>
      <c r="V3712" s="372"/>
    </row>
    <row r="3713" spans="1:22">
      <c r="A3713" s="52"/>
      <c r="B3713" s="50">
        <f t="shared" si="65"/>
        <v>3691</v>
      </c>
      <c r="C3713" s="913"/>
      <c r="D3713" s="913"/>
      <c r="E3713" s="913"/>
      <c r="F3713" s="55"/>
      <c r="L3713" s="372"/>
      <c r="M3713" s="372"/>
      <c r="S3713" s="378"/>
      <c r="T3713" s="372"/>
      <c r="U3713" s="372"/>
      <c r="V3713" s="372"/>
    </row>
    <row r="3714" spans="1:22">
      <c r="A3714" s="52"/>
      <c r="B3714" s="50">
        <f t="shared" si="65"/>
        <v>3692</v>
      </c>
      <c r="C3714" s="913"/>
      <c r="D3714" s="913"/>
      <c r="E3714" s="913"/>
      <c r="F3714" s="55"/>
      <c r="L3714" s="372"/>
      <c r="M3714" s="372"/>
      <c r="S3714" s="378"/>
      <c r="T3714" s="372"/>
      <c r="U3714" s="372"/>
      <c r="V3714" s="372"/>
    </row>
    <row r="3715" spans="1:22">
      <c r="A3715" s="52"/>
      <c r="B3715" s="50">
        <f t="shared" si="65"/>
        <v>3693</v>
      </c>
      <c r="C3715" s="913"/>
      <c r="D3715" s="913"/>
      <c r="E3715" s="913"/>
      <c r="F3715" s="55"/>
      <c r="L3715" s="372"/>
      <c r="M3715" s="372"/>
      <c r="S3715" s="378"/>
      <c r="T3715" s="372"/>
      <c r="U3715" s="372"/>
      <c r="V3715" s="372"/>
    </row>
    <row r="3716" spans="1:22">
      <c r="A3716" s="52"/>
      <c r="B3716" s="50">
        <f t="shared" si="65"/>
        <v>3694</v>
      </c>
      <c r="C3716" s="913"/>
      <c r="D3716" s="913"/>
      <c r="E3716" s="913"/>
      <c r="F3716" s="55"/>
      <c r="L3716" s="372"/>
      <c r="M3716" s="372"/>
      <c r="S3716" s="378"/>
      <c r="T3716" s="372"/>
      <c r="U3716" s="372"/>
      <c r="V3716" s="372"/>
    </row>
    <row r="3717" spans="1:22">
      <c r="A3717" s="52"/>
      <c r="B3717" s="50">
        <f t="shared" si="65"/>
        <v>3695</v>
      </c>
      <c r="C3717" s="913"/>
      <c r="D3717" s="913"/>
      <c r="E3717" s="913"/>
      <c r="F3717" s="55"/>
      <c r="L3717" s="372"/>
      <c r="M3717" s="372"/>
      <c r="S3717" s="378"/>
      <c r="T3717" s="372"/>
      <c r="U3717" s="372"/>
      <c r="V3717" s="372"/>
    </row>
    <row r="3718" spans="1:22">
      <c r="A3718" s="52"/>
      <c r="B3718" s="50">
        <f t="shared" si="65"/>
        <v>3696</v>
      </c>
      <c r="C3718" s="913"/>
      <c r="D3718" s="913"/>
      <c r="E3718" s="913"/>
      <c r="F3718" s="55"/>
      <c r="L3718" s="372"/>
      <c r="M3718" s="372"/>
      <c r="S3718" s="378"/>
      <c r="T3718" s="372"/>
      <c r="U3718" s="372"/>
      <c r="V3718" s="372"/>
    </row>
    <row r="3719" spans="1:22">
      <c r="A3719" s="52"/>
      <c r="B3719" s="50">
        <f t="shared" si="65"/>
        <v>3697</v>
      </c>
      <c r="C3719" s="913"/>
      <c r="D3719" s="913"/>
      <c r="E3719" s="913"/>
      <c r="F3719" s="55"/>
      <c r="L3719" s="372"/>
      <c r="M3719" s="372"/>
      <c r="S3719" s="378"/>
      <c r="T3719" s="372"/>
      <c r="U3719" s="372"/>
      <c r="V3719" s="372"/>
    </row>
    <row r="3720" spans="1:22">
      <c r="A3720" s="52"/>
      <c r="B3720" s="50">
        <f t="shared" si="65"/>
        <v>3698</v>
      </c>
      <c r="C3720" s="913"/>
      <c r="D3720" s="913"/>
      <c r="E3720" s="913"/>
      <c r="F3720" s="55"/>
      <c r="L3720" s="372"/>
      <c r="M3720" s="372"/>
      <c r="S3720" s="378"/>
      <c r="T3720" s="372"/>
      <c r="U3720" s="372"/>
      <c r="V3720" s="372"/>
    </row>
    <row r="3721" spans="1:22">
      <c r="A3721" s="52"/>
      <c r="B3721" s="50">
        <f t="shared" si="65"/>
        <v>3699</v>
      </c>
      <c r="C3721" s="913"/>
      <c r="D3721" s="913"/>
      <c r="E3721" s="913"/>
      <c r="F3721" s="55"/>
      <c r="L3721" s="372"/>
      <c r="M3721" s="372"/>
      <c r="S3721" s="378"/>
      <c r="T3721" s="372"/>
      <c r="U3721" s="372"/>
      <c r="V3721" s="372"/>
    </row>
    <row r="3722" spans="1:22">
      <c r="A3722" s="52"/>
      <c r="B3722" s="50">
        <f t="shared" si="65"/>
        <v>3700</v>
      </c>
      <c r="C3722" s="913"/>
      <c r="D3722" s="913"/>
      <c r="E3722" s="913"/>
      <c r="F3722" s="55"/>
      <c r="L3722" s="372"/>
      <c r="M3722" s="372"/>
      <c r="S3722" s="378"/>
      <c r="T3722" s="372"/>
      <c r="U3722" s="372"/>
      <c r="V3722" s="372"/>
    </row>
    <row r="3723" spans="1:22">
      <c r="A3723" s="52"/>
      <c r="B3723" s="50">
        <f t="shared" si="65"/>
        <v>3701</v>
      </c>
      <c r="C3723" s="913"/>
      <c r="D3723" s="913"/>
      <c r="E3723" s="913"/>
      <c r="F3723" s="55"/>
      <c r="L3723" s="372"/>
      <c r="M3723" s="372"/>
      <c r="S3723" s="378"/>
      <c r="T3723" s="372"/>
      <c r="U3723" s="372"/>
      <c r="V3723" s="372"/>
    </row>
    <row r="3724" spans="1:22">
      <c r="A3724" s="52"/>
      <c r="B3724" s="50">
        <f t="shared" si="65"/>
        <v>3702</v>
      </c>
      <c r="C3724" s="913"/>
      <c r="D3724" s="913"/>
      <c r="E3724" s="913"/>
      <c r="F3724" s="55"/>
      <c r="L3724" s="372"/>
      <c r="M3724" s="372"/>
      <c r="S3724" s="378"/>
      <c r="T3724" s="372"/>
      <c r="U3724" s="372"/>
      <c r="V3724" s="372"/>
    </row>
    <row r="3725" spans="1:22">
      <c r="A3725" s="52"/>
      <c r="B3725" s="50">
        <f t="shared" si="65"/>
        <v>3703</v>
      </c>
      <c r="C3725" s="913"/>
      <c r="D3725" s="913"/>
      <c r="E3725" s="913"/>
      <c r="F3725" s="55"/>
      <c r="L3725" s="372"/>
      <c r="M3725" s="372"/>
      <c r="S3725" s="378"/>
      <c r="T3725" s="372"/>
      <c r="U3725" s="372"/>
      <c r="V3725" s="372"/>
    </row>
    <row r="3726" spans="1:22">
      <c r="A3726" s="52"/>
      <c r="B3726" s="50">
        <f t="shared" si="65"/>
        <v>3704</v>
      </c>
      <c r="C3726" s="913"/>
      <c r="D3726" s="913"/>
      <c r="E3726" s="913"/>
      <c r="F3726" s="55"/>
      <c r="L3726" s="372"/>
      <c r="M3726" s="372"/>
      <c r="S3726" s="378"/>
      <c r="T3726" s="372"/>
      <c r="U3726" s="372"/>
      <c r="V3726" s="372"/>
    </row>
    <row r="3727" spans="1:22">
      <c r="A3727" s="52"/>
      <c r="B3727" s="50">
        <f t="shared" si="65"/>
        <v>3705</v>
      </c>
      <c r="C3727" s="913"/>
      <c r="D3727" s="913"/>
      <c r="E3727" s="913"/>
      <c r="F3727" s="55"/>
      <c r="L3727" s="372"/>
      <c r="M3727" s="372"/>
      <c r="S3727" s="378"/>
      <c r="T3727" s="372"/>
      <c r="U3727" s="372"/>
      <c r="V3727" s="372"/>
    </row>
    <row r="3728" spans="1:22">
      <c r="A3728" s="52"/>
      <c r="B3728" s="50">
        <f t="shared" si="65"/>
        <v>3706</v>
      </c>
      <c r="C3728" s="913"/>
      <c r="D3728" s="913"/>
      <c r="E3728" s="913"/>
      <c r="F3728" s="55"/>
      <c r="L3728" s="372"/>
      <c r="M3728" s="372"/>
      <c r="S3728" s="378"/>
      <c r="T3728" s="372"/>
      <c r="U3728" s="372"/>
      <c r="V3728" s="372"/>
    </row>
    <row r="3729" spans="1:22">
      <c r="A3729" s="52"/>
      <c r="B3729" s="50">
        <f t="shared" si="65"/>
        <v>3707</v>
      </c>
      <c r="C3729" s="913"/>
      <c r="D3729" s="913"/>
      <c r="E3729" s="913"/>
      <c r="F3729" s="55"/>
      <c r="L3729" s="372"/>
      <c r="M3729" s="372"/>
      <c r="S3729" s="378"/>
      <c r="T3729" s="372"/>
      <c r="U3729" s="372"/>
      <c r="V3729" s="372"/>
    </row>
    <row r="3730" spans="1:22">
      <c r="A3730" s="52"/>
      <c r="B3730" s="50">
        <f t="shared" si="65"/>
        <v>3708</v>
      </c>
      <c r="C3730" s="913"/>
      <c r="D3730" s="913"/>
      <c r="E3730" s="913"/>
      <c r="F3730" s="55"/>
      <c r="L3730" s="372"/>
      <c r="M3730" s="372"/>
      <c r="S3730" s="378"/>
      <c r="T3730" s="372"/>
      <c r="U3730" s="372"/>
      <c r="V3730" s="372"/>
    </row>
    <row r="3731" spans="1:22">
      <c r="A3731" s="52"/>
      <c r="B3731" s="50">
        <f t="shared" si="65"/>
        <v>3709</v>
      </c>
      <c r="C3731" s="913"/>
      <c r="D3731" s="913"/>
      <c r="E3731" s="913"/>
      <c r="F3731" s="55"/>
      <c r="L3731" s="372"/>
      <c r="M3731" s="372"/>
      <c r="S3731" s="378"/>
      <c r="T3731" s="372"/>
      <c r="U3731" s="372"/>
      <c r="V3731" s="372"/>
    </row>
    <row r="3732" spans="1:22">
      <c r="A3732" s="52"/>
      <c r="B3732" s="50">
        <f t="shared" si="65"/>
        <v>3710</v>
      </c>
      <c r="C3732" s="913"/>
      <c r="D3732" s="913"/>
      <c r="E3732" s="913"/>
      <c r="F3732" s="55"/>
      <c r="L3732" s="372"/>
      <c r="M3732" s="372"/>
      <c r="S3732" s="378"/>
      <c r="T3732" s="372"/>
      <c r="U3732" s="372"/>
      <c r="V3732" s="372"/>
    </row>
    <row r="3733" spans="1:22">
      <c r="A3733" s="52"/>
      <c r="B3733" s="50">
        <f t="shared" si="65"/>
        <v>3711</v>
      </c>
      <c r="C3733" s="913"/>
      <c r="D3733" s="913"/>
      <c r="E3733" s="913"/>
      <c r="F3733" s="55"/>
      <c r="L3733" s="372"/>
      <c r="M3733" s="372"/>
      <c r="S3733" s="378"/>
      <c r="T3733" s="372"/>
      <c r="U3733" s="372"/>
      <c r="V3733" s="372"/>
    </row>
    <row r="3734" spans="1:22">
      <c r="A3734" s="52"/>
      <c r="B3734" s="50">
        <f t="shared" si="65"/>
        <v>3712</v>
      </c>
      <c r="C3734" s="913"/>
      <c r="D3734" s="913"/>
      <c r="E3734" s="913"/>
      <c r="F3734" s="55"/>
      <c r="L3734" s="372"/>
      <c r="M3734" s="372"/>
      <c r="S3734" s="378"/>
      <c r="T3734" s="372"/>
      <c r="U3734" s="372"/>
      <c r="V3734" s="372"/>
    </row>
    <row r="3735" spans="1:22">
      <c r="A3735" s="52"/>
      <c r="B3735" s="50">
        <f t="shared" si="65"/>
        <v>3713</v>
      </c>
      <c r="C3735" s="913"/>
      <c r="D3735" s="913"/>
      <c r="E3735" s="913"/>
      <c r="F3735" s="55"/>
      <c r="L3735" s="372"/>
      <c r="M3735" s="372"/>
      <c r="S3735" s="378"/>
      <c r="T3735" s="372"/>
      <c r="U3735" s="372"/>
      <c r="V3735" s="372"/>
    </row>
    <row r="3736" spans="1:22">
      <c r="A3736" s="52"/>
      <c r="B3736" s="50">
        <f t="shared" si="65"/>
        <v>3714</v>
      </c>
      <c r="C3736" s="913"/>
      <c r="D3736" s="913"/>
      <c r="E3736" s="913"/>
      <c r="F3736" s="55"/>
      <c r="L3736" s="372"/>
      <c r="M3736" s="372"/>
      <c r="S3736" s="378"/>
      <c r="T3736" s="372"/>
      <c r="U3736" s="372"/>
      <c r="V3736" s="372"/>
    </row>
    <row r="3737" spans="1:22">
      <c r="A3737" s="52"/>
      <c r="B3737" s="50">
        <f t="shared" ref="B3737:B3800" si="66">B3736+1</f>
        <v>3715</v>
      </c>
      <c r="C3737" s="913"/>
      <c r="D3737" s="913"/>
      <c r="E3737" s="913"/>
      <c r="F3737" s="55"/>
      <c r="L3737" s="372"/>
      <c r="M3737" s="372"/>
      <c r="S3737" s="378"/>
      <c r="T3737" s="372"/>
      <c r="U3737" s="372"/>
      <c r="V3737" s="372"/>
    </row>
    <row r="3738" spans="1:22">
      <c r="A3738" s="52"/>
      <c r="B3738" s="50">
        <f t="shared" si="66"/>
        <v>3716</v>
      </c>
      <c r="C3738" s="913"/>
      <c r="D3738" s="913"/>
      <c r="E3738" s="913"/>
      <c r="F3738" s="55"/>
      <c r="L3738" s="372"/>
      <c r="M3738" s="372"/>
      <c r="S3738" s="378"/>
      <c r="T3738" s="372"/>
      <c r="U3738" s="372"/>
      <c r="V3738" s="372"/>
    </row>
    <row r="3739" spans="1:22">
      <c r="A3739" s="52"/>
      <c r="B3739" s="50">
        <f t="shared" si="66"/>
        <v>3717</v>
      </c>
      <c r="C3739" s="913"/>
      <c r="D3739" s="913"/>
      <c r="E3739" s="913"/>
      <c r="F3739" s="55"/>
      <c r="L3739" s="372"/>
      <c r="M3739" s="372"/>
      <c r="S3739" s="378"/>
      <c r="T3739" s="372"/>
      <c r="U3739" s="372"/>
      <c r="V3739" s="372"/>
    </row>
    <row r="3740" spans="1:22">
      <c r="A3740" s="52"/>
      <c r="B3740" s="50">
        <f t="shared" si="66"/>
        <v>3718</v>
      </c>
      <c r="C3740" s="913"/>
      <c r="D3740" s="913"/>
      <c r="E3740" s="913"/>
      <c r="F3740" s="55"/>
      <c r="L3740" s="372"/>
      <c r="M3740" s="372"/>
      <c r="S3740" s="378"/>
      <c r="T3740" s="372"/>
      <c r="U3740" s="372"/>
      <c r="V3740" s="372"/>
    </row>
    <row r="3741" spans="1:22">
      <c r="A3741" s="52"/>
      <c r="B3741" s="50">
        <f t="shared" si="66"/>
        <v>3719</v>
      </c>
      <c r="C3741" s="913"/>
      <c r="D3741" s="913"/>
      <c r="E3741" s="913"/>
      <c r="F3741" s="55"/>
      <c r="L3741" s="372"/>
      <c r="M3741" s="372"/>
      <c r="S3741" s="378"/>
      <c r="T3741" s="372"/>
      <c r="U3741" s="372"/>
      <c r="V3741" s="372"/>
    </row>
    <row r="3742" spans="1:22">
      <c r="A3742" s="52"/>
      <c r="B3742" s="50">
        <f t="shared" si="66"/>
        <v>3720</v>
      </c>
      <c r="C3742" s="913"/>
      <c r="D3742" s="913"/>
      <c r="E3742" s="913"/>
      <c r="F3742" s="55"/>
      <c r="L3742" s="372"/>
      <c r="M3742" s="372"/>
      <c r="S3742" s="378"/>
      <c r="T3742" s="372"/>
      <c r="U3742" s="372"/>
      <c r="V3742" s="372"/>
    </row>
    <row r="3743" spans="1:22">
      <c r="A3743" s="52"/>
      <c r="B3743" s="50">
        <f t="shared" si="66"/>
        <v>3721</v>
      </c>
      <c r="C3743" s="913"/>
      <c r="D3743" s="913"/>
      <c r="E3743" s="913"/>
      <c r="F3743" s="55"/>
      <c r="L3743" s="372"/>
      <c r="M3743" s="372"/>
      <c r="S3743" s="378"/>
      <c r="T3743" s="372"/>
      <c r="U3743" s="372"/>
      <c r="V3743" s="372"/>
    </row>
    <row r="3744" spans="1:22">
      <c r="A3744" s="52"/>
      <c r="B3744" s="50">
        <f t="shared" si="66"/>
        <v>3722</v>
      </c>
      <c r="C3744" s="913"/>
      <c r="D3744" s="913"/>
      <c r="E3744" s="913"/>
      <c r="F3744" s="55"/>
      <c r="L3744" s="372"/>
      <c r="M3744" s="372"/>
      <c r="S3744" s="378"/>
      <c r="T3744" s="372"/>
      <c r="U3744" s="372"/>
      <c r="V3744" s="372"/>
    </row>
    <row r="3745" spans="1:22">
      <c r="A3745" s="52"/>
      <c r="B3745" s="50">
        <f t="shared" si="66"/>
        <v>3723</v>
      </c>
      <c r="C3745" s="913"/>
      <c r="D3745" s="913"/>
      <c r="E3745" s="913"/>
      <c r="F3745" s="55"/>
      <c r="L3745" s="372"/>
      <c r="M3745" s="372"/>
      <c r="S3745" s="378"/>
      <c r="T3745" s="372"/>
      <c r="U3745" s="372"/>
      <c r="V3745" s="372"/>
    </row>
    <row r="3746" spans="1:22">
      <c r="A3746" s="52"/>
      <c r="B3746" s="50">
        <f t="shared" si="66"/>
        <v>3724</v>
      </c>
      <c r="C3746" s="913"/>
      <c r="D3746" s="913"/>
      <c r="E3746" s="913"/>
      <c r="F3746" s="55"/>
      <c r="L3746" s="372"/>
      <c r="M3746" s="372"/>
      <c r="S3746" s="378"/>
      <c r="T3746" s="372"/>
      <c r="U3746" s="372"/>
      <c r="V3746" s="372"/>
    </row>
    <row r="3747" spans="1:22">
      <c r="A3747" s="52"/>
      <c r="B3747" s="50">
        <f t="shared" si="66"/>
        <v>3725</v>
      </c>
      <c r="C3747" s="913"/>
      <c r="D3747" s="913"/>
      <c r="E3747" s="913"/>
      <c r="F3747" s="55"/>
      <c r="L3747" s="372"/>
      <c r="M3747" s="372"/>
      <c r="S3747" s="378"/>
      <c r="T3747" s="372"/>
      <c r="U3747" s="372"/>
      <c r="V3747" s="372"/>
    </row>
    <row r="3748" spans="1:22">
      <c r="A3748" s="52"/>
      <c r="B3748" s="50">
        <f t="shared" si="66"/>
        <v>3726</v>
      </c>
      <c r="C3748" s="913"/>
      <c r="D3748" s="913"/>
      <c r="E3748" s="913"/>
      <c r="F3748" s="55"/>
      <c r="L3748" s="372"/>
      <c r="M3748" s="372"/>
      <c r="S3748" s="378"/>
      <c r="T3748" s="372"/>
      <c r="U3748" s="372"/>
      <c r="V3748" s="372"/>
    </row>
    <row r="3749" spans="1:22">
      <c r="A3749" s="52"/>
      <c r="B3749" s="50">
        <f t="shared" si="66"/>
        <v>3727</v>
      </c>
      <c r="C3749" s="913"/>
      <c r="D3749" s="913"/>
      <c r="E3749" s="913"/>
      <c r="F3749" s="55"/>
      <c r="L3749" s="372"/>
      <c r="M3749" s="372"/>
      <c r="S3749" s="378"/>
      <c r="T3749" s="372"/>
      <c r="U3749" s="372"/>
      <c r="V3749" s="372"/>
    </row>
    <row r="3750" spans="1:22">
      <c r="A3750" s="52"/>
      <c r="B3750" s="50">
        <f t="shared" si="66"/>
        <v>3728</v>
      </c>
      <c r="C3750" s="913"/>
      <c r="D3750" s="913"/>
      <c r="E3750" s="913"/>
      <c r="F3750" s="55"/>
      <c r="L3750" s="372"/>
      <c r="M3750" s="372"/>
      <c r="S3750" s="378"/>
      <c r="T3750" s="372"/>
      <c r="U3750" s="372"/>
      <c r="V3750" s="372"/>
    </row>
    <row r="3751" spans="1:22">
      <c r="A3751" s="52"/>
      <c r="B3751" s="50">
        <f t="shared" si="66"/>
        <v>3729</v>
      </c>
      <c r="C3751" s="913"/>
      <c r="D3751" s="913"/>
      <c r="E3751" s="913"/>
      <c r="F3751" s="55"/>
      <c r="L3751" s="372"/>
      <c r="M3751" s="372"/>
      <c r="S3751" s="378"/>
      <c r="T3751" s="372"/>
      <c r="U3751" s="372"/>
      <c r="V3751" s="372"/>
    </row>
    <row r="3752" spans="1:22">
      <c r="A3752" s="52"/>
      <c r="B3752" s="50">
        <f t="shared" si="66"/>
        <v>3730</v>
      </c>
      <c r="C3752" s="913"/>
      <c r="D3752" s="913"/>
      <c r="E3752" s="913"/>
      <c r="F3752" s="55"/>
      <c r="L3752" s="372"/>
      <c r="M3752" s="372"/>
      <c r="S3752" s="378"/>
      <c r="T3752" s="372"/>
      <c r="U3752" s="372"/>
      <c r="V3752" s="372"/>
    </row>
    <row r="3753" spans="1:22">
      <c r="A3753" s="52"/>
      <c r="B3753" s="50">
        <f t="shared" si="66"/>
        <v>3731</v>
      </c>
      <c r="C3753" s="913"/>
      <c r="D3753" s="913"/>
      <c r="E3753" s="913"/>
      <c r="F3753" s="55"/>
      <c r="L3753" s="372"/>
      <c r="M3753" s="372"/>
      <c r="S3753" s="378"/>
      <c r="T3753" s="372"/>
      <c r="U3753" s="372"/>
      <c r="V3753" s="372"/>
    </row>
    <row r="3754" spans="1:22">
      <c r="A3754" s="52"/>
      <c r="B3754" s="50">
        <f t="shared" si="66"/>
        <v>3732</v>
      </c>
      <c r="C3754" s="913"/>
      <c r="D3754" s="913"/>
      <c r="E3754" s="913"/>
      <c r="F3754" s="55"/>
      <c r="L3754" s="372"/>
      <c r="M3754" s="372"/>
      <c r="S3754" s="378"/>
      <c r="T3754" s="372"/>
      <c r="U3754" s="372"/>
      <c r="V3754" s="372"/>
    </row>
    <row r="3755" spans="1:22">
      <c r="A3755" s="52"/>
      <c r="B3755" s="50">
        <f t="shared" si="66"/>
        <v>3733</v>
      </c>
      <c r="C3755" s="913"/>
      <c r="D3755" s="913"/>
      <c r="E3755" s="913"/>
      <c r="F3755" s="55"/>
      <c r="L3755" s="372"/>
      <c r="M3755" s="372"/>
      <c r="S3755" s="378"/>
      <c r="T3755" s="372"/>
      <c r="U3755" s="372"/>
      <c r="V3755" s="372"/>
    </row>
    <row r="3756" spans="1:22">
      <c r="A3756" s="52"/>
      <c r="B3756" s="50">
        <f t="shared" si="66"/>
        <v>3734</v>
      </c>
      <c r="C3756" s="913"/>
      <c r="D3756" s="913"/>
      <c r="E3756" s="913"/>
      <c r="F3756" s="55"/>
      <c r="L3756" s="372"/>
      <c r="M3756" s="372"/>
      <c r="S3756" s="378"/>
      <c r="T3756" s="372"/>
      <c r="U3756" s="372"/>
      <c r="V3756" s="372"/>
    </row>
    <row r="3757" spans="1:22">
      <c r="A3757" s="52"/>
      <c r="B3757" s="50">
        <f t="shared" si="66"/>
        <v>3735</v>
      </c>
      <c r="C3757" s="913"/>
      <c r="D3757" s="913"/>
      <c r="E3757" s="913"/>
      <c r="F3757" s="55"/>
      <c r="L3757" s="372"/>
      <c r="M3757" s="372"/>
      <c r="S3757" s="378"/>
      <c r="T3757" s="372"/>
      <c r="U3757" s="372"/>
      <c r="V3757" s="372"/>
    </row>
    <row r="3758" spans="1:22">
      <c r="A3758" s="52"/>
      <c r="B3758" s="50">
        <f t="shared" si="66"/>
        <v>3736</v>
      </c>
      <c r="C3758" s="913"/>
      <c r="D3758" s="913"/>
      <c r="E3758" s="913"/>
      <c r="F3758" s="55"/>
      <c r="L3758" s="372"/>
      <c r="M3758" s="372"/>
      <c r="S3758" s="378"/>
      <c r="T3758" s="372"/>
      <c r="U3758" s="372"/>
      <c r="V3758" s="372"/>
    </row>
    <row r="3759" spans="1:22">
      <c r="A3759" s="52"/>
      <c r="B3759" s="50">
        <f t="shared" si="66"/>
        <v>3737</v>
      </c>
      <c r="C3759" s="913"/>
      <c r="D3759" s="913"/>
      <c r="E3759" s="913"/>
      <c r="F3759" s="55"/>
      <c r="L3759" s="372"/>
      <c r="M3759" s="372"/>
      <c r="S3759" s="378"/>
      <c r="T3759" s="372"/>
      <c r="U3759" s="372"/>
      <c r="V3759" s="372"/>
    </row>
    <row r="3760" spans="1:22">
      <c r="A3760" s="52"/>
      <c r="B3760" s="50">
        <f t="shared" si="66"/>
        <v>3738</v>
      </c>
      <c r="C3760" s="913"/>
      <c r="D3760" s="913"/>
      <c r="E3760" s="913"/>
      <c r="F3760" s="55"/>
      <c r="L3760" s="372"/>
      <c r="M3760" s="372"/>
      <c r="S3760" s="378"/>
      <c r="T3760" s="372"/>
      <c r="U3760" s="372"/>
      <c r="V3760" s="372"/>
    </row>
    <row r="3761" spans="1:22">
      <c r="A3761" s="52"/>
      <c r="B3761" s="50">
        <f t="shared" si="66"/>
        <v>3739</v>
      </c>
      <c r="C3761" s="913"/>
      <c r="D3761" s="913"/>
      <c r="E3761" s="913"/>
      <c r="F3761" s="55"/>
      <c r="L3761" s="372"/>
      <c r="M3761" s="372"/>
      <c r="S3761" s="378"/>
      <c r="T3761" s="372"/>
      <c r="U3761" s="372"/>
      <c r="V3761" s="372"/>
    </row>
    <row r="3762" spans="1:22">
      <c r="A3762" s="52"/>
      <c r="B3762" s="50">
        <f t="shared" si="66"/>
        <v>3740</v>
      </c>
      <c r="C3762" s="913"/>
      <c r="D3762" s="913"/>
      <c r="E3762" s="913"/>
      <c r="F3762" s="55"/>
      <c r="L3762" s="372"/>
      <c r="M3762" s="372"/>
      <c r="S3762" s="378"/>
      <c r="T3762" s="372"/>
      <c r="U3762" s="372"/>
      <c r="V3762" s="372"/>
    </row>
    <row r="3763" spans="1:22">
      <c r="A3763" s="52"/>
      <c r="B3763" s="50">
        <f t="shared" si="66"/>
        <v>3741</v>
      </c>
      <c r="C3763" s="913"/>
      <c r="D3763" s="913"/>
      <c r="E3763" s="913"/>
      <c r="F3763" s="55"/>
      <c r="L3763" s="372"/>
      <c r="M3763" s="372"/>
      <c r="S3763" s="378"/>
      <c r="T3763" s="372"/>
      <c r="U3763" s="372"/>
      <c r="V3763" s="372"/>
    </row>
    <row r="3764" spans="1:22">
      <c r="A3764" s="52"/>
      <c r="B3764" s="50">
        <f t="shared" si="66"/>
        <v>3742</v>
      </c>
      <c r="C3764" s="913"/>
      <c r="D3764" s="913"/>
      <c r="E3764" s="913"/>
      <c r="F3764" s="55"/>
      <c r="L3764" s="372"/>
      <c r="M3764" s="372"/>
      <c r="S3764" s="378"/>
      <c r="T3764" s="372"/>
      <c r="U3764" s="372"/>
      <c r="V3764" s="372"/>
    </row>
    <row r="3765" spans="1:22">
      <c r="A3765" s="52"/>
      <c r="B3765" s="50">
        <f t="shared" si="66"/>
        <v>3743</v>
      </c>
      <c r="C3765" s="913"/>
      <c r="D3765" s="913"/>
      <c r="E3765" s="913"/>
      <c r="F3765" s="55"/>
      <c r="L3765" s="372"/>
      <c r="M3765" s="372"/>
      <c r="S3765" s="378"/>
      <c r="T3765" s="372"/>
      <c r="U3765" s="372"/>
      <c r="V3765" s="372"/>
    </row>
    <row r="3766" spans="1:22">
      <c r="A3766" s="52"/>
      <c r="B3766" s="50">
        <f t="shared" si="66"/>
        <v>3744</v>
      </c>
      <c r="C3766" s="913"/>
      <c r="D3766" s="913"/>
      <c r="E3766" s="913"/>
      <c r="F3766" s="55"/>
      <c r="L3766" s="372"/>
      <c r="M3766" s="372"/>
      <c r="S3766" s="378"/>
      <c r="T3766" s="372"/>
      <c r="U3766" s="372"/>
      <c r="V3766" s="372"/>
    </row>
    <row r="3767" spans="1:22">
      <c r="A3767" s="52"/>
      <c r="B3767" s="50">
        <f t="shared" si="66"/>
        <v>3745</v>
      </c>
      <c r="C3767" s="913"/>
      <c r="D3767" s="913"/>
      <c r="E3767" s="913"/>
      <c r="F3767" s="55"/>
      <c r="L3767" s="372"/>
      <c r="M3767" s="372"/>
      <c r="S3767" s="378"/>
      <c r="T3767" s="372"/>
      <c r="U3767" s="372"/>
      <c r="V3767" s="372"/>
    </row>
    <row r="3768" spans="1:22">
      <c r="A3768" s="52"/>
      <c r="B3768" s="50">
        <f t="shared" si="66"/>
        <v>3746</v>
      </c>
      <c r="C3768" s="913"/>
      <c r="D3768" s="913"/>
      <c r="E3768" s="913"/>
      <c r="F3768" s="55"/>
      <c r="L3768" s="372"/>
      <c r="M3768" s="372"/>
      <c r="S3768" s="378"/>
      <c r="T3768" s="372"/>
      <c r="U3768" s="372"/>
      <c r="V3768" s="372"/>
    </row>
    <row r="3769" spans="1:22">
      <c r="A3769" s="52"/>
      <c r="B3769" s="50">
        <f t="shared" si="66"/>
        <v>3747</v>
      </c>
      <c r="C3769" s="913"/>
      <c r="D3769" s="913"/>
      <c r="E3769" s="913"/>
      <c r="F3769" s="55"/>
      <c r="L3769" s="372"/>
      <c r="M3769" s="372"/>
      <c r="S3769" s="378"/>
      <c r="T3769" s="372"/>
      <c r="U3769" s="372"/>
      <c r="V3769" s="372"/>
    </row>
    <row r="3770" spans="1:22">
      <c r="A3770" s="52"/>
      <c r="B3770" s="50">
        <f t="shared" si="66"/>
        <v>3748</v>
      </c>
      <c r="C3770" s="913"/>
      <c r="D3770" s="913"/>
      <c r="E3770" s="913"/>
      <c r="F3770" s="55"/>
      <c r="L3770" s="372"/>
      <c r="M3770" s="372"/>
      <c r="S3770" s="378"/>
      <c r="T3770" s="372"/>
      <c r="U3770" s="372"/>
      <c r="V3770" s="372"/>
    </row>
    <row r="3771" spans="1:22">
      <c r="A3771" s="52"/>
      <c r="B3771" s="50">
        <f t="shared" si="66"/>
        <v>3749</v>
      </c>
      <c r="C3771" s="913"/>
      <c r="D3771" s="913"/>
      <c r="E3771" s="913"/>
      <c r="F3771" s="55"/>
      <c r="L3771" s="372"/>
      <c r="M3771" s="372"/>
      <c r="S3771" s="378"/>
      <c r="T3771" s="372"/>
      <c r="U3771" s="372"/>
      <c r="V3771" s="372"/>
    </row>
    <row r="3772" spans="1:22">
      <c r="A3772" s="52"/>
      <c r="B3772" s="50">
        <f t="shared" si="66"/>
        <v>3750</v>
      </c>
      <c r="C3772" s="913"/>
      <c r="D3772" s="913"/>
      <c r="E3772" s="913"/>
      <c r="F3772" s="55"/>
      <c r="L3772" s="372"/>
      <c r="M3772" s="372"/>
      <c r="S3772" s="378"/>
      <c r="T3772" s="372"/>
      <c r="U3772" s="372"/>
      <c r="V3772" s="372"/>
    </row>
    <row r="3773" spans="1:22">
      <c r="A3773" s="52"/>
      <c r="B3773" s="50">
        <f t="shared" si="66"/>
        <v>3751</v>
      </c>
      <c r="C3773" s="913"/>
      <c r="D3773" s="913"/>
      <c r="E3773" s="913"/>
      <c r="F3773" s="55"/>
      <c r="L3773" s="372"/>
      <c r="M3773" s="372"/>
      <c r="S3773" s="378"/>
      <c r="T3773" s="372"/>
      <c r="U3773" s="372"/>
      <c r="V3773" s="372"/>
    </row>
    <row r="3774" spans="1:22">
      <c r="A3774" s="52"/>
      <c r="B3774" s="50">
        <f t="shared" si="66"/>
        <v>3752</v>
      </c>
      <c r="C3774" s="913"/>
      <c r="D3774" s="913"/>
      <c r="E3774" s="913"/>
      <c r="F3774" s="55"/>
      <c r="L3774" s="372"/>
      <c r="M3774" s="372"/>
      <c r="S3774" s="378"/>
      <c r="T3774" s="372"/>
      <c r="U3774" s="372"/>
      <c r="V3774" s="372"/>
    </row>
    <row r="3775" spans="1:22">
      <c r="A3775" s="52"/>
      <c r="B3775" s="50">
        <f t="shared" si="66"/>
        <v>3753</v>
      </c>
      <c r="C3775" s="913"/>
      <c r="D3775" s="913"/>
      <c r="E3775" s="913"/>
      <c r="F3775" s="55"/>
      <c r="L3775" s="372"/>
      <c r="M3775" s="372"/>
      <c r="S3775" s="378"/>
      <c r="T3775" s="372"/>
      <c r="U3775" s="372"/>
      <c r="V3775" s="372"/>
    </row>
    <row r="3776" spans="1:22">
      <c r="A3776" s="52"/>
      <c r="B3776" s="50">
        <f t="shared" si="66"/>
        <v>3754</v>
      </c>
      <c r="C3776" s="913"/>
      <c r="D3776" s="913"/>
      <c r="E3776" s="913"/>
      <c r="F3776" s="55"/>
      <c r="L3776" s="372"/>
      <c r="M3776" s="372"/>
      <c r="S3776" s="378"/>
      <c r="T3776" s="372"/>
      <c r="U3776" s="372"/>
      <c r="V3776" s="372"/>
    </row>
    <row r="3777" spans="1:22">
      <c r="A3777" s="52"/>
      <c r="B3777" s="50">
        <f t="shared" si="66"/>
        <v>3755</v>
      </c>
      <c r="C3777" s="913"/>
      <c r="D3777" s="913"/>
      <c r="E3777" s="913"/>
      <c r="F3777" s="55"/>
      <c r="L3777" s="372"/>
      <c r="M3777" s="372"/>
      <c r="S3777" s="378"/>
      <c r="T3777" s="372"/>
      <c r="U3777" s="372"/>
      <c r="V3777" s="372"/>
    </row>
    <row r="3778" spans="1:22">
      <c r="A3778" s="52"/>
      <c r="B3778" s="50">
        <f t="shared" si="66"/>
        <v>3756</v>
      </c>
      <c r="C3778" s="913"/>
      <c r="D3778" s="913"/>
      <c r="E3778" s="913"/>
      <c r="F3778" s="55"/>
      <c r="L3778" s="372"/>
      <c r="M3778" s="372"/>
      <c r="S3778" s="378"/>
      <c r="T3778" s="372"/>
      <c r="U3778" s="372"/>
      <c r="V3778" s="372"/>
    </row>
    <row r="3779" spans="1:22">
      <c r="A3779" s="52"/>
      <c r="B3779" s="50">
        <f t="shared" si="66"/>
        <v>3757</v>
      </c>
      <c r="C3779" s="913"/>
      <c r="D3779" s="913"/>
      <c r="E3779" s="913"/>
      <c r="F3779" s="55"/>
      <c r="L3779" s="372"/>
      <c r="M3779" s="372"/>
      <c r="S3779" s="378"/>
      <c r="T3779" s="372"/>
      <c r="U3779" s="372"/>
      <c r="V3779" s="372"/>
    </row>
    <row r="3780" spans="1:22">
      <c r="A3780" s="52"/>
      <c r="B3780" s="50">
        <f t="shared" si="66"/>
        <v>3758</v>
      </c>
      <c r="C3780" s="913"/>
      <c r="D3780" s="913"/>
      <c r="E3780" s="913"/>
      <c r="F3780" s="55"/>
      <c r="L3780" s="372"/>
      <c r="M3780" s="372"/>
      <c r="S3780" s="378"/>
      <c r="T3780" s="372"/>
      <c r="U3780" s="372"/>
      <c r="V3780" s="372"/>
    </row>
    <row r="3781" spans="1:22">
      <c r="A3781" s="52"/>
      <c r="B3781" s="50">
        <f t="shared" si="66"/>
        <v>3759</v>
      </c>
      <c r="C3781" s="913"/>
      <c r="D3781" s="913"/>
      <c r="E3781" s="913"/>
      <c r="F3781" s="55"/>
      <c r="L3781" s="372"/>
      <c r="M3781" s="372"/>
      <c r="S3781" s="378"/>
      <c r="T3781" s="372"/>
      <c r="U3781" s="372"/>
      <c r="V3781" s="372"/>
    </row>
    <row r="3782" spans="1:22">
      <c r="A3782" s="52"/>
      <c r="B3782" s="50">
        <f t="shared" si="66"/>
        <v>3760</v>
      </c>
      <c r="C3782" s="913"/>
      <c r="D3782" s="913"/>
      <c r="E3782" s="913"/>
      <c r="F3782" s="55"/>
      <c r="L3782" s="372"/>
      <c r="M3782" s="372"/>
      <c r="S3782" s="378"/>
      <c r="T3782" s="372"/>
      <c r="U3782" s="372"/>
      <c r="V3782" s="372"/>
    </row>
    <row r="3783" spans="1:22">
      <c r="A3783" s="52"/>
      <c r="B3783" s="50">
        <f t="shared" si="66"/>
        <v>3761</v>
      </c>
      <c r="C3783" s="913"/>
      <c r="D3783" s="913"/>
      <c r="E3783" s="913"/>
      <c r="F3783" s="55"/>
      <c r="L3783" s="372"/>
      <c r="M3783" s="372"/>
      <c r="S3783" s="378"/>
      <c r="T3783" s="372"/>
      <c r="U3783" s="372"/>
      <c r="V3783" s="372"/>
    </row>
    <row r="3784" spans="1:22">
      <c r="A3784" s="52"/>
      <c r="B3784" s="50">
        <f t="shared" si="66"/>
        <v>3762</v>
      </c>
      <c r="C3784" s="913"/>
      <c r="D3784" s="913"/>
      <c r="E3784" s="913"/>
      <c r="F3784" s="55"/>
      <c r="L3784" s="372"/>
      <c r="M3784" s="372"/>
      <c r="S3784" s="378"/>
      <c r="T3784" s="372"/>
      <c r="U3784" s="372"/>
      <c r="V3784" s="372"/>
    </row>
    <row r="3785" spans="1:22">
      <c r="A3785" s="52"/>
      <c r="B3785" s="50">
        <f t="shared" si="66"/>
        <v>3763</v>
      </c>
      <c r="C3785" s="913"/>
      <c r="D3785" s="913"/>
      <c r="E3785" s="913"/>
      <c r="F3785" s="55"/>
      <c r="L3785" s="372"/>
      <c r="M3785" s="372"/>
      <c r="S3785" s="378"/>
      <c r="T3785" s="372"/>
      <c r="U3785" s="372"/>
      <c r="V3785" s="372"/>
    </row>
    <row r="3786" spans="1:22">
      <c r="A3786" s="52"/>
      <c r="B3786" s="50">
        <f t="shared" si="66"/>
        <v>3764</v>
      </c>
      <c r="C3786" s="913"/>
      <c r="D3786" s="913"/>
      <c r="E3786" s="913"/>
      <c r="F3786" s="55"/>
      <c r="L3786" s="372"/>
      <c r="M3786" s="372"/>
      <c r="S3786" s="378"/>
      <c r="T3786" s="372"/>
      <c r="U3786" s="372"/>
      <c r="V3786" s="372"/>
    </row>
    <row r="3787" spans="1:22">
      <c r="A3787" s="52"/>
      <c r="B3787" s="50">
        <f t="shared" si="66"/>
        <v>3765</v>
      </c>
      <c r="C3787" s="913"/>
      <c r="D3787" s="913"/>
      <c r="E3787" s="913"/>
      <c r="F3787" s="55"/>
      <c r="L3787" s="372"/>
      <c r="M3787" s="372"/>
      <c r="S3787" s="378"/>
      <c r="T3787" s="372"/>
      <c r="U3787" s="372"/>
      <c r="V3787" s="372"/>
    </row>
    <row r="3788" spans="1:22">
      <c r="A3788" s="52"/>
      <c r="B3788" s="50">
        <f t="shared" si="66"/>
        <v>3766</v>
      </c>
      <c r="C3788" s="913"/>
      <c r="D3788" s="913"/>
      <c r="E3788" s="913"/>
      <c r="F3788" s="55"/>
      <c r="L3788" s="372"/>
      <c r="M3788" s="372"/>
      <c r="S3788" s="378"/>
      <c r="T3788" s="372"/>
      <c r="U3788" s="372"/>
      <c r="V3788" s="372"/>
    </row>
    <row r="3789" spans="1:22">
      <c r="A3789" s="52"/>
      <c r="B3789" s="50">
        <f t="shared" si="66"/>
        <v>3767</v>
      </c>
      <c r="C3789" s="913"/>
      <c r="D3789" s="913"/>
      <c r="E3789" s="913"/>
      <c r="F3789" s="55"/>
      <c r="L3789" s="372"/>
      <c r="M3789" s="372"/>
      <c r="S3789" s="378"/>
      <c r="T3789" s="372"/>
      <c r="U3789" s="372"/>
      <c r="V3789" s="372"/>
    </row>
    <row r="3790" spans="1:22">
      <c r="A3790" s="52"/>
      <c r="B3790" s="50">
        <f t="shared" si="66"/>
        <v>3768</v>
      </c>
      <c r="C3790" s="913"/>
      <c r="D3790" s="913"/>
      <c r="E3790" s="913"/>
      <c r="F3790" s="55"/>
      <c r="L3790" s="372"/>
      <c r="M3790" s="372"/>
      <c r="S3790" s="378"/>
      <c r="T3790" s="372"/>
      <c r="U3790" s="372"/>
      <c r="V3790" s="372"/>
    </row>
    <row r="3791" spans="1:22">
      <c r="A3791" s="52"/>
      <c r="B3791" s="50">
        <f t="shared" si="66"/>
        <v>3769</v>
      </c>
      <c r="C3791" s="913"/>
      <c r="D3791" s="913"/>
      <c r="E3791" s="913"/>
      <c r="F3791" s="55"/>
      <c r="L3791" s="372"/>
      <c r="M3791" s="372"/>
      <c r="S3791" s="378"/>
      <c r="T3791" s="372"/>
      <c r="U3791" s="372"/>
      <c r="V3791" s="372"/>
    </row>
    <row r="3792" spans="1:22">
      <c r="A3792" s="52"/>
      <c r="B3792" s="50">
        <f t="shared" si="66"/>
        <v>3770</v>
      </c>
      <c r="C3792" s="913"/>
      <c r="D3792" s="913"/>
      <c r="E3792" s="913"/>
      <c r="F3792" s="55"/>
      <c r="L3792" s="372"/>
      <c r="M3792" s="372"/>
      <c r="S3792" s="378"/>
      <c r="T3792" s="372"/>
      <c r="U3792" s="372"/>
      <c r="V3792" s="372"/>
    </row>
    <row r="3793" spans="1:22">
      <c r="A3793" s="52"/>
      <c r="B3793" s="50">
        <f t="shared" si="66"/>
        <v>3771</v>
      </c>
      <c r="C3793" s="913"/>
      <c r="D3793" s="913"/>
      <c r="E3793" s="913"/>
      <c r="F3793" s="55"/>
      <c r="L3793" s="372"/>
      <c r="M3793" s="372"/>
      <c r="S3793" s="378"/>
      <c r="T3793" s="372"/>
      <c r="U3793" s="372"/>
      <c r="V3793" s="372"/>
    </row>
    <row r="3794" spans="1:22">
      <c r="A3794" s="52"/>
      <c r="B3794" s="50">
        <f t="shared" si="66"/>
        <v>3772</v>
      </c>
      <c r="C3794" s="913"/>
      <c r="D3794" s="913"/>
      <c r="E3794" s="913"/>
      <c r="F3794" s="55"/>
      <c r="L3794" s="372"/>
      <c r="M3794" s="372"/>
      <c r="S3794" s="378"/>
      <c r="T3794" s="372"/>
      <c r="U3794" s="372"/>
      <c r="V3794" s="372"/>
    </row>
    <row r="3795" spans="1:22">
      <c r="A3795" s="52"/>
      <c r="B3795" s="50">
        <f t="shared" si="66"/>
        <v>3773</v>
      </c>
      <c r="C3795" s="913"/>
      <c r="D3795" s="913"/>
      <c r="E3795" s="913"/>
      <c r="F3795" s="55"/>
      <c r="L3795" s="372"/>
      <c r="M3795" s="372"/>
      <c r="S3795" s="378"/>
      <c r="T3795" s="372"/>
      <c r="U3795" s="372"/>
      <c r="V3795" s="372"/>
    </row>
    <row r="3796" spans="1:22">
      <c r="A3796" s="52"/>
      <c r="B3796" s="50">
        <f t="shared" si="66"/>
        <v>3774</v>
      </c>
      <c r="C3796" s="913"/>
      <c r="D3796" s="913"/>
      <c r="E3796" s="913"/>
      <c r="F3796" s="55"/>
      <c r="L3796" s="372"/>
      <c r="M3796" s="372"/>
      <c r="S3796" s="378"/>
      <c r="T3796" s="372"/>
      <c r="U3796" s="372"/>
      <c r="V3796" s="372"/>
    </row>
    <row r="3797" spans="1:22">
      <c r="A3797" s="52"/>
      <c r="B3797" s="50">
        <f t="shared" si="66"/>
        <v>3775</v>
      </c>
      <c r="C3797" s="913"/>
      <c r="D3797" s="913"/>
      <c r="E3797" s="913"/>
      <c r="F3797" s="55"/>
      <c r="L3797" s="372"/>
      <c r="M3797" s="372"/>
      <c r="S3797" s="378"/>
      <c r="T3797" s="372"/>
      <c r="U3797" s="372"/>
      <c r="V3797" s="372"/>
    </row>
    <row r="3798" spans="1:22">
      <c r="A3798" s="52"/>
      <c r="B3798" s="50">
        <f t="shared" si="66"/>
        <v>3776</v>
      </c>
      <c r="C3798" s="913"/>
      <c r="D3798" s="913"/>
      <c r="E3798" s="913"/>
      <c r="F3798" s="55"/>
      <c r="L3798" s="372"/>
      <c r="M3798" s="372"/>
      <c r="S3798" s="378"/>
      <c r="T3798" s="372"/>
      <c r="U3798" s="372"/>
      <c r="V3798" s="372"/>
    </row>
    <row r="3799" spans="1:22">
      <c r="A3799" s="52"/>
      <c r="B3799" s="50">
        <f t="shared" si="66"/>
        <v>3777</v>
      </c>
      <c r="C3799" s="913"/>
      <c r="D3799" s="913"/>
      <c r="E3799" s="913"/>
      <c r="F3799" s="55"/>
      <c r="L3799" s="372"/>
      <c r="M3799" s="372"/>
      <c r="S3799" s="378"/>
      <c r="T3799" s="372"/>
      <c r="U3799" s="372"/>
      <c r="V3799" s="372"/>
    </row>
    <row r="3800" spans="1:22">
      <c r="A3800" s="52"/>
      <c r="B3800" s="50">
        <f t="shared" si="66"/>
        <v>3778</v>
      </c>
      <c r="C3800" s="913"/>
      <c r="D3800" s="913"/>
      <c r="E3800" s="913"/>
      <c r="F3800" s="55"/>
      <c r="L3800" s="372"/>
      <c r="M3800" s="372"/>
      <c r="S3800" s="378"/>
      <c r="T3800" s="372"/>
      <c r="U3800" s="372"/>
      <c r="V3800" s="372"/>
    </row>
    <row r="3801" spans="1:22">
      <c r="A3801" s="52"/>
      <c r="B3801" s="50">
        <f t="shared" ref="B3801:B3864" si="67">B3800+1</f>
        <v>3779</v>
      </c>
      <c r="C3801" s="913"/>
      <c r="D3801" s="913"/>
      <c r="E3801" s="913"/>
      <c r="F3801" s="55"/>
      <c r="L3801" s="372"/>
      <c r="M3801" s="372"/>
      <c r="S3801" s="378"/>
      <c r="T3801" s="372"/>
      <c r="U3801" s="372"/>
      <c r="V3801" s="372"/>
    </row>
    <row r="3802" spans="1:22">
      <c r="A3802" s="52"/>
      <c r="B3802" s="50">
        <f t="shared" si="67"/>
        <v>3780</v>
      </c>
      <c r="C3802" s="913"/>
      <c r="D3802" s="913"/>
      <c r="E3802" s="913"/>
      <c r="F3802" s="55"/>
      <c r="L3802" s="372"/>
      <c r="M3802" s="372"/>
      <c r="S3802" s="378"/>
      <c r="T3802" s="372"/>
      <c r="U3802" s="372"/>
      <c r="V3802" s="372"/>
    </row>
    <row r="3803" spans="1:22">
      <c r="A3803" s="52"/>
      <c r="B3803" s="50">
        <f t="shared" si="67"/>
        <v>3781</v>
      </c>
      <c r="C3803" s="913"/>
      <c r="D3803" s="913"/>
      <c r="E3803" s="913"/>
      <c r="F3803" s="55"/>
      <c r="L3803" s="372"/>
      <c r="M3803" s="372"/>
      <c r="S3803" s="378"/>
      <c r="T3803" s="372"/>
      <c r="U3803" s="372"/>
      <c r="V3803" s="372"/>
    </row>
    <row r="3804" spans="1:22">
      <c r="A3804" s="52"/>
      <c r="B3804" s="50">
        <f t="shared" si="67"/>
        <v>3782</v>
      </c>
      <c r="C3804" s="913"/>
      <c r="D3804" s="913"/>
      <c r="E3804" s="913"/>
      <c r="F3804" s="55"/>
      <c r="L3804" s="372"/>
      <c r="M3804" s="372"/>
      <c r="S3804" s="378"/>
      <c r="T3804" s="372"/>
      <c r="U3804" s="372"/>
      <c r="V3804" s="372"/>
    </row>
    <row r="3805" spans="1:22">
      <c r="A3805" s="52"/>
      <c r="B3805" s="50">
        <f t="shared" si="67"/>
        <v>3783</v>
      </c>
      <c r="C3805" s="913"/>
      <c r="D3805" s="913"/>
      <c r="E3805" s="913"/>
      <c r="F3805" s="55"/>
      <c r="L3805" s="372"/>
      <c r="M3805" s="372"/>
      <c r="S3805" s="378"/>
      <c r="T3805" s="372"/>
      <c r="U3805" s="372"/>
      <c r="V3805" s="372"/>
    </row>
    <row r="3806" spans="1:22">
      <c r="A3806" s="52"/>
      <c r="B3806" s="50">
        <f t="shared" si="67"/>
        <v>3784</v>
      </c>
      <c r="C3806" s="913"/>
      <c r="D3806" s="913"/>
      <c r="E3806" s="913"/>
      <c r="F3806" s="55"/>
      <c r="L3806" s="372"/>
      <c r="M3806" s="372"/>
      <c r="S3806" s="378"/>
      <c r="T3806" s="372"/>
      <c r="U3806" s="372"/>
      <c r="V3806" s="372"/>
    </row>
    <row r="3807" spans="1:22">
      <c r="A3807" s="52"/>
      <c r="B3807" s="50">
        <f t="shared" si="67"/>
        <v>3785</v>
      </c>
      <c r="C3807" s="913"/>
      <c r="D3807" s="913"/>
      <c r="E3807" s="913"/>
      <c r="F3807" s="55"/>
      <c r="L3807" s="372"/>
      <c r="M3807" s="372"/>
      <c r="S3807" s="378"/>
      <c r="T3807" s="372"/>
      <c r="U3807" s="372"/>
      <c r="V3807" s="372"/>
    </row>
    <row r="3808" spans="1:22">
      <c r="A3808" s="52"/>
      <c r="B3808" s="50">
        <f t="shared" si="67"/>
        <v>3786</v>
      </c>
      <c r="C3808" s="913"/>
      <c r="D3808" s="913"/>
      <c r="E3808" s="913"/>
      <c r="F3808" s="55"/>
      <c r="L3808" s="372"/>
      <c r="M3808" s="372"/>
      <c r="S3808" s="378"/>
      <c r="T3808" s="372"/>
      <c r="U3808" s="372"/>
      <c r="V3808" s="372"/>
    </row>
    <row r="3809" spans="1:22">
      <c r="A3809" s="52"/>
      <c r="B3809" s="50">
        <f t="shared" si="67"/>
        <v>3787</v>
      </c>
      <c r="C3809" s="913"/>
      <c r="D3809" s="913"/>
      <c r="E3809" s="913"/>
      <c r="F3809" s="55"/>
      <c r="L3809" s="372"/>
      <c r="M3809" s="372"/>
      <c r="S3809" s="378"/>
      <c r="T3809" s="372"/>
      <c r="U3809" s="372"/>
      <c r="V3809" s="372"/>
    </row>
    <row r="3810" spans="1:22">
      <c r="A3810" s="52"/>
      <c r="B3810" s="50">
        <f t="shared" si="67"/>
        <v>3788</v>
      </c>
      <c r="C3810" s="913"/>
      <c r="D3810" s="913"/>
      <c r="E3810" s="913"/>
      <c r="F3810" s="55"/>
      <c r="L3810" s="372"/>
      <c r="M3810" s="372"/>
      <c r="S3810" s="378"/>
      <c r="T3810" s="372"/>
      <c r="U3810" s="372"/>
      <c r="V3810" s="372"/>
    </row>
    <row r="3811" spans="1:22">
      <c r="A3811" s="52"/>
      <c r="B3811" s="50">
        <f t="shared" si="67"/>
        <v>3789</v>
      </c>
      <c r="C3811" s="913"/>
      <c r="D3811" s="913"/>
      <c r="E3811" s="913"/>
      <c r="F3811" s="55"/>
      <c r="L3811" s="372"/>
      <c r="M3811" s="372"/>
      <c r="S3811" s="378"/>
      <c r="T3811" s="372"/>
      <c r="U3811" s="372"/>
      <c r="V3811" s="372"/>
    </row>
    <row r="3812" spans="1:22">
      <c r="A3812" s="52"/>
      <c r="B3812" s="50">
        <f t="shared" si="67"/>
        <v>3790</v>
      </c>
      <c r="C3812" s="913"/>
      <c r="D3812" s="913"/>
      <c r="E3812" s="913"/>
      <c r="F3812" s="55"/>
      <c r="L3812" s="372"/>
      <c r="M3812" s="372"/>
      <c r="S3812" s="378"/>
      <c r="T3812" s="372"/>
      <c r="U3812" s="372"/>
      <c r="V3812" s="372"/>
    </row>
    <row r="3813" spans="1:22">
      <c r="A3813" s="52"/>
      <c r="B3813" s="50">
        <f t="shared" si="67"/>
        <v>3791</v>
      </c>
      <c r="C3813" s="913"/>
      <c r="D3813" s="913"/>
      <c r="E3813" s="913"/>
      <c r="F3813" s="55"/>
      <c r="L3813" s="372"/>
      <c r="M3813" s="372"/>
      <c r="S3813" s="378"/>
      <c r="T3813" s="372"/>
      <c r="U3813" s="372"/>
      <c r="V3813" s="372"/>
    </row>
    <row r="3814" spans="1:22">
      <c r="A3814" s="52"/>
      <c r="B3814" s="50">
        <f t="shared" si="67"/>
        <v>3792</v>
      </c>
      <c r="C3814" s="913"/>
      <c r="D3814" s="913"/>
      <c r="E3814" s="913"/>
      <c r="F3814" s="55"/>
      <c r="L3814" s="372"/>
      <c r="M3814" s="372"/>
      <c r="S3814" s="378"/>
      <c r="T3814" s="372"/>
      <c r="U3814" s="372"/>
      <c r="V3814" s="372"/>
    </row>
    <row r="3815" spans="1:22">
      <c r="A3815" s="52"/>
      <c r="B3815" s="50">
        <f t="shared" si="67"/>
        <v>3793</v>
      </c>
      <c r="C3815" s="913"/>
      <c r="D3815" s="913"/>
      <c r="E3815" s="913"/>
      <c r="F3815" s="55"/>
      <c r="L3815" s="372"/>
      <c r="M3815" s="372"/>
      <c r="S3815" s="378"/>
      <c r="T3815" s="372"/>
      <c r="U3815" s="372"/>
      <c r="V3815" s="372"/>
    </row>
    <row r="3816" spans="1:22">
      <c r="A3816" s="52"/>
      <c r="B3816" s="50">
        <f t="shared" si="67"/>
        <v>3794</v>
      </c>
      <c r="C3816" s="913"/>
      <c r="D3816" s="913"/>
      <c r="E3816" s="913"/>
      <c r="F3816" s="55"/>
      <c r="L3816" s="372"/>
      <c r="M3816" s="372"/>
      <c r="S3816" s="378"/>
      <c r="T3816" s="372"/>
      <c r="U3816" s="372"/>
      <c r="V3816" s="372"/>
    </row>
    <row r="3817" spans="1:22">
      <c r="A3817" s="52"/>
      <c r="B3817" s="50">
        <f t="shared" si="67"/>
        <v>3795</v>
      </c>
      <c r="C3817" s="913"/>
      <c r="D3817" s="913"/>
      <c r="E3817" s="913"/>
      <c r="F3817" s="55"/>
      <c r="L3817" s="372"/>
      <c r="M3817" s="372"/>
      <c r="S3817" s="378"/>
      <c r="T3817" s="372"/>
      <c r="U3817" s="372"/>
      <c r="V3817" s="372"/>
    </row>
    <row r="3818" spans="1:22">
      <c r="A3818" s="52"/>
      <c r="B3818" s="50">
        <f t="shared" si="67"/>
        <v>3796</v>
      </c>
      <c r="C3818" s="913"/>
      <c r="D3818" s="913"/>
      <c r="E3818" s="913"/>
      <c r="F3818" s="55"/>
      <c r="L3818" s="372"/>
      <c r="M3818" s="372"/>
      <c r="S3818" s="378"/>
      <c r="T3818" s="372"/>
      <c r="U3818" s="372"/>
      <c r="V3818" s="372"/>
    </row>
    <row r="3819" spans="1:22">
      <c r="A3819" s="52"/>
      <c r="B3819" s="50">
        <f t="shared" si="67"/>
        <v>3797</v>
      </c>
      <c r="C3819" s="913"/>
      <c r="D3819" s="913"/>
      <c r="E3819" s="913"/>
      <c r="F3819" s="55"/>
      <c r="L3819" s="372"/>
      <c r="M3819" s="372"/>
      <c r="S3819" s="378"/>
      <c r="T3819" s="372"/>
      <c r="U3819" s="372"/>
      <c r="V3819" s="372"/>
    </row>
    <row r="3820" spans="1:22">
      <c r="A3820" s="52"/>
      <c r="B3820" s="50">
        <f t="shared" si="67"/>
        <v>3798</v>
      </c>
      <c r="C3820" s="913"/>
      <c r="D3820" s="913"/>
      <c r="E3820" s="913"/>
      <c r="F3820" s="55"/>
      <c r="L3820" s="372"/>
      <c r="M3820" s="372"/>
      <c r="S3820" s="378"/>
      <c r="T3820" s="372"/>
      <c r="U3820" s="372"/>
      <c r="V3820" s="372"/>
    </row>
    <row r="3821" spans="1:22">
      <c r="A3821" s="52"/>
      <c r="B3821" s="50">
        <f t="shared" si="67"/>
        <v>3799</v>
      </c>
      <c r="C3821" s="913"/>
      <c r="D3821" s="913"/>
      <c r="E3821" s="913"/>
      <c r="F3821" s="55"/>
      <c r="L3821" s="372"/>
      <c r="M3821" s="372"/>
      <c r="S3821" s="378"/>
      <c r="T3821" s="372"/>
      <c r="U3821" s="372"/>
      <c r="V3821" s="372"/>
    </row>
    <row r="3822" spans="1:22">
      <c r="A3822" s="52"/>
      <c r="B3822" s="50">
        <f t="shared" si="67"/>
        <v>3800</v>
      </c>
      <c r="C3822" s="913"/>
      <c r="D3822" s="913"/>
      <c r="E3822" s="913"/>
      <c r="F3822" s="55"/>
      <c r="L3822" s="372"/>
      <c r="M3822" s="372"/>
      <c r="S3822" s="378"/>
      <c r="T3822" s="372"/>
      <c r="U3822" s="372"/>
      <c r="V3822" s="372"/>
    </row>
    <row r="3823" spans="1:22">
      <c r="A3823" s="52"/>
      <c r="B3823" s="50">
        <f t="shared" si="67"/>
        <v>3801</v>
      </c>
      <c r="C3823" s="913"/>
      <c r="D3823" s="913"/>
      <c r="E3823" s="913"/>
      <c r="F3823" s="55"/>
      <c r="L3823" s="372"/>
      <c r="M3823" s="372"/>
      <c r="S3823" s="378"/>
      <c r="T3823" s="372"/>
      <c r="U3823" s="372"/>
      <c r="V3823" s="372"/>
    </row>
    <row r="3824" spans="1:22">
      <c r="A3824" s="52"/>
      <c r="B3824" s="50">
        <f t="shared" si="67"/>
        <v>3802</v>
      </c>
      <c r="C3824" s="913"/>
      <c r="D3824" s="913"/>
      <c r="E3824" s="913"/>
      <c r="F3824" s="55"/>
      <c r="L3824" s="372"/>
      <c r="M3824" s="372"/>
      <c r="S3824" s="378"/>
      <c r="T3824" s="372"/>
      <c r="U3824" s="372"/>
      <c r="V3824" s="372"/>
    </row>
    <row r="3825" spans="1:22">
      <c r="A3825" s="52"/>
      <c r="B3825" s="50">
        <f t="shared" si="67"/>
        <v>3803</v>
      </c>
      <c r="C3825" s="913"/>
      <c r="D3825" s="913"/>
      <c r="E3825" s="913"/>
      <c r="F3825" s="55"/>
      <c r="L3825" s="372"/>
      <c r="M3825" s="372"/>
      <c r="S3825" s="378"/>
      <c r="T3825" s="372"/>
      <c r="U3825" s="372"/>
      <c r="V3825" s="372"/>
    </row>
    <row r="3826" spans="1:22">
      <c r="A3826" s="52"/>
      <c r="B3826" s="50">
        <f t="shared" si="67"/>
        <v>3804</v>
      </c>
      <c r="C3826" s="913"/>
      <c r="D3826" s="913"/>
      <c r="E3826" s="913"/>
      <c r="F3826" s="55"/>
      <c r="L3826" s="372"/>
      <c r="M3826" s="372"/>
      <c r="S3826" s="378"/>
      <c r="T3826" s="372"/>
      <c r="U3826" s="372"/>
      <c r="V3826" s="372"/>
    </row>
    <row r="3827" spans="1:22">
      <c r="A3827" s="52"/>
      <c r="B3827" s="50">
        <f t="shared" si="67"/>
        <v>3805</v>
      </c>
      <c r="C3827" s="913"/>
      <c r="D3827" s="913"/>
      <c r="E3827" s="913"/>
      <c r="F3827" s="55"/>
      <c r="L3827" s="372"/>
      <c r="M3827" s="372"/>
      <c r="S3827" s="378"/>
      <c r="T3827" s="372"/>
      <c r="U3827" s="372"/>
      <c r="V3827" s="372"/>
    </row>
    <row r="3828" spans="1:22">
      <c r="A3828" s="52"/>
      <c r="B3828" s="50">
        <f t="shared" si="67"/>
        <v>3806</v>
      </c>
      <c r="C3828" s="913"/>
      <c r="D3828" s="913"/>
      <c r="E3828" s="913"/>
      <c r="F3828" s="55"/>
      <c r="L3828" s="372"/>
      <c r="M3828" s="372"/>
      <c r="S3828" s="378"/>
      <c r="T3828" s="372"/>
      <c r="U3828" s="372"/>
      <c r="V3828" s="372"/>
    </row>
    <row r="3829" spans="1:22">
      <c r="A3829" s="52"/>
      <c r="B3829" s="50">
        <f t="shared" si="67"/>
        <v>3807</v>
      </c>
      <c r="C3829" s="913"/>
      <c r="D3829" s="913"/>
      <c r="E3829" s="913"/>
      <c r="F3829" s="55"/>
      <c r="L3829" s="372"/>
      <c r="M3829" s="372"/>
      <c r="S3829" s="378"/>
      <c r="T3829" s="372"/>
      <c r="U3829" s="372"/>
      <c r="V3829" s="372"/>
    </row>
    <row r="3830" spans="1:22">
      <c r="A3830" s="52"/>
      <c r="B3830" s="50">
        <f t="shared" si="67"/>
        <v>3808</v>
      </c>
      <c r="C3830" s="913"/>
      <c r="D3830" s="913"/>
      <c r="E3830" s="913"/>
      <c r="F3830" s="55"/>
      <c r="L3830" s="372"/>
      <c r="M3830" s="372"/>
      <c r="S3830" s="378"/>
      <c r="T3830" s="372"/>
      <c r="U3830" s="372"/>
      <c r="V3830" s="372"/>
    </row>
    <row r="3831" spans="1:22">
      <c r="A3831" s="52"/>
      <c r="B3831" s="50">
        <f t="shared" si="67"/>
        <v>3809</v>
      </c>
      <c r="C3831" s="913"/>
      <c r="D3831" s="913"/>
      <c r="E3831" s="913"/>
      <c r="F3831" s="55"/>
      <c r="L3831" s="372"/>
      <c r="M3831" s="372"/>
      <c r="S3831" s="378"/>
      <c r="T3831" s="372"/>
      <c r="U3831" s="372"/>
      <c r="V3831" s="372"/>
    </row>
    <row r="3832" spans="1:22">
      <c r="A3832" s="52"/>
      <c r="B3832" s="50">
        <f t="shared" si="67"/>
        <v>3810</v>
      </c>
      <c r="C3832" s="913"/>
      <c r="D3832" s="913"/>
      <c r="E3832" s="913"/>
      <c r="F3832" s="55"/>
      <c r="L3832" s="372"/>
      <c r="M3832" s="372"/>
      <c r="S3832" s="378"/>
      <c r="T3832" s="372"/>
      <c r="U3832" s="372"/>
      <c r="V3832" s="372"/>
    </row>
    <row r="3833" spans="1:22">
      <c r="A3833" s="52"/>
      <c r="B3833" s="50">
        <f t="shared" si="67"/>
        <v>3811</v>
      </c>
      <c r="C3833" s="913"/>
      <c r="D3833" s="913"/>
      <c r="E3833" s="913"/>
      <c r="F3833" s="55"/>
      <c r="L3833" s="372"/>
      <c r="M3833" s="372"/>
      <c r="S3833" s="378"/>
      <c r="T3833" s="372"/>
      <c r="U3833" s="372"/>
      <c r="V3833" s="372"/>
    </row>
    <row r="3834" spans="1:22">
      <c r="A3834" s="52"/>
      <c r="B3834" s="50">
        <f t="shared" si="67"/>
        <v>3812</v>
      </c>
      <c r="C3834" s="913"/>
      <c r="D3834" s="913"/>
      <c r="E3834" s="913"/>
      <c r="F3834" s="55"/>
      <c r="L3834" s="372"/>
      <c r="M3834" s="372"/>
      <c r="S3834" s="378"/>
      <c r="T3834" s="372"/>
      <c r="U3834" s="372"/>
      <c r="V3834" s="372"/>
    </row>
    <row r="3835" spans="1:22">
      <c r="A3835" s="52"/>
      <c r="B3835" s="50">
        <f t="shared" si="67"/>
        <v>3813</v>
      </c>
      <c r="C3835" s="913"/>
      <c r="D3835" s="913"/>
      <c r="E3835" s="913"/>
      <c r="F3835" s="55"/>
      <c r="L3835" s="372"/>
      <c r="M3835" s="372"/>
      <c r="S3835" s="378"/>
      <c r="T3835" s="372"/>
      <c r="U3835" s="372"/>
      <c r="V3835" s="372"/>
    </row>
    <row r="3836" spans="1:22">
      <c r="A3836" s="52"/>
      <c r="B3836" s="50">
        <f t="shared" si="67"/>
        <v>3814</v>
      </c>
      <c r="C3836" s="913"/>
      <c r="D3836" s="913"/>
      <c r="E3836" s="913"/>
      <c r="F3836" s="55"/>
      <c r="L3836" s="372"/>
      <c r="M3836" s="372"/>
      <c r="S3836" s="378"/>
      <c r="T3836" s="372"/>
      <c r="U3836" s="372"/>
      <c r="V3836" s="372"/>
    </row>
    <row r="3837" spans="1:22">
      <c r="A3837" s="52"/>
      <c r="B3837" s="50">
        <f t="shared" si="67"/>
        <v>3815</v>
      </c>
      <c r="C3837" s="913"/>
      <c r="D3837" s="913"/>
      <c r="E3837" s="913"/>
      <c r="F3837" s="55"/>
      <c r="L3837" s="372"/>
      <c r="M3837" s="372"/>
      <c r="S3837" s="378"/>
      <c r="T3837" s="372"/>
      <c r="U3837" s="372"/>
      <c r="V3837" s="372"/>
    </row>
    <row r="3838" spans="1:22">
      <c r="A3838" s="52"/>
      <c r="B3838" s="50">
        <f t="shared" si="67"/>
        <v>3816</v>
      </c>
      <c r="C3838" s="913"/>
      <c r="D3838" s="913"/>
      <c r="E3838" s="913"/>
      <c r="F3838" s="55"/>
      <c r="L3838" s="372"/>
      <c r="M3838" s="372"/>
      <c r="S3838" s="378"/>
      <c r="T3838" s="372"/>
      <c r="U3838" s="372"/>
      <c r="V3838" s="372"/>
    </row>
    <row r="3839" spans="1:22">
      <c r="A3839" s="52"/>
      <c r="B3839" s="50">
        <f t="shared" si="67"/>
        <v>3817</v>
      </c>
      <c r="C3839" s="913"/>
      <c r="D3839" s="913"/>
      <c r="E3839" s="913"/>
      <c r="F3839" s="55"/>
      <c r="L3839" s="372"/>
      <c r="M3839" s="372"/>
      <c r="S3839" s="378"/>
      <c r="T3839" s="372"/>
      <c r="U3839" s="372"/>
      <c r="V3839" s="372"/>
    </row>
    <row r="3840" spans="1:22">
      <c r="A3840" s="52"/>
      <c r="B3840" s="50">
        <f t="shared" si="67"/>
        <v>3818</v>
      </c>
      <c r="C3840" s="913"/>
      <c r="D3840" s="913"/>
      <c r="E3840" s="913"/>
      <c r="F3840" s="55"/>
      <c r="L3840" s="372"/>
      <c r="M3840" s="372"/>
      <c r="S3840" s="378"/>
      <c r="T3840" s="372"/>
      <c r="U3840" s="372"/>
      <c r="V3840" s="372"/>
    </row>
    <row r="3841" spans="1:22">
      <c r="A3841" s="52"/>
      <c r="B3841" s="50">
        <f t="shared" si="67"/>
        <v>3819</v>
      </c>
      <c r="C3841" s="913"/>
      <c r="D3841" s="913"/>
      <c r="E3841" s="913"/>
      <c r="F3841" s="55"/>
      <c r="L3841" s="372"/>
      <c r="M3841" s="372"/>
      <c r="S3841" s="378"/>
      <c r="T3841" s="372"/>
      <c r="U3841" s="372"/>
      <c r="V3841" s="372"/>
    </row>
    <row r="3842" spans="1:22">
      <c r="A3842" s="52"/>
      <c r="B3842" s="50">
        <f t="shared" si="67"/>
        <v>3820</v>
      </c>
      <c r="C3842" s="913"/>
      <c r="D3842" s="913"/>
      <c r="E3842" s="913"/>
      <c r="F3842" s="55"/>
      <c r="L3842" s="372"/>
      <c r="M3842" s="372"/>
      <c r="S3842" s="378"/>
      <c r="T3842" s="372"/>
      <c r="U3842" s="372"/>
      <c r="V3842" s="372"/>
    </row>
    <row r="3843" spans="1:22">
      <c r="A3843" s="52"/>
      <c r="B3843" s="50">
        <f t="shared" si="67"/>
        <v>3821</v>
      </c>
      <c r="C3843" s="913"/>
      <c r="D3843" s="913"/>
      <c r="E3843" s="913"/>
      <c r="F3843" s="55"/>
      <c r="L3843" s="372"/>
      <c r="M3843" s="372"/>
      <c r="S3843" s="378"/>
      <c r="T3843" s="372"/>
      <c r="U3843" s="372"/>
      <c r="V3843" s="372"/>
    </row>
    <row r="3844" spans="1:22">
      <c r="A3844" s="52"/>
      <c r="B3844" s="50">
        <f t="shared" si="67"/>
        <v>3822</v>
      </c>
      <c r="C3844" s="913"/>
      <c r="D3844" s="913"/>
      <c r="E3844" s="913"/>
      <c r="F3844" s="55"/>
      <c r="L3844" s="372"/>
      <c r="M3844" s="372"/>
      <c r="S3844" s="378"/>
      <c r="T3844" s="372"/>
      <c r="U3844" s="372"/>
      <c r="V3844" s="372"/>
    </row>
    <row r="3845" spans="1:22">
      <c r="A3845" s="52"/>
      <c r="B3845" s="50">
        <f t="shared" si="67"/>
        <v>3823</v>
      </c>
      <c r="C3845" s="913"/>
      <c r="D3845" s="913"/>
      <c r="E3845" s="913"/>
      <c r="F3845" s="55"/>
      <c r="L3845" s="372"/>
      <c r="M3845" s="372"/>
      <c r="S3845" s="378"/>
      <c r="T3845" s="372"/>
      <c r="U3845" s="372"/>
      <c r="V3845" s="372"/>
    </row>
    <row r="3846" spans="1:22">
      <c r="A3846" s="52"/>
      <c r="B3846" s="50">
        <f t="shared" si="67"/>
        <v>3824</v>
      </c>
      <c r="C3846" s="913"/>
      <c r="D3846" s="913"/>
      <c r="E3846" s="913"/>
      <c r="F3846" s="55"/>
      <c r="L3846" s="372"/>
      <c r="M3846" s="372"/>
      <c r="S3846" s="378"/>
      <c r="T3846" s="372"/>
      <c r="U3846" s="372"/>
      <c r="V3846" s="372"/>
    </row>
    <row r="3847" spans="1:22">
      <c r="A3847" s="52"/>
      <c r="B3847" s="50">
        <f t="shared" si="67"/>
        <v>3825</v>
      </c>
      <c r="C3847" s="913"/>
      <c r="D3847" s="913"/>
      <c r="E3847" s="913"/>
      <c r="F3847" s="55"/>
      <c r="L3847" s="372"/>
      <c r="M3847" s="372"/>
      <c r="S3847" s="378"/>
      <c r="T3847" s="372"/>
      <c r="U3847" s="372"/>
      <c r="V3847" s="372"/>
    </row>
    <row r="3848" spans="1:22">
      <c r="A3848" s="52"/>
      <c r="B3848" s="50">
        <f t="shared" si="67"/>
        <v>3826</v>
      </c>
      <c r="C3848" s="913"/>
      <c r="D3848" s="913"/>
      <c r="E3848" s="913"/>
      <c r="F3848" s="55"/>
      <c r="L3848" s="372"/>
      <c r="M3848" s="372"/>
      <c r="S3848" s="378"/>
      <c r="T3848" s="372"/>
      <c r="U3848" s="372"/>
      <c r="V3848" s="372"/>
    </row>
    <row r="3849" spans="1:22">
      <c r="A3849" s="52"/>
      <c r="B3849" s="50">
        <f t="shared" si="67"/>
        <v>3827</v>
      </c>
      <c r="C3849" s="913"/>
      <c r="D3849" s="913"/>
      <c r="E3849" s="913"/>
      <c r="F3849" s="55"/>
      <c r="L3849" s="372"/>
      <c r="M3849" s="372"/>
      <c r="S3849" s="378"/>
      <c r="T3849" s="372"/>
      <c r="U3849" s="372"/>
      <c r="V3849" s="372"/>
    </row>
    <row r="3850" spans="1:22">
      <c r="A3850" s="52"/>
      <c r="B3850" s="50">
        <f t="shared" si="67"/>
        <v>3828</v>
      </c>
      <c r="C3850" s="913"/>
      <c r="D3850" s="913"/>
      <c r="E3850" s="913"/>
      <c r="F3850" s="55"/>
      <c r="L3850" s="372"/>
      <c r="M3850" s="372"/>
      <c r="S3850" s="378"/>
      <c r="T3850" s="372"/>
      <c r="U3850" s="372"/>
      <c r="V3850" s="372"/>
    </row>
    <row r="3851" spans="1:22">
      <c r="A3851" s="52"/>
      <c r="B3851" s="50">
        <f t="shared" si="67"/>
        <v>3829</v>
      </c>
      <c r="C3851" s="913"/>
      <c r="D3851" s="913"/>
      <c r="E3851" s="913"/>
      <c r="F3851" s="55"/>
      <c r="L3851" s="372"/>
      <c r="M3851" s="372"/>
      <c r="S3851" s="378"/>
      <c r="T3851" s="372"/>
      <c r="U3851" s="372"/>
      <c r="V3851" s="372"/>
    </row>
    <row r="3852" spans="1:22">
      <c r="A3852" s="52"/>
      <c r="B3852" s="50">
        <f t="shared" si="67"/>
        <v>3830</v>
      </c>
      <c r="C3852" s="913"/>
      <c r="D3852" s="913"/>
      <c r="E3852" s="913"/>
      <c r="F3852" s="55"/>
      <c r="L3852" s="372"/>
      <c r="M3852" s="372"/>
      <c r="S3852" s="378"/>
      <c r="T3852" s="372"/>
      <c r="U3852" s="372"/>
      <c r="V3852" s="372"/>
    </row>
    <row r="3853" spans="1:22">
      <c r="A3853" s="52"/>
      <c r="B3853" s="50">
        <f t="shared" si="67"/>
        <v>3831</v>
      </c>
      <c r="C3853" s="913"/>
      <c r="D3853" s="913"/>
      <c r="E3853" s="913"/>
      <c r="F3853" s="55"/>
      <c r="L3853" s="372"/>
      <c r="M3853" s="372"/>
      <c r="S3853" s="378"/>
      <c r="T3853" s="372"/>
      <c r="U3853" s="372"/>
      <c r="V3853" s="372"/>
    </row>
    <row r="3854" spans="1:22">
      <c r="A3854" s="52"/>
      <c r="B3854" s="50">
        <f t="shared" si="67"/>
        <v>3832</v>
      </c>
      <c r="C3854" s="913"/>
      <c r="D3854" s="913"/>
      <c r="E3854" s="913"/>
      <c r="F3854" s="55"/>
      <c r="L3854" s="372"/>
      <c r="M3854" s="372"/>
      <c r="S3854" s="378"/>
      <c r="T3854" s="372"/>
      <c r="U3854" s="372"/>
      <c r="V3854" s="372"/>
    </row>
    <row r="3855" spans="1:22">
      <c r="A3855" s="52"/>
      <c r="B3855" s="50">
        <f t="shared" si="67"/>
        <v>3833</v>
      </c>
      <c r="C3855" s="913"/>
      <c r="D3855" s="913"/>
      <c r="E3855" s="913"/>
      <c r="F3855" s="55"/>
      <c r="L3855" s="372"/>
      <c r="M3855" s="372"/>
      <c r="S3855" s="378"/>
      <c r="T3855" s="372"/>
      <c r="U3855" s="372"/>
      <c r="V3855" s="372"/>
    </row>
    <row r="3856" spans="1:22">
      <c r="A3856" s="52"/>
      <c r="B3856" s="50">
        <f t="shared" si="67"/>
        <v>3834</v>
      </c>
      <c r="C3856" s="913"/>
      <c r="D3856" s="913"/>
      <c r="E3856" s="913"/>
      <c r="F3856" s="55"/>
      <c r="L3856" s="372"/>
      <c r="M3856" s="372"/>
      <c r="S3856" s="378"/>
      <c r="T3856" s="372"/>
      <c r="U3856" s="372"/>
      <c r="V3856" s="372"/>
    </row>
    <row r="3857" spans="1:22">
      <c r="A3857" s="52"/>
      <c r="B3857" s="50">
        <f t="shared" si="67"/>
        <v>3835</v>
      </c>
      <c r="C3857" s="913"/>
      <c r="D3857" s="913"/>
      <c r="E3857" s="913"/>
      <c r="F3857" s="55"/>
      <c r="L3857" s="372"/>
      <c r="M3857" s="372"/>
      <c r="S3857" s="378"/>
      <c r="T3857" s="372"/>
      <c r="U3857" s="372"/>
      <c r="V3857" s="372"/>
    </row>
    <row r="3858" spans="1:22">
      <c r="A3858" s="52"/>
      <c r="B3858" s="50">
        <f t="shared" si="67"/>
        <v>3836</v>
      </c>
      <c r="C3858" s="913"/>
      <c r="D3858" s="913"/>
      <c r="E3858" s="913"/>
      <c r="F3858" s="55"/>
      <c r="L3858" s="372"/>
      <c r="M3858" s="372"/>
      <c r="S3858" s="378"/>
      <c r="T3858" s="372"/>
      <c r="U3858" s="372"/>
      <c r="V3858" s="372"/>
    </row>
    <row r="3859" spans="1:22">
      <c r="A3859" s="52"/>
      <c r="B3859" s="50">
        <f t="shared" si="67"/>
        <v>3837</v>
      </c>
      <c r="C3859" s="913"/>
      <c r="D3859" s="913"/>
      <c r="E3859" s="913"/>
      <c r="F3859" s="55"/>
      <c r="L3859" s="372"/>
      <c r="M3859" s="372"/>
      <c r="S3859" s="378"/>
      <c r="T3859" s="372"/>
      <c r="U3859" s="372"/>
      <c r="V3859" s="372"/>
    </row>
    <row r="3860" spans="1:22">
      <c r="A3860" s="52"/>
      <c r="B3860" s="50">
        <f t="shared" si="67"/>
        <v>3838</v>
      </c>
      <c r="C3860" s="913"/>
      <c r="D3860" s="913"/>
      <c r="E3860" s="913"/>
      <c r="F3860" s="55"/>
      <c r="L3860" s="372"/>
      <c r="M3860" s="372"/>
      <c r="S3860" s="378"/>
      <c r="T3860" s="372"/>
      <c r="U3860" s="372"/>
      <c r="V3860" s="372"/>
    </row>
    <row r="3861" spans="1:22">
      <c r="A3861" s="52"/>
      <c r="B3861" s="50">
        <f t="shared" si="67"/>
        <v>3839</v>
      </c>
      <c r="C3861" s="913"/>
      <c r="D3861" s="913"/>
      <c r="E3861" s="913"/>
      <c r="F3861" s="55"/>
      <c r="L3861" s="372"/>
      <c r="M3861" s="372"/>
      <c r="S3861" s="378"/>
      <c r="T3861" s="372"/>
      <c r="U3861" s="372"/>
      <c r="V3861" s="372"/>
    </row>
    <row r="3862" spans="1:22">
      <c r="A3862" s="52"/>
      <c r="B3862" s="50">
        <f t="shared" si="67"/>
        <v>3840</v>
      </c>
      <c r="C3862" s="913"/>
      <c r="D3862" s="913"/>
      <c r="E3862" s="913"/>
      <c r="F3862" s="55"/>
      <c r="L3862" s="372"/>
      <c r="M3862" s="372"/>
      <c r="S3862" s="378"/>
      <c r="T3862" s="372"/>
      <c r="U3862" s="372"/>
      <c r="V3862" s="372"/>
    </row>
    <row r="3863" spans="1:22">
      <c r="A3863" s="52"/>
      <c r="B3863" s="50">
        <f t="shared" si="67"/>
        <v>3841</v>
      </c>
      <c r="C3863" s="913"/>
      <c r="D3863" s="913"/>
      <c r="E3863" s="913"/>
      <c r="F3863" s="55"/>
      <c r="L3863" s="372"/>
      <c r="M3863" s="372"/>
      <c r="S3863" s="378"/>
      <c r="T3863" s="372"/>
      <c r="U3863" s="372"/>
      <c r="V3863" s="372"/>
    </row>
    <row r="3864" spans="1:22">
      <c r="A3864" s="52"/>
      <c r="B3864" s="50">
        <f t="shared" si="67"/>
        <v>3842</v>
      </c>
      <c r="C3864" s="913"/>
      <c r="D3864" s="913"/>
      <c r="E3864" s="913"/>
      <c r="F3864" s="55"/>
      <c r="L3864" s="372"/>
      <c r="M3864" s="372"/>
      <c r="S3864" s="378"/>
      <c r="T3864" s="372"/>
      <c r="U3864" s="372"/>
      <c r="V3864" s="372"/>
    </row>
    <row r="3865" spans="1:22">
      <c r="A3865" s="52"/>
      <c r="B3865" s="50">
        <f t="shared" ref="B3865:B3928" si="68">B3864+1</f>
        <v>3843</v>
      </c>
      <c r="C3865" s="913"/>
      <c r="D3865" s="913"/>
      <c r="E3865" s="913"/>
      <c r="F3865" s="55"/>
      <c r="L3865" s="372"/>
      <c r="M3865" s="372"/>
      <c r="S3865" s="378"/>
      <c r="T3865" s="372"/>
      <c r="U3865" s="372"/>
      <c r="V3865" s="372"/>
    </row>
    <row r="3866" spans="1:22">
      <c r="A3866" s="52"/>
      <c r="B3866" s="50">
        <f t="shared" si="68"/>
        <v>3844</v>
      </c>
      <c r="C3866" s="913"/>
      <c r="D3866" s="913"/>
      <c r="E3866" s="913"/>
      <c r="F3866" s="55"/>
      <c r="L3866" s="372"/>
      <c r="M3866" s="372"/>
      <c r="S3866" s="378"/>
      <c r="T3866" s="372"/>
      <c r="U3866" s="372"/>
      <c r="V3866" s="372"/>
    </row>
    <row r="3867" spans="1:22">
      <c r="A3867" s="52"/>
      <c r="B3867" s="50">
        <f t="shared" si="68"/>
        <v>3845</v>
      </c>
      <c r="C3867" s="913"/>
      <c r="D3867" s="913"/>
      <c r="E3867" s="913"/>
      <c r="F3867" s="55"/>
      <c r="L3867" s="372"/>
      <c r="M3867" s="372"/>
      <c r="S3867" s="378"/>
      <c r="T3867" s="372"/>
      <c r="U3867" s="372"/>
      <c r="V3867" s="372"/>
    </row>
    <row r="3868" spans="1:22">
      <c r="A3868" s="52"/>
      <c r="B3868" s="50">
        <f t="shared" si="68"/>
        <v>3846</v>
      </c>
      <c r="C3868" s="913"/>
      <c r="D3868" s="913"/>
      <c r="E3868" s="913"/>
      <c r="F3868" s="55"/>
      <c r="L3868" s="372"/>
      <c r="M3868" s="372"/>
      <c r="S3868" s="378"/>
      <c r="T3868" s="372"/>
      <c r="U3868" s="372"/>
      <c r="V3868" s="372"/>
    </row>
    <row r="3869" spans="1:22">
      <c r="A3869" s="52"/>
      <c r="B3869" s="50">
        <f t="shared" si="68"/>
        <v>3847</v>
      </c>
      <c r="C3869" s="913"/>
      <c r="D3869" s="913"/>
      <c r="E3869" s="913"/>
      <c r="F3869" s="55"/>
      <c r="L3869" s="372"/>
      <c r="M3869" s="372"/>
      <c r="S3869" s="378"/>
      <c r="T3869" s="372"/>
      <c r="U3869" s="372"/>
      <c r="V3869" s="372"/>
    </row>
    <row r="3870" spans="1:22">
      <c r="A3870" s="52"/>
      <c r="B3870" s="50">
        <f t="shared" si="68"/>
        <v>3848</v>
      </c>
      <c r="C3870" s="913"/>
      <c r="D3870" s="913"/>
      <c r="E3870" s="913"/>
      <c r="F3870" s="55"/>
      <c r="L3870" s="372"/>
      <c r="M3870" s="372"/>
      <c r="S3870" s="378"/>
      <c r="T3870" s="372"/>
      <c r="U3870" s="372"/>
      <c r="V3870" s="372"/>
    </row>
    <row r="3871" spans="1:22">
      <c r="A3871" s="52"/>
      <c r="B3871" s="50">
        <f t="shared" si="68"/>
        <v>3849</v>
      </c>
      <c r="C3871" s="913"/>
      <c r="D3871" s="913"/>
      <c r="E3871" s="913"/>
      <c r="F3871" s="55"/>
      <c r="L3871" s="372"/>
      <c r="M3871" s="372"/>
      <c r="S3871" s="378"/>
      <c r="T3871" s="372"/>
      <c r="U3871" s="372"/>
      <c r="V3871" s="372"/>
    </row>
    <row r="3872" spans="1:22">
      <c r="A3872" s="52"/>
      <c r="B3872" s="50">
        <f t="shared" si="68"/>
        <v>3850</v>
      </c>
      <c r="C3872" s="913"/>
      <c r="D3872" s="913"/>
      <c r="E3872" s="913"/>
      <c r="F3872" s="55"/>
      <c r="L3872" s="372"/>
      <c r="M3872" s="372"/>
      <c r="S3872" s="378"/>
      <c r="T3872" s="372"/>
      <c r="U3872" s="372"/>
      <c r="V3872" s="372"/>
    </row>
    <row r="3873" spans="1:22">
      <c r="A3873" s="52"/>
      <c r="B3873" s="50">
        <f t="shared" si="68"/>
        <v>3851</v>
      </c>
      <c r="C3873" s="913"/>
      <c r="D3873" s="913"/>
      <c r="E3873" s="913"/>
      <c r="F3873" s="55"/>
      <c r="L3873" s="372"/>
      <c r="M3873" s="372"/>
      <c r="S3873" s="378"/>
      <c r="T3873" s="372"/>
      <c r="U3873" s="372"/>
      <c r="V3873" s="372"/>
    </row>
    <row r="3874" spans="1:22">
      <c r="A3874" s="52"/>
      <c r="B3874" s="50">
        <f t="shared" si="68"/>
        <v>3852</v>
      </c>
      <c r="C3874" s="913"/>
      <c r="D3874" s="913"/>
      <c r="E3874" s="913"/>
      <c r="F3874" s="55"/>
      <c r="L3874" s="372"/>
      <c r="M3874" s="372"/>
      <c r="S3874" s="378"/>
      <c r="T3874" s="372"/>
      <c r="U3874" s="372"/>
      <c r="V3874" s="372"/>
    </row>
    <row r="3875" spans="1:22">
      <c r="A3875" s="52"/>
      <c r="B3875" s="50">
        <f t="shared" si="68"/>
        <v>3853</v>
      </c>
      <c r="C3875" s="913"/>
      <c r="D3875" s="913"/>
      <c r="E3875" s="913"/>
      <c r="F3875" s="55"/>
      <c r="L3875" s="372"/>
      <c r="M3875" s="372"/>
      <c r="S3875" s="378"/>
      <c r="T3875" s="372"/>
      <c r="U3875" s="372"/>
      <c r="V3875" s="372"/>
    </row>
    <row r="3876" spans="1:22">
      <c r="A3876" s="52"/>
      <c r="B3876" s="50">
        <f t="shared" si="68"/>
        <v>3854</v>
      </c>
      <c r="C3876" s="913"/>
      <c r="D3876" s="913"/>
      <c r="E3876" s="913"/>
      <c r="F3876" s="55"/>
      <c r="L3876" s="372"/>
      <c r="M3876" s="372"/>
      <c r="S3876" s="378"/>
      <c r="T3876" s="372"/>
      <c r="U3876" s="372"/>
      <c r="V3876" s="372"/>
    </row>
    <row r="3877" spans="1:22">
      <c r="A3877" s="52"/>
      <c r="B3877" s="50">
        <f t="shared" si="68"/>
        <v>3855</v>
      </c>
      <c r="C3877" s="913"/>
      <c r="D3877" s="913"/>
      <c r="E3877" s="913"/>
      <c r="F3877" s="55"/>
      <c r="L3877" s="372"/>
      <c r="M3877" s="372"/>
      <c r="S3877" s="378"/>
      <c r="T3877" s="372"/>
      <c r="U3877" s="372"/>
      <c r="V3877" s="372"/>
    </row>
    <row r="3878" spans="1:22">
      <c r="A3878" s="52"/>
      <c r="B3878" s="50">
        <f t="shared" si="68"/>
        <v>3856</v>
      </c>
      <c r="C3878" s="913"/>
      <c r="D3878" s="913"/>
      <c r="E3878" s="913"/>
      <c r="F3878" s="55"/>
      <c r="L3878" s="372"/>
      <c r="M3878" s="372"/>
      <c r="S3878" s="378"/>
      <c r="T3878" s="372"/>
      <c r="U3878" s="372"/>
      <c r="V3878" s="372"/>
    </row>
    <row r="3879" spans="1:22">
      <c r="A3879" s="52"/>
      <c r="B3879" s="50">
        <f t="shared" si="68"/>
        <v>3857</v>
      </c>
      <c r="C3879" s="913"/>
      <c r="D3879" s="913"/>
      <c r="E3879" s="913"/>
      <c r="F3879" s="55"/>
      <c r="L3879" s="372"/>
      <c r="M3879" s="372"/>
      <c r="S3879" s="378"/>
      <c r="T3879" s="372"/>
      <c r="U3879" s="372"/>
      <c r="V3879" s="372"/>
    </row>
    <row r="3880" spans="1:22">
      <c r="A3880" s="52"/>
      <c r="B3880" s="50">
        <f t="shared" si="68"/>
        <v>3858</v>
      </c>
      <c r="C3880" s="913"/>
      <c r="D3880" s="913"/>
      <c r="E3880" s="913"/>
      <c r="F3880" s="55"/>
      <c r="L3880" s="372"/>
      <c r="M3880" s="372"/>
      <c r="S3880" s="378"/>
      <c r="T3880" s="372"/>
      <c r="U3880" s="372"/>
      <c r="V3880" s="372"/>
    </row>
    <row r="3881" spans="1:22">
      <c r="A3881" s="52"/>
      <c r="B3881" s="50">
        <f t="shared" si="68"/>
        <v>3859</v>
      </c>
      <c r="C3881" s="913"/>
      <c r="D3881" s="913"/>
      <c r="E3881" s="913"/>
      <c r="F3881" s="55"/>
      <c r="L3881" s="372"/>
      <c r="M3881" s="372"/>
      <c r="S3881" s="378"/>
      <c r="T3881" s="372"/>
      <c r="U3881" s="372"/>
      <c r="V3881" s="372"/>
    </row>
    <row r="3882" spans="1:22">
      <c r="A3882" s="52"/>
      <c r="B3882" s="50">
        <f t="shared" si="68"/>
        <v>3860</v>
      </c>
      <c r="C3882" s="913"/>
      <c r="D3882" s="913"/>
      <c r="E3882" s="913"/>
      <c r="F3882" s="55"/>
      <c r="L3882" s="372"/>
      <c r="M3882" s="372"/>
      <c r="S3882" s="378"/>
      <c r="T3882" s="372"/>
      <c r="U3882" s="372"/>
      <c r="V3882" s="372"/>
    </row>
    <row r="3883" spans="1:22">
      <c r="A3883" s="52"/>
      <c r="B3883" s="50">
        <f t="shared" si="68"/>
        <v>3861</v>
      </c>
      <c r="C3883" s="913"/>
      <c r="D3883" s="913"/>
      <c r="E3883" s="913"/>
      <c r="F3883" s="55"/>
      <c r="L3883" s="372"/>
      <c r="M3883" s="372"/>
      <c r="S3883" s="378"/>
      <c r="T3883" s="372"/>
      <c r="U3883" s="372"/>
      <c r="V3883" s="372"/>
    </row>
    <row r="3884" spans="1:22">
      <c r="A3884" s="52"/>
      <c r="B3884" s="50">
        <f t="shared" si="68"/>
        <v>3862</v>
      </c>
      <c r="C3884" s="913"/>
      <c r="D3884" s="913"/>
      <c r="E3884" s="913"/>
      <c r="F3884" s="55"/>
      <c r="L3884" s="372"/>
      <c r="M3884" s="372"/>
      <c r="S3884" s="378"/>
      <c r="T3884" s="372"/>
      <c r="U3884" s="372"/>
      <c r="V3884" s="372"/>
    </row>
    <row r="3885" spans="1:22">
      <c r="A3885" s="52"/>
      <c r="B3885" s="50">
        <f t="shared" si="68"/>
        <v>3863</v>
      </c>
      <c r="C3885" s="913"/>
      <c r="D3885" s="913"/>
      <c r="E3885" s="913"/>
      <c r="F3885" s="55"/>
      <c r="L3885" s="372"/>
      <c r="M3885" s="372"/>
      <c r="S3885" s="378"/>
      <c r="T3885" s="372"/>
      <c r="U3885" s="372"/>
      <c r="V3885" s="372"/>
    </row>
    <row r="3886" spans="1:22">
      <c r="A3886" s="52"/>
      <c r="B3886" s="50">
        <f t="shared" si="68"/>
        <v>3864</v>
      </c>
      <c r="C3886" s="913"/>
      <c r="D3886" s="913"/>
      <c r="E3886" s="913"/>
      <c r="F3886" s="55"/>
      <c r="L3886" s="372"/>
      <c r="M3886" s="372"/>
      <c r="S3886" s="378"/>
      <c r="T3886" s="372"/>
      <c r="U3886" s="372"/>
      <c r="V3886" s="372"/>
    </row>
    <row r="3887" spans="1:22">
      <c r="A3887" s="52"/>
      <c r="B3887" s="50">
        <f t="shared" si="68"/>
        <v>3865</v>
      </c>
      <c r="C3887" s="913"/>
      <c r="D3887" s="913"/>
      <c r="E3887" s="913"/>
      <c r="F3887" s="55"/>
      <c r="L3887" s="372"/>
      <c r="M3887" s="372"/>
      <c r="S3887" s="378"/>
      <c r="T3887" s="372"/>
      <c r="U3887" s="372"/>
      <c r="V3887" s="372"/>
    </row>
    <row r="3888" spans="1:22">
      <c r="A3888" s="52"/>
      <c r="B3888" s="50">
        <f t="shared" si="68"/>
        <v>3866</v>
      </c>
      <c r="C3888" s="913"/>
      <c r="D3888" s="913"/>
      <c r="E3888" s="913"/>
      <c r="F3888" s="55"/>
      <c r="L3888" s="372"/>
      <c r="M3888" s="372"/>
      <c r="S3888" s="378"/>
      <c r="T3888" s="372"/>
      <c r="U3888" s="372"/>
      <c r="V3888" s="372"/>
    </row>
    <row r="3889" spans="1:22">
      <c r="A3889" s="52"/>
      <c r="B3889" s="50">
        <f t="shared" si="68"/>
        <v>3867</v>
      </c>
      <c r="C3889" s="913"/>
      <c r="D3889" s="913"/>
      <c r="E3889" s="913"/>
      <c r="F3889" s="55"/>
      <c r="L3889" s="372"/>
      <c r="M3889" s="372"/>
      <c r="S3889" s="378"/>
      <c r="T3889" s="372"/>
      <c r="U3889" s="372"/>
      <c r="V3889" s="372"/>
    </row>
    <row r="3890" spans="1:22">
      <c r="A3890" s="52"/>
      <c r="B3890" s="50">
        <f t="shared" si="68"/>
        <v>3868</v>
      </c>
      <c r="C3890" s="913"/>
      <c r="D3890" s="913"/>
      <c r="E3890" s="913"/>
      <c r="F3890" s="55"/>
      <c r="L3890" s="372"/>
      <c r="M3890" s="372"/>
      <c r="S3890" s="378"/>
      <c r="T3890" s="372"/>
      <c r="U3890" s="372"/>
      <c r="V3890" s="372"/>
    </row>
    <row r="3891" spans="1:22">
      <c r="A3891" s="52"/>
      <c r="B3891" s="50">
        <f t="shared" si="68"/>
        <v>3869</v>
      </c>
      <c r="C3891" s="913"/>
      <c r="D3891" s="913"/>
      <c r="E3891" s="913"/>
      <c r="F3891" s="55"/>
      <c r="L3891" s="372"/>
      <c r="M3891" s="372"/>
      <c r="S3891" s="378"/>
      <c r="T3891" s="372"/>
      <c r="U3891" s="372"/>
      <c r="V3891" s="372"/>
    </row>
    <row r="3892" spans="1:22">
      <c r="A3892" s="52"/>
      <c r="B3892" s="50">
        <f t="shared" si="68"/>
        <v>3870</v>
      </c>
      <c r="C3892" s="913"/>
      <c r="D3892" s="913"/>
      <c r="E3892" s="913"/>
      <c r="F3892" s="55"/>
      <c r="L3892" s="372"/>
      <c r="M3892" s="372"/>
      <c r="S3892" s="378"/>
      <c r="T3892" s="372"/>
      <c r="U3892" s="372"/>
      <c r="V3892" s="372"/>
    </row>
    <row r="3893" spans="1:22">
      <c r="A3893" s="52"/>
      <c r="B3893" s="50">
        <f t="shared" si="68"/>
        <v>3871</v>
      </c>
      <c r="C3893" s="913"/>
      <c r="D3893" s="913"/>
      <c r="E3893" s="913"/>
      <c r="F3893" s="55"/>
      <c r="L3893" s="372"/>
      <c r="M3893" s="372"/>
      <c r="S3893" s="378"/>
      <c r="T3893" s="372"/>
      <c r="U3893" s="372"/>
      <c r="V3893" s="372"/>
    </row>
    <row r="3894" spans="1:22">
      <c r="A3894" s="52"/>
      <c r="B3894" s="50">
        <f t="shared" si="68"/>
        <v>3872</v>
      </c>
      <c r="C3894" s="913"/>
      <c r="D3894" s="913"/>
      <c r="E3894" s="913"/>
      <c r="F3894" s="55"/>
      <c r="L3894" s="372"/>
      <c r="M3894" s="372"/>
      <c r="S3894" s="378"/>
      <c r="T3894" s="372"/>
      <c r="U3894" s="372"/>
      <c r="V3894" s="372"/>
    </row>
    <row r="3895" spans="1:22">
      <c r="A3895" s="52"/>
      <c r="B3895" s="50">
        <f t="shared" si="68"/>
        <v>3873</v>
      </c>
      <c r="C3895" s="913"/>
      <c r="D3895" s="913"/>
      <c r="E3895" s="913"/>
      <c r="F3895" s="55"/>
      <c r="L3895" s="372"/>
      <c r="M3895" s="372"/>
      <c r="S3895" s="378"/>
      <c r="T3895" s="372"/>
      <c r="U3895" s="372"/>
      <c r="V3895" s="372"/>
    </row>
    <row r="3896" spans="1:22">
      <c r="A3896" s="52"/>
      <c r="B3896" s="50">
        <f t="shared" si="68"/>
        <v>3874</v>
      </c>
      <c r="C3896" s="913"/>
      <c r="D3896" s="913"/>
      <c r="E3896" s="913"/>
      <c r="F3896" s="55"/>
      <c r="L3896" s="372"/>
      <c r="M3896" s="372"/>
      <c r="S3896" s="378"/>
      <c r="T3896" s="372"/>
      <c r="U3896" s="372"/>
      <c r="V3896" s="372"/>
    </row>
    <row r="3897" spans="1:22">
      <c r="A3897" s="52"/>
      <c r="B3897" s="50">
        <f t="shared" si="68"/>
        <v>3875</v>
      </c>
      <c r="C3897" s="913"/>
      <c r="D3897" s="913"/>
      <c r="E3897" s="913"/>
      <c r="F3897" s="55"/>
      <c r="L3897" s="372"/>
      <c r="M3897" s="372"/>
      <c r="S3897" s="378"/>
      <c r="T3897" s="372"/>
      <c r="U3897" s="372"/>
      <c r="V3897" s="372"/>
    </row>
    <row r="3898" spans="1:22">
      <c r="A3898" s="52"/>
      <c r="B3898" s="50">
        <f t="shared" si="68"/>
        <v>3876</v>
      </c>
      <c r="C3898" s="913"/>
      <c r="D3898" s="913"/>
      <c r="E3898" s="913"/>
      <c r="F3898" s="55"/>
      <c r="L3898" s="372"/>
      <c r="M3898" s="372"/>
      <c r="S3898" s="378"/>
      <c r="T3898" s="372"/>
      <c r="U3898" s="372"/>
      <c r="V3898" s="372"/>
    </row>
    <row r="3899" spans="1:22">
      <c r="A3899" s="52"/>
      <c r="B3899" s="50">
        <f t="shared" si="68"/>
        <v>3877</v>
      </c>
      <c r="C3899" s="913"/>
      <c r="D3899" s="913"/>
      <c r="E3899" s="913"/>
      <c r="F3899" s="55"/>
      <c r="L3899" s="372"/>
      <c r="M3899" s="372"/>
      <c r="S3899" s="378"/>
      <c r="T3899" s="372"/>
      <c r="U3899" s="372"/>
      <c r="V3899" s="372"/>
    </row>
    <row r="3900" spans="1:22">
      <c r="A3900" s="52"/>
      <c r="B3900" s="50">
        <f t="shared" si="68"/>
        <v>3878</v>
      </c>
      <c r="C3900" s="913"/>
      <c r="D3900" s="913"/>
      <c r="E3900" s="913"/>
      <c r="F3900" s="55"/>
      <c r="L3900" s="372"/>
      <c r="M3900" s="372"/>
      <c r="S3900" s="378"/>
      <c r="T3900" s="372"/>
      <c r="U3900" s="372"/>
      <c r="V3900" s="372"/>
    </row>
    <row r="3901" spans="1:22">
      <c r="A3901" s="52"/>
      <c r="B3901" s="50">
        <f t="shared" si="68"/>
        <v>3879</v>
      </c>
      <c r="C3901" s="913"/>
      <c r="D3901" s="913"/>
      <c r="E3901" s="913"/>
      <c r="F3901" s="55"/>
      <c r="L3901" s="372"/>
      <c r="M3901" s="372"/>
      <c r="S3901" s="378"/>
      <c r="T3901" s="372"/>
      <c r="U3901" s="372"/>
      <c r="V3901" s="372"/>
    </row>
    <row r="3902" spans="1:22">
      <c r="A3902" s="52"/>
      <c r="B3902" s="50">
        <f t="shared" si="68"/>
        <v>3880</v>
      </c>
      <c r="C3902" s="913"/>
      <c r="D3902" s="913"/>
      <c r="E3902" s="913"/>
      <c r="F3902" s="55"/>
      <c r="L3902" s="372"/>
      <c r="M3902" s="372"/>
      <c r="S3902" s="378"/>
      <c r="T3902" s="372"/>
      <c r="U3902" s="372"/>
      <c r="V3902" s="372"/>
    </row>
    <row r="3903" spans="1:22">
      <c r="A3903" s="52"/>
      <c r="B3903" s="50">
        <f t="shared" si="68"/>
        <v>3881</v>
      </c>
      <c r="C3903" s="913"/>
      <c r="D3903" s="913"/>
      <c r="E3903" s="913"/>
      <c r="F3903" s="55"/>
      <c r="L3903" s="372"/>
      <c r="M3903" s="372"/>
      <c r="S3903" s="378"/>
      <c r="T3903" s="372"/>
      <c r="U3903" s="372"/>
      <c r="V3903" s="372"/>
    </row>
    <row r="3904" spans="1:22">
      <c r="A3904" s="52"/>
      <c r="B3904" s="50">
        <f t="shared" si="68"/>
        <v>3882</v>
      </c>
      <c r="C3904" s="913"/>
      <c r="D3904" s="913"/>
      <c r="E3904" s="913"/>
      <c r="F3904" s="55"/>
      <c r="L3904" s="372"/>
      <c r="M3904" s="372"/>
      <c r="S3904" s="378"/>
      <c r="T3904" s="372"/>
      <c r="U3904" s="372"/>
      <c r="V3904" s="372"/>
    </row>
    <row r="3905" spans="1:22">
      <c r="A3905" s="52"/>
      <c r="B3905" s="50">
        <f t="shared" si="68"/>
        <v>3883</v>
      </c>
      <c r="C3905" s="913"/>
      <c r="D3905" s="913"/>
      <c r="E3905" s="913"/>
      <c r="F3905" s="55"/>
      <c r="L3905" s="372"/>
      <c r="M3905" s="372"/>
      <c r="S3905" s="378"/>
      <c r="T3905" s="372"/>
      <c r="U3905" s="372"/>
      <c r="V3905" s="372"/>
    </row>
    <row r="3906" spans="1:22">
      <c r="A3906" s="52"/>
      <c r="B3906" s="50">
        <f t="shared" si="68"/>
        <v>3884</v>
      </c>
      <c r="C3906" s="913"/>
      <c r="D3906" s="913"/>
      <c r="E3906" s="913"/>
      <c r="F3906" s="55"/>
      <c r="L3906" s="372"/>
      <c r="M3906" s="372"/>
      <c r="S3906" s="378"/>
      <c r="T3906" s="372"/>
      <c r="U3906" s="372"/>
      <c r="V3906" s="372"/>
    </row>
    <row r="3907" spans="1:22">
      <c r="A3907" s="52"/>
      <c r="B3907" s="50">
        <f t="shared" si="68"/>
        <v>3885</v>
      </c>
      <c r="C3907" s="913"/>
      <c r="D3907" s="913"/>
      <c r="E3907" s="913"/>
      <c r="F3907" s="55"/>
      <c r="L3907" s="372"/>
      <c r="M3907" s="372"/>
      <c r="S3907" s="378"/>
      <c r="T3907" s="372"/>
      <c r="U3907" s="372"/>
      <c r="V3907" s="372"/>
    </row>
    <row r="3908" spans="1:22">
      <c r="A3908" s="52"/>
      <c r="B3908" s="50">
        <f t="shared" si="68"/>
        <v>3886</v>
      </c>
      <c r="C3908" s="913"/>
      <c r="D3908" s="913"/>
      <c r="E3908" s="913"/>
      <c r="F3908" s="55"/>
      <c r="L3908" s="372"/>
      <c r="M3908" s="372"/>
      <c r="S3908" s="378"/>
      <c r="T3908" s="372"/>
      <c r="U3908" s="372"/>
      <c r="V3908" s="372"/>
    </row>
    <row r="3909" spans="1:22">
      <c r="A3909" s="52"/>
      <c r="B3909" s="50">
        <f t="shared" si="68"/>
        <v>3887</v>
      </c>
      <c r="C3909" s="913"/>
      <c r="D3909" s="913"/>
      <c r="E3909" s="913"/>
      <c r="F3909" s="55"/>
      <c r="L3909" s="372"/>
      <c r="M3909" s="372"/>
      <c r="S3909" s="378"/>
      <c r="T3909" s="372"/>
      <c r="U3909" s="372"/>
      <c r="V3909" s="372"/>
    </row>
    <row r="3910" spans="1:22">
      <c r="A3910" s="52"/>
      <c r="B3910" s="50">
        <f t="shared" si="68"/>
        <v>3888</v>
      </c>
      <c r="C3910" s="913"/>
      <c r="D3910" s="913"/>
      <c r="E3910" s="913"/>
      <c r="F3910" s="55"/>
      <c r="L3910" s="372"/>
      <c r="M3910" s="372"/>
      <c r="S3910" s="378"/>
      <c r="T3910" s="372"/>
      <c r="U3910" s="372"/>
      <c r="V3910" s="372"/>
    </row>
    <row r="3911" spans="1:22">
      <c r="A3911" s="52"/>
      <c r="B3911" s="50">
        <f t="shared" si="68"/>
        <v>3889</v>
      </c>
      <c r="C3911" s="913"/>
      <c r="D3911" s="913"/>
      <c r="E3911" s="913"/>
      <c r="F3911" s="55"/>
      <c r="L3911" s="372"/>
      <c r="M3911" s="372"/>
      <c r="S3911" s="378"/>
      <c r="T3911" s="372"/>
      <c r="U3911" s="372"/>
      <c r="V3911" s="372"/>
    </row>
    <row r="3912" spans="1:22">
      <c r="A3912" s="52"/>
      <c r="B3912" s="50">
        <f t="shared" si="68"/>
        <v>3890</v>
      </c>
      <c r="C3912" s="913"/>
      <c r="D3912" s="913"/>
      <c r="E3912" s="913"/>
      <c r="F3912" s="55"/>
      <c r="L3912" s="372"/>
      <c r="M3912" s="372"/>
      <c r="S3912" s="378"/>
      <c r="T3912" s="372"/>
      <c r="U3912" s="372"/>
      <c r="V3912" s="372"/>
    </row>
    <row r="3913" spans="1:22">
      <c r="A3913" s="52"/>
      <c r="B3913" s="50">
        <f t="shared" si="68"/>
        <v>3891</v>
      </c>
      <c r="C3913" s="913"/>
      <c r="D3913" s="913"/>
      <c r="E3913" s="913"/>
      <c r="F3913" s="55"/>
      <c r="L3913" s="372"/>
      <c r="M3913" s="372"/>
      <c r="S3913" s="378"/>
      <c r="T3913" s="372"/>
      <c r="U3913" s="372"/>
      <c r="V3913" s="372"/>
    </row>
    <row r="3914" spans="1:22">
      <c r="A3914" s="52"/>
      <c r="B3914" s="50">
        <f t="shared" si="68"/>
        <v>3892</v>
      </c>
      <c r="C3914" s="913"/>
      <c r="D3914" s="913"/>
      <c r="E3914" s="913"/>
      <c r="F3914" s="55"/>
      <c r="L3914" s="372"/>
      <c r="M3914" s="372"/>
      <c r="S3914" s="378"/>
      <c r="T3914" s="372"/>
      <c r="U3914" s="372"/>
      <c r="V3914" s="372"/>
    </row>
    <row r="3915" spans="1:22">
      <c r="A3915" s="52"/>
      <c r="B3915" s="50">
        <f t="shared" si="68"/>
        <v>3893</v>
      </c>
      <c r="C3915" s="913"/>
      <c r="D3915" s="913"/>
      <c r="E3915" s="913"/>
      <c r="F3915" s="55"/>
      <c r="L3915" s="372"/>
      <c r="M3915" s="372"/>
      <c r="S3915" s="378"/>
      <c r="T3915" s="372"/>
      <c r="U3915" s="372"/>
      <c r="V3915" s="372"/>
    </row>
    <row r="3916" spans="1:22">
      <c r="A3916" s="52"/>
      <c r="B3916" s="50">
        <f t="shared" si="68"/>
        <v>3894</v>
      </c>
      <c r="C3916" s="913"/>
      <c r="D3916" s="913"/>
      <c r="E3916" s="913"/>
      <c r="F3916" s="55"/>
      <c r="L3916" s="372"/>
      <c r="M3916" s="372"/>
      <c r="S3916" s="378"/>
      <c r="T3916" s="372"/>
      <c r="U3916" s="372"/>
      <c r="V3916" s="372"/>
    </row>
    <row r="3917" spans="1:22">
      <c r="A3917" s="52"/>
      <c r="B3917" s="50">
        <f t="shared" si="68"/>
        <v>3895</v>
      </c>
      <c r="C3917" s="913"/>
      <c r="D3917" s="913"/>
      <c r="E3917" s="913"/>
      <c r="F3917" s="55"/>
      <c r="L3917" s="372"/>
      <c r="M3917" s="372"/>
      <c r="S3917" s="378"/>
      <c r="T3917" s="372"/>
      <c r="U3917" s="372"/>
      <c r="V3917" s="372"/>
    </row>
    <row r="3918" spans="1:22">
      <c r="A3918" s="52"/>
      <c r="B3918" s="50">
        <f t="shared" si="68"/>
        <v>3896</v>
      </c>
      <c r="C3918" s="913"/>
      <c r="D3918" s="913"/>
      <c r="E3918" s="913"/>
      <c r="F3918" s="55"/>
      <c r="L3918" s="372"/>
      <c r="M3918" s="372"/>
      <c r="S3918" s="378"/>
      <c r="T3918" s="372"/>
      <c r="U3918" s="372"/>
      <c r="V3918" s="372"/>
    </row>
    <row r="3919" spans="1:22">
      <c r="A3919" s="52"/>
      <c r="B3919" s="50">
        <f t="shared" si="68"/>
        <v>3897</v>
      </c>
      <c r="C3919" s="913"/>
      <c r="D3919" s="913"/>
      <c r="E3919" s="913"/>
      <c r="F3919" s="55"/>
      <c r="L3919" s="372"/>
      <c r="M3919" s="372"/>
      <c r="S3919" s="378"/>
      <c r="T3919" s="372"/>
      <c r="U3919" s="372"/>
      <c r="V3919" s="372"/>
    </row>
    <row r="3920" spans="1:22">
      <c r="A3920" s="52"/>
      <c r="B3920" s="50">
        <f t="shared" si="68"/>
        <v>3898</v>
      </c>
      <c r="C3920" s="913"/>
      <c r="D3920" s="913"/>
      <c r="E3920" s="913"/>
      <c r="F3920" s="55"/>
      <c r="L3920" s="372"/>
      <c r="M3920" s="372"/>
      <c r="S3920" s="378"/>
      <c r="T3920" s="372"/>
      <c r="U3920" s="372"/>
      <c r="V3920" s="372"/>
    </row>
    <row r="3921" spans="1:22">
      <c r="A3921" s="52"/>
      <c r="B3921" s="50">
        <f t="shared" si="68"/>
        <v>3899</v>
      </c>
      <c r="C3921" s="913"/>
      <c r="D3921" s="913"/>
      <c r="E3921" s="913"/>
      <c r="F3921" s="55"/>
      <c r="L3921" s="372"/>
      <c r="M3921" s="372"/>
      <c r="S3921" s="378"/>
      <c r="T3921" s="372"/>
      <c r="U3921" s="372"/>
      <c r="V3921" s="372"/>
    </row>
    <row r="3922" spans="1:22">
      <c r="A3922" s="52"/>
      <c r="B3922" s="50">
        <f t="shared" si="68"/>
        <v>3900</v>
      </c>
      <c r="C3922" s="913"/>
      <c r="D3922" s="913"/>
      <c r="E3922" s="913"/>
      <c r="F3922" s="55"/>
      <c r="L3922" s="372"/>
      <c r="M3922" s="372"/>
      <c r="S3922" s="378"/>
      <c r="T3922" s="372"/>
      <c r="U3922" s="372"/>
      <c r="V3922" s="372"/>
    </row>
    <row r="3923" spans="1:22">
      <c r="A3923" s="52"/>
      <c r="B3923" s="50">
        <f t="shared" si="68"/>
        <v>3901</v>
      </c>
      <c r="C3923" s="913"/>
      <c r="D3923" s="913"/>
      <c r="E3923" s="913"/>
      <c r="F3923" s="55"/>
      <c r="L3923" s="372"/>
      <c r="M3923" s="372"/>
      <c r="S3923" s="378"/>
      <c r="T3923" s="372"/>
      <c r="U3923" s="372"/>
      <c r="V3923" s="372"/>
    </row>
    <row r="3924" spans="1:22">
      <c r="A3924" s="52"/>
      <c r="B3924" s="50">
        <f t="shared" si="68"/>
        <v>3902</v>
      </c>
      <c r="C3924" s="913"/>
      <c r="D3924" s="913"/>
      <c r="E3924" s="913"/>
      <c r="F3924" s="55"/>
      <c r="L3924" s="372"/>
      <c r="M3924" s="372"/>
      <c r="S3924" s="378"/>
      <c r="T3924" s="372"/>
      <c r="U3924" s="372"/>
      <c r="V3924" s="372"/>
    </row>
    <row r="3925" spans="1:22">
      <c r="A3925" s="52"/>
      <c r="B3925" s="50">
        <f t="shared" si="68"/>
        <v>3903</v>
      </c>
      <c r="C3925" s="913"/>
      <c r="D3925" s="913"/>
      <c r="E3925" s="913"/>
      <c r="F3925" s="55"/>
      <c r="L3925" s="372"/>
      <c r="M3925" s="372"/>
      <c r="S3925" s="378"/>
      <c r="T3925" s="372"/>
      <c r="U3925" s="372"/>
      <c r="V3925" s="372"/>
    </row>
    <row r="3926" spans="1:22">
      <c r="A3926" s="52"/>
      <c r="B3926" s="50">
        <f t="shared" si="68"/>
        <v>3904</v>
      </c>
      <c r="C3926" s="913"/>
      <c r="D3926" s="913"/>
      <c r="E3926" s="913"/>
      <c r="F3926" s="55"/>
      <c r="L3926" s="372"/>
      <c r="M3926" s="372"/>
      <c r="S3926" s="378"/>
      <c r="T3926" s="372"/>
      <c r="U3926" s="372"/>
      <c r="V3926" s="372"/>
    </row>
    <row r="3927" spans="1:22">
      <c r="A3927" s="52"/>
      <c r="B3927" s="50">
        <f t="shared" si="68"/>
        <v>3905</v>
      </c>
      <c r="C3927" s="913"/>
      <c r="D3927" s="913"/>
      <c r="E3927" s="913"/>
      <c r="F3927" s="55"/>
      <c r="L3927" s="372"/>
      <c r="M3927" s="372"/>
      <c r="S3927" s="378"/>
      <c r="T3927" s="372"/>
      <c r="U3927" s="372"/>
      <c r="V3927" s="372"/>
    </row>
    <row r="3928" spans="1:22">
      <c r="A3928" s="52"/>
      <c r="B3928" s="50">
        <f t="shared" si="68"/>
        <v>3906</v>
      </c>
      <c r="C3928" s="913"/>
      <c r="D3928" s="913"/>
      <c r="E3928" s="913"/>
      <c r="F3928" s="55"/>
      <c r="L3928" s="372"/>
      <c r="M3928" s="372"/>
      <c r="S3928" s="378"/>
      <c r="T3928" s="372"/>
      <c r="U3928" s="372"/>
      <c r="V3928" s="372"/>
    </row>
    <row r="3929" spans="1:22">
      <c r="A3929" s="52"/>
      <c r="B3929" s="50">
        <f t="shared" ref="B3929:B3992" si="69">B3928+1</f>
        <v>3907</v>
      </c>
      <c r="C3929" s="913"/>
      <c r="D3929" s="913"/>
      <c r="E3929" s="913"/>
      <c r="F3929" s="55"/>
      <c r="L3929" s="372"/>
      <c r="M3929" s="372"/>
      <c r="S3929" s="378"/>
      <c r="T3929" s="372"/>
      <c r="U3929" s="372"/>
      <c r="V3929" s="372"/>
    </row>
    <row r="3930" spans="1:22">
      <c r="A3930" s="52"/>
      <c r="B3930" s="50">
        <f t="shared" si="69"/>
        <v>3908</v>
      </c>
      <c r="C3930" s="913"/>
      <c r="D3930" s="913"/>
      <c r="E3930" s="913"/>
      <c r="F3930" s="55"/>
      <c r="L3930" s="372"/>
      <c r="M3930" s="372"/>
      <c r="S3930" s="378"/>
      <c r="T3930" s="372"/>
      <c r="U3930" s="372"/>
      <c r="V3930" s="372"/>
    </row>
    <row r="3931" spans="1:22">
      <c r="A3931" s="52"/>
      <c r="B3931" s="50">
        <f t="shared" si="69"/>
        <v>3909</v>
      </c>
      <c r="C3931" s="913"/>
      <c r="D3931" s="913"/>
      <c r="E3931" s="913"/>
      <c r="F3931" s="55"/>
      <c r="L3931" s="372"/>
      <c r="M3931" s="372"/>
      <c r="S3931" s="378"/>
      <c r="T3931" s="372"/>
      <c r="U3931" s="372"/>
      <c r="V3931" s="372"/>
    </row>
    <row r="3932" spans="1:22">
      <c r="A3932" s="52"/>
      <c r="B3932" s="50">
        <f t="shared" si="69"/>
        <v>3910</v>
      </c>
      <c r="C3932" s="913"/>
      <c r="D3932" s="913"/>
      <c r="E3932" s="913"/>
      <c r="F3932" s="55"/>
      <c r="L3932" s="372"/>
      <c r="M3932" s="372"/>
      <c r="S3932" s="378"/>
      <c r="T3932" s="372"/>
      <c r="U3932" s="372"/>
      <c r="V3932" s="372"/>
    </row>
    <row r="3933" spans="1:22">
      <c r="A3933" s="52"/>
      <c r="B3933" s="50">
        <f t="shared" si="69"/>
        <v>3911</v>
      </c>
      <c r="C3933" s="913"/>
      <c r="D3933" s="913"/>
      <c r="E3933" s="913"/>
      <c r="F3933" s="55"/>
      <c r="L3933" s="372"/>
      <c r="M3933" s="372"/>
      <c r="S3933" s="378"/>
      <c r="T3933" s="372"/>
      <c r="U3933" s="372"/>
      <c r="V3933" s="372"/>
    </row>
    <row r="3934" spans="1:22">
      <c r="A3934" s="52"/>
      <c r="B3934" s="50">
        <f t="shared" si="69"/>
        <v>3912</v>
      </c>
      <c r="C3934" s="913"/>
      <c r="D3934" s="913"/>
      <c r="E3934" s="913"/>
      <c r="F3934" s="55"/>
      <c r="L3934" s="372"/>
      <c r="M3934" s="372"/>
      <c r="S3934" s="378"/>
      <c r="T3934" s="372"/>
      <c r="U3934" s="372"/>
      <c r="V3934" s="372"/>
    </row>
    <row r="3935" spans="1:22">
      <c r="A3935" s="52"/>
      <c r="B3935" s="50">
        <f t="shared" si="69"/>
        <v>3913</v>
      </c>
      <c r="C3935" s="913"/>
      <c r="D3935" s="913"/>
      <c r="E3935" s="913"/>
      <c r="F3935" s="55"/>
      <c r="L3935" s="372"/>
      <c r="M3935" s="372"/>
      <c r="S3935" s="378"/>
      <c r="T3935" s="372"/>
      <c r="U3935" s="372"/>
      <c r="V3935" s="372"/>
    </row>
    <row r="3936" spans="1:22">
      <c r="A3936" s="52"/>
      <c r="B3936" s="50">
        <f t="shared" si="69"/>
        <v>3914</v>
      </c>
      <c r="C3936" s="913"/>
      <c r="D3936" s="913"/>
      <c r="E3936" s="913"/>
      <c r="F3936" s="55"/>
      <c r="L3936" s="372"/>
      <c r="M3936" s="372"/>
      <c r="S3936" s="378"/>
      <c r="T3936" s="372"/>
      <c r="U3936" s="372"/>
      <c r="V3936" s="372"/>
    </row>
    <row r="3937" spans="1:22">
      <c r="A3937" s="52"/>
      <c r="B3937" s="50">
        <f t="shared" si="69"/>
        <v>3915</v>
      </c>
      <c r="C3937" s="913"/>
      <c r="D3937" s="913"/>
      <c r="E3937" s="913"/>
      <c r="F3937" s="55"/>
      <c r="L3937" s="372"/>
      <c r="M3937" s="372"/>
      <c r="S3937" s="378"/>
      <c r="T3937" s="372"/>
      <c r="U3937" s="372"/>
      <c r="V3937" s="372"/>
    </row>
    <row r="3938" spans="1:22">
      <c r="A3938" s="52"/>
      <c r="B3938" s="50">
        <f t="shared" si="69"/>
        <v>3916</v>
      </c>
      <c r="C3938" s="913"/>
      <c r="D3938" s="913"/>
      <c r="E3938" s="913"/>
      <c r="F3938" s="55"/>
      <c r="L3938" s="372"/>
      <c r="M3938" s="372"/>
      <c r="S3938" s="378"/>
      <c r="T3938" s="372"/>
      <c r="U3938" s="372"/>
      <c r="V3938" s="372"/>
    </row>
    <row r="3939" spans="1:22">
      <c r="A3939" s="52"/>
      <c r="B3939" s="50">
        <f t="shared" si="69"/>
        <v>3917</v>
      </c>
      <c r="C3939" s="913"/>
      <c r="D3939" s="913"/>
      <c r="E3939" s="913"/>
      <c r="F3939" s="55"/>
      <c r="L3939" s="372"/>
      <c r="M3939" s="372"/>
      <c r="S3939" s="378"/>
      <c r="T3939" s="372"/>
      <c r="U3939" s="372"/>
      <c r="V3939" s="372"/>
    </row>
    <row r="3940" spans="1:22">
      <c r="A3940" s="52"/>
      <c r="B3940" s="50">
        <f t="shared" si="69"/>
        <v>3918</v>
      </c>
      <c r="C3940" s="913"/>
      <c r="D3940" s="913"/>
      <c r="E3940" s="913"/>
      <c r="F3940" s="55"/>
      <c r="L3940" s="372"/>
      <c r="M3940" s="372"/>
      <c r="S3940" s="378"/>
      <c r="T3940" s="372"/>
      <c r="U3940" s="372"/>
      <c r="V3940" s="372"/>
    </row>
    <row r="3941" spans="1:22">
      <c r="A3941" s="52"/>
      <c r="B3941" s="50">
        <f t="shared" si="69"/>
        <v>3919</v>
      </c>
      <c r="C3941" s="913"/>
      <c r="D3941" s="913"/>
      <c r="E3941" s="913"/>
      <c r="F3941" s="55"/>
      <c r="L3941" s="372"/>
      <c r="M3941" s="372"/>
      <c r="S3941" s="378"/>
      <c r="T3941" s="372"/>
      <c r="U3941" s="372"/>
      <c r="V3941" s="372"/>
    </row>
    <row r="3942" spans="1:22">
      <c r="A3942" s="52"/>
      <c r="B3942" s="50">
        <f t="shared" si="69"/>
        <v>3920</v>
      </c>
      <c r="C3942" s="913"/>
      <c r="D3942" s="913"/>
      <c r="E3942" s="913"/>
      <c r="F3942" s="55"/>
      <c r="L3942" s="372"/>
      <c r="M3942" s="372"/>
      <c r="S3942" s="378"/>
      <c r="T3942" s="372"/>
      <c r="U3942" s="372"/>
      <c r="V3942" s="372"/>
    </row>
    <row r="3943" spans="1:22">
      <c r="A3943" s="52"/>
      <c r="B3943" s="50">
        <f t="shared" si="69"/>
        <v>3921</v>
      </c>
      <c r="C3943" s="913"/>
      <c r="D3943" s="913"/>
      <c r="E3943" s="913"/>
      <c r="F3943" s="55"/>
      <c r="L3943" s="372"/>
      <c r="M3943" s="372"/>
      <c r="S3943" s="378"/>
      <c r="T3943" s="372"/>
      <c r="U3943" s="372"/>
      <c r="V3943" s="372"/>
    </row>
    <row r="3944" spans="1:22">
      <c r="A3944" s="52"/>
      <c r="B3944" s="50">
        <f t="shared" si="69"/>
        <v>3922</v>
      </c>
      <c r="C3944" s="913"/>
      <c r="D3944" s="913"/>
      <c r="E3944" s="913"/>
      <c r="F3944" s="55"/>
      <c r="L3944" s="372"/>
      <c r="M3944" s="372"/>
      <c r="S3944" s="378"/>
      <c r="T3944" s="372"/>
      <c r="U3944" s="372"/>
      <c r="V3944" s="372"/>
    </row>
    <row r="3945" spans="1:22">
      <c r="A3945" s="52"/>
      <c r="B3945" s="50">
        <f t="shared" si="69"/>
        <v>3923</v>
      </c>
      <c r="C3945" s="913"/>
      <c r="D3945" s="913"/>
      <c r="E3945" s="913"/>
      <c r="F3945" s="55"/>
      <c r="L3945" s="372"/>
      <c r="M3945" s="372"/>
      <c r="S3945" s="378"/>
      <c r="T3945" s="372"/>
      <c r="U3945" s="372"/>
      <c r="V3945" s="372"/>
    </row>
    <row r="3946" spans="1:22">
      <c r="A3946" s="52"/>
      <c r="B3946" s="50">
        <f t="shared" si="69"/>
        <v>3924</v>
      </c>
      <c r="C3946" s="913"/>
      <c r="D3946" s="913"/>
      <c r="E3946" s="913"/>
      <c r="F3946" s="55"/>
      <c r="L3946" s="372"/>
      <c r="M3946" s="372"/>
      <c r="S3946" s="378"/>
      <c r="T3946" s="372"/>
      <c r="U3946" s="372"/>
      <c r="V3946" s="372"/>
    </row>
    <row r="3947" spans="1:22">
      <c r="A3947" s="52"/>
      <c r="B3947" s="50">
        <f t="shared" si="69"/>
        <v>3925</v>
      </c>
      <c r="C3947" s="913"/>
      <c r="D3947" s="913"/>
      <c r="E3947" s="913"/>
      <c r="F3947" s="55"/>
      <c r="L3947" s="372"/>
      <c r="M3947" s="372"/>
      <c r="S3947" s="378"/>
      <c r="T3947" s="372"/>
      <c r="U3947" s="372"/>
      <c r="V3947" s="372"/>
    </row>
    <row r="3948" spans="1:22">
      <c r="A3948" s="52"/>
      <c r="B3948" s="50">
        <f t="shared" si="69"/>
        <v>3926</v>
      </c>
      <c r="C3948" s="913"/>
      <c r="D3948" s="913"/>
      <c r="E3948" s="913"/>
      <c r="F3948" s="55"/>
      <c r="L3948" s="372"/>
      <c r="M3948" s="372"/>
      <c r="S3948" s="378"/>
      <c r="T3948" s="372"/>
      <c r="U3948" s="372"/>
      <c r="V3948" s="372"/>
    </row>
    <row r="3949" spans="1:22">
      <c r="A3949" s="52"/>
      <c r="B3949" s="50">
        <f t="shared" si="69"/>
        <v>3927</v>
      </c>
      <c r="C3949" s="913"/>
      <c r="D3949" s="913"/>
      <c r="E3949" s="913"/>
      <c r="F3949" s="55"/>
      <c r="L3949" s="372"/>
      <c r="M3949" s="372"/>
      <c r="S3949" s="378"/>
      <c r="T3949" s="372"/>
      <c r="U3949" s="372"/>
      <c r="V3949" s="372"/>
    </row>
    <row r="3950" spans="1:22">
      <c r="A3950" s="52"/>
      <c r="B3950" s="50">
        <f t="shared" si="69"/>
        <v>3928</v>
      </c>
      <c r="C3950" s="913"/>
      <c r="D3950" s="913"/>
      <c r="E3950" s="913"/>
      <c r="F3950" s="55"/>
      <c r="L3950" s="372"/>
      <c r="M3950" s="372"/>
      <c r="S3950" s="378"/>
      <c r="T3950" s="372"/>
      <c r="U3950" s="372"/>
      <c r="V3950" s="372"/>
    </row>
    <row r="3951" spans="1:22">
      <c r="A3951" s="52"/>
      <c r="B3951" s="50">
        <f t="shared" si="69"/>
        <v>3929</v>
      </c>
      <c r="C3951" s="913"/>
      <c r="D3951" s="913"/>
      <c r="E3951" s="913"/>
      <c r="F3951" s="55"/>
      <c r="L3951" s="372"/>
      <c r="M3951" s="372"/>
      <c r="S3951" s="378"/>
      <c r="T3951" s="372"/>
      <c r="U3951" s="372"/>
      <c r="V3951" s="372"/>
    </row>
    <row r="3952" spans="1:22">
      <c r="A3952" s="52"/>
      <c r="B3952" s="50">
        <f t="shared" si="69"/>
        <v>3930</v>
      </c>
      <c r="C3952" s="913"/>
      <c r="D3952" s="913"/>
      <c r="E3952" s="913"/>
      <c r="F3952" s="55"/>
      <c r="L3952" s="372"/>
      <c r="M3952" s="372"/>
      <c r="S3952" s="378"/>
      <c r="T3952" s="372"/>
      <c r="U3952" s="372"/>
      <c r="V3952" s="372"/>
    </row>
    <row r="3953" spans="1:22">
      <c r="A3953" s="52"/>
      <c r="B3953" s="50">
        <f t="shared" si="69"/>
        <v>3931</v>
      </c>
      <c r="C3953" s="913"/>
      <c r="D3953" s="913"/>
      <c r="E3953" s="913"/>
      <c r="F3953" s="55"/>
      <c r="L3953" s="372"/>
      <c r="M3953" s="372"/>
      <c r="S3953" s="378"/>
      <c r="T3953" s="372"/>
      <c r="U3953" s="372"/>
      <c r="V3953" s="372"/>
    </row>
    <row r="3954" spans="1:22">
      <c r="A3954" s="52"/>
      <c r="B3954" s="50">
        <f t="shared" si="69"/>
        <v>3932</v>
      </c>
      <c r="C3954" s="913"/>
      <c r="D3954" s="913"/>
      <c r="E3954" s="913"/>
      <c r="F3954" s="55"/>
      <c r="L3954" s="372"/>
      <c r="M3954" s="372"/>
      <c r="S3954" s="378"/>
      <c r="T3954" s="372"/>
      <c r="U3954" s="372"/>
      <c r="V3954" s="372"/>
    </row>
    <row r="3955" spans="1:22">
      <c r="A3955" s="52"/>
      <c r="B3955" s="50">
        <f t="shared" si="69"/>
        <v>3933</v>
      </c>
      <c r="C3955" s="913"/>
      <c r="D3955" s="913"/>
      <c r="E3955" s="913"/>
      <c r="F3955" s="55"/>
      <c r="L3955" s="372"/>
      <c r="M3955" s="372"/>
      <c r="S3955" s="378"/>
      <c r="T3955" s="372"/>
      <c r="U3955" s="372"/>
      <c r="V3955" s="372"/>
    </row>
    <row r="3956" spans="1:22">
      <c r="A3956" s="52"/>
      <c r="B3956" s="50">
        <f t="shared" si="69"/>
        <v>3934</v>
      </c>
      <c r="C3956" s="913"/>
      <c r="D3956" s="913"/>
      <c r="E3956" s="913"/>
      <c r="F3956" s="55"/>
      <c r="L3956" s="372"/>
      <c r="M3956" s="372"/>
      <c r="S3956" s="378"/>
      <c r="T3956" s="372"/>
      <c r="U3956" s="372"/>
      <c r="V3956" s="372"/>
    </row>
    <row r="3957" spans="1:22">
      <c r="A3957" s="52"/>
      <c r="B3957" s="50">
        <f t="shared" si="69"/>
        <v>3935</v>
      </c>
      <c r="C3957" s="913"/>
      <c r="D3957" s="913"/>
      <c r="E3957" s="913"/>
      <c r="F3957" s="55"/>
      <c r="L3957" s="372"/>
      <c r="M3957" s="372"/>
      <c r="S3957" s="378"/>
      <c r="T3957" s="372"/>
      <c r="U3957" s="372"/>
      <c r="V3957" s="372"/>
    </row>
    <row r="3958" spans="1:22">
      <c r="A3958" s="52"/>
      <c r="B3958" s="50">
        <f t="shared" si="69"/>
        <v>3936</v>
      </c>
      <c r="C3958" s="913"/>
      <c r="D3958" s="913"/>
      <c r="E3958" s="913"/>
      <c r="F3958" s="55"/>
      <c r="L3958" s="372"/>
      <c r="M3958" s="372"/>
      <c r="S3958" s="378"/>
      <c r="T3958" s="372"/>
      <c r="U3958" s="372"/>
      <c r="V3958" s="372"/>
    </row>
    <row r="3959" spans="1:22">
      <c r="A3959" s="52"/>
      <c r="B3959" s="50">
        <f t="shared" si="69"/>
        <v>3937</v>
      </c>
      <c r="C3959" s="913"/>
      <c r="D3959" s="913"/>
      <c r="E3959" s="913"/>
      <c r="F3959" s="55"/>
      <c r="L3959" s="372"/>
      <c r="M3959" s="372"/>
      <c r="S3959" s="378"/>
      <c r="T3959" s="372"/>
      <c r="U3959" s="372"/>
      <c r="V3959" s="372"/>
    </row>
    <row r="3960" spans="1:22">
      <c r="A3960" s="52"/>
      <c r="B3960" s="50">
        <f t="shared" si="69"/>
        <v>3938</v>
      </c>
      <c r="C3960" s="913"/>
      <c r="D3960" s="913"/>
      <c r="E3960" s="913"/>
      <c r="F3960" s="55"/>
      <c r="L3960" s="372"/>
      <c r="M3960" s="372"/>
      <c r="S3960" s="378"/>
      <c r="T3960" s="372"/>
      <c r="U3960" s="372"/>
      <c r="V3960" s="372"/>
    </row>
    <row r="3961" spans="1:22">
      <c r="A3961" s="52"/>
      <c r="B3961" s="50">
        <f t="shared" si="69"/>
        <v>3939</v>
      </c>
      <c r="C3961" s="913"/>
      <c r="D3961" s="913"/>
      <c r="E3961" s="913"/>
      <c r="F3961" s="55"/>
      <c r="L3961" s="372"/>
      <c r="M3961" s="372"/>
      <c r="S3961" s="378"/>
      <c r="T3961" s="372"/>
      <c r="U3961" s="372"/>
      <c r="V3961" s="372"/>
    </row>
    <row r="3962" spans="1:22">
      <c r="A3962" s="52"/>
      <c r="B3962" s="50">
        <f t="shared" si="69"/>
        <v>3940</v>
      </c>
      <c r="C3962" s="913"/>
      <c r="D3962" s="913"/>
      <c r="E3962" s="913"/>
      <c r="F3962" s="55"/>
      <c r="L3962" s="372"/>
      <c r="M3962" s="372"/>
      <c r="S3962" s="378"/>
      <c r="T3962" s="372"/>
      <c r="U3962" s="372"/>
      <c r="V3962" s="372"/>
    </row>
    <row r="3963" spans="1:22">
      <c r="A3963" s="52"/>
      <c r="B3963" s="50">
        <f t="shared" si="69"/>
        <v>3941</v>
      </c>
      <c r="C3963" s="913"/>
      <c r="D3963" s="913"/>
      <c r="E3963" s="913"/>
      <c r="F3963" s="55"/>
      <c r="L3963" s="372"/>
      <c r="M3963" s="372"/>
      <c r="S3963" s="378"/>
      <c r="T3963" s="372"/>
      <c r="U3963" s="372"/>
      <c r="V3963" s="372"/>
    </row>
    <row r="3964" spans="1:22">
      <c r="A3964" s="52"/>
      <c r="B3964" s="50">
        <f t="shared" si="69"/>
        <v>3942</v>
      </c>
      <c r="C3964" s="913"/>
      <c r="D3964" s="913"/>
      <c r="E3964" s="913"/>
      <c r="F3964" s="55"/>
      <c r="L3964" s="372"/>
      <c r="M3964" s="372"/>
      <c r="S3964" s="378"/>
      <c r="T3964" s="372"/>
      <c r="U3964" s="372"/>
      <c r="V3964" s="372"/>
    </row>
    <row r="3965" spans="1:22">
      <c r="A3965" s="52"/>
      <c r="B3965" s="50">
        <f t="shared" si="69"/>
        <v>3943</v>
      </c>
      <c r="C3965" s="913"/>
      <c r="D3965" s="913"/>
      <c r="E3965" s="913"/>
      <c r="F3965" s="55"/>
      <c r="L3965" s="372"/>
      <c r="M3965" s="372"/>
      <c r="S3965" s="378"/>
      <c r="T3965" s="372"/>
      <c r="U3965" s="372"/>
      <c r="V3965" s="372"/>
    </row>
    <row r="3966" spans="1:22">
      <c r="A3966" s="52"/>
      <c r="B3966" s="50">
        <f t="shared" si="69"/>
        <v>3944</v>
      </c>
      <c r="C3966" s="913"/>
      <c r="D3966" s="913"/>
      <c r="E3966" s="913"/>
      <c r="F3966" s="55"/>
      <c r="L3966" s="372"/>
      <c r="M3966" s="372"/>
      <c r="S3966" s="378"/>
      <c r="T3966" s="372"/>
      <c r="U3966" s="372"/>
      <c r="V3966" s="372"/>
    </row>
    <row r="3967" spans="1:22">
      <c r="A3967" s="52"/>
      <c r="B3967" s="50">
        <f t="shared" si="69"/>
        <v>3945</v>
      </c>
      <c r="C3967" s="913"/>
      <c r="D3967" s="913"/>
      <c r="E3967" s="913"/>
      <c r="F3967" s="55"/>
      <c r="L3967" s="372"/>
      <c r="M3967" s="372"/>
      <c r="S3967" s="378"/>
      <c r="T3967" s="372"/>
      <c r="U3967" s="372"/>
      <c r="V3967" s="372"/>
    </row>
    <row r="3968" spans="1:22">
      <c r="A3968" s="52"/>
      <c r="B3968" s="50">
        <f t="shared" si="69"/>
        <v>3946</v>
      </c>
      <c r="C3968" s="913"/>
      <c r="D3968" s="913"/>
      <c r="E3968" s="913"/>
      <c r="F3968" s="55"/>
      <c r="L3968" s="372"/>
      <c r="M3968" s="372"/>
      <c r="S3968" s="378"/>
      <c r="T3968" s="372"/>
      <c r="U3968" s="372"/>
      <c r="V3968" s="372"/>
    </row>
    <row r="3969" spans="1:22">
      <c r="A3969" s="52"/>
      <c r="B3969" s="50">
        <f t="shared" si="69"/>
        <v>3947</v>
      </c>
      <c r="C3969" s="913"/>
      <c r="D3969" s="913"/>
      <c r="E3969" s="913"/>
      <c r="F3969" s="55"/>
      <c r="L3969" s="372"/>
      <c r="M3969" s="372"/>
      <c r="S3969" s="378"/>
      <c r="T3969" s="372"/>
      <c r="U3969" s="372"/>
      <c r="V3969" s="372"/>
    </row>
    <row r="3970" spans="1:22">
      <c r="A3970" s="52"/>
      <c r="B3970" s="50">
        <f t="shared" si="69"/>
        <v>3948</v>
      </c>
      <c r="C3970" s="913"/>
      <c r="D3970" s="913"/>
      <c r="E3970" s="913"/>
      <c r="F3970" s="55"/>
      <c r="L3970" s="372"/>
      <c r="M3970" s="372"/>
      <c r="S3970" s="378"/>
      <c r="T3970" s="372"/>
      <c r="U3970" s="372"/>
      <c r="V3970" s="372"/>
    </row>
    <row r="3971" spans="1:22">
      <c r="A3971" s="52"/>
      <c r="B3971" s="50">
        <f t="shared" si="69"/>
        <v>3949</v>
      </c>
      <c r="C3971" s="913"/>
      <c r="D3971" s="913"/>
      <c r="E3971" s="913"/>
      <c r="F3971" s="55"/>
      <c r="L3971" s="372"/>
      <c r="M3971" s="372"/>
      <c r="S3971" s="378"/>
      <c r="T3971" s="372"/>
      <c r="U3971" s="372"/>
      <c r="V3971" s="372"/>
    </row>
    <row r="3972" spans="1:22">
      <c r="A3972" s="52"/>
      <c r="B3972" s="50">
        <f t="shared" si="69"/>
        <v>3950</v>
      </c>
      <c r="C3972" s="913"/>
      <c r="D3972" s="913"/>
      <c r="E3972" s="913"/>
      <c r="F3972" s="55"/>
      <c r="L3972" s="372"/>
      <c r="M3972" s="372"/>
      <c r="S3972" s="378"/>
      <c r="T3972" s="372"/>
      <c r="U3972" s="372"/>
      <c r="V3972" s="372"/>
    </row>
    <row r="3973" spans="1:22">
      <c r="A3973" s="52"/>
      <c r="B3973" s="50">
        <f t="shared" si="69"/>
        <v>3951</v>
      </c>
      <c r="C3973" s="913"/>
      <c r="D3973" s="913"/>
      <c r="E3973" s="913"/>
      <c r="F3973" s="55"/>
      <c r="L3973" s="372"/>
      <c r="M3973" s="372"/>
      <c r="S3973" s="378"/>
      <c r="T3973" s="372"/>
      <c r="U3973" s="372"/>
      <c r="V3973" s="372"/>
    </row>
    <row r="3974" spans="1:22">
      <c r="A3974" s="52"/>
      <c r="B3974" s="50">
        <f t="shared" si="69"/>
        <v>3952</v>
      </c>
      <c r="C3974" s="913"/>
      <c r="D3974" s="913"/>
      <c r="E3974" s="913"/>
      <c r="F3974" s="55"/>
      <c r="L3974" s="372"/>
      <c r="M3974" s="372"/>
      <c r="S3974" s="378"/>
      <c r="T3974" s="372"/>
      <c r="U3974" s="372"/>
      <c r="V3974" s="372"/>
    </row>
    <row r="3975" spans="1:22">
      <c r="A3975" s="52"/>
      <c r="B3975" s="50">
        <f t="shared" si="69"/>
        <v>3953</v>
      </c>
      <c r="C3975" s="913"/>
      <c r="D3975" s="913"/>
      <c r="E3975" s="913"/>
      <c r="F3975" s="55"/>
      <c r="L3975" s="372"/>
      <c r="M3975" s="372"/>
      <c r="S3975" s="378"/>
      <c r="T3975" s="372"/>
      <c r="U3975" s="372"/>
      <c r="V3975" s="372"/>
    </row>
    <row r="3976" spans="1:22">
      <c r="A3976" s="52"/>
      <c r="B3976" s="50">
        <f t="shared" si="69"/>
        <v>3954</v>
      </c>
      <c r="C3976" s="913"/>
      <c r="D3976" s="913"/>
      <c r="E3976" s="913"/>
      <c r="F3976" s="55"/>
      <c r="L3976" s="372"/>
      <c r="M3976" s="372"/>
      <c r="S3976" s="378"/>
      <c r="T3976" s="372"/>
      <c r="U3976" s="372"/>
      <c r="V3976" s="372"/>
    </row>
    <row r="3977" spans="1:22">
      <c r="A3977" s="52"/>
      <c r="B3977" s="50">
        <f t="shared" si="69"/>
        <v>3955</v>
      </c>
      <c r="C3977" s="913"/>
      <c r="D3977" s="913"/>
      <c r="E3977" s="913"/>
      <c r="F3977" s="55"/>
      <c r="L3977" s="372"/>
      <c r="M3977" s="372"/>
      <c r="S3977" s="378"/>
      <c r="T3977" s="372"/>
      <c r="U3977" s="372"/>
      <c r="V3977" s="372"/>
    </row>
    <row r="3978" spans="1:22">
      <c r="A3978" s="52"/>
      <c r="B3978" s="50">
        <f t="shared" si="69"/>
        <v>3956</v>
      </c>
      <c r="C3978" s="913"/>
      <c r="D3978" s="913"/>
      <c r="E3978" s="913"/>
      <c r="F3978" s="55"/>
      <c r="L3978" s="372"/>
      <c r="M3978" s="372"/>
      <c r="S3978" s="378"/>
      <c r="T3978" s="372"/>
      <c r="U3978" s="372"/>
      <c r="V3978" s="372"/>
    </row>
    <row r="3979" spans="1:22">
      <c r="A3979" s="52"/>
      <c r="B3979" s="50">
        <f t="shared" si="69"/>
        <v>3957</v>
      </c>
      <c r="C3979" s="913"/>
      <c r="D3979" s="913"/>
      <c r="E3979" s="913"/>
      <c r="F3979" s="55"/>
      <c r="L3979" s="372"/>
      <c r="M3979" s="372"/>
      <c r="S3979" s="378"/>
      <c r="T3979" s="372"/>
      <c r="U3979" s="372"/>
      <c r="V3979" s="372"/>
    </row>
    <row r="3980" spans="1:22">
      <c r="A3980" s="52"/>
      <c r="B3980" s="50">
        <f t="shared" si="69"/>
        <v>3958</v>
      </c>
      <c r="C3980" s="913"/>
      <c r="D3980" s="913"/>
      <c r="E3980" s="913"/>
      <c r="F3980" s="55"/>
      <c r="L3980" s="372"/>
      <c r="M3980" s="372"/>
      <c r="S3980" s="378"/>
      <c r="T3980" s="372"/>
      <c r="U3980" s="372"/>
      <c r="V3980" s="372"/>
    </row>
    <row r="3981" spans="1:22">
      <c r="A3981" s="52"/>
      <c r="B3981" s="50">
        <f t="shared" si="69"/>
        <v>3959</v>
      </c>
      <c r="C3981" s="913"/>
      <c r="D3981" s="913"/>
      <c r="E3981" s="913"/>
      <c r="F3981" s="55"/>
      <c r="L3981" s="372"/>
      <c r="M3981" s="372"/>
      <c r="S3981" s="378"/>
      <c r="T3981" s="372"/>
      <c r="U3981" s="372"/>
      <c r="V3981" s="372"/>
    </row>
    <row r="3982" spans="1:22">
      <c r="A3982" s="52"/>
      <c r="B3982" s="50">
        <f t="shared" si="69"/>
        <v>3960</v>
      </c>
      <c r="C3982" s="913"/>
      <c r="D3982" s="913"/>
      <c r="E3982" s="913"/>
      <c r="F3982" s="55"/>
      <c r="L3982" s="372"/>
      <c r="M3982" s="372"/>
      <c r="S3982" s="378"/>
      <c r="T3982" s="372"/>
      <c r="U3982" s="372"/>
      <c r="V3982" s="372"/>
    </row>
    <row r="3983" spans="1:22">
      <c r="A3983" s="52"/>
      <c r="B3983" s="50">
        <f t="shared" si="69"/>
        <v>3961</v>
      </c>
      <c r="C3983" s="913"/>
      <c r="D3983" s="913"/>
      <c r="E3983" s="913"/>
      <c r="F3983" s="55"/>
      <c r="L3983" s="372"/>
      <c r="M3983" s="372"/>
      <c r="S3983" s="378"/>
      <c r="T3983" s="372"/>
      <c r="U3983" s="372"/>
      <c r="V3983" s="372"/>
    </row>
    <row r="3984" spans="1:22">
      <c r="A3984" s="52"/>
      <c r="B3984" s="50">
        <f t="shared" si="69"/>
        <v>3962</v>
      </c>
      <c r="C3984" s="913"/>
      <c r="D3984" s="913"/>
      <c r="E3984" s="913"/>
      <c r="F3984" s="55"/>
      <c r="L3984" s="372"/>
      <c r="M3984" s="372"/>
      <c r="S3984" s="378"/>
      <c r="T3984" s="372"/>
      <c r="U3984" s="372"/>
      <c r="V3984" s="372"/>
    </row>
    <row r="3985" spans="1:22">
      <c r="A3985" s="52"/>
      <c r="B3985" s="50">
        <f t="shared" si="69"/>
        <v>3963</v>
      </c>
      <c r="C3985" s="913"/>
      <c r="D3985" s="913"/>
      <c r="E3985" s="913"/>
      <c r="F3985" s="55"/>
      <c r="L3985" s="372"/>
      <c r="M3985" s="372"/>
      <c r="S3985" s="378"/>
      <c r="T3985" s="372"/>
      <c r="U3985" s="372"/>
      <c r="V3985" s="372"/>
    </row>
    <row r="3986" spans="1:22">
      <c r="A3986" s="52"/>
      <c r="B3986" s="50">
        <f t="shared" si="69"/>
        <v>3964</v>
      </c>
      <c r="C3986" s="913"/>
      <c r="D3986" s="913"/>
      <c r="E3986" s="913"/>
      <c r="F3986" s="55"/>
      <c r="L3986" s="372"/>
      <c r="M3986" s="372"/>
      <c r="S3986" s="378"/>
      <c r="T3986" s="372"/>
      <c r="U3986" s="372"/>
      <c r="V3986" s="372"/>
    </row>
    <row r="3987" spans="1:22">
      <c r="A3987" s="52"/>
      <c r="B3987" s="50">
        <f t="shared" si="69"/>
        <v>3965</v>
      </c>
      <c r="C3987" s="913"/>
      <c r="D3987" s="913"/>
      <c r="E3987" s="913"/>
      <c r="F3987" s="55"/>
      <c r="L3987" s="372"/>
      <c r="M3987" s="372"/>
      <c r="S3987" s="378"/>
      <c r="T3987" s="372"/>
      <c r="U3987" s="372"/>
      <c r="V3987" s="372"/>
    </row>
    <row r="3988" spans="1:22">
      <c r="A3988" s="52"/>
      <c r="B3988" s="50">
        <f t="shared" si="69"/>
        <v>3966</v>
      </c>
      <c r="C3988" s="913"/>
      <c r="D3988" s="913"/>
      <c r="E3988" s="913"/>
      <c r="F3988" s="55"/>
      <c r="L3988" s="372"/>
      <c r="M3988" s="372"/>
      <c r="S3988" s="378"/>
      <c r="T3988" s="372"/>
      <c r="U3988" s="372"/>
      <c r="V3988" s="372"/>
    </row>
    <row r="3989" spans="1:22">
      <c r="A3989" s="52"/>
      <c r="B3989" s="50">
        <f t="shared" si="69"/>
        <v>3967</v>
      </c>
      <c r="C3989" s="913"/>
      <c r="D3989" s="913"/>
      <c r="E3989" s="913"/>
      <c r="F3989" s="55"/>
      <c r="L3989" s="372"/>
      <c r="M3989" s="372"/>
      <c r="S3989" s="378"/>
      <c r="T3989" s="372"/>
      <c r="U3989" s="372"/>
      <c r="V3989" s="372"/>
    </row>
    <row r="3990" spans="1:22">
      <c r="A3990" s="52"/>
      <c r="B3990" s="50">
        <f t="shared" si="69"/>
        <v>3968</v>
      </c>
      <c r="C3990" s="913"/>
      <c r="D3990" s="913"/>
      <c r="E3990" s="913"/>
      <c r="F3990" s="55"/>
      <c r="L3990" s="372"/>
      <c r="M3990" s="372"/>
      <c r="S3990" s="378"/>
      <c r="T3990" s="372"/>
      <c r="U3990" s="372"/>
      <c r="V3990" s="372"/>
    </row>
    <row r="3991" spans="1:22">
      <c r="A3991" s="52"/>
      <c r="B3991" s="50">
        <f t="shared" si="69"/>
        <v>3969</v>
      </c>
      <c r="C3991" s="913"/>
      <c r="D3991" s="913"/>
      <c r="E3991" s="913"/>
      <c r="F3991" s="55"/>
      <c r="L3991" s="372"/>
      <c r="M3991" s="372"/>
      <c r="S3991" s="378"/>
      <c r="T3991" s="372"/>
      <c r="U3991" s="372"/>
      <c r="V3991" s="372"/>
    </row>
    <row r="3992" spans="1:22">
      <c r="A3992" s="52"/>
      <c r="B3992" s="50">
        <f t="shared" si="69"/>
        <v>3970</v>
      </c>
      <c r="C3992" s="913"/>
      <c r="D3992" s="913"/>
      <c r="E3992" s="913"/>
      <c r="F3992" s="55"/>
      <c r="L3992" s="372"/>
      <c r="M3992" s="372"/>
      <c r="S3992" s="378"/>
      <c r="T3992" s="372"/>
      <c r="U3992" s="372"/>
      <c r="V3992" s="372"/>
    </row>
    <row r="3993" spans="1:22">
      <c r="A3993" s="52"/>
      <c r="B3993" s="50">
        <f t="shared" ref="B3993:B4056" si="70">B3992+1</f>
        <v>3971</v>
      </c>
      <c r="C3993" s="913"/>
      <c r="D3993" s="913"/>
      <c r="E3993" s="913"/>
      <c r="F3993" s="55"/>
      <c r="L3993" s="372"/>
      <c r="M3993" s="372"/>
      <c r="S3993" s="378"/>
      <c r="T3993" s="372"/>
      <c r="U3993" s="372"/>
      <c r="V3993" s="372"/>
    </row>
    <row r="3994" spans="1:22">
      <c r="A3994" s="52"/>
      <c r="B3994" s="50">
        <f t="shared" si="70"/>
        <v>3972</v>
      </c>
      <c r="C3994" s="913"/>
      <c r="D3994" s="913"/>
      <c r="E3994" s="913"/>
      <c r="F3994" s="55"/>
      <c r="L3994" s="372"/>
      <c r="M3994" s="372"/>
      <c r="S3994" s="378"/>
      <c r="T3994" s="372"/>
      <c r="U3994" s="372"/>
      <c r="V3994" s="372"/>
    </row>
    <row r="3995" spans="1:22">
      <c r="A3995" s="52"/>
      <c r="B3995" s="50">
        <f t="shared" si="70"/>
        <v>3973</v>
      </c>
      <c r="C3995" s="913"/>
      <c r="D3995" s="913"/>
      <c r="E3995" s="913"/>
      <c r="F3995" s="55"/>
      <c r="L3995" s="372"/>
      <c r="M3995" s="372"/>
      <c r="S3995" s="378"/>
      <c r="T3995" s="372"/>
      <c r="U3995" s="372"/>
      <c r="V3995" s="372"/>
    </row>
    <row r="3996" spans="1:22">
      <c r="A3996" s="52"/>
      <c r="B3996" s="50">
        <f t="shared" si="70"/>
        <v>3974</v>
      </c>
      <c r="C3996" s="913"/>
      <c r="D3996" s="913"/>
      <c r="E3996" s="913"/>
      <c r="F3996" s="55"/>
      <c r="L3996" s="372"/>
      <c r="M3996" s="372"/>
      <c r="S3996" s="378"/>
      <c r="T3996" s="372"/>
      <c r="U3996" s="372"/>
      <c r="V3996" s="372"/>
    </row>
    <row r="3997" spans="1:22">
      <c r="A3997" s="52"/>
      <c r="B3997" s="50">
        <f t="shared" si="70"/>
        <v>3975</v>
      </c>
      <c r="C3997" s="913"/>
      <c r="D3997" s="913"/>
      <c r="E3997" s="913"/>
      <c r="F3997" s="55"/>
      <c r="L3997" s="372"/>
      <c r="M3997" s="372"/>
      <c r="S3997" s="378"/>
      <c r="T3997" s="372"/>
      <c r="U3997" s="372"/>
      <c r="V3997" s="372"/>
    </row>
    <row r="3998" spans="1:22">
      <c r="A3998" s="52"/>
      <c r="B3998" s="50">
        <f t="shared" si="70"/>
        <v>3976</v>
      </c>
      <c r="C3998" s="913"/>
      <c r="D3998" s="913"/>
      <c r="E3998" s="913"/>
      <c r="F3998" s="55"/>
      <c r="L3998" s="372"/>
      <c r="M3998" s="372"/>
      <c r="S3998" s="378"/>
      <c r="T3998" s="372"/>
      <c r="U3998" s="372"/>
      <c r="V3998" s="372"/>
    </row>
    <row r="3999" spans="1:22">
      <c r="A3999" s="52"/>
      <c r="B3999" s="50">
        <f t="shared" si="70"/>
        <v>3977</v>
      </c>
      <c r="C3999" s="913"/>
      <c r="D3999" s="913"/>
      <c r="E3999" s="913"/>
      <c r="F3999" s="55"/>
      <c r="L3999" s="372"/>
      <c r="M3999" s="372"/>
      <c r="S3999" s="378"/>
      <c r="T3999" s="372"/>
      <c r="U3999" s="372"/>
      <c r="V3999" s="372"/>
    </row>
    <row r="4000" spans="1:22">
      <c r="A4000" s="52"/>
      <c r="B4000" s="50">
        <f t="shared" si="70"/>
        <v>3978</v>
      </c>
      <c r="C4000" s="913"/>
      <c r="D4000" s="913"/>
      <c r="E4000" s="913"/>
      <c r="F4000" s="55"/>
      <c r="L4000" s="372"/>
      <c r="M4000" s="372"/>
      <c r="S4000" s="378"/>
      <c r="T4000" s="372"/>
      <c r="U4000" s="372"/>
      <c r="V4000" s="372"/>
    </row>
    <row r="4001" spans="1:22">
      <c r="A4001" s="52"/>
      <c r="B4001" s="50">
        <f t="shared" si="70"/>
        <v>3979</v>
      </c>
      <c r="C4001" s="913"/>
      <c r="D4001" s="913"/>
      <c r="E4001" s="913"/>
      <c r="F4001" s="55"/>
      <c r="L4001" s="372"/>
      <c r="M4001" s="372"/>
      <c r="S4001" s="378"/>
      <c r="T4001" s="372"/>
      <c r="U4001" s="372"/>
      <c r="V4001" s="372"/>
    </row>
    <row r="4002" spans="1:22">
      <c r="A4002" s="52"/>
      <c r="B4002" s="50">
        <f t="shared" si="70"/>
        <v>3980</v>
      </c>
      <c r="C4002" s="913"/>
      <c r="D4002" s="913"/>
      <c r="E4002" s="913"/>
      <c r="F4002" s="55"/>
      <c r="L4002" s="372"/>
      <c r="M4002" s="372"/>
      <c r="S4002" s="378"/>
      <c r="T4002" s="372"/>
      <c r="U4002" s="372"/>
      <c r="V4002" s="372"/>
    </row>
    <row r="4003" spans="1:22">
      <c r="A4003" s="52"/>
      <c r="B4003" s="50">
        <f t="shared" si="70"/>
        <v>3981</v>
      </c>
      <c r="C4003" s="913"/>
      <c r="D4003" s="913"/>
      <c r="E4003" s="913"/>
      <c r="F4003" s="55"/>
      <c r="L4003" s="372"/>
      <c r="M4003" s="372"/>
      <c r="S4003" s="378"/>
      <c r="T4003" s="372"/>
      <c r="U4003" s="372"/>
      <c r="V4003" s="372"/>
    </row>
    <row r="4004" spans="1:22">
      <c r="A4004" s="52"/>
      <c r="B4004" s="50">
        <f t="shared" si="70"/>
        <v>3982</v>
      </c>
      <c r="C4004" s="913"/>
      <c r="D4004" s="913"/>
      <c r="E4004" s="913"/>
      <c r="F4004" s="55"/>
      <c r="L4004" s="372"/>
      <c r="M4004" s="372"/>
      <c r="S4004" s="378"/>
      <c r="T4004" s="372"/>
      <c r="U4004" s="372"/>
      <c r="V4004" s="372"/>
    </row>
    <row r="4005" spans="1:22">
      <c r="A4005" s="52"/>
      <c r="B4005" s="50">
        <f t="shared" si="70"/>
        <v>3983</v>
      </c>
      <c r="C4005" s="913"/>
      <c r="D4005" s="913"/>
      <c r="E4005" s="913"/>
      <c r="F4005" s="55"/>
      <c r="L4005" s="372"/>
      <c r="M4005" s="372"/>
      <c r="S4005" s="378"/>
      <c r="T4005" s="372"/>
      <c r="U4005" s="372"/>
      <c r="V4005" s="372"/>
    </row>
    <row r="4006" spans="1:22">
      <c r="A4006" s="52"/>
      <c r="B4006" s="50">
        <f t="shared" si="70"/>
        <v>3984</v>
      </c>
      <c r="C4006" s="913"/>
      <c r="D4006" s="913"/>
      <c r="E4006" s="913"/>
      <c r="F4006" s="55"/>
      <c r="L4006" s="372"/>
      <c r="M4006" s="372"/>
      <c r="S4006" s="378"/>
      <c r="T4006" s="372"/>
      <c r="U4006" s="372"/>
      <c r="V4006" s="372"/>
    </row>
    <row r="4007" spans="1:22">
      <c r="A4007" s="52"/>
      <c r="B4007" s="50">
        <f t="shared" si="70"/>
        <v>3985</v>
      </c>
      <c r="C4007" s="913"/>
      <c r="D4007" s="913"/>
      <c r="E4007" s="913"/>
      <c r="F4007" s="55"/>
      <c r="L4007" s="372"/>
      <c r="M4007" s="372"/>
      <c r="S4007" s="378"/>
      <c r="T4007" s="372"/>
      <c r="U4007" s="372"/>
      <c r="V4007" s="372"/>
    </row>
    <row r="4008" spans="1:22">
      <c r="A4008" s="52"/>
      <c r="B4008" s="50">
        <f t="shared" si="70"/>
        <v>3986</v>
      </c>
      <c r="C4008" s="913"/>
      <c r="D4008" s="913"/>
      <c r="E4008" s="913"/>
      <c r="F4008" s="55"/>
      <c r="L4008" s="372"/>
      <c r="M4008" s="372"/>
      <c r="S4008" s="378"/>
      <c r="T4008" s="372"/>
      <c r="U4008" s="372"/>
      <c r="V4008" s="372"/>
    </row>
    <row r="4009" spans="1:22">
      <c r="A4009" s="52"/>
      <c r="B4009" s="50">
        <f t="shared" si="70"/>
        <v>3987</v>
      </c>
      <c r="C4009" s="913"/>
      <c r="D4009" s="913"/>
      <c r="E4009" s="913"/>
      <c r="F4009" s="55"/>
      <c r="L4009" s="372"/>
      <c r="M4009" s="372"/>
      <c r="S4009" s="378"/>
      <c r="T4009" s="372"/>
      <c r="U4009" s="372"/>
      <c r="V4009" s="372"/>
    </row>
    <row r="4010" spans="1:22">
      <c r="A4010" s="52"/>
      <c r="B4010" s="50">
        <f t="shared" si="70"/>
        <v>3988</v>
      </c>
      <c r="C4010" s="913"/>
      <c r="D4010" s="913"/>
      <c r="E4010" s="913"/>
      <c r="F4010" s="55"/>
      <c r="L4010" s="372"/>
      <c r="M4010" s="372"/>
      <c r="S4010" s="378"/>
      <c r="T4010" s="372"/>
      <c r="U4010" s="372"/>
      <c r="V4010" s="372"/>
    </row>
    <row r="4011" spans="1:22">
      <c r="A4011" s="52"/>
      <c r="B4011" s="50">
        <f t="shared" si="70"/>
        <v>3989</v>
      </c>
      <c r="C4011" s="913"/>
      <c r="D4011" s="913"/>
      <c r="E4011" s="913"/>
      <c r="F4011" s="55"/>
      <c r="L4011" s="372"/>
      <c r="M4011" s="372"/>
      <c r="S4011" s="378"/>
      <c r="T4011" s="372"/>
      <c r="U4011" s="372"/>
      <c r="V4011" s="372"/>
    </row>
    <row r="4012" spans="1:22">
      <c r="A4012" s="52"/>
      <c r="B4012" s="50">
        <f t="shared" si="70"/>
        <v>3990</v>
      </c>
      <c r="C4012" s="913"/>
      <c r="D4012" s="913"/>
      <c r="E4012" s="913"/>
      <c r="F4012" s="55"/>
      <c r="L4012" s="372"/>
      <c r="M4012" s="372"/>
      <c r="S4012" s="378"/>
      <c r="T4012" s="372"/>
      <c r="U4012" s="372"/>
      <c r="V4012" s="372"/>
    </row>
    <row r="4013" spans="1:22">
      <c r="A4013" s="52"/>
      <c r="B4013" s="50">
        <f t="shared" si="70"/>
        <v>3991</v>
      </c>
      <c r="C4013" s="913"/>
      <c r="D4013" s="913"/>
      <c r="E4013" s="913"/>
      <c r="F4013" s="55"/>
      <c r="L4013" s="372"/>
      <c r="M4013" s="372"/>
      <c r="S4013" s="378"/>
      <c r="T4013" s="372"/>
      <c r="U4013" s="372"/>
      <c r="V4013" s="372"/>
    </row>
    <row r="4014" spans="1:22">
      <c r="A4014" s="52"/>
      <c r="B4014" s="50">
        <f t="shared" si="70"/>
        <v>3992</v>
      </c>
      <c r="C4014" s="913"/>
      <c r="D4014" s="913"/>
      <c r="E4014" s="913"/>
      <c r="F4014" s="55"/>
      <c r="L4014" s="372"/>
      <c r="M4014" s="372"/>
      <c r="S4014" s="378"/>
      <c r="T4014" s="372"/>
      <c r="U4014" s="372"/>
      <c r="V4014" s="372"/>
    </row>
    <row r="4015" spans="1:22">
      <c r="A4015" s="52"/>
      <c r="B4015" s="50">
        <f t="shared" si="70"/>
        <v>3993</v>
      </c>
      <c r="C4015" s="913"/>
      <c r="D4015" s="913"/>
      <c r="E4015" s="913"/>
      <c r="F4015" s="55"/>
      <c r="L4015" s="372"/>
      <c r="M4015" s="372"/>
      <c r="S4015" s="378"/>
      <c r="T4015" s="372"/>
      <c r="U4015" s="372"/>
      <c r="V4015" s="372"/>
    </row>
    <row r="4016" spans="1:22">
      <c r="A4016" s="52"/>
      <c r="B4016" s="50">
        <f t="shared" si="70"/>
        <v>3994</v>
      </c>
      <c r="C4016" s="913"/>
      <c r="D4016" s="913"/>
      <c r="E4016" s="913"/>
      <c r="F4016" s="55"/>
      <c r="L4016" s="372"/>
      <c r="M4016" s="372"/>
      <c r="S4016" s="378"/>
      <c r="T4016" s="372"/>
      <c r="U4016" s="372"/>
      <c r="V4016" s="372"/>
    </row>
    <row r="4017" spans="1:22">
      <c r="A4017" s="52"/>
      <c r="B4017" s="50">
        <f t="shared" si="70"/>
        <v>3995</v>
      </c>
      <c r="C4017" s="913"/>
      <c r="D4017" s="913"/>
      <c r="E4017" s="913"/>
      <c r="F4017" s="55"/>
      <c r="L4017" s="372"/>
      <c r="M4017" s="372"/>
      <c r="S4017" s="378"/>
      <c r="T4017" s="372"/>
      <c r="U4017" s="372"/>
      <c r="V4017" s="372"/>
    </row>
    <row r="4018" spans="1:22">
      <c r="A4018" s="52"/>
      <c r="B4018" s="50">
        <f t="shared" si="70"/>
        <v>3996</v>
      </c>
      <c r="C4018" s="913"/>
      <c r="D4018" s="913"/>
      <c r="E4018" s="913"/>
      <c r="F4018" s="55"/>
      <c r="L4018" s="372"/>
      <c r="M4018" s="372"/>
      <c r="S4018" s="378"/>
      <c r="T4018" s="372"/>
      <c r="U4018" s="372"/>
      <c r="V4018" s="372"/>
    </row>
    <row r="4019" spans="1:22">
      <c r="A4019" s="52"/>
      <c r="B4019" s="50">
        <f t="shared" si="70"/>
        <v>3997</v>
      </c>
      <c r="C4019" s="913"/>
      <c r="D4019" s="913"/>
      <c r="E4019" s="913"/>
      <c r="F4019" s="55"/>
      <c r="L4019" s="372"/>
      <c r="M4019" s="372"/>
      <c r="S4019" s="378"/>
      <c r="T4019" s="372"/>
      <c r="U4019" s="372"/>
      <c r="V4019" s="372"/>
    </row>
    <row r="4020" spans="1:22">
      <c r="A4020" s="52"/>
      <c r="B4020" s="50">
        <f t="shared" si="70"/>
        <v>3998</v>
      </c>
      <c r="C4020" s="913"/>
      <c r="D4020" s="913"/>
      <c r="E4020" s="913"/>
      <c r="F4020" s="55"/>
      <c r="L4020" s="372"/>
      <c r="M4020" s="372"/>
      <c r="S4020" s="378"/>
      <c r="T4020" s="372"/>
      <c r="U4020" s="372"/>
      <c r="V4020" s="372"/>
    </row>
    <row r="4021" spans="1:22">
      <c r="A4021" s="52"/>
      <c r="B4021" s="50">
        <f t="shared" si="70"/>
        <v>3999</v>
      </c>
      <c r="C4021" s="913"/>
      <c r="D4021" s="913"/>
      <c r="E4021" s="913"/>
      <c r="F4021" s="55"/>
      <c r="L4021" s="372"/>
      <c r="M4021" s="372"/>
      <c r="S4021" s="378"/>
      <c r="T4021" s="372"/>
      <c r="U4021" s="372"/>
      <c r="V4021" s="372"/>
    </row>
    <row r="4022" spans="1:22">
      <c r="A4022" s="52"/>
      <c r="B4022" s="50">
        <f t="shared" si="70"/>
        <v>4000</v>
      </c>
      <c r="C4022" s="913"/>
      <c r="D4022" s="913"/>
      <c r="E4022" s="913"/>
      <c r="F4022" s="55"/>
      <c r="L4022" s="372"/>
      <c r="M4022" s="372"/>
      <c r="S4022" s="378"/>
      <c r="T4022" s="372"/>
      <c r="U4022" s="372"/>
      <c r="V4022" s="372"/>
    </row>
    <row r="4023" spans="1:22">
      <c r="A4023" s="52"/>
      <c r="B4023" s="50">
        <f t="shared" si="70"/>
        <v>4001</v>
      </c>
      <c r="C4023" s="913"/>
      <c r="D4023" s="913"/>
      <c r="E4023" s="913"/>
      <c r="F4023" s="55"/>
      <c r="L4023" s="372"/>
      <c r="M4023" s="372"/>
      <c r="S4023" s="378"/>
      <c r="T4023" s="372"/>
      <c r="U4023" s="372"/>
      <c r="V4023" s="372"/>
    </row>
    <row r="4024" spans="1:22">
      <c r="A4024" s="52"/>
      <c r="B4024" s="50">
        <f t="shared" si="70"/>
        <v>4002</v>
      </c>
      <c r="C4024" s="913"/>
      <c r="D4024" s="913"/>
      <c r="E4024" s="913"/>
      <c r="F4024" s="55"/>
      <c r="L4024" s="372"/>
      <c r="M4024" s="372"/>
      <c r="S4024" s="378"/>
      <c r="T4024" s="372"/>
      <c r="U4024" s="372"/>
      <c r="V4024" s="372"/>
    </row>
    <row r="4025" spans="1:22">
      <c r="A4025" s="52"/>
      <c r="B4025" s="50">
        <f t="shared" si="70"/>
        <v>4003</v>
      </c>
      <c r="C4025" s="913"/>
      <c r="D4025" s="913"/>
      <c r="E4025" s="913"/>
      <c r="F4025" s="55"/>
      <c r="L4025" s="372"/>
      <c r="M4025" s="372"/>
      <c r="S4025" s="378"/>
      <c r="T4025" s="372"/>
      <c r="U4025" s="372"/>
      <c r="V4025" s="372"/>
    </row>
    <row r="4026" spans="1:22">
      <c r="A4026" s="52"/>
      <c r="B4026" s="50">
        <f t="shared" si="70"/>
        <v>4004</v>
      </c>
      <c r="C4026" s="913"/>
      <c r="D4026" s="913"/>
      <c r="E4026" s="913"/>
      <c r="F4026" s="55"/>
      <c r="L4026" s="372"/>
      <c r="M4026" s="372"/>
      <c r="S4026" s="378"/>
      <c r="T4026" s="372"/>
      <c r="U4026" s="372"/>
      <c r="V4026" s="372"/>
    </row>
    <row r="4027" spans="1:22">
      <c r="A4027" s="52"/>
      <c r="B4027" s="50">
        <f t="shared" si="70"/>
        <v>4005</v>
      </c>
      <c r="C4027" s="913"/>
      <c r="D4027" s="913"/>
      <c r="E4027" s="913"/>
      <c r="F4027" s="55"/>
      <c r="L4027" s="372"/>
      <c r="M4027" s="372"/>
      <c r="S4027" s="378"/>
      <c r="T4027" s="372"/>
      <c r="U4027" s="372"/>
      <c r="V4027" s="372"/>
    </row>
    <row r="4028" spans="1:22">
      <c r="A4028" s="52"/>
      <c r="B4028" s="50">
        <f t="shared" si="70"/>
        <v>4006</v>
      </c>
      <c r="C4028" s="913"/>
      <c r="D4028" s="913"/>
      <c r="E4028" s="913"/>
      <c r="F4028" s="55"/>
      <c r="L4028" s="372"/>
      <c r="M4028" s="372"/>
      <c r="S4028" s="378"/>
      <c r="T4028" s="372"/>
      <c r="U4028" s="372"/>
      <c r="V4028" s="372"/>
    </row>
    <row r="4029" spans="1:22">
      <c r="A4029" s="52"/>
      <c r="B4029" s="50">
        <f t="shared" si="70"/>
        <v>4007</v>
      </c>
      <c r="C4029" s="913"/>
      <c r="D4029" s="913"/>
      <c r="E4029" s="913"/>
      <c r="F4029" s="55"/>
      <c r="L4029" s="372"/>
      <c r="M4029" s="372"/>
      <c r="S4029" s="378"/>
      <c r="T4029" s="372"/>
      <c r="U4029" s="372"/>
      <c r="V4029" s="372"/>
    </row>
    <row r="4030" spans="1:22">
      <c r="A4030" s="52"/>
      <c r="B4030" s="50">
        <f t="shared" si="70"/>
        <v>4008</v>
      </c>
      <c r="C4030" s="913"/>
      <c r="D4030" s="913"/>
      <c r="E4030" s="913"/>
      <c r="F4030" s="55"/>
      <c r="L4030" s="372"/>
      <c r="M4030" s="372"/>
      <c r="S4030" s="378"/>
      <c r="T4030" s="372"/>
      <c r="U4030" s="372"/>
      <c r="V4030" s="372"/>
    </row>
    <row r="4031" spans="1:22">
      <c r="A4031" s="52"/>
      <c r="B4031" s="50">
        <f t="shared" si="70"/>
        <v>4009</v>
      </c>
      <c r="C4031" s="913"/>
      <c r="D4031" s="913"/>
      <c r="E4031" s="913"/>
      <c r="F4031" s="55"/>
      <c r="L4031" s="372"/>
      <c r="M4031" s="372"/>
      <c r="S4031" s="378"/>
      <c r="T4031" s="372"/>
      <c r="U4031" s="372"/>
      <c r="V4031" s="372"/>
    </row>
    <row r="4032" spans="1:22">
      <c r="A4032" s="52"/>
      <c r="B4032" s="50">
        <f t="shared" si="70"/>
        <v>4010</v>
      </c>
      <c r="C4032" s="913"/>
      <c r="D4032" s="913"/>
      <c r="E4032" s="913"/>
      <c r="F4032" s="55"/>
      <c r="L4032" s="372"/>
      <c r="M4032" s="372"/>
      <c r="S4032" s="378"/>
      <c r="T4032" s="372"/>
      <c r="U4032" s="372"/>
      <c r="V4032" s="372"/>
    </row>
    <row r="4033" spans="1:22">
      <c r="A4033" s="52"/>
      <c r="B4033" s="50">
        <f t="shared" si="70"/>
        <v>4011</v>
      </c>
      <c r="C4033" s="913"/>
      <c r="D4033" s="913"/>
      <c r="E4033" s="913"/>
      <c r="F4033" s="55"/>
      <c r="L4033" s="372"/>
      <c r="M4033" s="372"/>
      <c r="S4033" s="378"/>
      <c r="T4033" s="372"/>
      <c r="U4033" s="372"/>
      <c r="V4033" s="372"/>
    </row>
    <row r="4034" spans="1:22">
      <c r="A4034" s="52"/>
      <c r="B4034" s="50">
        <f t="shared" si="70"/>
        <v>4012</v>
      </c>
      <c r="C4034" s="913"/>
      <c r="D4034" s="913"/>
      <c r="E4034" s="913"/>
      <c r="F4034" s="55"/>
      <c r="L4034" s="372"/>
      <c r="M4034" s="372"/>
      <c r="S4034" s="378"/>
      <c r="T4034" s="372"/>
      <c r="U4034" s="372"/>
      <c r="V4034" s="372"/>
    </row>
    <row r="4035" spans="1:22">
      <c r="A4035" s="52"/>
      <c r="B4035" s="50">
        <f t="shared" si="70"/>
        <v>4013</v>
      </c>
      <c r="C4035" s="913"/>
      <c r="D4035" s="913"/>
      <c r="E4035" s="913"/>
      <c r="F4035" s="55"/>
      <c r="L4035" s="372"/>
      <c r="M4035" s="372"/>
      <c r="S4035" s="378"/>
      <c r="T4035" s="372"/>
      <c r="U4035" s="372"/>
      <c r="V4035" s="372"/>
    </row>
    <row r="4036" spans="1:22">
      <c r="A4036" s="52"/>
      <c r="B4036" s="50">
        <f t="shared" si="70"/>
        <v>4014</v>
      </c>
      <c r="C4036" s="913"/>
      <c r="D4036" s="913"/>
      <c r="E4036" s="913"/>
      <c r="F4036" s="55"/>
      <c r="L4036" s="372"/>
      <c r="M4036" s="372"/>
      <c r="S4036" s="378"/>
      <c r="T4036" s="372"/>
      <c r="U4036" s="372"/>
      <c r="V4036" s="372"/>
    </row>
    <row r="4037" spans="1:22">
      <c r="A4037" s="52"/>
      <c r="B4037" s="50">
        <f t="shared" si="70"/>
        <v>4015</v>
      </c>
      <c r="C4037" s="913"/>
      <c r="D4037" s="913"/>
      <c r="E4037" s="913"/>
      <c r="F4037" s="55"/>
      <c r="L4037" s="372"/>
      <c r="M4037" s="372"/>
      <c r="S4037" s="378"/>
      <c r="T4037" s="372"/>
      <c r="U4037" s="372"/>
      <c r="V4037" s="372"/>
    </row>
    <row r="4038" spans="1:22">
      <c r="A4038" s="52"/>
      <c r="B4038" s="50">
        <f t="shared" si="70"/>
        <v>4016</v>
      </c>
      <c r="C4038" s="913"/>
      <c r="D4038" s="913"/>
      <c r="E4038" s="913"/>
      <c r="F4038" s="55"/>
      <c r="L4038" s="372"/>
      <c r="M4038" s="372"/>
      <c r="S4038" s="378"/>
      <c r="T4038" s="372"/>
      <c r="U4038" s="372"/>
      <c r="V4038" s="372"/>
    </row>
    <row r="4039" spans="1:22">
      <c r="A4039" s="52"/>
      <c r="B4039" s="50">
        <f t="shared" si="70"/>
        <v>4017</v>
      </c>
      <c r="C4039" s="913"/>
      <c r="D4039" s="913"/>
      <c r="E4039" s="913"/>
      <c r="F4039" s="55"/>
      <c r="L4039" s="372"/>
      <c r="M4039" s="372"/>
      <c r="S4039" s="378"/>
      <c r="T4039" s="372"/>
      <c r="U4039" s="372"/>
      <c r="V4039" s="372"/>
    </row>
    <row r="4040" spans="1:22">
      <c r="A4040" s="52"/>
      <c r="B4040" s="50">
        <f t="shared" si="70"/>
        <v>4018</v>
      </c>
      <c r="C4040" s="913"/>
      <c r="D4040" s="913"/>
      <c r="E4040" s="913"/>
      <c r="F4040" s="55"/>
      <c r="L4040" s="372"/>
      <c r="M4040" s="372"/>
      <c r="S4040" s="378"/>
      <c r="T4040" s="372"/>
      <c r="U4040" s="372"/>
      <c r="V4040" s="372"/>
    </row>
    <row r="4041" spans="1:22">
      <c r="A4041" s="52"/>
      <c r="B4041" s="50">
        <f t="shared" si="70"/>
        <v>4019</v>
      </c>
      <c r="C4041" s="913"/>
      <c r="D4041" s="913"/>
      <c r="E4041" s="913"/>
      <c r="F4041" s="55"/>
      <c r="L4041" s="372"/>
      <c r="M4041" s="372"/>
      <c r="S4041" s="378"/>
      <c r="T4041" s="372"/>
      <c r="U4041" s="372"/>
      <c r="V4041" s="372"/>
    </row>
    <row r="4042" spans="1:22">
      <c r="A4042" s="52"/>
      <c r="B4042" s="50">
        <f t="shared" si="70"/>
        <v>4020</v>
      </c>
      <c r="C4042" s="913"/>
      <c r="D4042" s="913"/>
      <c r="E4042" s="913"/>
      <c r="F4042" s="55"/>
      <c r="L4042" s="372"/>
      <c r="M4042" s="372"/>
      <c r="S4042" s="378"/>
      <c r="T4042" s="372"/>
      <c r="U4042" s="372"/>
      <c r="V4042" s="372"/>
    </row>
    <row r="4043" spans="1:22">
      <c r="A4043" s="52"/>
      <c r="B4043" s="50">
        <f t="shared" si="70"/>
        <v>4021</v>
      </c>
      <c r="C4043" s="913"/>
      <c r="D4043" s="913"/>
      <c r="E4043" s="913"/>
      <c r="F4043" s="55"/>
      <c r="L4043" s="372"/>
      <c r="M4043" s="372"/>
      <c r="S4043" s="378"/>
      <c r="T4043" s="372"/>
      <c r="U4043" s="372"/>
      <c r="V4043" s="372"/>
    </row>
    <row r="4044" spans="1:22">
      <c r="A4044" s="52"/>
      <c r="B4044" s="50">
        <f t="shared" si="70"/>
        <v>4022</v>
      </c>
      <c r="C4044" s="913"/>
      <c r="D4044" s="913"/>
      <c r="E4044" s="913"/>
      <c r="F4044" s="55"/>
      <c r="L4044" s="372"/>
      <c r="M4044" s="372"/>
      <c r="S4044" s="378"/>
      <c r="T4044" s="372"/>
      <c r="U4044" s="372"/>
      <c r="V4044" s="372"/>
    </row>
    <row r="4045" spans="1:22">
      <c r="A4045" s="52"/>
      <c r="B4045" s="50">
        <f t="shared" si="70"/>
        <v>4023</v>
      </c>
      <c r="C4045" s="913"/>
      <c r="D4045" s="913"/>
      <c r="E4045" s="913"/>
      <c r="F4045" s="55"/>
      <c r="L4045" s="372"/>
      <c r="M4045" s="372"/>
      <c r="S4045" s="378"/>
      <c r="T4045" s="372"/>
      <c r="U4045" s="372"/>
      <c r="V4045" s="372"/>
    </row>
    <row r="4046" spans="1:22">
      <c r="A4046" s="52"/>
      <c r="B4046" s="50">
        <f t="shared" si="70"/>
        <v>4024</v>
      </c>
      <c r="C4046" s="913"/>
      <c r="D4046" s="913"/>
      <c r="E4046" s="913"/>
      <c r="F4046" s="55"/>
      <c r="L4046" s="372"/>
      <c r="M4046" s="372"/>
      <c r="S4046" s="378"/>
      <c r="T4046" s="372"/>
      <c r="U4046" s="372"/>
      <c r="V4046" s="372"/>
    </row>
    <row r="4047" spans="1:22">
      <c r="A4047" s="52"/>
      <c r="B4047" s="50">
        <f t="shared" si="70"/>
        <v>4025</v>
      </c>
      <c r="C4047" s="913"/>
      <c r="D4047" s="913"/>
      <c r="E4047" s="913"/>
      <c r="F4047" s="55"/>
      <c r="L4047" s="372"/>
      <c r="M4047" s="372"/>
      <c r="S4047" s="378"/>
      <c r="T4047" s="372"/>
      <c r="U4047" s="372"/>
      <c r="V4047" s="372"/>
    </row>
    <row r="4048" spans="1:22">
      <c r="A4048" s="52"/>
      <c r="B4048" s="50">
        <f t="shared" si="70"/>
        <v>4026</v>
      </c>
      <c r="C4048" s="913"/>
      <c r="D4048" s="913"/>
      <c r="E4048" s="913"/>
      <c r="F4048" s="55"/>
      <c r="L4048" s="372"/>
      <c r="M4048" s="372"/>
      <c r="S4048" s="378"/>
      <c r="T4048" s="372"/>
      <c r="U4048" s="372"/>
      <c r="V4048" s="372"/>
    </row>
    <row r="4049" spans="1:22">
      <c r="A4049" s="52"/>
      <c r="B4049" s="50">
        <f t="shared" si="70"/>
        <v>4027</v>
      </c>
      <c r="C4049" s="913"/>
      <c r="D4049" s="913"/>
      <c r="E4049" s="913"/>
      <c r="F4049" s="55"/>
      <c r="L4049" s="372"/>
      <c r="M4049" s="372"/>
      <c r="S4049" s="378"/>
      <c r="T4049" s="372"/>
      <c r="U4049" s="372"/>
      <c r="V4049" s="372"/>
    </row>
    <row r="4050" spans="1:22">
      <c r="A4050" s="52"/>
      <c r="B4050" s="50">
        <f t="shared" si="70"/>
        <v>4028</v>
      </c>
      <c r="C4050" s="913"/>
      <c r="D4050" s="913"/>
      <c r="E4050" s="913"/>
      <c r="F4050" s="55"/>
      <c r="L4050" s="372"/>
      <c r="M4050" s="372"/>
      <c r="S4050" s="378"/>
      <c r="T4050" s="372"/>
      <c r="U4050" s="372"/>
      <c r="V4050" s="372"/>
    </row>
    <row r="4051" spans="1:22">
      <c r="A4051" s="52"/>
      <c r="B4051" s="50">
        <f t="shared" si="70"/>
        <v>4029</v>
      </c>
      <c r="C4051" s="913"/>
      <c r="D4051" s="913"/>
      <c r="E4051" s="913"/>
      <c r="F4051" s="55"/>
      <c r="L4051" s="372"/>
      <c r="M4051" s="372"/>
      <c r="S4051" s="378"/>
      <c r="T4051" s="372"/>
      <c r="U4051" s="372"/>
      <c r="V4051" s="372"/>
    </row>
    <row r="4052" spans="1:22">
      <c r="A4052" s="52"/>
      <c r="B4052" s="50">
        <f t="shared" si="70"/>
        <v>4030</v>
      </c>
      <c r="C4052" s="913"/>
      <c r="D4052" s="913"/>
      <c r="E4052" s="913"/>
      <c r="F4052" s="55"/>
      <c r="L4052" s="372"/>
      <c r="M4052" s="372"/>
      <c r="S4052" s="378"/>
      <c r="T4052" s="372"/>
      <c r="U4052" s="372"/>
      <c r="V4052" s="372"/>
    </row>
    <row r="4053" spans="1:22">
      <c r="A4053" s="52"/>
      <c r="B4053" s="50">
        <f t="shared" si="70"/>
        <v>4031</v>
      </c>
      <c r="C4053" s="913"/>
      <c r="D4053" s="913"/>
      <c r="E4053" s="913"/>
      <c r="F4053" s="55"/>
      <c r="L4053" s="372"/>
      <c r="M4053" s="372"/>
      <c r="S4053" s="378"/>
      <c r="T4053" s="372"/>
      <c r="U4053" s="372"/>
      <c r="V4053" s="372"/>
    </row>
    <row r="4054" spans="1:22">
      <c r="A4054" s="52"/>
      <c r="B4054" s="50">
        <f t="shared" si="70"/>
        <v>4032</v>
      </c>
      <c r="C4054" s="913"/>
      <c r="D4054" s="913"/>
      <c r="E4054" s="913"/>
      <c r="F4054" s="55"/>
      <c r="L4054" s="372"/>
      <c r="M4054" s="372"/>
      <c r="S4054" s="378"/>
      <c r="T4054" s="372"/>
      <c r="U4054" s="372"/>
      <c r="V4054" s="372"/>
    </row>
    <row r="4055" spans="1:22">
      <c r="A4055" s="52"/>
      <c r="B4055" s="50">
        <f t="shared" si="70"/>
        <v>4033</v>
      </c>
      <c r="C4055" s="913"/>
      <c r="D4055" s="913"/>
      <c r="E4055" s="913"/>
      <c r="F4055" s="55"/>
      <c r="L4055" s="372"/>
      <c r="M4055" s="372"/>
      <c r="S4055" s="378"/>
      <c r="T4055" s="372"/>
      <c r="U4055" s="372"/>
      <c r="V4055" s="372"/>
    </row>
    <row r="4056" spans="1:22">
      <c r="A4056" s="52"/>
      <c r="B4056" s="50">
        <f t="shared" si="70"/>
        <v>4034</v>
      </c>
      <c r="C4056" s="913"/>
      <c r="D4056" s="913"/>
      <c r="E4056" s="913"/>
      <c r="F4056" s="55"/>
      <c r="L4056" s="372"/>
      <c r="M4056" s="372"/>
      <c r="S4056" s="378"/>
      <c r="T4056" s="372"/>
      <c r="U4056" s="372"/>
      <c r="V4056" s="372"/>
    </row>
    <row r="4057" spans="1:22">
      <c r="A4057" s="52"/>
      <c r="B4057" s="50">
        <f t="shared" ref="B4057:B4120" si="71">B4056+1</f>
        <v>4035</v>
      </c>
      <c r="C4057" s="913"/>
      <c r="D4057" s="913"/>
      <c r="E4057" s="913"/>
      <c r="F4057" s="55"/>
      <c r="L4057" s="372"/>
      <c r="M4057" s="372"/>
      <c r="S4057" s="378"/>
      <c r="T4057" s="372"/>
      <c r="U4057" s="372"/>
      <c r="V4057" s="372"/>
    </row>
    <row r="4058" spans="1:22">
      <c r="A4058" s="52"/>
      <c r="B4058" s="50">
        <f t="shared" si="71"/>
        <v>4036</v>
      </c>
      <c r="C4058" s="913"/>
      <c r="D4058" s="913"/>
      <c r="E4058" s="913"/>
      <c r="F4058" s="55"/>
      <c r="L4058" s="372"/>
      <c r="M4058" s="372"/>
      <c r="S4058" s="378"/>
      <c r="T4058" s="372"/>
      <c r="U4058" s="372"/>
      <c r="V4058" s="372"/>
    </row>
    <row r="4059" spans="1:22">
      <c r="A4059" s="52"/>
      <c r="B4059" s="50">
        <f t="shared" si="71"/>
        <v>4037</v>
      </c>
      <c r="C4059" s="913"/>
      <c r="D4059" s="913"/>
      <c r="E4059" s="913"/>
      <c r="F4059" s="55"/>
      <c r="L4059" s="372"/>
      <c r="M4059" s="372"/>
      <c r="S4059" s="378"/>
      <c r="T4059" s="372"/>
      <c r="U4059" s="372"/>
      <c r="V4059" s="372"/>
    </row>
    <row r="4060" spans="1:22">
      <c r="A4060" s="52"/>
      <c r="B4060" s="50">
        <f t="shared" si="71"/>
        <v>4038</v>
      </c>
      <c r="C4060" s="913"/>
      <c r="D4060" s="913"/>
      <c r="E4060" s="913"/>
      <c r="F4060" s="55"/>
      <c r="L4060" s="372"/>
      <c r="M4060" s="372"/>
      <c r="S4060" s="378"/>
      <c r="T4060" s="372"/>
      <c r="U4060" s="372"/>
      <c r="V4060" s="372"/>
    </row>
    <row r="4061" spans="1:22">
      <c r="A4061" s="52"/>
      <c r="B4061" s="50">
        <f t="shared" si="71"/>
        <v>4039</v>
      </c>
      <c r="C4061" s="913"/>
      <c r="D4061" s="913"/>
      <c r="E4061" s="913"/>
      <c r="F4061" s="55"/>
      <c r="L4061" s="372"/>
      <c r="M4061" s="372"/>
      <c r="S4061" s="378"/>
      <c r="T4061" s="372"/>
      <c r="U4061" s="372"/>
      <c r="V4061" s="372"/>
    </row>
    <row r="4062" spans="1:22">
      <c r="A4062" s="52"/>
      <c r="B4062" s="50">
        <f t="shared" si="71"/>
        <v>4040</v>
      </c>
      <c r="C4062" s="913"/>
      <c r="D4062" s="913"/>
      <c r="E4062" s="913"/>
      <c r="F4062" s="55"/>
      <c r="L4062" s="372"/>
      <c r="M4062" s="372"/>
      <c r="S4062" s="378"/>
      <c r="T4062" s="372"/>
      <c r="U4062" s="372"/>
      <c r="V4062" s="372"/>
    </row>
    <row r="4063" spans="1:22">
      <c r="A4063" s="52"/>
      <c r="B4063" s="50">
        <f t="shared" si="71"/>
        <v>4041</v>
      </c>
      <c r="C4063" s="913"/>
      <c r="D4063" s="913"/>
      <c r="E4063" s="913"/>
      <c r="F4063" s="55"/>
      <c r="L4063" s="372"/>
      <c r="M4063" s="372"/>
      <c r="S4063" s="378"/>
      <c r="T4063" s="372"/>
      <c r="U4063" s="372"/>
      <c r="V4063" s="372"/>
    </row>
    <row r="4064" spans="1:22">
      <c r="A4064" s="52"/>
      <c r="B4064" s="50">
        <f t="shared" si="71"/>
        <v>4042</v>
      </c>
      <c r="C4064" s="913"/>
      <c r="D4064" s="913"/>
      <c r="E4064" s="913"/>
      <c r="F4064" s="55"/>
      <c r="L4064" s="372"/>
      <c r="M4064" s="372"/>
      <c r="S4064" s="378"/>
      <c r="T4064" s="372"/>
      <c r="U4064" s="372"/>
      <c r="V4064" s="372"/>
    </row>
    <row r="4065" spans="1:22">
      <c r="A4065" s="52"/>
      <c r="B4065" s="50">
        <f t="shared" si="71"/>
        <v>4043</v>
      </c>
      <c r="C4065" s="913"/>
      <c r="D4065" s="913"/>
      <c r="E4065" s="913"/>
      <c r="F4065" s="55"/>
      <c r="L4065" s="372"/>
      <c r="M4065" s="372"/>
      <c r="S4065" s="378"/>
      <c r="T4065" s="372"/>
      <c r="U4065" s="372"/>
      <c r="V4065" s="372"/>
    </row>
    <row r="4066" spans="1:22">
      <c r="A4066" s="52"/>
      <c r="B4066" s="50">
        <f t="shared" si="71"/>
        <v>4044</v>
      </c>
      <c r="C4066" s="913"/>
      <c r="D4066" s="913"/>
      <c r="E4066" s="913"/>
      <c r="F4066" s="55"/>
      <c r="L4066" s="372"/>
      <c r="M4066" s="372"/>
      <c r="S4066" s="378"/>
      <c r="T4066" s="372"/>
      <c r="U4066" s="372"/>
      <c r="V4066" s="372"/>
    </row>
    <row r="4067" spans="1:22">
      <c r="A4067" s="52"/>
      <c r="B4067" s="50">
        <f t="shared" si="71"/>
        <v>4045</v>
      </c>
      <c r="C4067" s="913"/>
      <c r="D4067" s="913"/>
      <c r="E4067" s="913"/>
      <c r="F4067" s="55"/>
      <c r="L4067" s="372"/>
      <c r="M4067" s="372"/>
      <c r="S4067" s="378"/>
      <c r="T4067" s="372"/>
      <c r="U4067" s="372"/>
      <c r="V4067" s="372"/>
    </row>
    <row r="4068" spans="1:22">
      <c r="A4068" s="52"/>
      <c r="B4068" s="50">
        <f t="shared" si="71"/>
        <v>4046</v>
      </c>
      <c r="C4068" s="913"/>
      <c r="D4068" s="913"/>
      <c r="E4068" s="913"/>
      <c r="F4068" s="55"/>
      <c r="L4068" s="372"/>
      <c r="M4068" s="372"/>
      <c r="S4068" s="378"/>
      <c r="T4068" s="372"/>
      <c r="U4068" s="372"/>
      <c r="V4068" s="372"/>
    </row>
    <row r="4069" spans="1:22">
      <c r="A4069" s="52"/>
      <c r="B4069" s="50">
        <f t="shared" si="71"/>
        <v>4047</v>
      </c>
      <c r="C4069" s="913"/>
      <c r="D4069" s="913"/>
      <c r="E4069" s="913"/>
      <c r="F4069" s="55"/>
      <c r="L4069" s="372"/>
      <c r="M4069" s="372"/>
      <c r="S4069" s="378"/>
      <c r="T4069" s="372"/>
      <c r="U4069" s="372"/>
      <c r="V4069" s="372"/>
    </row>
    <row r="4070" spans="1:22">
      <c r="A4070" s="52"/>
      <c r="B4070" s="50">
        <f t="shared" si="71"/>
        <v>4048</v>
      </c>
      <c r="C4070" s="913"/>
      <c r="D4070" s="913"/>
      <c r="E4070" s="913"/>
      <c r="F4070" s="55"/>
      <c r="L4070" s="372"/>
      <c r="M4070" s="372"/>
      <c r="S4070" s="378"/>
      <c r="T4070" s="372"/>
      <c r="U4070" s="372"/>
      <c r="V4070" s="372"/>
    </row>
    <row r="4071" spans="1:22">
      <c r="A4071" s="52"/>
      <c r="B4071" s="50">
        <f t="shared" si="71"/>
        <v>4049</v>
      </c>
      <c r="C4071" s="913"/>
      <c r="D4071" s="913"/>
      <c r="E4071" s="913"/>
      <c r="F4071" s="55"/>
      <c r="L4071" s="372"/>
      <c r="M4071" s="372"/>
      <c r="S4071" s="378"/>
      <c r="T4071" s="372"/>
      <c r="U4071" s="372"/>
      <c r="V4071" s="372"/>
    </row>
    <row r="4072" spans="1:22">
      <c r="A4072" s="52"/>
      <c r="B4072" s="50">
        <f t="shared" si="71"/>
        <v>4050</v>
      </c>
      <c r="C4072" s="913"/>
      <c r="D4072" s="913"/>
      <c r="E4072" s="913"/>
      <c r="F4072" s="55"/>
      <c r="L4072" s="372"/>
      <c r="M4072" s="372"/>
      <c r="S4072" s="378"/>
      <c r="T4072" s="372"/>
      <c r="U4072" s="372"/>
      <c r="V4072" s="372"/>
    </row>
    <row r="4073" spans="1:22">
      <c r="A4073" s="52"/>
      <c r="B4073" s="50">
        <f t="shared" si="71"/>
        <v>4051</v>
      </c>
      <c r="C4073" s="913"/>
      <c r="D4073" s="913"/>
      <c r="E4073" s="913"/>
      <c r="F4073" s="55"/>
      <c r="L4073" s="372"/>
      <c r="M4073" s="372"/>
      <c r="S4073" s="378"/>
      <c r="T4073" s="372"/>
      <c r="U4073" s="372"/>
      <c r="V4073" s="372"/>
    </row>
    <row r="4074" spans="1:22">
      <c r="A4074" s="52"/>
      <c r="B4074" s="50">
        <f t="shared" si="71"/>
        <v>4052</v>
      </c>
      <c r="C4074" s="913"/>
      <c r="D4074" s="913"/>
      <c r="E4074" s="913"/>
      <c r="F4074" s="55"/>
      <c r="L4074" s="372"/>
      <c r="M4074" s="372"/>
      <c r="S4074" s="378"/>
      <c r="T4074" s="372"/>
      <c r="U4074" s="372"/>
      <c r="V4074" s="372"/>
    </row>
    <row r="4075" spans="1:22">
      <c r="A4075" s="52"/>
      <c r="B4075" s="50">
        <f t="shared" si="71"/>
        <v>4053</v>
      </c>
      <c r="C4075" s="913"/>
      <c r="D4075" s="913"/>
      <c r="E4075" s="913"/>
      <c r="F4075" s="55"/>
      <c r="L4075" s="372"/>
      <c r="M4075" s="372"/>
      <c r="S4075" s="378"/>
      <c r="T4075" s="372"/>
      <c r="U4075" s="372"/>
      <c r="V4075" s="372"/>
    </row>
    <row r="4076" spans="1:22">
      <c r="A4076" s="52"/>
      <c r="B4076" s="50">
        <f t="shared" si="71"/>
        <v>4054</v>
      </c>
      <c r="C4076" s="913"/>
      <c r="D4076" s="913"/>
      <c r="E4076" s="913"/>
      <c r="F4076" s="55"/>
      <c r="L4076" s="372"/>
      <c r="M4076" s="372"/>
      <c r="S4076" s="378"/>
      <c r="T4076" s="372"/>
      <c r="U4076" s="372"/>
      <c r="V4076" s="372"/>
    </row>
    <row r="4077" spans="1:22">
      <c r="A4077" s="52"/>
      <c r="B4077" s="50">
        <f t="shared" si="71"/>
        <v>4055</v>
      </c>
      <c r="C4077" s="913"/>
      <c r="D4077" s="913"/>
      <c r="E4077" s="913"/>
      <c r="F4077" s="55"/>
      <c r="L4077" s="372"/>
      <c r="M4077" s="372"/>
      <c r="S4077" s="378"/>
      <c r="T4077" s="372"/>
      <c r="U4077" s="372"/>
      <c r="V4077" s="372"/>
    </row>
    <row r="4078" spans="1:22">
      <c r="A4078" s="52"/>
      <c r="B4078" s="50">
        <f t="shared" si="71"/>
        <v>4056</v>
      </c>
      <c r="C4078" s="913"/>
      <c r="D4078" s="913"/>
      <c r="E4078" s="913"/>
      <c r="F4078" s="55"/>
      <c r="L4078" s="372"/>
      <c r="M4078" s="372"/>
      <c r="S4078" s="378"/>
      <c r="T4078" s="372"/>
      <c r="U4078" s="372"/>
      <c r="V4078" s="372"/>
    </row>
    <row r="4079" spans="1:22">
      <c r="A4079" s="52"/>
      <c r="B4079" s="50">
        <f t="shared" si="71"/>
        <v>4057</v>
      </c>
      <c r="C4079" s="913"/>
      <c r="D4079" s="913"/>
      <c r="E4079" s="913"/>
      <c r="F4079" s="55"/>
      <c r="L4079" s="372"/>
      <c r="M4079" s="372"/>
      <c r="S4079" s="378"/>
      <c r="T4079" s="372"/>
      <c r="U4079" s="372"/>
      <c r="V4079" s="372"/>
    </row>
    <row r="4080" spans="1:22">
      <c r="A4080" s="52"/>
      <c r="B4080" s="50">
        <f t="shared" si="71"/>
        <v>4058</v>
      </c>
      <c r="C4080" s="913"/>
      <c r="D4080" s="913"/>
      <c r="E4080" s="913"/>
      <c r="F4080" s="55"/>
      <c r="L4080" s="372"/>
      <c r="M4080" s="372"/>
      <c r="S4080" s="378"/>
      <c r="T4080" s="372"/>
      <c r="U4080" s="372"/>
      <c r="V4080" s="372"/>
    </row>
    <row r="4081" spans="1:22">
      <c r="A4081" s="52"/>
      <c r="B4081" s="50">
        <f t="shared" si="71"/>
        <v>4059</v>
      </c>
      <c r="C4081" s="913"/>
      <c r="D4081" s="913"/>
      <c r="E4081" s="913"/>
      <c r="F4081" s="55"/>
      <c r="L4081" s="372"/>
      <c r="M4081" s="372"/>
      <c r="S4081" s="378"/>
      <c r="T4081" s="372"/>
      <c r="U4081" s="372"/>
      <c r="V4081" s="372"/>
    </row>
    <row r="4082" spans="1:22">
      <c r="A4082" s="52"/>
      <c r="B4082" s="50">
        <f t="shared" si="71"/>
        <v>4060</v>
      </c>
      <c r="C4082" s="913"/>
      <c r="D4082" s="913"/>
      <c r="E4082" s="913"/>
      <c r="F4082" s="55"/>
      <c r="L4082" s="372"/>
      <c r="M4082" s="372"/>
      <c r="S4082" s="378"/>
      <c r="T4082" s="372"/>
      <c r="U4082" s="372"/>
      <c r="V4082" s="372"/>
    </row>
    <row r="4083" spans="1:22">
      <c r="A4083" s="52"/>
      <c r="B4083" s="50">
        <f t="shared" si="71"/>
        <v>4061</v>
      </c>
      <c r="C4083" s="913"/>
      <c r="D4083" s="913"/>
      <c r="E4083" s="913"/>
      <c r="F4083" s="55"/>
      <c r="L4083" s="372"/>
      <c r="M4083" s="372"/>
      <c r="S4083" s="378"/>
      <c r="T4083" s="372"/>
      <c r="U4083" s="372"/>
      <c r="V4083" s="372"/>
    </row>
    <row r="4084" spans="1:22">
      <c r="A4084" s="52"/>
      <c r="B4084" s="50">
        <f t="shared" si="71"/>
        <v>4062</v>
      </c>
      <c r="C4084" s="913"/>
      <c r="D4084" s="913"/>
      <c r="E4084" s="913"/>
      <c r="F4084" s="55"/>
      <c r="L4084" s="372"/>
      <c r="M4084" s="372"/>
      <c r="S4084" s="378"/>
      <c r="T4084" s="372"/>
      <c r="U4084" s="372"/>
      <c r="V4084" s="372"/>
    </row>
    <row r="4085" spans="1:22">
      <c r="A4085" s="52"/>
      <c r="B4085" s="50">
        <f t="shared" si="71"/>
        <v>4063</v>
      </c>
      <c r="C4085" s="913"/>
      <c r="D4085" s="913"/>
      <c r="E4085" s="913"/>
      <c r="F4085" s="55"/>
      <c r="L4085" s="372"/>
      <c r="M4085" s="372"/>
      <c r="S4085" s="378"/>
      <c r="T4085" s="372"/>
      <c r="U4085" s="372"/>
      <c r="V4085" s="372"/>
    </row>
    <row r="4086" spans="1:22">
      <c r="A4086" s="52"/>
      <c r="B4086" s="50">
        <f t="shared" si="71"/>
        <v>4064</v>
      </c>
      <c r="C4086" s="913"/>
      <c r="D4086" s="913"/>
      <c r="E4086" s="913"/>
      <c r="F4086" s="55"/>
      <c r="L4086" s="372"/>
      <c r="M4086" s="372"/>
      <c r="S4086" s="378"/>
      <c r="T4086" s="372"/>
      <c r="U4086" s="372"/>
      <c r="V4086" s="372"/>
    </row>
    <row r="4087" spans="1:22">
      <c r="A4087" s="52"/>
      <c r="B4087" s="50">
        <f t="shared" si="71"/>
        <v>4065</v>
      </c>
      <c r="C4087" s="913"/>
      <c r="D4087" s="913"/>
      <c r="E4087" s="913"/>
      <c r="F4087" s="55"/>
      <c r="L4087" s="372"/>
      <c r="M4087" s="372"/>
      <c r="S4087" s="378"/>
      <c r="T4087" s="372"/>
      <c r="U4087" s="372"/>
      <c r="V4087" s="372"/>
    </row>
    <row r="4088" spans="1:22">
      <c r="A4088" s="52"/>
      <c r="B4088" s="50">
        <f t="shared" si="71"/>
        <v>4066</v>
      </c>
      <c r="C4088" s="913"/>
      <c r="D4088" s="913"/>
      <c r="E4088" s="913"/>
      <c r="F4088" s="55"/>
      <c r="L4088" s="372"/>
      <c r="M4088" s="372"/>
      <c r="S4088" s="378"/>
      <c r="T4088" s="372"/>
      <c r="U4088" s="372"/>
      <c r="V4088" s="372"/>
    </row>
    <row r="4089" spans="1:22">
      <c r="A4089" s="52"/>
      <c r="B4089" s="50">
        <f t="shared" si="71"/>
        <v>4067</v>
      </c>
      <c r="C4089" s="913"/>
      <c r="D4089" s="913"/>
      <c r="E4089" s="913"/>
      <c r="F4089" s="55"/>
      <c r="L4089" s="372"/>
      <c r="M4089" s="372"/>
      <c r="S4089" s="378"/>
      <c r="T4089" s="372"/>
      <c r="U4089" s="372"/>
      <c r="V4089" s="372"/>
    </row>
    <row r="4090" spans="1:22">
      <c r="A4090" s="52"/>
      <c r="B4090" s="50">
        <f t="shared" si="71"/>
        <v>4068</v>
      </c>
      <c r="C4090" s="913"/>
      <c r="D4090" s="913"/>
      <c r="E4090" s="913"/>
      <c r="F4090" s="55"/>
      <c r="L4090" s="372"/>
      <c r="M4090" s="372"/>
      <c r="S4090" s="378"/>
      <c r="T4090" s="372"/>
      <c r="U4090" s="372"/>
      <c r="V4090" s="372"/>
    </row>
    <row r="4091" spans="1:22">
      <c r="A4091" s="52"/>
      <c r="B4091" s="50">
        <f t="shared" si="71"/>
        <v>4069</v>
      </c>
      <c r="C4091" s="913"/>
      <c r="D4091" s="913"/>
      <c r="E4091" s="913"/>
      <c r="F4091" s="55"/>
      <c r="L4091" s="372"/>
      <c r="M4091" s="372"/>
      <c r="S4091" s="378"/>
      <c r="T4091" s="372"/>
      <c r="U4091" s="372"/>
      <c r="V4091" s="372"/>
    </row>
    <row r="4092" spans="1:22">
      <c r="A4092" s="52"/>
      <c r="B4092" s="50">
        <f t="shared" si="71"/>
        <v>4070</v>
      </c>
      <c r="C4092" s="913"/>
      <c r="D4092" s="913"/>
      <c r="E4092" s="913"/>
      <c r="F4092" s="55"/>
      <c r="L4092" s="372"/>
      <c r="M4092" s="372"/>
      <c r="S4092" s="378"/>
      <c r="T4092" s="372"/>
      <c r="U4092" s="372"/>
      <c r="V4092" s="372"/>
    </row>
    <row r="4093" spans="1:22">
      <c r="A4093" s="52"/>
      <c r="B4093" s="50">
        <f t="shared" si="71"/>
        <v>4071</v>
      </c>
      <c r="C4093" s="913"/>
      <c r="D4093" s="913"/>
      <c r="E4093" s="913"/>
      <c r="F4093" s="55"/>
      <c r="L4093" s="372"/>
      <c r="M4093" s="372"/>
      <c r="S4093" s="378"/>
      <c r="T4093" s="372"/>
      <c r="U4093" s="372"/>
      <c r="V4093" s="372"/>
    </row>
    <row r="4094" spans="1:22">
      <c r="A4094" s="52"/>
      <c r="B4094" s="50">
        <f t="shared" si="71"/>
        <v>4072</v>
      </c>
      <c r="C4094" s="913"/>
      <c r="D4094" s="913"/>
      <c r="E4094" s="913"/>
      <c r="F4094" s="55"/>
      <c r="L4094" s="372"/>
      <c r="M4094" s="372"/>
      <c r="S4094" s="378"/>
      <c r="T4094" s="372"/>
      <c r="U4094" s="372"/>
      <c r="V4094" s="372"/>
    </row>
    <row r="4095" spans="1:22">
      <c r="A4095" s="52"/>
      <c r="B4095" s="50">
        <f t="shared" si="71"/>
        <v>4073</v>
      </c>
      <c r="C4095" s="913"/>
      <c r="D4095" s="913"/>
      <c r="E4095" s="913"/>
      <c r="F4095" s="55"/>
      <c r="L4095" s="372"/>
      <c r="M4095" s="372"/>
      <c r="S4095" s="378"/>
      <c r="T4095" s="372"/>
      <c r="U4095" s="372"/>
      <c r="V4095" s="372"/>
    </row>
    <row r="4096" spans="1:22">
      <c r="A4096" s="52"/>
      <c r="B4096" s="50">
        <f t="shared" si="71"/>
        <v>4074</v>
      </c>
      <c r="C4096" s="913"/>
      <c r="D4096" s="913"/>
      <c r="E4096" s="913"/>
      <c r="F4096" s="55"/>
      <c r="L4096" s="372"/>
      <c r="M4096" s="372"/>
      <c r="S4096" s="378"/>
      <c r="T4096" s="372"/>
      <c r="U4096" s="372"/>
      <c r="V4096" s="372"/>
    </row>
    <row r="4097" spans="1:22">
      <c r="A4097" s="52"/>
      <c r="B4097" s="50">
        <f t="shared" si="71"/>
        <v>4075</v>
      </c>
      <c r="C4097" s="913"/>
      <c r="D4097" s="913"/>
      <c r="E4097" s="913"/>
      <c r="F4097" s="55"/>
      <c r="L4097" s="372"/>
      <c r="M4097" s="372"/>
      <c r="S4097" s="378"/>
      <c r="T4097" s="372"/>
      <c r="U4097" s="372"/>
      <c r="V4097" s="372"/>
    </row>
    <row r="4098" spans="1:22">
      <c r="A4098" s="52"/>
      <c r="B4098" s="50">
        <f t="shared" si="71"/>
        <v>4076</v>
      </c>
      <c r="C4098" s="913"/>
      <c r="D4098" s="913"/>
      <c r="E4098" s="913"/>
      <c r="F4098" s="55"/>
      <c r="L4098" s="372"/>
      <c r="M4098" s="372"/>
      <c r="S4098" s="378"/>
      <c r="T4098" s="372"/>
      <c r="U4098" s="372"/>
      <c r="V4098" s="372"/>
    </row>
    <row r="4099" spans="1:22">
      <c r="A4099" s="52"/>
      <c r="B4099" s="50">
        <f t="shared" si="71"/>
        <v>4077</v>
      </c>
      <c r="C4099" s="913"/>
      <c r="D4099" s="913"/>
      <c r="E4099" s="913"/>
      <c r="F4099" s="55"/>
      <c r="L4099" s="372"/>
      <c r="M4099" s="372"/>
      <c r="S4099" s="378"/>
      <c r="T4099" s="372"/>
      <c r="U4099" s="372"/>
      <c r="V4099" s="372"/>
    </row>
    <row r="4100" spans="1:22">
      <c r="A4100" s="52"/>
      <c r="B4100" s="50">
        <f t="shared" si="71"/>
        <v>4078</v>
      </c>
      <c r="C4100" s="913"/>
      <c r="D4100" s="913"/>
      <c r="E4100" s="913"/>
      <c r="F4100" s="55"/>
      <c r="L4100" s="372"/>
      <c r="M4100" s="372"/>
      <c r="S4100" s="378"/>
      <c r="T4100" s="372"/>
      <c r="U4100" s="372"/>
      <c r="V4100" s="372"/>
    </row>
    <row r="4101" spans="1:22">
      <c r="A4101" s="52"/>
      <c r="B4101" s="50">
        <f t="shared" si="71"/>
        <v>4079</v>
      </c>
      <c r="C4101" s="913"/>
      <c r="D4101" s="913"/>
      <c r="E4101" s="913"/>
      <c r="F4101" s="55"/>
      <c r="L4101" s="372"/>
      <c r="M4101" s="372"/>
      <c r="S4101" s="378"/>
      <c r="T4101" s="372"/>
      <c r="U4101" s="372"/>
      <c r="V4101" s="372"/>
    </row>
    <row r="4102" spans="1:22">
      <c r="A4102" s="52"/>
      <c r="B4102" s="50">
        <f t="shared" si="71"/>
        <v>4080</v>
      </c>
      <c r="C4102" s="913"/>
      <c r="D4102" s="913"/>
      <c r="E4102" s="913"/>
      <c r="F4102" s="55"/>
      <c r="L4102" s="372"/>
      <c r="M4102" s="372"/>
      <c r="S4102" s="378"/>
      <c r="T4102" s="372"/>
      <c r="U4102" s="372"/>
      <c r="V4102" s="372"/>
    </row>
    <row r="4103" spans="1:22">
      <c r="A4103" s="52"/>
      <c r="B4103" s="50">
        <f t="shared" si="71"/>
        <v>4081</v>
      </c>
      <c r="C4103" s="913"/>
      <c r="D4103" s="913"/>
      <c r="E4103" s="913"/>
      <c r="F4103" s="55"/>
      <c r="L4103" s="372"/>
      <c r="M4103" s="372"/>
      <c r="S4103" s="378"/>
      <c r="T4103" s="372"/>
      <c r="U4103" s="372"/>
      <c r="V4103" s="372"/>
    </row>
    <row r="4104" spans="1:22">
      <c r="A4104" s="52"/>
      <c r="B4104" s="50">
        <f t="shared" si="71"/>
        <v>4082</v>
      </c>
      <c r="C4104" s="913"/>
      <c r="D4104" s="913"/>
      <c r="E4104" s="913"/>
      <c r="F4104" s="55"/>
      <c r="L4104" s="372"/>
      <c r="M4104" s="372"/>
      <c r="S4104" s="378"/>
      <c r="T4104" s="372"/>
      <c r="U4104" s="372"/>
      <c r="V4104" s="372"/>
    </row>
    <row r="4105" spans="1:22">
      <c r="A4105" s="52"/>
      <c r="B4105" s="50">
        <f t="shared" si="71"/>
        <v>4083</v>
      </c>
      <c r="C4105" s="913"/>
      <c r="D4105" s="913"/>
      <c r="E4105" s="913"/>
      <c r="F4105" s="55"/>
      <c r="L4105" s="372"/>
      <c r="M4105" s="372"/>
      <c r="S4105" s="378"/>
      <c r="T4105" s="372"/>
      <c r="U4105" s="372"/>
      <c r="V4105" s="372"/>
    </row>
    <row r="4106" spans="1:22">
      <c r="A4106" s="52"/>
      <c r="B4106" s="50">
        <f t="shared" si="71"/>
        <v>4084</v>
      </c>
      <c r="C4106" s="913"/>
      <c r="D4106" s="913"/>
      <c r="E4106" s="913"/>
      <c r="F4106" s="55"/>
      <c r="L4106" s="372"/>
      <c r="M4106" s="372"/>
      <c r="S4106" s="378"/>
      <c r="T4106" s="372"/>
      <c r="U4106" s="372"/>
      <c r="V4106" s="372"/>
    </row>
    <row r="4107" spans="1:22">
      <c r="A4107" s="52"/>
      <c r="B4107" s="50">
        <f t="shared" si="71"/>
        <v>4085</v>
      </c>
      <c r="C4107" s="913"/>
      <c r="D4107" s="913"/>
      <c r="E4107" s="913"/>
      <c r="F4107" s="55"/>
      <c r="L4107" s="372"/>
      <c r="M4107" s="372"/>
      <c r="S4107" s="378"/>
      <c r="T4107" s="372"/>
      <c r="U4107" s="372"/>
      <c r="V4107" s="372"/>
    </row>
    <row r="4108" spans="1:22">
      <c r="A4108" s="52"/>
      <c r="B4108" s="50">
        <f t="shared" si="71"/>
        <v>4086</v>
      </c>
      <c r="C4108" s="913"/>
      <c r="D4108" s="913"/>
      <c r="E4108" s="913"/>
      <c r="F4108" s="55"/>
      <c r="L4108" s="372"/>
      <c r="M4108" s="372"/>
      <c r="S4108" s="378"/>
      <c r="T4108" s="372"/>
      <c r="U4108" s="372"/>
      <c r="V4108" s="372"/>
    </row>
    <row r="4109" spans="1:22">
      <c r="A4109" s="52"/>
      <c r="B4109" s="50">
        <f t="shared" si="71"/>
        <v>4087</v>
      </c>
      <c r="C4109" s="913"/>
      <c r="D4109" s="913"/>
      <c r="E4109" s="913"/>
      <c r="F4109" s="55"/>
      <c r="L4109" s="372"/>
      <c r="M4109" s="372"/>
      <c r="S4109" s="378"/>
      <c r="T4109" s="372"/>
      <c r="U4109" s="372"/>
      <c r="V4109" s="372"/>
    </row>
    <row r="4110" spans="1:22">
      <c r="A4110" s="52"/>
      <c r="B4110" s="50">
        <f t="shared" si="71"/>
        <v>4088</v>
      </c>
      <c r="C4110" s="913"/>
      <c r="D4110" s="913"/>
      <c r="E4110" s="913"/>
      <c r="F4110" s="55"/>
      <c r="L4110" s="372"/>
      <c r="M4110" s="372"/>
      <c r="S4110" s="378"/>
      <c r="T4110" s="372"/>
      <c r="U4110" s="372"/>
      <c r="V4110" s="372"/>
    </row>
    <row r="4111" spans="1:22">
      <c r="A4111" s="52"/>
      <c r="B4111" s="50">
        <f t="shared" si="71"/>
        <v>4089</v>
      </c>
      <c r="C4111" s="913"/>
      <c r="D4111" s="913"/>
      <c r="E4111" s="913"/>
      <c r="F4111" s="55"/>
      <c r="L4111" s="372"/>
      <c r="M4111" s="372"/>
      <c r="S4111" s="378"/>
      <c r="T4111" s="372"/>
      <c r="U4111" s="372"/>
      <c r="V4111" s="372"/>
    </row>
    <row r="4112" spans="1:22">
      <c r="A4112" s="52"/>
      <c r="B4112" s="50">
        <f t="shared" si="71"/>
        <v>4090</v>
      </c>
      <c r="C4112" s="913"/>
      <c r="D4112" s="913"/>
      <c r="E4112" s="913"/>
      <c r="F4112" s="55"/>
      <c r="L4112" s="372"/>
      <c r="M4112" s="372"/>
      <c r="S4112" s="378"/>
      <c r="T4112" s="372"/>
      <c r="U4112" s="372"/>
      <c r="V4112" s="372"/>
    </row>
    <row r="4113" spans="1:22">
      <c r="A4113" s="52"/>
      <c r="B4113" s="50">
        <f t="shared" si="71"/>
        <v>4091</v>
      </c>
      <c r="C4113" s="913"/>
      <c r="D4113" s="913"/>
      <c r="E4113" s="913"/>
      <c r="F4113" s="55"/>
      <c r="L4113" s="372"/>
      <c r="M4113" s="372"/>
      <c r="S4113" s="378"/>
      <c r="T4113" s="372"/>
      <c r="U4113" s="372"/>
      <c r="V4113" s="372"/>
    </row>
    <row r="4114" spans="1:22">
      <c r="A4114" s="52"/>
      <c r="B4114" s="50">
        <f t="shared" si="71"/>
        <v>4092</v>
      </c>
      <c r="C4114" s="913"/>
      <c r="D4114" s="913"/>
      <c r="E4114" s="913"/>
      <c r="F4114" s="55"/>
      <c r="L4114" s="372"/>
      <c r="M4114" s="372"/>
      <c r="S4114" s="378"/>
      <c r="T4114" s="372"/>
      <c r="U4114" s="372"/>
      <c r="V4114" s="372"/>
    </row>
    <row r="4115" spans="1:22">
      <c r="A4115" s="52"/>
      <c r="B4115" s="50">
        <f t="shared" si="71"/>
        <v>4093</v>
      </c>
      <c r="C4115" s="913"/>
      <c r="D4115" s="913"/>
      <c r="E4115" s="913"/>
      <c r="F4115" s="55"/>
      <c r="L4115" s="372"/>
      <c r="M4115" s="372"/>
      <c r="S4115" s="378"/>
      <c r="T4115" s="372"/>
      <c r="U4115" s="372"/>
      <c r="V4115" s="372"/>
    </row>
    <row r="4116" spans="1:22">
      <c r="A4116" s="52"/>
      <c r="B4116" s="50">
        <f t="shared" si="71"/>
        <v>4094</v>
      </c>
      <c r="C4116" s="913"/>
      <c r="D4116" s="913"/>
      <c r="E4116" s="913"/>
      <c r="F4116" s="55"/>
      <c r="L4116" s="372"/>
      <c r="M4116" s="372"/>
      <c r="S4116" s="378"/>
      <c r="T4116" s="372"/>
      <c r="U4116" s="372"/>
      <c r="V4116" s="372"/>
    </row>
    <row r="4117" spans="1:22">
      <c r="A4117" s="52"/>
      <c r="B4117" s="50">
        <f t="shared" si="71"/>
        <v>4095</v>
      </c>
      <c r="C4117" s="913"/>
      <c r="D4117" s="913"/>
      <c r="E4117" s="913"/>
      <c r="F4117" s="55"/>
      <c r="L4117" s="372"/>
      <c r="M4117" s="372"/>
      <c r="S4117" s="378"/>
      <c r="T4117" s="372"/>
      <c r="U4117" s="372"/>
      <c r="V4117" s="372"/>
    </row>
    <row r="4118" spans="1:22">
      <c r="A4118" s="52"/>
      <c r="B4118" s="50">
        <f t="shared" si="71"/>
        <v>4096</v>
      </c>
      <c r="C4118" s="913"/>
      <c r="D4118" s="913"/>
      <c r="E4118" s="913"/>
      <c r="F4118" s="55"/>
      <c r="L4118" s="372"/>
      <c r="M4118" s="372"/>
      <c r="S4118" s="378"/>
      <c r="T4118" s="372"/>
      <c r="U4118" s="372"/>
      <c r="V4118" s="372"/>
    </row>
    <row r="4119" spans="1:22">
      <c r="A4119" s="52"/>
      <c r="B4119" s="50">
        <f t="shared" si="71"/>
        <v>4097</v>
      </c>
      <c r="C4119" s="913"/>
      <c r="D4119" s="913"/>
      <c r="E4119" s="913"/>
      <c r="F4119" s="55"/>
      <c r="L4119" s="372"/>
      <c r="M4119" s="372"/>
      <c r="S4119" s="378"/>
      <c r="T4119" s="372"/>
      <c r="U4119" s="372"/>
      <c r="V4119" s="372"/>
    </row>
    <row r="4120" spans="1:22">
      <c r="A4120" s="52"/>
      <c r="B4120" s="50">
        <f t="shared" si="71"/>
        <v>4098</v>
      </c>
      <c r="C4120" s="913"/>
      <c r="D4120" s="913"/>
      <c r="E4120" s="913"/>
      <c r="F4120" s="55"/>
      <c r="L4120" s="372"/>
      <c r="M4120" s="372"/>
      <c r="S4120" s="378"/>
      <c r="T4120" s="372"/>
      <c r="U4120" s="372"/>
      <c r="V4120" s="372"/>
    </row>
    <row r="4121" spans="1:22">
      <c r="A4121" s="52"/>
      <c r="B4121" s="50">
        <f t="shared" ref="B4121:B4184" si="72">B4120+1</f>
        <v>4099</v>
      </c>
      <c r="C4121" s="913"/>
      <c r="D4121" s="913"/>
      <c r="E4121" s="913"/>
      <c r="F4121" s="55"/>
      <c r="L4121" s="372"/>
      <c r="M4121" s="372"/>
      <c r="S4121" s="378"/>
      <c r="T4121" s="372"/>
      <c r="U4121" s="372"/>
      <c r="V4121" s="372"/>
    </row>
    <row r="4122" spans="1:22">
      <c r="A4122" s="52"/>
      <c r="B4122" s="50">
        <f t="shared" si="72"/>
        <v>4100</v>
      </c>
      <c r="C4122" s="913"/>
      <c r="D4122" s="913"/>
      <c r="E4122" s="913"/>
      <c r="F4122" s="55"/>
      <c r="L4122" s="372"/>
      <c r="M4122" s="372"/>
      <c r="S4122" s="378"/>
      <c r="T4122" s="372"/>
      <c r="U4122" s="372"/>
      <c r="V4122" s="372"/>
    </row>
    <row r="4123" spans="1:22">
      <c r="A4123" s="52"/>
      <c r="B4123" s="50">
        <f t="shared" si="72"/>
        <v>4101</v>
      </c>
      <c r="C4123" s="913"/>
      <c r="D4123" s="913"/>
      <c r="E4123" s="913"/>
      <c r="F4123" s="55"/>
      <c r="L4123" s="372"/>
      <c r="M4123" s="372"/>
      <c r="S4123" s="378"/>
      <c r="T4123" s="372"/>
      <c r="U4123" s="372"/>
      <c r="V4123" s="372"/>
    </row>
    <row r="4124" spans="1:22">
      <c r="A4124" s="52"/>
      <c r="B4124" s="50">
        <f t="shared" si="72"/>
        <v>4102</v>
      </c>
      <c r="C4124" s="913"/>
      <c r="D4124" s="913"/>
      <c r="E4124" s="913"/>
      <c r="F4124" s="55"/>
      <c r="L4124" s="372"/>
      <c r="M4124" s="372"/>
      <c r="S4124" s="378"/>
      <c r="T4124" s="372"/>
      <c r="U4124" s="372"/>
      <c r="V4124" s="372"/>
    </row>
    <row r="4125" spans="1:22">
      <c r="A4125" s="52"/>
      <c r="B4125" s="50">
        <f t="shared" si="72"/>
        <v>4103</v>
      </c>
      <c r="C4125" s="913"/>
      <c r="D4125" s="913"/>
      <c r="E4125" s="913"/>
      <c r="F4125" s="55"/>
      <c r="L4125" s="372"/>
      <c r="M4125" s="372"/>
      <c r="S4125" s="378"/>
      <c r="T4125" s="372"/>
      <c r="U4125" s="372"/>
      <c r="V4125" s="372"/>
    </row>
    <row r="4126" spans="1:22">
      <c r="A4126" s="52"/>
      <c r="B4126" s="50">
        <f t="shared" si="72"/>
        <v>4104</v>
      </c>
      <c r="C4126" s="913"/>
      <c r="D4126" s="913"/>
      <c r="E4126" s="913"/>
      <c r="F4126" s="55"/>
      <c r="L4126" s="372"/>
      <c r="M4126" s="372"/>
      <c r="S4126" s="378"/>
      <c r="T4126" s="372"/>
      <c r="U4126" s="372"/>
      <c r="V4126" s="372"/>
    </row>
    <row r="4127" spans="1:22">
      <c r="A4127" s="52"/>
      <c r="B4127" s="50">
        <f t="shared" si="72"/>
        <v>4105</v>
      </c>
      <c r="C4127" s="913"/>
      <c r="D4127" s="913"/>
      <c r="E4127" s="913"/>
      <c r="F4127" s="55"/>
      <c r="L4127" s="372"/>
      <c r="M4127" s="372"/>
      <c r="S4127" s="378"/>
      <c r="T4127" s="372"/>
      <c r="U4127" s="372"/>
      <c r="V4127" s="372"/>
    </row>
    <row r="4128" spans="1:22">
      <c r="A4128" s="52"/>
      <c r="B4128" s="50">
        <f t="shared" si="72"/>
        <v>4106</v>
      </c>
      <c r="C4128" s="913"/>
      <c r="D4128" s="913"/>
      <c r="E4128" s="913"/>
      <c r="F4128" s="55"/>
      <c r="L4128" s="372"/>
      <c r="M4128" s="372"/>
      <c r="S4128" s="378"/>
      <c r="T4128" s="372"/>
      <c r="U4128" s="372"/>
      <c r="V4128" s="372"/>
    </row>
    <row r="4129" spans="1:22">
      <c r="A4129" s="52"/>
      <c r="B4129" s="50">
        <f t="shared" si="72"/>
        <v>4107</v>
      </c>
      <c r="C4129" s="913"/>
      <c r="D4129" s="913"/>
      <c r="E4129" s="913"/>
      <c r="F4129" s="55"/>
      <c r="L4129" s="372"/>
      <c r="M4129" s="372"/>
      <c r="S4129" s="378"/>
      <c r="T4129" s="372"/>
      <c r="U4129" s="372"/>
      <c r="V4129" s="372"/>
    </row>
    <row r="4130" spans="1:22">
      <c r="A4130" s="52"/>
      <c r="B4130" s="50">
        <f t="shared" si="72"/>
        <v>4108</v>
      </c>
      <c r="C4130" s="913"/>
      <c r="D4130" s="913"/>
      <c r="E4130" s="913"/>
      <c r="F4130" s="55"/>
      <c r="L4130" s="372"/>
      <c r="M4130" s="372"/>
      <c r="S4130" s="378"/>
      <c r="T4130" s="372"/>
      <c r="U4130" s="372"/>
      <c r="V4130" s="372"/>
    </row>
    <row r="4131" spans="1:22">
      <c r="A4131" s="52"/>
      <c r="B4131" s="50">
        <f t="shared" si="72"/>
        <v>4109</v>
      </c>
      <c r="C4131" s="913"/>
      <c r="D4131" s="913"/>
      <c r="E4131" s="913"/>
      <c r="F4131" s="55"/>
      <c r="L4131" s="372"/>
      <c r="M4131" s="372"/>
      <c r="S4131" s="378"/>
      <c r="T4131" s="372"/>
      <c r="U4131" s="372"/>
      <c r="V4131" s="372"/>
    </row>
    <row r="4132" spans="1:22">
      <c r="A4132" s="52"/>
      <c r="B4132" s="50">
        <f t="shared" si="72"/>
        <v>4110</v>
      </c>
      <c r="C4132" s="913"/>
      <c r="D4132" s="913"/>
      <c r="E4132" s="913"/>
      <c r="F4132" s="55"/>
      <c r="L4132" s="372"/>
      <c r="M4132" s="372"/>
      <c r="S4132" s="378"/>
      <c r="T4132" s="372"/>
      <c r="U4132" s="372"/>
      <c r="V4132" s="372"/>
    </row>
    <row r="4133" spans="1:22">
      <c r="A4133" s="52"/>
      <c r="B4133" s="50">
        <f t="shared" si="72"/>
        <v>4111</v>
      </c>
      <c r="C4133" s="913"/>
      <c r="D4133" s="913"/>
      <c r="E4133" s="913"/>
      <c r="F4133" s="55"/>
      <c r="L4133" s="372"/>
      <c r="M4133" s="372"/>
      <c r="S4133" s="378"/>
      <c r="T4133" s="372"/>
      <c r="U4133" s="372"/>
      <c r="V4133" s="372"/>
    </row>
    <row r="4134" spans="1:22">
      <c r="A4134" s="52"/>
      <c r="B4134" s="50">
        <f t="shared" si="72"/>
        <v>4112</v>
      </c>
      <c r="C4134" s="913"/>
      <c r="D4134" s="913"/>
      <c r="E4134" s="913"/>
      <c r="F4134" s="55"/>
      <c r="L4134" s="372"/>
      <c r="M4134" s="372"/>
      <c r="S4134" s="378"/>
      <c r="T4134" s="372"/>
      <c r="U4134" s="372"/>
      <c r="V4134" s="372"/>
    </row>
    <row r="4135" spans="1:22">
      <c r="A4135" s="52"/>
      <c r="B4135" s="50">
        <f t="shared" si="72"/>
        <v>4113</v>
      </c>
      <c r="C4135" s="913"/>
      <c r="D4135" s="913"/>
      <c r="E4135" s="913"/>
      <c r="F4135" s="55"/>
      <c r="L4135" s="372"/>
      <c r="M4135" s="372"/>
      <c r="S4135" s="378"/>
      <c r="T4135" s="372"/>
      <c r="U4135" s="372"/>
      <c r="V4135" s="372"/>
    </row>
    <row r="4136" spans="1:22">
      <c r="A4136" s="52"/>
      <c r="B4136" s="50">
        <f t="shared" si="72"/>
        <v>4114</v>
      </c>
      <c r="C4136" s="913"/>
      <c r="D4136" s="913"/>
      <c r="E4136" s="913"/>
      <c r="F4136" s="55"/>
      <c r="L4136" s="372"/>
      <c r="M4136" s="372"/>
      <c r="S4136" s="378"/>
      <c r="T4136" s="372"/>
      <c r="U4136" s="372"/>
      <c r="V4136" s="372"/>
    </row>
    <row r="4137" spans="1:22">
      <c r="A4137" s="52"/>
      <c r="B4137" s="50">
        <f t="shared" si="72"/>
        <v>4115</v>
      </c>
      <c r="C4137" s="913"/>
      <c r="D4137" s="913"/>
      <c r="E4137" s="913"/>
      <c r="F4137" s="55"/>
      <c r="L4137" s="372"/>
      <c r="M4137" s="372"/>
      <c r="S4137" s="378"/>
      <c r="T4137" s="372"/>
      <c r="U4137" s="372"/>
      <c r="V4137" s="372"/>
    </row>
    <row r="4138" spans="1:22">
      <c r="A4138" s="52"/>
      <c r="B4138" s="50">
        <f t="shared" si="72"/>
        <v>4116</v>
      </c>
      <c r="C4138" s="913"/>
      <c r="D4138" s="913"/>
      <c r="E4138" s="913"/>
      <c r="F4138" s="55"/>
      <c r="L4138" s="372"/>
      <c r="M4138" s="372"/>
      <c r="S4138" s="378"/>
      <c r="T4138" s="372"/>
      <c r="U4138" s="372"/>
      <c r="V4138" s="372"/>
    </row>
    <row r="4139" spans="1:22">
      <c r="A4139" s="52"/>
      <c r="B4139" s="50">
        <f t="shared" si="72"/>
        <v>4117</v>
      </c>
      <c r="C4139" s="913"/>
      <c r="D4139" s="913"/>
      <c r="E4139" s="913"/>
      <c r="F4139" s="55"/>
      <c r="L4139" s="372"/>
      <c r="M4139" s="372"/>
      <c r="S4139" s="378"/>
      <c r="T4139" s="372"/>
      <c r="U4139" s="372"/>
      <c r="V4139" s="372"/>
    </row>
    <row r="4140" spans="1:22">
      <c r="A4140" s="52"/>
      <c r="B4140" s="50">
        <f t="shared" si="72"/>
        <v>4118</v>
      </c>
      <c r="C4140" s="913"/>
      <c r="D4140" s="913"/>
      <c r="E4140" s="913"/>
      <c r="F4140" s="55"/>
      <c r="L4140" s="372"/>
      <c r="M4140" s="372"/>
      <c r="S4140" s="378"/>
      <c r="T4140" s="372"/>
      <c r="U4140" s="372"/>
      <c r="V4140" s="372"/>
    </row>
    <row r="4141" spans="1:22">
      <c r="A4141" s="52"/>
      <c r="B4141" s="50">
        <f t="shared" si="72"/>
        <v>4119</v>
      </c>
      <c r="C4141" s="913"/>
      <c r="D4141" s="913"/>
      <c r="E4141" s="913"/>
      <c r="F4141" s="55"/>
      <c r="L4141" s="372"/>
      <c r="M4141" s="372"/>
      <c r="S4141" s="378"/>
      <c r="T4141" s="372"/>
      <c r="U4141" s="372"/>
      <c r="V4141" s="372"/>
    </row>
    <row r="4142" spans="1:22">
      <c r="A4142" s="52"/>
      <c r="B4142" s="50">
        <f t="shared" si="72"/>
        <v>4120</v>
      </c>
      <c r="C4142" s="913"/>
      <c r="D4142" s="913"/>
      <c r="E4142" s="913"/>
      <c r="F4142" s="55"/>
      <c r="L4142" s="372"/>
      <c r="M4142" s="372"/>
      <c r="S4142" s="378"/>
      <c r="T4142" s="372"/>
      <c r="U4142" s="372"/>
      <c r="V4142" s="372"/>
    </row>
    <row r="4143" spans="1:22">
      <c r="A4143" s="52"/>
      <c r="B4143" s="50">
        <f t="shared" si="72"/>
        <v>4121</v>
      </c>
      <c r="C4143" s="913"/>
      <c r="D4143" s="913"/>
      <c r="E4143" s="913"/>
      <c r="F4143" s="55"/>
      <c r="L4143" s="372"/>
      <c r="M4143" s="372"/>
      <c r="S4143" s="378"/>
      <c r="T4143" s="372"/>
      <c r="U4143" s="372"/>
      <c r="V4143" s="372"/>
    </row>
    <row r="4144" spans="1:22">
      <c r="A4144" s="52"/>
      <c r="B4144" s="50">
        <f t="shared" si="72"/>
        <v>4122</v>
      </c>
      <c r="C4144" s="913"/>
      <c r="D4144" s="913"/>
      <c r="E4144" s="913"/>
      <c r="F4144" s="55"/>
      <c r="L4144" s="372"/>
      <c r="M4144" s="372"/>
      <c r="S4144" s="378"/>
      <c r="T4144" s="372"/>
      <c r="U4144" s="372"/>
      <c r="V4144" s="372"/>
    </row>
    <row r="4145" spans="1:22">
      <c r="A4145" s="52"/>
      <c r="B4145" s="50">
        <f t="shared" si="72"/>
        <v>4123</v>
      </c>
      <c r="C4145" s="913"/>
      <c r="D4145" s="913"/>
      <c r="E4145" s="913"/>
      <c r="F4145" s="55"/>
      <c r="L4145" s="372"/>
      <c r="M4145" s="372"/>
      <c r="S4145" s="378"/>
      <c r="T4145" s="372"/>
      <c r="U4145" s="372"/>
      <c r="V4145" s="372"/>
    </row>
    <row r="4146" spans="1:22">
      <c r="A4146" s="52"/>
      <c r="B4146" s="50">
        <f t="shared" si="72"/>
        <v>4124</v>
      </c>
      <c r="C4146" s="913"/>
      <c r="D4146" s="913"/>
      <c r="E4146" s="913"/>
      <c r="F4146" s="55"/>
      <c r="L4146" s="372"/>
      <c r="M4146" s="372"/>
      <c r="S4146" s="378"/>
      <c r="T4146" s="372"/>
      <c r="U4146" s="372"/>
      <c r="V4146" s="372"/>
    </row>
    <row r="4147" spans="1:22">
      <c r="A4147" s="52"/>
      <c r="B4147" s="50">
        <f t="shared" si="72"/>
        <v>4125</v>
      </c>
      <c r="C4147" s="913"/>
      <c r="D4147" s="913"/>
      <c r="E4147" s="913"/>
      <c r="F4147" s="55"/>
      <c r="L4147" s="372"/>
      <c r="M4147" s="372"/>
      <c r="S4147" s="378"/>
      <c r="T4147" s="372"/>
      <c r="U4147" s="372"/>
      <c r="V4147" s="372"/>
    </row>
    <row r="4148" spans="1:22">
      <c r="A4148" s="52"/>
      <c r="B4148" s="50">
        <f t="shared" si="72"/>
        <v>4126</v>
      </c>
      <c r="C4148" s="913"/>
      <c r="D4148" s="913"/>
      <c r="E4148" s="913"/>
      <c r="F4148" s="55"/>
      <c r="L4148" s="372"/>
      <c r="M4148" s="372"/>
      <c r="S4148" s="378"/>
      <c r="T4148" s="372"/>
      <c r="U4148" s="372"/>
      <c r="V4148" s="372"/>
    </row>
    <row r="4149" spans="1:22">
      <c r="A4149" s="52"/>
      <c r="B4149" s="50">
        <f t="shared" si="72"/>
        <v>4127</v>
      </c>
      <c r="C4149" s="913"/>
      <c r="D4149" s="913"/>
      <c r="E4149" s="913"/>
      <c r="F4149" s="55"/>
      <c r="L4149" s="372"/>
      <c r="M4149" s="372"/>
      <c r="S4149" s="378"/>
      <c r="T4149" s="372"/>
      <c r="U4149" s="372"/>
      <c r="V4149" s="372"/>
    </row>
    <row r="4150" spans="1:22">
      <c r="A4150" s="52"/>
      <c r="B4150" s="50">
        <f t="shared" si="72"/>
        <v>4128</v>
      </c>
      <c r="C4150" s="913"/>
      <c r="D4150" s="913"/>
      <c r="E4150" s="913"/>
      <c r="F4150" s="55"/>
      <c r="L4150" s="372"/>
      <c r="M4150" s="372"/>
      <c r="S4150" s="378"/>
      <c r="T4150" s="372"/>
      <c r="U4150" s="372"/>
      <c r="V4150" s="372"/>
    </row>
    <row r="4151" spans="1:22">
      <c r="A4151" s="52"/>
      <c r="B4151" s="50">
        <f t="shared" si="72"/>
        <v>4129</v>
      </c>
      <c r="C4151" s="913"/>
      <c r="D4151" s="913"/>
      <c r="E4151" s="913"/>
      <c r="F4151" s="55"/>
      <c r="L4151" s="372"/>
      <c r="M4151" s="372"/>
      <c r="S4151" s="378"/>
      <c r="T4151" s="372"/>
      <c r="U4151" s="372"/>
      <c r="V4151" s="372"/>
    </row>
    <row r="4152" spans="1:22">
      <c r="A4152" s="52"/>
      <c r="B4152" s="50">
        <f t="shared" si="72"/>
        <v>4130</v>
      </c>
      <c r="C4152" s="913"/>
      <c r="D4152" s="913"/>
      <c r="E4152" s="913"/>
      <c r="F4152" s="55"/>
      <c r="L4152" s="372"/>
      <c r="M4152" s="372"/>
      <c r="S4152" s="378"/>
      <c r="T4152" s="372"/>
      <c r="U4152" s="372"/>
      <c r="V4152" s="372"/>
    </row>
    <row r="4153" spans="1:22">
      <c r="A4153" s="52"/>
      <c r="B4153" s="50">
        <f t="shared" si="72"/>
        <v>4131</v>
      </c>
      <c r="C4153" s="913"/>
      <c r="D4153" s="913"/>
      <c r="E4153" s="913"/>
      <c r="F4153" s="55"/>
      <c r="L4153" s="372"/>
      <c r="M4153" s="372"/>
      <c r="S4153" s="378"/>
      <c r="T4153" s="372"/>
      <c r="U4153" s="372"/>
      <c r="V4153" s="372"/>
    </row>
    <row r="4154" spans="1:22">
      <c r="A4154" s="52"/>
      <c r="B4154" s="50">
        <f t="shared" si="72"/>
        <v>4132</v>
      </c>
      <c r="C4154" s="913"/>
      <c r="D4154" s="913"/>
      <c r="E4154" s="913"/>
      <c r="F4154" s="55"/>
      <c r="L4154" s="372"/>
      <c r="M4154" s="372"/>
      <c r="S4154" s="378"/>
      <c r="T4154" s="372"/>
      <c r="U4154" s="372"/>
      <c r="V4154" s="372"/>
    </row>
    <row r="4155" spans="1:22">
      <c r="A4155" s="52"/>
      <c r="B4155" s="50">
        <f t="shared" si="72"/>
        <v>4133</v>
      </c>
      <c r="C4155" s="913"/>
      <c r="D4155" s="913"/>
      <c r="E4155" s="913"/>
      <c r="F4155" s="55"/>
      <c r="L4155" s="372"/>
      <c r="M4155" s="372"/>
      <c r="S4155" s="378"/>
      <c r="T4155" s="372"/>
      <c r="U4155" s="372"/>
      <c r="V4155" s="372"/>
    </row>
    <row r="4156" spans="1:22">
      <c r="A4156" s="52"/>
      <c r="B4156" s="50">
        <f t="shared" si="72"/>
        <v>4134</v>
      </c>
      <c r="C4156" s="913"/>
      <c r="D4156" s="913"/>
      <c r="E4156" s="913"/>
      <c r="F4156" s="55"/>
      <c r="L4156" s="372"/>
      <c r="M4156" s="372"/>
      <c r="S4156" s="378"/>
      <c r="T4156" s="372"/>
      <c r="U4156" s="372"/>
      <c r="V4156" s="372"/>
    </row>
    <row r="4157" spans="1:22">
      <c r="A4157" s="52"/>
      <c r="B4157" s="50">
        <f t="shared" si="72"/>
        <v>4135</v>
      </c>
      <c r="C4157" s="913"/>
      <c r="D4157" s="913"/>
      <c r="E4157" s="913"/>
      <c r="F4157" s="55"/>
      <c r="L4157" s="372"/>
      <c r="M4157" s="372"/>
      <c r="S4157" s="378"/>
      <c r="T4157" s="372"/>
      <c r="U4157" s="372"/>
      <c r="V4157" s="372"/>
    </row>
    <row r="4158" spans="1:22">
      <c r="A4158" s="52"/>
      <c r="B4158" s="50">
        <f t="shared" si="72"/>
        <v>4136</v>
      </c>
      <c r="C4158" s="913"/>
      <c r="D4158" s="913"/>
      <c r="E4158" s="913"/>
      <c r="F4158" s="55"/>
      <c r="L4158" s="372"/>
      <c r="M4158" s="372"/>
      <c r="S4158" s="378"/>
      <c r="T4158" s="372"/>
      <c r="U4158" s="372"/>
      <c r="V4158" s="372"/>
    </row>
    <row r="4159" spans="1:22">
      <c r="A4159" s="52"/>
      <c r="B4159" s="50">
        <f t="shared" si="72"/>
        <v>4137</v>
      </c>
      <c r="C4159" s="913"/>
      <c r="D4159" s="913"/>
      <c r="E4159" s="913"/>
      <c r="F4159" s="55"/>
      <c r="L4159" s="372"/>
      <c r="M4159" s="372"/>
      <c r="S4159" s="378"/>
      <c r="T4159" s="372"/>
      <c r="U4159" s="372"/>
      <c r="V4159" s="372"/>
    </row>
    <row r="4160" spans="1:22">
      <c r="A4160" s="52"/>
      <c r="B4160" s="50">
        <f t="shared" si="72"/>
        <v>4138</v>
      </c>
      <c r="C4160" s="913"/>
      <c r="D4160" s="913"/>
      <c r="E4160" s="913"/>
      <c r="F4160" s="55"/>
      <c r="L4160" s="372"/>
      <c r="M4160" s="372"/>
      <c r="S4160" s="378"/>
      <c r="T4160" s="372"/>
      <c r="U4160" s="372"/>
      <c r="V4160" s="372"/>
    </row>
    <row r="4161" spans="1:22">
      <c r="A4161" s="52"/>
      <c r="B4161" s="50">
        <f t="shared" si="72"/>
        <v>4139</v>
      </c>
      <c r="C4161" s="913"/>
      <c r="D4161" s="913"/>
      <c r="E4161" s="913"/>
      <c r="F4161" s="55"/>
      <c r="L4161" s="372"/>
      <c r="M4161" s="372"/>
      <c r="S4161" s="378"/>
      <c r="T4161" s="372"/>
      <c r="U4161" s="372"/>
      <c r="V4161" s="372"/>
    </row>
    <row r="4162" spans="1:22">
      <c r="A4162" s="52"/>
      <c r="B4162" s="50">
        <f t="shared" si="72"/>
        <v>4140</v>
      </c>
      <c r="C4162" s="913"/>
      <c r="D4162" s="913"/>
      <c r="E4162" s="913"/>
      <c r="F4162" s="55"/>
      <c r="L4162" s="372"/>
      <c r="M4162" s="372"/>
      <c r="S4162" s="378"/>
      <c r="T4162" s="372"/>
      <c r="U4162" s="372"/>
      <c r="V4162" s="372"/>
    </row>
    <row r="4163" spans="1:22">
      <c r="A4163" s="52"/>
      <c r="B4163" s="50">
        <f t="shared" si="72"/>
        <v>4141</v>
      </c>
      <c r="C4163" s="913"/>
      <c r="D4163" s="913"/>
      <c r="E4163" s="913"/>
      <c r="F4163" s="55"/>
      <c r="L4163" s="372"/>
      <c r="M4163" s="372"/>
      <c r="S4163" s="378"/>
      <c r="T4163" s="372"/>
      <c r="U4163" s="372"/>
      <c r="V4163" s="372"/>
    </row>
    <row r="4164" spans="1:22">
      <c r="A4164" s="52"/>
      <c r="B4164" s="50">
        <f t="shared" si="72"/>
        <v>4142</v>
      </c>
      <c r="C4164" s="913"/>
      <c r="D4164" s="913"/>
      <c r="E4164" s="913"/>
      <c r="F4164" s="55"/>
      <c r="L4164" s="372"/>
      <c r="M4164" s="372"/>
      <c r="S4164" s="378"/>
      <c r="T4164" s="372"/>
      <c r="U4164" s="372"/>
      <c r="V4164" s="372"/>
    </row>
    <row r="4165" spans="1:22">
      <c r="A4165" s="52"/>
      <c r="B4165" s="50">
        <f t="shared" si="72"/>
        <v>4143</v>
      </c>
      <c r="C4165" s="913"/>
      <c r="D4165" s="913"/>
      <c r="E4165" s="913"/>
      <c r="F4165" s="55"/>
      <c r="L4165" s="372"/>
      <c r="M4165" s="372"/>
      <c r="S4165" s="378"/>
      <c r="T4165" s="372"/>
      <c r="U4165" s="372"/>
      <c r="V4165" s="372"/>
    </row>
    <row r="4166" spans="1:22">
      <c r="A4166" s="52"/>
      <c r="B4166" s="50">
        <f t="shared" si="72"/>
        <v>4144</v>
      </c>
      <c r="C4166" s="913"/>
      <c r="D4166" s="913"/>
      <c r="E4166" s="913"/>
      <c r="F4166" s="55"/>
      <c r="L4166" s="372"/>
      <c r="M4166" s="372"/>
      <c r="S4166" s="378"/>
      <c r="T4166" s="372"/>
      <c r="U4166" s="372"/>
      <c r="V4166" s="372"/>
    </row>
    <row r="4167" spans="1:22">
      <c r="A4167" s="52"/>
      <c r="B4167" s="50">
        <f t="shared" si="72"/>
        <v>4145</v>
      </c>
      <c r="C4167" s="913"/>
      <c r="D4167" s="913"/>
      <c r="E4167" s="913"/>
      <c r="F4167" s="55"/>
      <c r="L4167" s="372"/>
      <c r="M4167" s="372"/>
      <c r="S4167" s="378"/>
      <c r="T4167" s="372"/>
      <c r="U4167" s="372"/>
      <c r="V4167" s="372"/>
    </row>
    <row r="4168" spans="1:22">
      <c r="A4168" s="52"/>
      <c r="B4168" s="50">
        <f t="shared" si="72"/>
        <v>4146</v>
      </c>
      <c r="C4168" s="913"/>
      <c r="D4168" s="913"/>
      <c r="E4168" s="913"/>
      <c r="F4168" s="55"/>
      <c r="L4168" s="372"/>
      <c r="M4168" s="372"/>
      <c r="S4168" s="378"/>
      <c r="T4168" s="372"/>
      <c r="U4168" s="372"/>
      <c r="V4168" s="372"/>
    </row>
    <row r="4169" spans="1:22">
      <c r="A4169" s="52"/>
      <c r="B4169" s="50">
        <f t="shared" si="72"/>
        <v>4147</v>
      </c>
      <c r="C4169" s="913"/>
      <c r="D4169" s="913"/>
      <c r="E4169" s="913"/>
      <c r="F4169" s="55"/>
      <c r="L4169" s="372"/>
      <c r="M4169" s="372"/>
      <c r="S4169" s="378"/>
      <c r="T4169" s="372"/>
      <c r="U4169" s="372"/>
      <c r="V4169" s="372"/>
    </row>
    <row r="4170" spans="1:22">
      <c r="A4170" s="52"/>
      <c r="B4170" s="50">
        <f t="shared" si="72"/>
        <v>4148</v>
      </c>
      <c r="C4170" s="913"/>
      <c r="D4170" s="913"/>
      <c r="E4170" s="913"/>
      <c r="F4170" s="55"/>
      <c r="L4170" s="372"/>
      <c r="M4170" s="372"/>
      <c r="S4170" s="378"/>
      <c r="T4170" s="372"/>
      <c r="U4170" s="372"/>
      <c r="V4170" s="372"/>
    </row>
    <row r="4171" spans="1:22">
      <c r="A4171" s="52"/>
      <c r="B4171" s="50">
        <f t="shared" si="72"/>
        <v>4149</v>
      </c>
      <c r="C4171" s="913"/>
      <c r="D4171" s="913"/>
      <c r="E4171" s="913"/>
      <c r="F4171" s="55"/>
      <c r="L4171" s="372"/>
      <c r="M4171" s="372"/>
      <c r="S4171" s="378"/>
      <c r="T4171" s="372"/>
      <c r="U4171" s="372"/>
      <c r="V4171" s="372"/>
    </row>
    <row r="4172" spans="1:22">
      <c r="A4172" s="52"/>
      <c r="B4172" s="50">
        <f t="shared" si="72"/>
        <v>4150</v>
      </c>
      <c r="C4172" s="913"/>
      <c r="D4172" s="913"/>
      <c r="E4172" s="913"/>
      <c r="F4172" s="55"/>
      <c r="L4172" s="372"/>
      <c r="M4172" s="372"/>
      <c r="S4172" s="378"/>
      <c r="T4172" s="372"/>
      <c r="U4172" s="372"/>
      <c r="V4172" s="372"/>
    </row>
    <row r="4173" spans="1:22">
      <c r="A4173" s="52"/>
      <c r="B4173" s="50">
        <f t="shared" si="72"/>
        <v>4151</v>
      </c>
      <c r="C4173" s="913"/>
      <c r="D4173" s="913"/>
      <c r="E4173" s="913"/>
      <c r="F4173" s="55"/>
      <c r="L4173" s="372"/>
      <c r="M4173" s="372"/>
      <c r="S4173" s="378"/>
      <c r="T4173" s="372"/>
      <c r="U4173" s="372"/>
      <c r="V4173" s="372"/>
    </row>
    <row r="4174" spans="1:22">
      <c r="A4174" s="52"/>
      <c r="B4174" s="50">
        <f t="shared" si="72"/>
        <v>4152</v>
      </c>
      <c r="C4174" s="913"/>
      <c r="D4174" s="913"/>
      <c r="E4174" s="913"/>
      <c r="F4174" s="55"/>
      <c r="L4174" s="372"/>
      <c r="M4174" s="372"/>
      <c r="S4174" s="378"/>
      <c r="T4174" s="372"/>
      <c r="U4174" s="372"/>
      <c r="V4174" s="372"/>
    </row>
    <row r="4175" spans="1:22">
      <c r="A4175" s="52"/>
      <c r="B4175" s="50">
        <f t="shared" si="72"/>
        <v>4153</v>
      </c>
      <c r="C4175" s="913"/>
      <c r="D4175" s="913"/>
      <c r="E4175" s="913"/>
      <c r="F4175" s="55"/>
      <c r="L4175" s="372"/>
      <c r="M4175" s="372"/>
      <c r="S4175" s="378"/>
      <c r="T4175" s="372"/>
      <c r="U4175" s="372"/>
      <c r="V4175" s="372"/>
    </row>
    <row r="4176" spans="1:22">
      <c r="A4176" s="52"/>
      <c r="B4176" s="50">
        <f t="shared" si="72"/>
        <v>4154</v>
      </c>
      <c r="C4176" s="913"/>
      <c r="D4176" s="913"/>
      <c r="E4176" s="913"/>
      <c r="F4176" s="55"/>
      <c r="L4176" s="372"/>
      <c r="M4176" s="372"/>
      <c r="S4176" s="378"/>
      <c r="T4176" s="372"/>
      <c r="U4176" s="372"/>
      <c r="V4176" s="372"/>
    </row>
    <row r="4177" spans="1:22">
      <c r="A4177" s="52"/>
      <c r="B4177" s="50">
        <f t="shared" si="72"/>
        <v>4155</v>
      </c>
      <c r="C4177" s="913"/>
      <c r="D4177" s="913"/>
      <c r="E4177" s="913"/>
      <c r="F4177" s="55"/>
      <c r="L4177" s="372"/>
      <c r="M4177" s="372"/>
      <c r="S4177" s="378"/>
      <c r="T4177" s="372"/>
      <c r="U4177" s="372"/>
      <c r="V4177" s="372"/>
    </row>
    <row r="4178" spans="1:22">
      <c r="A4178" s="52"/>
      <c r="B4178" s="50">
        <f t="shared" si="72"/>
        <v>4156</v>
      </c>
      <c r="C4178" s="913"/>
      <c r="D4178" s="913"/>
      <c r="E4178" s="913"/>
      <c r="F4178" s="55"/>
      <c r="L4178" s="372"/>
      <c r="M4178" s="372"/>
      <c r="S4178" s="378"/>
      <c r="T4178" s="372"/>
      <c r="U4178" s="372"/>
      <c r="V4178" s="372"/>
    </row>
    <row r="4179" spans="1:22">
      <c r="A4179" s="52"/>
      <c r="B4179" s="50">
        <f t="shared" si="72"/>
        <v>4157</v>
      </c>
      <c r="C4179" s="913"/>
      <c r="D4179" s="913"/>
      <c r="E4179" s="913"/>
      <c r="F4179" s="55"/>
      <c r="L4179" s="372"/>
      <c r="M4179" s="372"/>
      <c r="S4179" s="378"/>
      <c r="T4179" s="372"/>
      <c r="U4179" s="372"/>
      <c r="V4179" s="372"/>
    </row>
    <row r="4180" spans="1:22">
      <c r="A4180" s="52"/>
      <c r="B4180" s="50">
        <f t="shared" si="72"/>
        <v>4158</v>
      </c>
      <c r="C4180" s="913"/>
      <c r="D4180" s="913"/>
      <c r="E4180" s="913"/>
      <c r="F4180" s="55"/>
      <c r="L4180" s="372"/>
      <c r="M4180" s="372"/>
      <c r="S4180" s="378"/>
      <c r="T4180" s="372"/>
      <c r="U4180" s="372"/>
      <c r="V4180" s="372"/>
    </row>
    <row r="4181" spans="1:22">
      <c r="A4181" s="52"/>
      <c r="B4181" s="50">
        <f t="shared" si="72"/>
        <v>4159</v>
      </c>
      <c r="C4181" s="913"/>
      <c r="D4181" s="913"/>
      <c r="E4181" s="913"/>
      <c r="F4181" s="55"/>
      <c r="L4181" s="372"/>
      <c r="M4181" s="372"/>
      <c r="S4181" s="378"/>
      <c r="T4181" s="372"/>
      <c r="U4181" s="372"/>
      <c r="V4181" s="372"/>
    </row>
    <row r="4182" spans="1:22">
      <c r="A4182" s="52"/>
      <c r="B4182" s="50">
        <f t="shared" si="72"/>
        <v>4160</v>
      </c>
      <c r="C4182" s="913"/>
      <c r="D4182" s="913"/>
      <c r="E4182" s="913"/>
      <c r="F4182" s="55"/>
      <c r="L4182" s="372"/>
      <c r="M4182" s="372"/>
      <c r="S4182" s="378"/>
      <c r="T4182" s="372"/>
      <c r="U4182" s="372"/>
      <c r="V4182" s="372"/>
    </row>
    <row r="4183" spans="1:22">
      <c r="A4183" s="52"/>
      <c r="B4183" s="50">
        <f t="shared" si="72"/>
        <v>4161</v>
      </c>
      <c r="C4183" s="913"/>
      <c r="D4183" s="913"/>
      <c r="E4183" s="913"/>
      <c r="F4183" s="55"/>
      <c r="L4183" s="372"/>
      <c r="M4183" s="372"/>
      <c r="S4183" s="378"/>
      <c r="T4183" s="372"/>
      <c r="U4183" s="372"/>
      <c r="V4183" s="372"/>
    </row>
    <row r="4184" spans="1:22">
      <c r="A4184" s="52"/>
      <c r="B4184" s="50">
        <f t="shared" si="72"/>
        <v>4162</v>
      </c>
      <c r="C4184" s="913"/>
      <c r="D4184" s="913"/>
      <c r="E4184" s="913"/>
      <c r="F4184" s="55"/>
      <c r="L4184" s="372"/>
      <c r="M4184" s="372"/>
      <c r="S4184" s="378"/>
      <c r="T4184" s="372"/>
      <c r="U4184" s="372"/>
      <c r="V4184" s="372"/>
    </row>
    <row r="4185" spans="1:22">
      <c r="A4185" s="52"/>
      <c r="B4185" s="50">
        <f t="shared" ref="B4185:B4248" si="73">B4184+1</f>
        <v>4163</v>
      </c>
      <c r="C4185" s="913"/>
      <c r="D4185" s="913"/>
      <c r="E4185" s="913"/>
      <c r="F4185" s="55"/>
      <c r="L4185" s="372"/>
      <c r="M4185" s="372"/>
      <c r="S4185" s="378"/>
      <c r="T4185" s="372"/>
      <c r="U4185" s="372"/>
      <c r="V4185" s="372"/>
    </row>
    <row r="4186" spans="1:22">
      <c r="A4186" s="52"/>
      <c r="B4186" s="50">
        <f t="shared" si="73"/>
        <v>4164</v>
      </c>
      <c r="C4186" s="913"/>
      <c r="D4186" s="913"/>
      <c r="E4186" s="913"/>
      <c r="F4186" s="55"/>
      <c r="L4186" s="372"/>
      <c r="M4186" s="372"/>
      <c r="S4186" s="378"/>
      <c r="T4186" s="372"/>
      <c r="U4186" s="372"/>
      <c r="V4186" s="372"/>
    </row>
    <row r="4187" spans="1:22">
      <c r="A4187" s="52"/>
      <c r="B4187" s="50">
        <f t="shared" si="73"/>
        <v>4165</v>
      </c>
      <c r="C4187" s="913"/>
      <c r="D4187" s="913"/>
      <c r="E4187" s="913"/>
      <c r="F4187" s="55"/>
      <c r="L4187" s="372"/>
      <c r="M4187" s="372"/>
      <c r="S4187" s="378"/>
      <c r="T4187" s="372"/>
      <c r="U4187" s="372"/>
      <c r="V4187" s="372"/>
    </row>
    <row r="4188" spans="1:22">
      <c r="A4188" s="52"/>
      <c r="B4188" s="50">
        <f t="shared" si="73"/>
        <v>4166</v>
      </c>
      <c r="C4188" s="913"/>
      <c r="D4188" s="913"/>
      <c r="E4188" s="913"/>
      <c r="F4188" s="55"/>
      <c r="L4188" s="372"/>
      <c r="M4188" s="372"/>
      <c r="S4188" s="378"/>
      <c r="T4188" s="372"/>
      <c r="U4188" s="372"/>
      <c r="V4188" s="372"/>
    </row>
    <row r="4189" spans="1:22">
      <c r="A4189" s="52"/>
      <c r="B4189" s="50">
        <f t="shared" si="73"/>
        <v>4167</v>
      </c>
      <c r="C4189" s="913"/>
      <c r="D4189" s="913"/>
      <c r="E4189" s="913"/>
      <c r="F4189" s="55"/>
      <c r="L4189" s="372"/>
      <c r="M4189" s="372"/>
      <c r="S4189" s="378"/>
      <c r="T4189" s="372"/>
      <c r="U4189" s="372"/>
      <c r="V4189" s="372"/>
    </row>
    <row r="4190" spans="1:22">
      <c r="A4190" s="52"/>
      <c r="B4190" s="50">
        <f t="shared" si="73"/>
        <v>4168</v>
      </c>
      <c r="C4190" s="913"/>
      <c r="D4190" s="913"/>
      <c r="E4190" s="913"/>
      <c r="F4190" s="55"/>
      <c r="L4190" s="372"/>
      <c r="M4190" s="372"/>
      <c r="S4190" s="378"/>
      <c r="T4190" s="372"/>
      <c r="U4190" s="372"/>
      <c r="V4190" s="372"/>
    </row>
    <row r="4191" spans="1:22">
      <c r="A4191" s="52"/>
      <c r="B4191" s="50">
        <f t="shared" si="73"/>
        <v>4169</v>
      </c>
      <c r="C4191" s="913"/>
      <c r="D4191" s="913"/>
      <c r="E4191" s="913"/>
      <c r="F4191" s="55"/>
      <c r="L4191" s="372"/>
      <c r="M4191" s="372"/>
      <c r="S4191" s="378"/>
      <c r="T4191" s="372"/>
      <c r="U4191" s="372"/>
      <c r="V4191" s="372"/>
    </row>
    <row r="4192" spans="1:22">
      <c r="A4192" s="52"/>
      <c r="B4192" s="50">
        <f t="shared" si="73"/>
        <v>4170</v>
      </c>
      <c r="C4192" s="913"/>
      <c r="D4192" s="913"/>
      <c r="E4192" s="913"/>
      <c r="F4192" s="55"/>
      <c r="L4192" s="372"/>
      <c r="M4192" s="372"/>
      <c r="S4192" s="378"/>
      <c r="T4192" s="372"/>
      <c r="U4192" s="372"/>
      <c r="V4192" s="372"/>
    </row>
    <row r="4193" spans="1:22">
      <c r="A4193" s="52"/>
      <c r="B4193" s="50">
        <f t="shared" si="73"/>
        <v>4171</v>
      </c>
      <c r="C4193" s="913"/>
      <c r="D4193" s="913"/>
      <c r="E4193" s="913"/>
      <c r="F4193" s="55"/>
      <c r="L4193" s="372"/>
      <c r="M4193" s="372"/>
      <c r="S4193" s="378"/>
      <c r="T4193" s="372"/>
      <c r="U4193" s="372"/>
      <c r="V4193" s="372"/>
    </row>
    <row r="4194" spans="1:22">
      <c r="A4194" s="52"/>
      <c r="B4194" s="50">
        <f t="shared" si="73"/>
        <v>4172</v>
      </c>
      <c r="C4194" s="913"/>
      <c r="D4194" s="913"/>
      <c r="E4194" s="913"/>
      <c r="F4194" s="55"/>
      <c r="L4194" s="372"/>
      <c r="M4194" s="372"/>
      <c r="S4194" s="378"/>
      <c r="T4194" s="372"/>
      <c r="U4194" s="372"/>
      <c r="V4194" s="372"/>
    </row>
    <row r="4195" spans="1:22">
      <c r="A4195" s="52"/>
      <c r="B4195" s="50">
        <f t="shared" si="73"/>
        <v>4173</v>
      </c>
      <c r="C4195" s="913"/>
      <c r="D4195" s="913"/>
      <c r="E4195" s="913"/>
      <c r="F4195" s="55"/>
      <c r="L4195" s="372"/>
      <c r="M4195" s="372"/>
      <c r="S4195" s="378"/>
      <c r="T4195" s="372"/>
      <c r="U4195" s="372"/>
      <c r="V4195" s="372"/>
    </row>
    <row r="4196" spans="1:22">
      <c r="A4196" s="52"/>
      <c r="B4196" s="50">
        <f t="shared" si="73"/>
        <v>4174</v>
      </c>
      <c r="C4196" s="913"/>
      <c r="D4196" s="913"/>
      <c r="E4196" s="913"/>
      <c r="F4196" s="55"/>
      <c r="L4196" s="372"/>
      <c r="M4196" s="372"/>
      <c r="S4196" s="378"/>
      <c r="T4196" s="372"/>
      <c r="U4196" s="372"/>
      <c r="V4196" s="372"/>
    </row>
    <row r="4197" spans="1:22">
      <c r="A4197" s="52"/>
      <c r="B4197" s="50">
        <f t="shared" si="73"/>
        <v>4175</v>
      </c>
      <c r="C4197" s="913"/>
      <c r="D4197" s="913"/>
      <c r="E4197" s="913"/>
      <c r="F4197" s="55"/>
      <c r="L4197" s="372"/>
      <c r="M4197" s="372"/>
      <c r="S4197" s="378"/>
      <c r="T4197" s="372"/>
      <c r="U4197" s="372"/>
      <c r="V4197" s="372"/>
    </row>
    <row r="4198" spans="1:22">
      <c r="A4198" s="52"/>
      <c r="B4198" s="50">
        <f t="shared" si="73"/>
        <v>4176</v>
      </c>
      <c r="C4198" s="913"/>
      <c r="D4198" s="913"/>
      <c r="E4198" s="913"/>
      <c r="F4198" s="55"/>
      <c r="L4198" s="372"/>
      <c r="M4198" s="372"/>
      <c r="S4198" s="378"/>
      <c r="T4198" s="372"/>
      <c r="U4198" s="372"/>
      <c r="V4198" s="372"/>
    </row>
    <row r="4199" spans="1:22">
      <c r="A4199" s="52"/>
      <c r="B4199" s="50">
        <f t="shared" si="73"/>
        <v>4177</v>
      </c>
      <c r="C4199" s="913"/>
      <c r="D4199" s="913"/>
      <c r="E4199" s="913"/>
      <c r="F4199" s="55"/>
      <c r="L4199" s="372"/>
      <c r="M4199" s="372"/>
      <c r="S4199" s="378"/>
      <c r="T4199" s="372"/>
      <c r="U4199" s="372"/>
      <c r="V4199" s="372"/>
    </row>
    <row r="4200" spans="1:22">
      <c r="A4200" s="52"/>
      <c r="B4200" s="50">
        <f t="shared" si="73"/>
        <v>4178</v>
      </c>
      <c r="C4200" s="913"/>
      <c r="D4200" s="913"/>
      <c r="E4200" s="913"/>
      <c r="F4200" s="55"/>
      <c r="L4200" s="372"/>
      <c r="M4200" s="372"/>
      <c r="S4200" s="378"/>
      <c r="T4200" s="372"/>
      <c r="U4200" s="372"/>
      <c r="V4200" s="372"/>
    </row>
    <row r="4201" spans="1:22">
      <c r="A4201" s="52"/>
      <c r="B4201" s="50">
        <f t="shared" si="73"/>
        <v>4179</v>
      </c>
      <c r="C4201" s="913"/>
      <c r="D4201" s="913"/>
      <c r="E4201" s="913"/>
      <c r="F4201" s="55"/>
      <c r="L4201" s="372"/>
      <c r="M4201" s="372"/>
      <c r="S4201" s="378"/>
      <c r="T4201" s="372"/>
      <c r="U4201" s="372"/>
      <c r="V4201" s="372"/>
    </row>
    <row r="4202" spans="1:22">
      <c r="A4202" s="52"/>
      <c r="B4202" s="50">
        <f t="shared" si="73"/>
        <v>4180</v>
      </c>
      <c r="C4202" s="913"/>
      <c r="D4202" s="913"/>
      <c r="E4202" s="913"/>
      <c r="F4202" s="55"/>
      <c r="L4202" s="372"/>
      <c r="M4202" s="372"/>
      <c r="S4202" s="378"/>
      <c r="T4202" s="372"/>
      <c r="U4202" s="372"/>
      <c r="V4202" s="372"/>
    </row>
    <row r="4203" spans="1:22">
      <c r="A4203" s="52"/>
      <c r="B4203" s="50">
        <f t="shared" si="73"/>
        <v>4181</v>
      </c>
      <c r="C4203" s="913"/>
      <c r="D4203" s="913"/>
      <c r="E4203" s="913"/>
      <c r="F4203" s="55"/>
      <c r="L4203" s="372"/>
      <c r="M4203" s="372"/>
      <c r="S4203" s="378"/>
      <c r="T4203" s="372"/>
      <c r="U4203" s="372"/>
      <c r="V4203" s="372"/>
    </row>
    <row r="4204" spans="1:22">
      <c r="A4204" s="52"/>
      <c r="B4204" s="50">
        <f t="shared" si="73"/>
        <v>4182</v>
      </c>
      <c r="C4204" s="913"/>
      <c r="D4204" s="913"/>
      <c r="E4204" s="913"/>
      <c r="F4204" s="55"/>
      <c r="L4204" s="372"/>
      <c r="M4204" s="372"/>
      <c r="S4204" s="378"/>
      <c r="T4204" s="372"/>
      <c r="U4204" s="372"/>
      <c r="V4204" s="372"/>
    </row>
    <row r="4205" spans="1:22">
      <c r="A4205" s="52"/>
      <c r="B4205" s="50">
        <f t="shared" si="73"/>
        <v>4183</v>
      </c>
      <c r="C4205" s="913"/>
      <c r="D4205" s="913"/>
      <c r="E4205" s="913"/>
      <c r="F4205" s="55"/>
      <c r="L4205" s="372"/>
      <c r="M4205" s="372"/>
      <c r="S4205" s="378"/>
      <c r="T4205" s="372"/>
      <c r="U4205" s="372"/>
      <c r="V4205" s="372"/>
    </row>
    <row r="4206" spans="1:22">
      <c r="A4206" s="52"/>
      <c r="B4206" s="50">
        <f t="shared" si="73"/>
        <v>4184</v>
      </c>
      <c r="C4206" s="913"/>
      <c r="D4206" s="913"/>
      <c r="E4206" s="913"/>
      <c r="F4206" s="55"/>
      <c r="L4206" s="372"/>
      <c r="M4206" s="372"/>
      <c r="S4206" s="378"/>
      <c r="T4206" s="372"/>
      <c r="U4206" s="372"/>
      <c r="V4206" s="372"/>
    </row>
    <row r="4207" spans="1:22">
      <c r="A4207" s="52"/>
      <c r="B4207" s="50">
        <f t="shared" si="73"/>
        <v>4185</v>
      </c>
      <c r="C4207" s="913"/>
      <c r="D4207" s="913"/>
      <c r="E4207" s="913"/>
      <c r="F4207" s="55"/>
      <c r="L4207" s="372"/>
      <c r="M4207" s="372"/>
      <c r="S4207" s="378"/>
      <c r="T4207" s="372"/>
      <c r="U4207" s="372"/>
      <c r="V4207" s="372"/>
    </row>
    <row r="4208" spans="1:22">
      <c r="A4208" s="52"/>
      <c r="B4208" s="50">
        <f t="shared" si="73"/>
        <v>4186</v>
      </c>
      <c r="C4208" s="913"/>
      <c r="D4208" s="913"/>
      <c r="E4208" s="913"/>
      <c r="F4208" s="55"/>
      <c r="L4208" s="372"/>
      <c r="M4208" s="372"/>
      <c r="S4208" s="378"/>
      <c r="T4208" s="372"/>
      <c r="U4208" s="372"/>
      <c r="V4208" s="372"/>
    </row>
    <row r="4209" spans="1:22">
      <c r="A4209" s="52"/>
      <c r="B4209" s="50">
        <f t="shared" si="73"/>
        <v>4187</v>
      </c>
      <c r="C4209" s="913"/>
      <c r="D4209" s="913"/>
      <c r="E4209" s="913"/>
      <c r="F4209" s="55"/>
      <c r="L4209" s="372"/>
      <c r="M4209" s="372"/>
      <c r="S4209" s="378"/>
      <c r="T4209" s="372"/>
      <c r="U4209" s="372"/>
      <c r="V4209" s="372"/>
    </row>
    <row r="4210" spans="1:22">
      <c r="A4210" s="52"/>
      <c r="B4210" s="50">
        <f t="shared" si="73"/>
        <v>4188</v>
      </c>
      <c r="C4210" s="913"/>
      <c r="D4210" s="913"/>
      <c r="E4210" s="913"/>
      <c r="F4210" s="55"/>
      <c r="L4210" s="372"/>
      <c r="M4210" s="372"/>
      <c r="S4210" s="378"/>
      <c r="T4210" s="372"/>
      <c r="U4210" s="372"/>
      <c r="V4210" s="372"/>
    </row>
    <row r="4211" spans="1:22">
      <c r="A4211" s="52"/>
      <c r="B4211" s="50">
        <f t="shared" si="73"/>
        <v>4189</v>
      </c>
      <c r="C4211" s="913"/>
      <c r="D4211" s="913"/>
      <c r="E4211" s="913"/>
      <c r="F4211" s="55"/>
      <c r="L4211" s="372"/>
      <c r="M4211" s="372"/>
      <c r="S4211" s="378"/>
      <c r="T4211" s="372"/>
      <c r="U4211" s="372"/>
      <c r="V4211" s="372"/>
    </row>
    <row r="4212" spans="1:22">
      <c r="A4212" s="52"/>
      <c r="B4212" s="50">
        <f t="shared" si="73"/>
        <v>4190</v>
      </c>
      <c r="C4212" s="913"/>
      <c r="D4212" s="913"/>
      <c r="E4212" s="913"/>
      <c r="F4212" s="55"/>
      <c r="L4212" s="372"/>
      <c r="M4212" s="372"/>
      <c r="S4212" s="378"/>
      <c r="T4212" s="372"/>
      <c r="U4212" s="372"/>
      <c r="V4212" s="372"/>
    </row>
    <row r="4213" spans="1:22">
      <c r="A4213" s="52"/>
      <c r="B4213" s="50">
        <f t="shared" si="73"/>
        <v>4191</v>
      </c>
      <c r="C4213" s="913"/>
      <c r="D4213" s="913"/>
      <c r="E4213" s="913"/>
      <c r="F4213" s="55"/>
      <c r="L4213" s="372"/>
      <c r="M4213" s="372"/>
      <c r="S4213" s="378"/>
      <c r="T4213" s="372"/>
      <c r="U4213" s="372"/>
      <c r="V4213" s="372"/>
    </row>
    <row r="4214" spans="1:22">
      <c r="A4214" s="52"/>
      <c r="B4214" s="50">
        <f t="shared" si="73"/>
        <v>4192</v>
      </c>
      <c r="C4214" s="913"/>
      <c r="D4214" s="913"/>
      <c r="E4214" s="913"/>
      <c r="F4214" s="55"/>
      <c r="L4214" s="372"/>
      <c r="M4214" s="372"/>
      <c r="S4214" s="378"/>
      <c r="T4214" s="372"/>
      <c r="U4214" s="372"/>
      <c r="V4214" s="372"/>
    </row>
    <row r="4215" spans="1:22">
      <c r="A4215" s="52"/>
      <c r="B4215" s="50">
        <f t="shared" si="73"/>
        <v>4193</v>
      </c>
      <c r="C4215" s="913"/>
      <c r="D4215" s="913"/>
      <c r="E4215" s="913"/>
      <c r="F4215" s="55"/>
      <c r="L4215" s="372"/>
      <c r="M4215" s="372"/>
      <c r="S4215" s="378"/>
      <c r="T4215" s="372"/>
      <c r="U4215" s="372"/>
      <c r="V4215" s="372"/>
    </row>
    <row r="4216" spans="1:22">
      <c r="A4216" s="52"/>
      <c r="B4216" s="50">
        <f t="shared" si="73"/>
        <v>4194</v>
      </c>
      <c r="C4216" s="913"/>
      <c r="D4216" s="913"/>
      <c r="E4216" s="913"/>
      <c r="F4216" s="55"/>
      <c r="L4216" s="372"/>
      <c r="M4216" s="372"/>
      <c r="S4216" s="378"/>
      <c r="T4216" s="372"/>
      <c r="U4216" s="372"/>
      <c r="V4216" s="372"/>
    </row>
    <row r="4217" spans="1:22">
      <c r="A4217" s="52"/>
      <c r="B4217" s="50">
        <f t="shared" si="73"/>
        <v>4195</v>
      </c>
      <c r="C4217" s="913"/>
      <c r="D4217" s="913"/>
      <c r="E4217" s="913"/>
      <c r="F4217" s="55"/>
      <c r="L4217" s="372"/>
      <c r="M4217" s="372"/>
      <c r="S4217" s="378"/>
      <c r="T4217" s="372"/>
      <c r="U4217" s="372"/>
      <c r="V4217" s="372"/>
    </row>
    <row r="4218" spans="1:22">
      <c r="A4218" s="52"/>
      <c r="B4218" s="50">
        <f t="shared" si="73"/>
        <v>4196</v>
      </c>
      <c r="C4218" s="913"/>
      <c r="D4218" s="913"/>
      <c r="E4218" s="913"/>
      <c r="F4218" s="55"/>
      <c r="L4218" s="372"/>
      <c r="M4218" s="372"/>
      <c r="S4218" s="378"/>
      <c r="T4218" s="372"/>
      <c r="U4218" s="372"/>
      <c r="V4218" s="372"/>
    </row>
    <row r="4219" spans="1:22">
      <c r="A4219" s="52"/>
      <c r="B4219" s="50">
        <f t="shared" si="73"/>
        <v>4197</v>
      </c>
      <c r="C4219" s="913"/>
      <c r="D4219" s="913"/>
      <c r="E4219" s="913"/>
      <c r="F4219" s="55"/>
      <c r="L4219" s="372"/>
      <c r="M4219" s="372"/>
      <c r="S4219" s="378"/>
      <c r="T4219" s="372"/>
      <c r="U4219" s="372"/>
      <c r="V4219" s="372"/>
    </row>
    <row r="4220" spans="1:22">
      <c r="A4220" s="52"/>
      <c r="B4220" s="50">
        <f t="shared" si="73"/>
        <v>4198</v>
      </c>
      <c r="C4220" s="913"/>
      <c r="D4220" s="913"/>
      <c r="E4220" s="913"/>
      <c r="F4220" s="55"/>
      <c r="L4220" s="372"/>
      <c r="M4220" s="372"/>
      <c r="S4220" s="378"/>
      <c r="T4220" s="372"/>
      <c r="U4220" s="372"/>
      <c r="V4220" s="372"/>
    </row>
    <row r="4221" spans="1:22">
      <c r="A4221" s="52"/>
      <c r="B4221" s="50">
        <f t="shared" si="73"/>
        <v>4199</v>
      </c>
      <c r="C4221" s="913"/>
      <c r="D4221" s="913"/>
      <c r="E4221" s="913"/>
      <c r="F4221" s="55"/>
      <c r="L4221" s="372"/>
      <c r="M4221" s="372"/>
      <c r="S4221" s="378"/>
      <c r="T4221" s="372"/>
      <c r="U4221" s="372"/>
      <c r="V4221" s="372"/>
    </row>
    <row r="4222" spans="1:22">
      <c r="A4222" s="52"/>
      <c r="B4222" s="50">
        <f t="shared" si="73"/>
        <v>4200</v>
      </c>
      <c r="C4222" s="913"/>
      <c r="D4222" s="913"/>
      <c r="E4222" s="913"/>
      <c r="F4222" s="55"/>
      <c r="L4222" s="372"/>
      <c r="M4222" s="372"/>
      <c r="S4222" s="378"/>
      <c r="T4222" s="372"/>
      <c r="U4222" s="372"/>
      <c r="V4222" s="372"/>
    </row>
    <row r="4223" spans="1:22">
      <c r="A4223" s="52"/>
      <c r="B4223" s="50">
        <f t="shared" si="73"/>
        <v>4201</v>
      </c>
      <c r="C4223" s="913"/>
      <c r="D4223" s="913"/>
      <c r="E4223" s="913"/>
      <c r="F4223" s="55"/>
      <c r="L4223" s="372"/>
      <c r="M4223" s="372"/>
      <c r="S4223" s="378"/>
      <c r="T4223" s="372"/>
      <c r="U4223" s="372"/>
      <c r="V4223" s="372"/>
    </row>
    <row r="4224" spans="1:22">
      <c r="A4224" s="52"/>
      <c r="B4224" s="50">
        <f t="shared" si="73"/>
        <v>4202</v>
      </c>
      <c r="C4224" s="913"/>
      <c r="D4224" s="913"/>
      <c r="E4224" s="913"/>
      <c r="F4224" s="55"/>
      <c r="L4224" s="372"/>
      <c r="M4224" s="372"/>
      <c r="S4224" s="378"/>
      <c r="T4224" s="372"/>
      <c r="U4224" s="372"/>
      <c r="V4224" s="372"/>
    </row>
    <row r="4225" spans="1:22">
      <c r="A4225" s="52"/>
      <c r="B4225" s="50">
        <f t="shared" si="73"/>
        <v>4203</v>
      </c>
      <c r="C4225" s="913"/>
      <c r="D4225" s="913"/>
      <c r="E4225" s="913"/>
      <c r="F4225" s="55"/>
      <c r="L4225" s="372"/>
      <c r="M4225" s="372"/>
      <c r="S4225" s="378"/>
      <c r="T4225" s="372"/>
      <c r="U4225" s="372"/>
      <c r="V4225" s="372"/>
    </row>
    <row r="4226" spans="1:22">
      <c r="A4226" s="52"/>
      <c r="B4226" s="50">
        <f t="shared" si="73"/>
        <v>4204</v>
      </c>
      <c r="C4226" s="913"/>
      <c r="D4226" s="913"/>
      <c r="E4226" s="913"/>
      <c r="F4226" s="55"/>
      <c r="L4226" s="372"/>
      <c r="M4226" s="372"/>
      <c r="S4226" s="378"/>
      <c r="T4226" s="372"/>
      <c r="U4226" s="372"/>
      <c r="V4226" s="372"/>
    </row>
    <row r="4227" spans="1:22">
      <c r="A4227" s="52"/>
      <c r="B4227" s="50">
        <f t="shared" si="73"/>
        <v>4205</v>
      </c>
      <c r="C4227" s="913"/>
      <c r="D4227" s="913"/>
      <c r="E4227" s="913"/>
      <c r="F4227" s="55"/>
      <c r="L4227" s="372"/>
      <c r="M4227" s="372"/>
      <c r="S4227" s="378"/>
      <c r="T4227" s="372"/>
      <c r="U4227" s="372"/>
      <c r="V4227" s="372"/>
    </row>
    <row r="4228" spans="1:22">
      <c r="A4228" s="52"/>
      <c r="B4228" s="50">
        <f t="shared" si="73"/>
        <v>4206</v>
      </c>
      <c r="C4228" s="913"/>
      <c r="D4228" s="913"/>
      <c r="E4228" s="913"/>
      <c r="F4228" s="55"/>
      <c r="L4228" s="372"/>
      <c r="M4228" s="372"/>
      <c r="S4228" s="378"/>
      <c r="T4228" s="372"/>
      <c r="U4228" s="372"/>
      <c r="V4228" s="372"/>
    </row>
    <row r="4229" spans="1:22">
      <c r="A4229" s="52"/>
      <c r="B4229" s="50">
        <f t="shared" si="73"/>
        <v>4207</v>
      </c>
      <c r="C4229" s="913"/>
      <c r="D4229" s="913"/>
      <c r="E4229" s="913"/>
      <c r="F4229" s="55"/>
      <c r="L4229" s="372"/>
      <c r="M4229" s="372"/>
      <c r="S4229" s="378"/>
      <c r="T4229" s="372"/>
      <c r="U4229" s="372"/>
      <c r="V4229" s="372"/>
    </row>
    <row r="4230" spans="1:22">
      <c r="A4230" s="52"/>
      <c r="B4230" s="50">
        <f t="shared" si="73"/>
        <v>4208</v>
      </c>
      <c r="C4230" s="913"/>
      <c r="D4230" s="913"/>
      <c r="E4230" s="913"/>
      <c r="F4230" s="55"/>
      <c r="L4230" s="372"/>
      <c r="M4230" s="372"/>
      <c r="S4230" s="378"/>
      <c r="T4230" s="372"/>
      <c r="U4230" s="372"/>
      <c r="V4230" s="372"/>
    </row>
    <row r="4231" spans="1:22">
      <c r="A4231" s="52"/>
      <c r="B4231" s="50">
        <f t="shared" si="73"/>
        <v>4209</v>
      </c>
      <c r="C4231" s="913"/>
      <c r="D4231" s="913"/>
      <c r="E4231" s="913"/>
      <c r="F4231" s="55"/>
      <c r="L4231" s="372"/>
      <c r="M4231" s="372"/>
      <c r="S4231" s="378"/>
      <c r="T4231" s="372"/>
      <c r="U4231" s="372"/>
      <c r="V4231" s="372"/>
    </row>
    <row r="4232" spans="1:22">
      <c r="A4232" s="52"/>
      <c r="B4232" s="50">
        <f t="shared" si="73"/>
        <v>4210</v>
      </c>
      <c r="C4232" s="913"/>
      <c r="D4232" s="913"/>
      <c r="E4232" s="913"/>
      <c r="F4232" s="55"/>
      <c r="L4232" s="372"/>
      <c r="M4232" s="372"/>
      <c r="S4232" s="378"/>
      <c r="T4232" s="372"/>
      <c r="U4232" s="372"/>
      <c r="V4232" s="372"/>
    </row>
    <row r="4233" spans="1:22">
      <c r="A4233" s="52"/>
      <c r="B4233" s="50">
        <f t="shared" si="73"/>
        <v>4211</v>
      </c>
      <c r="C4233" s="913"/>
      <c r="D4233" s="913"/>
      <c r="E4233" s="913"/>
      <c r="F4233" s="55"/>
      <c r="L4233" s="372"/>
      <c r="M4233" s="372"/>
      <c r="S4233" s="378"/>
      <c r="T4233" s="372"/>
      <c r="U4233" s="372"/>
      <c r="V4233" s="372"/>
    </row>
    <row r="4234" spans="1:22">
      <c r="A4234" s="52"/>
      <c r="B4234" s="50">
        <f t="shared" si="73"/>
        <v>4212</v>
      </c>
      <c r="C4234" s="913"/>
      <c r="D4234" s="913"/>
      <c r="E4234" s="913"/>
      <c r="F4234" s="55"/>
      <c r="L4234" s="372"/>
      <c r="M4234" s="372"/>
      <c r="S4234" s="378"/>
      <c r="T4234" s="372"/>
      <c r="U4234" s="372"/>
      <c r="V4234" s="372"/>
    </row>
    <row r="4235" spans="1:22">
      <c r="A4235" s="52"/>
      <c r="B4235" s="50">
        <f t="shared" si="73"/>
        <v>4213</v>
      </c>
      <c r="C4235" s="913"/>
      <c r="D4235" s="913"/>
      <c r="E4235" s="913"/>
      <c r="F4235" s="55"/>
      <c r="L4235" s="372"/>
      <c r="M4235" s="372"/>
      <c r="S4235" s="378"/>
      <c r="T4235" s="372"/>
      <c r="U4235" s="372"/>
      <c r="V4235" s="372"/>
    </row>
    <row r="4236" spans="1:22">
      <c r="A4236" s="52"/>
      <c r="B4236" s="50">
        <f t="shared" si="73"/>
        <v>4214</v>
      </c>
      <c r="C4236" s="913"/>
      <c r="D4236" s="913"/>
      <c r="E4236" s="913"/>
      <c r="F4236" s="55"/>
      <c r="L4236" s="372"/>
      <c r="M4236" s="372"/>
      <c r="S4236" s="378"/>
      <c r="T4236" s="372"/>
      <c r="U4236" s="372"/>
      <c r="V4236" s="372"/>
    </row>
    <row r="4237" spans="1:22">
      <c r="A4237" s="52"/>
      <c r="B4237" s="50">
        <f t="shared" si="73"/>
        <v>4215</v>
      </c>
      <c r="C4237" s="913"/>
      <c r="D4237" s="913"/>
      <c r="E4237" s="913"/>
      <c r="F4237" s="55"/>
      <c r="L4237" s="372"/>
      <c r="M4237" s="372"/>
      <c r="S4237" s="378"/>
      <c r="T4237" s="372"/>
      <c r="U4237" s="372"/>
      <c r="V4237" s="372"/>
    </row>
    <row r="4238" spans="1:22">
      <c r="A4238" s="52"/>
      <c r="B4238" s="50">
        <f t="shared" si="73"/>
        <v>4216</v>
      </c>
      <c r="C4238" s="913"/>
      <c r="D4238" s="913"/>
      <c r="E4238" s="913"/>
      <c r="F4238" s="55"/>
      <c r="L4238" s="372"/>
      <c r="M4238" s="372"/>
      <c r="S4238" s="378"/>
      <c r="T4238" s="372"/>
      <c r="U4238" s="372"/>
      <c r="V4238" s="372"/>
    </row>
    <row r="4239" spans="1:22">
      <c r="A4239" s="52"/>
      <c r="B4239" s="50">
        <f t="shared" si="73"/>
        <v>4217</v>
      </c>
      <c r="C4239" s="913"/>
      <c r="D4239" s="913"/>
      <c r="E4239" s="913"/>
      <c r="F4239" s="55"/>
      <c r="L4239" s="372"/>
      <c r="M4239" s="372"/>
      <c r="S4239" s="378"/>
      <c r="T4239" s="372"/>
      <c r="U4239" s="372"/>
      <c r="V4239" s="372"/>
    </row>
    <row r="4240" spans="1:22">
      <c r="A4240" s="52"/>
      <c r="B4240" s="50">
        <f t="shared" si="73"/>
        <v>4218</v>
      </c>
      <c r="C4240" s="913"/>
      <c r="D4240" s="913"/>
      <c r="E4240" s="913"/>
      <c r="F4240" s="55"/>
      <c r="L4240" s="372"/>
      <c r="M4240" s="372"/>
      <c r="S4240" s="378"/>
      <c r="T4240" s="372"/>
      <c r="U4240" s="372"/>
      <c r="V4240" s="372"/>
    </row>
    <row r="4241" spans="1:22">
      <c r="A4241" s="52"/>
      <c r="B4241" s="50">
        <f t="shared" si="73"/>
        <v>4219</v>
      </c>
      <c r="C4241" s="913"/>
      <c r="D4241" s="913"/>
      <c r="E4241" s="913"/>
      <c r="F4241" s="55"/>
      <c r="L4241" s="372"/>
      <c r="M4241" s="372"/>
      <c r="S4241" s="378"/>
      <c r="T4241" s="372"/>
      <c r="U4241" s="372"/>
      <c r="V4241" s="372"/>
    </row>
    <row r="4242" spans="1:22">
      <c r="A4242" s="52"/>
      <c r="B4242" s="50">
        <f t="shared" si="73"/>
        <v>4220</v>
      </c>
      <c r="C4242" s="913"/>
      <c r="D4242" s="913"/>
      <c r="E4242" s="913"/>
      <c r="F4242" s="55"/>
      <c r="L4242" s="372"/>
      <c r="M4242" s="372"/>
      <c r="S4242" s="378"/>
      <c r="T4242" s="372"/>
      <c r="U4242" s="372"/>
      <c r="V4242" s="372"/>
    </row>
    <row r="4243" spans="1:22">
      <c r="A4243" s="52"/>
      <c r="B4243" s="50">
        <f t="shared" si="73"/>
        <v>4221</v>
      </c>
      <c r="C4243" s="913"/>
      <c r="D4243" s="913"/>
      <c r="E4243" s="913"/>
      <c r="F4243" s="55"/>
      <c r="L4243" s="372"/>
      <c r="M4243" s="372"/>
      <c r="S4243" s="378"/>
      <c r="T4243" s="372"/>
      <c r="U4243" s="372"/>
      <c r="V4243" s="372"/>
    </row>
    <row r="4244" spans="1:22">
      <c r="A4244" s="52"/>
      <c r="B4244" s="50">
        <f t="shared" si="73"/>
        <v>4222</v>
      </c>
      <c r="C4244" s="913"/>
      <c r="D4244" s="913"/>
      <c r="E4244" s="913"/>
      <c r="F4244" s="55"/>
      <c r="L4244" s="372"/>
      <c r="M4244" s="372"/>
      <c r="S4244" s="378"/>
      <c r="T4244" s="372"/>
      <c r="U4244" s="372"/>
      <c r="V4244" s="372"/>
    </row>
    <row r="4245" spans="1:22">
      <c r="A4245" s="52"/>
      <c r="B4245" s="50">
        <f t="shared" si="73"/>
        <v>4223</v>
      </c>
      <c r="C4245" s="913"/>
      <c r="D4245" s="913"/>
      <c r="E4245" s="913"/>
      <c r="F4245" s="55"/>
      <c r="L4245" s="372"/>
      <c r="M4245" s="372"/>
      <c r="S4245" s="378"/>
      <c r="T4245" s="372"/>
      <c r="U4245" s="372"/>
      <c r="V4245" s="372"/>
    </row>
    <row r="4246" spans="1:22">
      <c r="A4246" s="52"/>
      <c r="B4246" s="50">
        <f t="shared" si="73"/>
        <v>4224</v>
      </c>
      <c r="C4246" s="913"/>
      <c r="D4246" s="913"/>
      <c r="E4246" s="913"/>
      <c r="F4246" s="55"/>
      <c r="L4246" s="372"/>
      <c r="M4246" s="372"/>
      <c r="S4246" s="378"/>
      <c r="T4246" s="372"/>
      <c r="U4246" s="372"/>
      <c r="V4246" s="372"/>
    </row>
    <row r="4247" spans="1:22">
      <c r="A4247" s="52"/>
      <c r="B4247" s="50">
        <f t="shared" si="73"/>
        <v>4225</v>
      </c>
      <c r="C4247" s="913"/>
      <c r="D4247" s="913"/>
      <c r="E4247" s="913"/>
      <c r="F4247" s="55"/>
      <c r="L4247" s="372"/>
      <c r="M4247" s="372"/>
      <c r="S4247" s="378"/>
      <c r="T4247" s="372"/>
      <c r="U4247" s="372"/>
      <c r="V4247" s="372"/>
    </row>
    <row r="4248" spans="1:22">
      <c r="A4248" s="52"/>
      <c r="B4248" s="50">
        <f t="shared" si="73"/>
        <v>4226</v>
      </c>
      <c r="C4248" s="913"/>
      <c r="D4248" s="913"/>
      <c r="E4248" s="913"/>
      <c r="F4248" s="55"/>
      <c r="L4248" s="372"/>
      <c r="M4248" s="372"/>
      <c r="S4248" s="378"/>
      <c r="T4248" s="372"/>
      <c r="U4248" s="372"/>
      <c r="V4248" s="372"/>
    </row>
    <row r="4249" spans="1:22">
      <c r="A4249" s="52"/>
      <c r="B4249" s="50">
        <f t="shared" ref="B4249:B4312" si="74">B4248+1</f>
        <v>4227</v>
      </c>
      <c r="C4249" s="913"/>
      <c r="D4249" s="913"/>
      <c r="E4249" s="913"/>
      <c r="F4249" s="55"/>
      <c r="L4249" s="372"/>
      <c r="M4249" s="372"/>
      <c r="S4249" s="378"/>
      <c r="T4249" s="372"/>
      <c r="U4249" s="372"/>
      <c r="V4249" s="372"/>
    </row>
    <row r="4250" spans="1:22">
      <c r="A4250" s="52"/>
      <c r="B4250" s="50">
        <f t="shared" si="74"/>
        <v>4228</v>
      </c>
      <c r="C4250" s="913"/>
      <c r="D4250" s="913"/>
      <c r="E4250" s="913"/>
      <c r="F4250" s="55"/>
      <c r="L4250" s="372"/>
      <c r="M4250" s="372"/>
      <c r="S4250" s="378"/>
      <c r="T4250" s="372"/>
      <c r="U4250" s="372"/>
      <c r="V4250" s="372"/>
    </row>
    <row r="4251" spans="1:22">
      <c r="A4251" s="52"/>
      <c r="B4251" s="50">
        <f t="shared" si="74"/>
        <v>4229</v>
      </c>
      <c r="C4251" s="913"/>
      <c r="D4251" s="913"/>
      <c r="E4251" s="913"/>
      <c r="F4251" s="55"/>
      <c r="L4251" s="372"/>
      <c r="M4251" s="372"/>
      <c r="S4251" s="378"/>
      <c r="T4251" s="372"/>
      <c r="U4251" s="372"/>
      <c r="V4251" s="372"/>
    </row>
    <row r="4252" spans="1:22">
      <c r="A4252" s="52"/>
      <c r="B4252" s="50">
        <f t="shared" si="74"/>
        <v>4230</v>
      </c>
      <c r="C4252" s="913"/>
      <c r="D4252" s="913"/>
      <c r="E4252" s="913"/>
      <c r="F4252" s="55"/>
      <c r="L4252" s="372"/>
      <c r="M4252" s="372"/>
      <c r="S4252" s="378"/>
      <c r="T4252" s="372"/>
      <c r="U4252" s="372"/>
      <c r="V4252" s="372"/>
    </row>
    <row r="4253" spans="1:22">
      <c r="A4253" s="52"/>
      <c r="B4253" s="50">
        <f t="shared" si="74"/>
        <v>4231</v>
      </c>
      <c r="C4253" s="913"/>
      <c r="D4253" s="913"/>
      <c r="E4253" s="913"/>
      <c r="F4253" s="55"/>
      <c r="L4253" s="372"/>
      <c r="M4253" s="372"/>
      <c r="S4253" s="378"/>
      <c r="T4253" s="372"/>
      <c r="U4253" s="372"/>
      <c r="V4253" s="372"/>
    </row>
    <row r="4254" spans="1:22">
      <c r="A4254" s="52"/>
      <c r="B4254" s="50">
        <f t="shared" si="74"/>
        <v>4232</v>
      </c>
      <c r="C4254" s="913"/>
      <c r="D4254" s="913"/>
      <c r="E4254" s="913"/>
      <c r="F4254" s="55"/>
      <c r="L4254" s="372"/>
      <c r="M4254" s="372"/>
      <c r="S4254" s="378"/>
      <c r="T4254" s="372"/>
      <c r="U4254" s="372"/>
      <c r="V4254" s="372"/>
    </row>
    <row r="4255" spans="1:22">
      <c r="A4255" s="52"/>
      <c r="B4255" s="50">
        <f t="shared" si="74"/>
        <v>4233</v>
      </c>
      <c r="C4255" s="913"/>
      <c r="D4255" s="913"/>
      <c r="E4255" s="913"/>
      <c r="F4255" s="55"/>
      <c r="L4255" s="372"/>
      <c r="M4255" s="372"/>
      <c r="S4255" s="378"/>
      <c r="T4255" s="372"/>
      <c r="U4255" s="372"/>
      <c r="V4255" s="372"/>
    </row>
    <row r="4256" spans="1:22">
      <c r="A4256" s="52"/>
      <c r="B4256" s="50">
        <f t="shared" si="74"/>
        <v>4234</v>
      </c>
      <c r="C4256" s="913"/>
      <c r="D4256" s="913"/>
      <c r="E4256" s="913"/>
      <c r="F4256" s="55"/>
      <c r="L4256" s="372"/>
      <c r="M4256" s="372"/>
      <c r="S4256" s="378"/>
      <c r="T4256" s="372"/>
      <c r="U4256" s="372"/>
      <c r="V4256" s="372"/>
    </row>
    <row r="4257" spans="1:22">
      <c r="A4257" s="52"/>
      <c r="B4257" s="50">
        <f t="shared" si="74"/>
        <v>4235</v>
      </c>
      <c r="C4257" s="913"/>
      <c r="D4257" s="913"/>
      <c r="E4257" s="913"/>
      <c r="F4257" s="55"/>
      <c r="L4257" s="372"/>
      <c r="M4257" s="372"/>
      <c r="S4257" s="378"/>
      <c r="T4257" s="372"/>
      <c r="U4257" s="372"/>
      <c r="V4257" s="372"/>
    </row>
    <row r="4258" spans="1:22">
      <c r="A4258" s="52"/>
      <c r="B4258" s="50">
        <f t="shared" si="74"/>
        <v>4236</v>
      </c>
      <c r="C4258" s="913"/>
      <c r="D4258" s="913"/>
      <c r="E4258" s="913"/>
      <c r="F4258" s="55"/>
      <c r="L4258" s="372"/>
      <c r="M4258" s="372"/>
      <c r="S4258" s="378"/>
      <c r="T4258" s="372"/>
      <c r="U4258" s="372"/>
      <c r="V4258" s="372"/>
    </row>
    <row r="4259" spans="1:22">
      <c r="A4259" s="52"/>
      <c r="B4259" s="50">
        <f t="shared" si="74"/>
        <v>4237</v>
      </c>
      <c r="C4259" s="913"/>
      <c r="D4259" s="913"/>
      <c r="E4259" s="913"/>
      <c r="F4259" s="55"/>
      <c r="L4259" s="372"/>
      <c r="M4259" s="372"/>
      <c r="S4259" s="378"/>
      <c r="T4259" s="372"/>
      <c r="U4259" s="372"/>
      <c r="V4259" s="372"/>
    </row>
    <row r="4260" spans="1:22">
      <c r="A4260" s="52"/>
      <c r="B4260" s="50">
        <f t="shared" si="74"/>
        <v>4238</v>
      </c>
      <c r="C4260" s="913"/>
      <c r="D4260" s="913"/>
      <c r="E4260" s="913"/>
      <c r="F4260" s="55"/>
      <c r="L4260" s="372"/>
      <c r="M4260" s="372"/>
      <c r="S4260" s="378"/>
      <c r="T4260" s="372"/>
      <c r="U4260" s="372"/>
      <c r="V4260" s="372"/>
    </row>
    <row r="4261" spans="1:22">
      <c r="A4261" s="52"/>
      <c r="B4261" s="50">
        <f t="shared" si="74"/>
        <v>4239</v>
      </c>
      <c r="C4261" s="913"/>
      <c r="D4261" s="913"/>
      <c r="E4261" s="913"/>
      <c r="F4261" s="55"/>
      <c r="L4261" s="372"/>
      <c r="M4261" s="372"/>
      <c r="S4261" s="378"/>
      <c r="T4261" s="372"/>
      <c r="U4261" s="372"/>
      <c r="V4261" s="372"/>
    </row>
    <row r="4262" spans="1:22">
      <c r="A4262" s="52"/>
      <c r="B4262" s="50">
        <f t="shared" si="74"/>
        <v>4240</v>
      </c>
      <c r="C4262" s="913"/>
      <c r="D4262" s="913"/>
      <c r="E4262" s="913"/>
      <c r="F4262" s="55"/>
      <c r="L4262" s="372"/>
      <c r="M4262" s="372"/>
      <c r="S4262" s="378"/>
      <c r="T4262" s="372"/>
      <c r="U4262" s="372"/>
      <c r="V4262" s="372"/>
    </row>
    <row r="4263" spans="1:22">
      <c r="A4263" s="52"/>
      <c r="B4263" s="50">
        <f t="shared" si="74"/>
        <v>4241</v>
      </c>
      <c r="C4263" s="913"/>
      <c r="D4263" s="913"/>
      <c r="E4263" s="913"/>
      <c r="F4263" s="55"/>
      <c r="L4263" s="372"/>
      <c r="M4263" s="372"/>
      <c r="S4263" s="378"/>
      <c r="T4263" s="372"/>
      <c r="U4263" s="372"/>
      <c r="V4263" s="372"/>
    </row>
    <row r="4264" spans="1:22">
      <c r="A4264" s="52"/>
      <c r="B4264" s="50">
        <f t="shared" si="74"/>
        <v>4242</v>
      </c>
      <c r="C4264" s="913"/>
      <c r="D4264" s="913"/>
      <c r="E4264" s="913"/>
      <c r="F4264" s="55"/>
      <c r="L4264" s="372"/>
      <c r="M4264" s="372"/>
      <c r="S4264" s="378"/>
      <c r="T4264" s="372"/>
      <c r="U4264" s="372"/>
      <c r="V4264" s="372"/>
    </row>
    <row r="4265" spans="1:22">
      <c r="A4265" s="52"/>
      <c r="B4265" s="50">
        <f t="shared" si="74"/>
        <v>4243</v>
      </c>
      <c r="C4265" s="913"/>
      <c r="D4265" s="913"/>
      <c r="E4265" s="913"/>
      <c r="F4265" s="55"/>
      <c r="L4265" s="372"/>
      <c r="M4265" s="372"/>
      <c r="S4265" s="378"/>
      <c r="T4265" s="372"/>
      <c r="U4265" s="372"/>
      <c r="V4265" s="372"/>
    </row>
    <row r="4266" spans="1:22">
      <c r="A4266" s="52"/>
      <c r="B4266" s="50">
        <f t="shared" si="74"/>
        <v>4244</v>
      </c>
      <c r="C4266" s="913"/>
      <c r="D4266" s="913"/>
      <c r="E4266" s="913"/>
      <c r="F4266" s="55"/>
      <c r="L4266" s="372"/>
      <c r="M4266" s="372"/>
      <c r="S4266" s="378"/>
      <c r="T4266" s="372"/>
      <c r="U4266" s="372"/>
      <c r="V4266" s="372"/>
    </row>
    <row r="4267" spans="1:22">
      <c r="A4267" s="52"/>
      <c r="B4267" s="50">
        <f t="shared" si="74"/>
        <v>4245</v>
      </c>
      <c r="C4267" s="913"/>
      <c r="D4267" s="913"/>
      <c r="E4267" s="913"/>
      <c r="F4267" s="55"/>
      <c r="L4267" s="372"/>
      <c r="M4267" s="372"/>
      <c r="S4267" s="378"/>
      <c r="T4267" s="372"/>
      <c r="U4267" s="372"/>
      <c r="V4267" s="372"/>
    </row>
    <row r="4268" spans="1:22">
      <c r="A4268" s="52"/>
      <c r="B4268" s="50">
        <f t="shared" si="74"/>
        <v>4246</v>
      </c>
      <c r="C4268" s="913"/>
      <c r="D4268" s="913"/>
      <c r="E4268" s="913"/>
      <c r="F4268" s="55"/>
      <c r="L4268" s="372"/>
      <c r="M4268" s="372"/>
      <c r="S4268" s="378"/>
      <c r="T4268" s="372"/>
      <c r="U4268" s="372"/>
      <c r="V4268" s="372"/>
    </row>
    <row r="4269" spans="1:22">
      <c r="A4269" s="52"/>
      <c r="B4269" s="50">
        <f t="shared" si="74"/>
        <v>4247</v>
      </c>
      <c r="C4269" s="913"/>
      <c r="D4269" s="913"/>
      <c r="E4269" s="913"/>
      <c r="F4269" s="55"/>
      <c r="L4269" s="372"/>
      <c r="M4269" s="372"/>
      <c r="S4269" s="378"/>
      <c r="T4269" s="372"/>
      <c r="U4269" s="372"/>
      <c r="V4269" s="372"/>
    </row>
    <row r="4270" spans="1:22">
      <c r="A4270" s="52"/>
      <c r="B4270" s="50">
        <f t="shared" si="74"/>
        <v>4248</v>
      </c>
      <c r="C4270" s="913"/>
      <c r="D4270" s="913"/>
      <c r="E4270" s="913"/>
      <c r="F4270" s="55"/>
      <c r="L4270" s="372"/>
      <c r="M4270" s="372"/>
      <c r="S4270" s="378"/>
      <c r="T4270" s="372"/>
      <c r="U4270" s="372"/>
      <c r="V4270" s="372"/>
    </row>
    <row r="4271" spans="1:22">
      <c r="A4271" s="52"/>
      <c r="B4271" s="50">
        <f t="shared" si="74"/>
        <v>4249</v>
      </c>
      <c r="C4271" s="913"/>
      <c r="D4271" s="913"/>
      <c r="E4271" s="913"/>
      <c r="F4271" s="55"/>
      <c r="L4271" s="372"/>
      <c r="M4271" s="372"/>
      <c r="S4271" s="378"/>
      <c r="T4271" s="372"/>
      <c r="U4271" s="372"/>
      <c r="V4271" s="372"/>
    </row>
    <row r="4272" spans="1:22">
      <c r="A4272" s="52"/>
      <c r="B4272" s="50">
        <f t="shared" si="74"/>
        <v>4250</v>
      </c>
      <c r="C4272" s="913"/>
      <c r="D4272" s="913"/>
      <c r="E4272" s="913"/>
      <c r="F4272" s="55"/>
      <c r="L4272" s="372"/>
      <c r="M4272" s="372"/>
      <c r="S4272" s="378"/>
      <c r="T4272" s="372"/>
      <c r="U4272" s="372"/>
      <c r="V4272" s="372"/>
    </row>
    <row r="4273" spans="1:22">
      <c r="A4273" s="52"/>
      <c r="B4273" s="50">
        <f t="shared" si="74"/>
        <v>4251</v>
      </c>
      <c r="C4273" s="913"/>
      <c r="D4273" s="913"/>
      <c r="E4273" s="913"/>
      <c r="F4273" s="55"/>
      <c r="L4273" s="372"/>
      <c r="M4273" s="372"/>
      <c r="S4273" s="378"/>
      <c r="T4273" s="372"/>
      <c r="U4273" s="372"/>
      <c r="V4273" s="372"/>
    </row>
    <row r="4274" spans="1:22">
      <c r="A4274" s="52"/>
      <c r="B4274" s="50">
        <f t="shared" si="74"/>
        <v>4252</v>
      </c>
      <c r="C4274" s="913"/>
      <c r="D4274" s="913"/>
      <c r="E4274" s="913"/>
      <c r="F4274" s="55"/>
      <c r="L4274" s="372"/>
      <c r="M4274" s="372"/>
      <c r="S4274" s="378"/>
      <c r="T4274" s="372"/>
      <c r="U4274" s="372"/>
      <c r="V4274" s="372"/>
    </row>
    <row r="4275" spans="1:22">
      <c r="A4275" s="52"/>
      <c r="B4275" s="50">
        <f t="shared" si="74"/>
        <v>4253</v>
      </c>
      <c r="C4275" s="913"/>
      <c r="D4275" s="913"/>
      <c r="E4275" s="913"/>
      <c r="F4275" s="55"/>
      <c r="L4275" s="372"/>
      <c r="M4275" s="372"/>
      <c r="S4275" s="378"/>
      <c r="T4275" s="372"/>
      <c r="U4275" s="372"/>
      <c r="V4275" s="372"/>
    </row>
    <row r="4276" spans="1:22">
      <c r="A4276" s="52"/>
      <c r="B4276" s="50">
        <f t="shared" si="74"/>
        <v>4254</v>
      </c>
      <c r="C4276" s="913"/>
      <c r="D4276" s="913"/>
      <c r="E4276" s="913"/>
      <c r="F4276" s="55"/>
      <c r="L4276" s="372"/>
      <c r="M4276" s="372"/>
      <c r="S4276" s="378"/>
      <c r="T4276" s="372"/>
      <c r="U4276" s="372"/>
      <c r="V4276" s="372"/>
    </row>
    <row r="4277" spans="1:22">
      <c r="A4277" s="52"/>
      <c r="B4277" s="50">
        <f t="shared" si="74"/>
        <v>4255</v>
      </c>
      <c r="C4277" s="913"/>
      <c r="D4277" s="913"/>
      <c r="E4277" s="913"/>
      <c r="F4277" s="55"/>
      <c r="L4277" s="372"/>
      <c r="M4277" s="372"/>
      <c r="S4277" s="378"/>
      <c r="T4277" s="372"/>
      <c r="U4277" s="372"/>
      <c r="V4277" s="372"/>
    </row>
    <row r="4278" spans="1:22">
      <c r="A4278" s="52"/>
      <c r="B4278" s="50">
        <f t="shared" si="74"/>
        <v>4256</v>
      </c>
      <c r="C4278" s="913"/>
      <c r="D4278" s="913"/>
      <c r="E4278" s="913"/>
      <c r="F4278" s="55"/>
      <c r="L4278" s="372"/>
      <c r="M4278" s="372"/>
      <c r="S4278" s="378"/>
      <c r="T4278" s="372"/>
      <c r="U4278" s="372"/>
      <c r="V4278" s="372"/>
    </row>
    <row r="4279" spans="1:22">
      <c r="A4279" s="52"/>
      <c r="B4279" s="50">
        <f t="shared" si="74"/>
        <v>4257</v>
      </c>
      <c r="C4279" s="913"/>
      <c r="D4279" s="913"/>
      <c r="E4279" s="913"/>
      <c r="F4279" s="55"/>
      <c r="L4279" s="372"/>
      <c r="M4279" s="372"/>
      <c r="S4279" s="378"/>
      <c r="T4279" s="372"/>
      <c r="U4279" s="372"/>
      <c r="V4279" s="372"/>
    </row>
    <row r="4280" spans="1:22">
      <c r="A4280" s="52"/>
      <c r="B4280" s="50">
        <f t="shared" si="74"/>
        <v>4258</v>
      </c>
      <c r="C4280" s="913"/>
      <c r="D4280" s="913"/>
      <c r="E4280" s="913"/>
      <c r="F4280" s="55"/>
      <c r="L4280" s="372"/>
      <c r="M4280" s="372"/>
      <c r="S4280" s="378"/>
      <c r="T4280" s="372"/>
      <c r="U4280" s="372"/>
      <c r="V4280" s="372"/>
    </row>
    <row r="4281" spans="1:22">
      <c r="A4281" s="52"/>
      <c r="B4281" s="50">
        <f t="shared" si="74"/>
        <v>4259</v>
      </c>
      <c r="C4281" s="913"/>
      <c r="D4281" s="913"/>
      <c r="E4281" s="913"/>
      <c r="F4281" s="55"/>
      <c r="L4281" s="372"/>
      <c r="M4281" s="372"/>
      <c r="S4281" s="378"/>
      <c r="T4281" s="372"/>
      <c r="U4281" s="372"/>
      <c r="V4281" s="372"/>
    </row>
    <row r="4282" spans="1:22">
      <c r="A4282" s="52"/>
      <c r="B4282" s="50">
        <f t="shared" si="74"/>
        <v>4260</v>
      </c>
      <c r="C4282" s="913"/>
      <c r="D4282" s="913"/>
      <c r="E4282" s="913"/>
      <c r="F4282" s="55"/>
      <c r="L4282" s="372"/>
      <c r="M4282" s="372"/>
      <c r="S4282" s="378"/>
      <c r="T4282" s="372"/>
      <c r="U4282" s="372"/>
      <c r="V4282" s="372"/>
    </row>
    <row r="4283" spans="1:22">
      <c r="A4283" s="52"/>
      <c r="B4283" s="50">
        <f t="shared" si="74"/>
        <v>4261</v>
      </c>
      <c r="C4283" s="913"/>
      <c r="D4283" s="913"/>
      <c r="E4283" s="913"/>
      <c r="F4283" s="55"/>
      <c r="L4283" s="372"/>
      <c r="M4283" s="372"/>
      <c r="S4283" s="378"/>
      <c r="T4283" s="372"/>
      <c r="U4283" s="372"/>
      <c r="V4283" s="372"/>
    </row>
    <row r="4284" spans="1:22">
      <c r="A4284" s="52"/>
      <c r="B4284" s="50">
        <f t="shared" si="74"/>
        <v>4262</v>
      </c>
      <c r="C4284" s="913"/>
      <c r="D4284" s="913"/>
      <c r="E4284" s="913"/>
      <c r="F4284" s="55"/>
      <c r="L4284" s="372"/>
      <c r="M4284" s="372"/>
      <c r="S4284" s="378"/>
      <c r="T4284" s="372"/>
      <c r="U4284" s="372"/>
      <c r="V4284" s="372"/>
    </row>
    <row r="4285" spans="1:22">
      <c r="A4285" s="52"/>
      <c r="B4285" s="50">
        <f t="shared" si="74"/>
        <v>4263</v>
      </c>
      <c r="C4285" s="913"/>
      <c r="D4285" s="913"/>
      <c r="E4285" s="913"/>
      <c r="F4285" s="55"/>
      <c r="L4285" s="372"/>
      <c r="M4285" s="372"/>
      <c r="S4285" s="378"/>
      <c r="T4285" s="372"/>
      <c r="U4285" s="372"/>
      <c r="V4285" s="372"/>
    </row>
    <row r="4286" spans="1:22">
      <c r="A4286" s="52"/>
      <c r="B4286" s="50">
        <f t="shared" si="74"/>
        <v>4264</v>
      </c>
      <c r="C4286" s="913"/>
      <c r="D4286" s="913"/>
      <c r="E4286" s="913"/>
      <c r="F4286" s="55"/>
      <c r="L4286" s="372"/>
      <c r="M4286" s="372"/>
      <c r="S4286" s="378"/>
      <c r="T4286" s="372"/>
      <c r="U4286" s="372"/>
      <c r="V4286" s="372"/>
    </row>
    <row r="4287" spans="1:22">
      <c r="A4287" s="52"/>
      <c r="B4287" s="50">
        <f t="shared" si="74"/>
        <v>4265</v>
      </c>
      <c r="C4287" s="913"/>
      <c r="D4287" s="913"/>
      <c r="E4287" s="913"/>
      <c r="F4287" s="55"/>
      <c r="L4287" s="372"/>
      <c r="M4287" s="372"/>
      <c r="S4287" s="378"/>
      <c r="T4287" s="372"/>
      <c r="U4287" s="372"/>
      <c r="V4287" s="372"/>
    </row>
    <row r="4288" spans="1:22">
      <c r="A4288" s="52"/>
      <c r="B4288" s="50">
        <f t="shared" si="74"/>
        <v>4266</v>
      </c>
      <c r="C4288" s="913"/>
      <c r="D4288" s="913"/>
      <c r="E4288" s="913"/>
      <c r="F4288" s="55"/>
      <c r="L4288" s="372"/>
      <c r="M4288" s="372"/>
      <c r="S4288" s="378"/>
      <c r="T4288" s="372"/>
      <c r="U4288" s="372"/>
      <c r="V4288" s="372"/>
    </row>
    <row r="4289" spans="1:22">
      <c r="A4289" s="52"/>
      <c r="B4289" s="50">
        <f t="shared" si="74"/>
        <v>4267</v>
      </c>
      <c r="C4289" s="913"/>
      <c r="D4289" s="913"/>
      <c r="E4289" s="913"/>
      <c r="F4289" s="55"/>
      <c r="L4289" s="372"/>
      <c r="M4289" s="372"/>
      <c r="S4289" s="378"/>
      <c r="T4289" s="372"/>
      <c r="U4289" s="372"/>
      <c r="V4289" s="372"/>
    </row>
    <row r="4290" spans="1:22">
      <c r="A4290" s="52"/>
      <c r="B4290" s="50">
        <f t="shared" si="74"/>
        <v>4268</v>
      </c>
      <c r="C4290" s="913"/>
      <c r="D4290" s="913"/>
      <c r="E4290" s="913"/>
      <c r="F4290" s="55"/>
      <c r="L4290" s="372"/>
      <c r="M4290" s="372"/>
      <c r="S4290" s="378"/>
      <c r="T4290" s="372"/>
      <c r="U4290" s="372"/>
      <c r="V4290" s="372"/>
    </row>
    <row r="4291" spans="1:22">
      <c r="A4291" s="52"/>
      <c r="B4291" s="50">
        <f t="shared" si="74"/>
        <v>4269</v>
      </c>
      <c r="C4291" s="913"/>
      <c r="D4291" s="913"/>
      <c r="E4291" s="913"/>
      <c r="F4291" s="55"/>
      <c r="L4291" s="372"/>
      <c r="M4291" s="372"/>
      <c r="S4291" s="378"/>
      <c r="T4291" s="372"/>
      <c r="U4291" s="372"/>
      <c r="V4291" s="372"/>
    </row>
    <row r="4292" spans="1:22">
      <c r="A4292" s="52"/>
      <c r="B4292" s="50">
        <f t="shared" si="74"/>
        <v>4270</v>
      </c>
      <c r="C4292" s="913"/>
      <c r="D4292" s="913"/>
      <c r="E4292" s="913"/>
      <c r="F4292" s="55"/>
      <c r="L4292" s="372"/>
      <c r="M4292" s="372"/>
      <c r="S4292" s="378"/>
      <c r="T4292" s="372"/>
      <c r="U4292" s="372"/>
      <c r="V4292" s="372"/>
    </row>
    <row r="4293" spans="1:22">
      <c r="A4293" s="52"/>
      <c r="B4293" s="50">
        <f t="shared" si="74"/>
        <v>4271</v>
      </c>
      <c r="C4293" s="913"/>
      <c r="D4293" s="913"/>
      <c r="E4293" s="913"/>
      <c r="F4293" s="55"/>
      <c r="L4293" s="372"/>
      <c r="M4293" s="372"/>
      <c r="S4293" s="378"/>
      <c r="T4293" s="372"/>
      <c r="U4293" s="372"/>
      <c r="V4293" s="372"/>
    </row>
    <row r="4294" spans="1:22">
      <c r="A4294" s="52"/>
      <c r="B4294" s="50">
        <f t="shared" si="74"/>
        <v>4272</v>
      </c>
      <c r="C4294" s="913"/>
      <c r="D4294" s="913"/>
      <c r="E4294" s="913"/>
      <c r="F4294" s="55"/>
      <c r="L4294" s="372"/>
      <c r="M4294" s="372"/>
      <c r="S4294" s="378"/>
      <c r="T4294" s="372"/>
      <c r="U4294" s="372"/>
      <c r="V4294" s="372"/>
    </row>
    <row r="4295" spans="1:22">
      <c r="A4295" s="52"/>
      <c r="B4295" s="50">
        <f t="shared" si="74"/>
        <v>4273</v>
      </c>
      <c r="C4295" s="913"/>
      <c r="D4295" s="913"/>
      <c r="E4295" s="913"/>
      <c r="F4295" s="55"/>
      <c r="L4295" s="372"/>
      <c r="M4295" s="372"/>
      <c r="S4295" s="378"/>
      <c r="T4295" s="372"/>
      <c r="U4295" s="372"/>
      <c r="V4295" s="372"/>
    </row>
    <row r="4296" spans="1:22">
      <c r="A4296" s="52"/>
      <c r="B4296" s="50">
        <f t="shared" si="74"/>
        <v>4274</v>
      </c>
      <c r="C4296" s="913"/>
      <c r="D4296" s="913"/>
      <c r="E4296" s="913"/>
      <c r="F4296" s="55"/>
      <c r="L4296" s="372"/>
      <c r="M4296" s="372"/>
      <c r="S4296" s="378"/>
      <c r="T4296" s="372"/>
      <c r="U4296" s="372"/>
      <c r="V4296" s="372"/>
    </row>
    <row r="4297" spans="1:22">
      <c r="A4297" s="52"/>
      <c r="B4297" s="50">
        <f t="shared" si="74"/>
        <v>4275</v>
      </c>
      <c r="C4297" s="913"/>
      <c r="D4297" s="913"/>
      <c r="E4297" s="913"/>
      <c r="F4297" s="55"/>
      <c r="L4297" s="372"/>
      <c r="M4297" s="372"/>
      <c r="S4297" s="378"/>
      <c r="T4297" s="372"/>
      <c r="U4297" s="372"/>
      <c r="V4297" s="372"/>
    </row>
    <row r="4298" spans="1:22">
      <c r="A4298" s="52"/>
      <c r="B4298" s="50">
        <f t="shared" si="74"/>
        <v>4276</v>
      </c>
      <c r="C4298" s="913"/>
      <c r="D4298" s="913"/>
      <c r="E4298" s="913"/>
      <c r="F4298" s="55"/>
      <c r="L4298" s="372"/>
      <c r="M4298" s="372"/>
      <c r="S4298" s="378"/>
      <c r="T4298" s="372"/>
      <c r="U4298" s="372"/>
      <c r="V4298" s="372"/>
    </row>
    <row r="4299" spans="1:22">
      <c r="A4299" s="52"/>
      <c r="B4299" s="50">
        <f t="shared" si="74"/>
        <v>4277</v>
      </c>
      <c r="C4299" s="913"/>
      <c r="D4299" s="913"/>
      <c r="E4299" s="913"/>
      <c r="F4299" s="55"/>
      <c r="L4299" s="372"/>
      <c r="M4299" s="372"/>
      <c r="S4299" s="378"/>
      <c r="T4299" s="372"/>
      <c r="U4299" s="372"/>
      <c r="V4299" s="372"/>
    </row>
    <row r="4300" spans="1:22">
      <c r="A4300" s="52"/>
      <c r="B4300" s="50">
        <f t="shared" si="74"/>
        <v>4278</v>
      </c>
      <c r="C4300" s="913"/>
      <c r="D4300" s="913"/>
      <c r="E4300" s="913"/>
      <c r="F4300" s="55"/>
      <c r="L4300" s="372"/>
      <c r="M4300" s="372"/>
      <c r="S4300" s="378"/>
      <c r="T4300" s="372"/>
      <c r="U4300" s="372"/>
      <c r="V4300" s="372"/>
    </row>
    <row r="4301" spans="1:22">
      <c r="A4301" s="52"/>
      <c r="B4301" s="50">
        <f t="shared" si="74"/>
        <v>4279</v>
      </c>
      <c r="C4301" s="913"/>
      <c r="D4301" s="913"/>
      <c r="E4301" s="913"/>
      <c r="F4301" s="55"/>
      <c r="L4301" s="372"/>
      <c r="M4301" s="372"/>
      <c r="S4301" s="378"/>
      <c r="T4301" s="372"/>
      <c r="U4301" s="372"/>
      <c r="V4301" s="372"/>
    </row>
    <row r="4302" spans="1:22">
      <c r="A4302" s="52"/>
      <c r="B4302" s="50">
        <f t="shared" si="74"/>
        <v>4280</v>
      </c>
      <c r="C4302" s="913"/>
      <c r="D4302" s="913"/>
      <c r="E4302" s="913"/>
      <c r="F4302" s="55"/>
      <c r="L4302" s="372"/>
      <c r="M4302" s="372"/>
      <c r="S4302" s="378"/>
      <c r="T4302" s="372"/>
      <c r="U4302" s="372"/>
      <c r="V4302" s="372"/>
    </row>
    <row r="4303" spans="1:22">
      <c r="A4303" s="52"/>
      <c r="B4303" s="50">
        <f t="shared" si="74"/>
        <v>4281</v>
      </c>
      <c r="C4303" s="913"/>
      <c r="D4303" s="913"/>
      <c r="E4303" s="913"/>
      <c r="F4303" s="55"/>
      <c r="L4303" s="372"/>
      <c r="M4303" s="372"/>
      <c r="S4303" s="378"/>
      <c r="T4303" s="372"/>
      <c r="U4303" s="372"/>
      <c r="V4303" s="372"/>
    </row>
    <row r="4304" spans="1:22">
      <c r="A4304" s="52"/>
      <c r="B4304" s="50">
        <f t="shared" si="74"/>
        <v>4282</v>
      </c>
      <c r="C4304" s="913"/>
      <c r="D4304" s="913"/>
      <c r="E4304" s="913"/>
      <c r="F4304" s="55"/>
      <c r="L4304" s="372"/>
      <c r="M4304" s="372"/>
      <c r="S4304" s="378"/>
      <c r="T4304" s="372"/>
      <c r="U4304" s="372"/>
      <c r="V4304" s="372"/>
    </row>
    <row r="4305" spans="1:22">
      <c r="A4305" s="52"/>
      <c r="B4305" s="50">
        <f t="shared" si="74"/>
        <v>4283</v>
      </c>
      <c r="C4305" s="913"/>
      <c r="D4305" s="913"/>
      <c r="E4305" s="913"/>
      <c r="F4305" s="55"/>
      <c r="L4305" s="372"/>
      <c r="M4305" s="372"/>
      <c r="S4305" s="378"/>
      <c r="T4305" s="372"/>
      <c r="U4305" s="372"/>
      <c r="V4305" s="372"/>
    </row>
    <row r="4306" spans="1:22">
      <c r="A4306" s="52"/>
      <c r="B4306" s="50">
        <f t="shared" si="74"/>
        <v>4284</v>
      </c>
      <c r="C4306" s="913"/>
      <c r="D4306" s="913"/>
      <c r="E4306" s="913"/>
      <c r="F4306" s="55"/>
      <c r="L4306" s="372"/>
      <c r="M4306" s="372"/>
      <c r="S4306" s="378"/>
      <c r="T4306" s="372"/>
      <c r="U4306" s="372"/>
      <c r="V4306" s="372"/>
    </row>
    <row r="4307" spans="1:22">
      <c r="A4307" s="52"/>
      <c r="B4307" s="50">
        <f t="shared" si="74"/>
        <v>4285</v>
      </c>
      <c r="C4307" s="913"/>
      <c r="D4307" s="913"/>
      <c r="E4307" s="913"/>
      <c r="F4307" s="55"/>
      <c r="L4307" s="372"/>
      <c r="M4307" s="372"/>
      <c r="S4307" s="378"/>
      <c r="T4307" s="372"/>
      <c r="U4307" s="372"/>
      <c r="V4307" s="372"/>
    </row>
    <row r="4308" spans="1:22">
      <c r="A4308" s="52"/>
      <c r="B4308" s="50">
        <f t="shared" si="74"/>
        <v>4286</v>
      </c>
      <c r="C4308" s="913"/>
      <c r="D4308" s="913"/>
      <c r="E4308" s="913"/>
      <c r="F4308" s="55"/>
      <c r="L4308" s="372"/>
      <c r="M4308" s="372"/>
      <c r="S4308" s="378"/>
      <c r="T4308" s="372"/>
      <c r="U4308" s="372"/>
      <c r="V4308" s="372"/>
    </row>
    <row r="4309" spans="1:22">
      <c r="A4309" s="52"/>
      <c r="B4309" s="50">
        <f t="shared" si="74"/>
        <v>4287</v>
      </c>
      <c r="C4309" s="913"/>
      <c r="D4309" s="913"/>
      <c r="E4309" s="913"/>
      <c r="F4309" s="55"/>
      <c r="L4309" s="372"/>
      <c r="M4309" s="372"/>
      <c r="S4309" s="378"/>
      <c r="T4309" s="372"/>
      <c r="U4309" s="372"/>
      <c r="V4309" s="372"/>
    </row>
    <row r="4310" spans="1:22">
      <c r="A4310" s="52"/>
      <c r="B4310" s="50">
        <f t="shared" si="74"/>
        <v>4288</v>
      </c>
      <c r="C4310" s="913"/>
      <c r="D4310" s="913"/>
      <c r="E4310" s="913"/>
      <c r="F4310" s="55"/>
      <c r="L4310" s="372"/>
      <c r="M4310" s="372"/>
      <c r="S4310" s="378"/>
      <c r="T4310" s="372"/>
      <c r="U4310" s="372"/>
      <c r="V4310" s="372"/>
    </row>
    <row r="4311" spans="1:22">
      <c r="A4311" s="52"/>
      <c r="B4311" s="50">
        <f t="shared" si="74"/>
        <v>4289</v>
      </c>
      <c r="C4311" s="913"/>
      <c r="D4311" s="913"/>
      <c r="E4311" s="913"/>
      <c r="F4311" s="55"/>
      <c r="L4311" s="372"/>
      <c r="M4311" s="372"/>
      <c r="S4311" s="378"/>
      <c r="T4311" s="372"/>
      <c r="U4311" s="372"/>
      <c r="V4311" s="372"/>
    </row>
    <row r="4312" spans="1:22">
      <c r="A4312" s="52"/>
      <c r="B4312" s="50">
        <f t="shared" si="74"/>
        <v>4290</v>
      </c>
      <c r="C4312" s="913"/>
      <c r="D4312" s="913"/>
      <c r="E4312" s="913"/>
      <c r="F4312" s="55"/>
      <c r="L4312" s="372"/>
      <c r="M4312" s="372"/>
      <c r="S4312" s="378"/>
      <c r="T4312" s="372"/>
      <c r="U4312" s="372"/>
      <c r="V4312" s="372"/>
    </row>
    <row r="4313" spans="1:22">
      <c r="A4313" s="52"/>
      <c r="B4313" s="50">
        <f t="shared" ref="B4313:B4376" si="75">B4312+1</f>
        <v>4291</v>
      </c>
      <c r="C4313" s="913"/>
      <c r="D4313" s="913"/>
      <c r="E4313" s="913"/>
      <c r="F4313" s="55"/>
      <c r="L4313" s="372"/>
      <c r="M4313" s="372"/>
      <c r="S4313" s="378"/>
      <c r="T4313" s="372"/>
      <c r="U4313" s="372"/>
      <c r="V4313" s="372"/>
    </row>
    <row r="4314" spans="1:22">
      <c r="A4314" s="52"/>
      <c r="B4314" s="50">
        <f t="shared" si="75"/>
        <v>4292</v>
      </c>
      <c r="C4314" s="913"/>
      <c r="D4314" s="913"/>
      <c r="E4314" s="913"/>
      <c r="F4314" s="55"/>
      <c r="L4314" s="372"/>
      <c r="M4314" s="372"/>
      <c r="S4314" s="378"/>
      <c r="T4314" s="372"/>
      <c r="U4314" s="372"/>
      <c r="V4314" s="372"/>
    </row>
    <row r="4315" spans="1:22">
      <c r="A4315" s="52"/>
      <c r="B4315" s="50">
        <f t="shared" si="75"/>
        <v>4293</v>
      </c>
      <c r="C4315" s="913"/>
      <c r="D4315" s="913"/>
      <c r="E4315" s="913"/>
      <c r="F4315" s="55"/>
      <c r="L4315" s="372"/>
      <c r="M4315" s="372"/>
      <c r="S4315" s="378"/>
      <c r="T4315" s="372"/>
      <c r="U4315" s="372"/>
      <c r="V4315" s="372"/>
    </row>
    <row r="4316" spans="1:22">
      <c r="A4316" s="52"/>
      <c r="B4316" s="50">
        <f t="shared" si="75"/>
        <v>4294</v>
      </c>
      <c r="C4316" s="913"/>
      <c r="D4316" s="913"/>
      <c r="E4316" s="913"/>
      <c r="F4316" s="55"/>
      <c r="L4316" s="372"/>
      <c r="M4316" s="372"/>
      <c r="S4316" s="378"/>
      <c r="T4316" s="372"/>
      <c r="U4316" s="372"/>
      <c r="V4316" s="372"/>
    </row>
    <row r="4317" spans="1:22">
      <c r="A4317" s="52"/>
      <c r="B4317" s="50">
        <f t="shared" si="75"/>
        <v>4295</v>
      </c>
      <c r="C4317" s="913"/>
      <c r="D4317" s="913"/>
      <c r="E4317" s="913"/>
      <c r="F4317" s="55"/>
      <c r="L4317" s="372"/>
      <c r="M4317" s="372"/>
      <c r="S4317" s="378"/>
      <c r="T4317" s="372"/>
      <c r="U4317" s="372"/>
      <c r="V4317" s="372"/>
    </row>
    <row r="4318" spans="1:22">
      <c r="A4318" s="52"/>
      <c r="B4318" s="50">
        <f t="shared" si="75"/>
        <v>4296</v>
      </c>
      <c r="C4318" s="913"/>
      <c r="D4318" s="913"/>
      <c r="E4318" s="913"/>
      <c r="F4318" s="55"/>
      <c r="L4318" s="372"/>
      <c r="M4318" s="372"/>
      <c r="S4318" s="378"/>
      <c r="T4318" s="372"/>
      <c r="U4318" s="372"/>
      <c r="V4318" s="372"/>
    </row>
    <row r="4319" spans="1:22">
      <c r="A4319" s="52"/>
      <c r="B4319" s="50">
        <f t="shared" si="75"/>
        <v>4297</v>
      </c>
      <c r="C4319" s="913"/>
      <c r="D4319" s="913"/>
      <c r="E4319" s="913"/>
      <c r="F4319" s="55"/>
      <c r="L4319" s="372"/>
      <c r="M4319" s="372"/>
      <c r="S4319" s="378"/>
      <c r="T4319" s="372"/>
      <c r="U4319" s="372"/>
      <c r="V4319" s="372"/>
    </row>
    <row r="4320" spans="1:22">
      <c r="A4320" s="52"/>
      <c r="B4320" s="50">
        <f t="shared" si="75"/>
        <v>4298</v>
      </c>
      <c r="C4320" s="913"/>
      <c r="D4320" s="913"/>
      <c r="E4320" s="913"/>
      <c r="F4320" s="55"/>
      <c r="L4320" s="372"/>
      <c r="M4320" s="372"/>
      <c r="S4320" s="378"/>
      <c r="T4320" s="372"/>
      <c r="U4320" s="372"/>
      <c r="V4320" s="372"/>
    </row>
    <row r="4321" spans="1:22">
      <c r="A4321" s="52"/>
      <c r="B4321" s="50">
        <f t="shared" si="75"/>
        <v>4299</v>
      </c>
      <c r="C4321" s="913"/>
      <c r="D4321" s="913"/>
      <c r="E4321" s="913"/>
      <c r="F4321" s="55"/>
      <c r="L4321" s="372"/>
      <c r="M4321" s="372"/>
      <c r="S4321" s="378"/>
      <c r="T4321" s="372"/>
      <c r="U4321" s="372"/>
      <c r="V4321" s="372"/>
    </row>
    <row r="4322" spans="1:22">
      <c r="A4322" s="52"/>
      <c r="B4322" s="50">
        <f t="shared" si="75"/>
        <v>4300</v>
      </c>
      <c r="C4322" s="913"/>
      <c r="D4322" s="913"/>
      <c r="E4322" s="913"/>
      <c r="F4322" s="55"/>
      <c r="L4322" s="372"/>
      <c r="M4322" s="372"/>
      <c r="S4322" s="378"/>
      <c r="T4322" s="372"/>
      <c r="U4322" s="372"/>
      <c r="V4322" s="372"/>
    </row>
    <row r="4323" spans="1:22">
      <c r="A4323" s="52"/>
      <c r="B4323" s="50">
        <f t="shared" si="75"/>
        <v>4301</v>
      </c>
      <c r="C4323" s="913"/>
      <c r="D4323" s="913"/>
      <c r="E4323" s="913"/>
      <c r="F4323" s="55"/>
      <c r="L4323" s="372"/>
      <c r="M4323" s="372"/>
      <c r="S4323" s="378"/>
      <c r="T4323" s="372"/>
      <c r="U4323" s="372"/>
      <c r="V4323" s="372"/>
    </row>
    <row r="4324" spans="1:22">
      <c r="A4324" s="52"/>
      <c r="B4324" s="50">
        <f t="shared" si="75"/>
        <v>4302</v>
      </c>
      <c r="C4324" s="913"/>
      <c r="D4324" s="913"/>
      <c r="E4324" s="913"/>
      <c r="F4324" s="55"/>
      <c r="L4324" s="372"/>
      <c r="M4324" s="372"/>
      <c r="S4324" s="378"/>
      <c r="T4324" s="372"/>
      <c r="U4324" s="372"/>
      <c r="V4324" s="372"/>
    </row>
    <row r="4325" spans="1:22">
      <c r="A4325" s="52"/>
      <c r="B4325" s="50">
        <f t="shared" si="75"/>
        <v>4303</v>
      </c>
      <c r="C4325" s="913"/>
      <c r="D4325" s="913"/>
      <c r="E4325" s="913"/>
      <c r="F4325" s="55"/>
      <c r="L4325" s="372"/>
      <c r="M4325" s="372"/>
      <c r="S4325" s="378"/>
      <c r="T4325" s="372"/>
      <c r="U4325" s="372"/>
      <c r="V4325" s="372"/>
    </row>
    <row r="4326" spans="1:22">
      <c r="A4326" s="52"/>
      <c r="B4326" s="50">
        <f t="shared" si="75"/>
        <v>4304</v>
      </c>
      <c r="C4326" s="913"/>
      <c r="D4326" s="913"/>
      <c r="E4326" s="913"/>
      <c r="F4326" s="55"/>
      <c r="L4326" s="372"/>
      <c r="M4326" s="372"/>
      <c r="S4326" s="378"/>
      <c r="T4326" s="372"/>
      <c r="U4326" s="372"/>
      <c r="V4326" s="372"/>
    </row>
    <row r="4327" spans="1:22">
      <c r="A4327" s="52"/>
      <c r="B4327" s="50">
        <f t="shared" si="75"/>
        <v>4305</v>
      </c>
      <c r="C4327" s="913"/>
      <c r="D4327" s="913"/>
      <c r="E4327" s="913"/>
      <c r="F4327" s="55"/>
      <c r="L4327" s="372"/>
      <c r="M4327" s="372"/>
      <c r="S4327" s="378"/>
      <c r="T4327" s="372"/>
      <c r="U4327" s="372"/>
      <c r="V4327" s="372"/>
    </row>
    <row r="4328" spans="1:22">
      <c r="A4328" s="52"/>
      <c r="B4328" s="50">
        <f t="shared" si="75"/>
        <v>4306</v>
      </c>
      <c r="C4328" s="913"/>
      <c r="D4328" s="913"/>
      <c r="E4328" s="913"/>
      <c r="F4328" s="55"/>
      <c r="L4328" s="372"/>
      <c r="M4328" s="372"/>
      <c r="S4328" s="378"/>
      <c r="T4328" s="372"/>
      <c r="U4328" s="372"/>
      <c r="V4328" s="372"/>
    </row>
    <row r="4329" spans="1:22">
      <c r="A4329" s="52"/>
      <c r="B4329" s="50">
        <f t="shared" si="75"/>
        <v>4307</v>
      </c>
      <c r="C4329" s="913"/>
      <c r="D4329" s="913"/>
      <c r="E4329" s="913"/>
      <c r="F4329" s="55"/>
      <c r="L4329" s="372"/>
      <c r="M4329" s="372"/>
      <c r="S4329" s="378"/>
      <c r="T4329" s="372"/>
      <c r="U4329" s="372"/>
      <c r="V4329" s="372"/>
    </row>
    <row r="4330" spans="1:22">
      <c r="A4330" s="52"/>
      <c r="B4330" s="50">
        <f t="shared" si="75"/>
        <v>4308</v>
      </c>
      <c r="C4330" s="913"/>
      <c r="D4330" s="913"/>
      <c r="E4330" s="913"/>
      <c r="F4330" s="55"/>
      <c r="L4330" s="372"/>
      <c r="M4330" s="372"/>
      <c r="S4330" s="378"/>
      <c r="T4330" s="372"/>
      <c r="U4330" s="372"/>
      <c r="V4330" s="372"/>
    </row>
    <row r="4331" spans="1:22">
      <c r="A4331" s="52"/>
      <c r="B4331" s="50">
        <f t="shared" si="75"/>
        <v>4309</v>
      </c>
      <c r="C4331" s="913"/>
      <c r="D4331" s="913"/>
      <c r="E4331" s="913"/>
      <c r="F4331" s="55"/>
      <c r="L4331" s="372"/>
      <c r="M4331" s="372"/>
      <c r="S4331" s="378"/>
      <c r="T4331" s="372"/>
      <c r="U4331" s="372"/>
      <c r="V4331" s="372"/>
    </row>
    <row r="4332" spans="1:22">
      <c r="A4332" s="52"/>
      <c r="B4332" s="50">
        <f t="shared" si="75"/>
        <v>4310</v>
      </c>
      <c r="C4332" s="913"/>
      <c r="D4332" s="913"/>
      <c r="E4332" s="913"/>
      <c r="F4332" s="55"/>
      <c r="L4332" s="372"/>
      <c r="M4332" s="372"/>
      <c r="S4332" s="378"/>
      <c r="T4332" s="372"/>
      <c r="U4332" s="372"/>
      <c r="V4332" s="372"/>
    </row>
    <row r="4333" spans="1:22">
      <c r="A4333" s="52"/>
      <c r="B4333" s="50">
        <f t="shared" si="75"/>
        <v>4311</v>
      </c>
      <c r="C4333" s="913"/>
      <c r="D4333" s="913"/>
      <c r="E4333" s="913"/>
      <c r="F4333" s="55"/>
      <c r="L4333" s="372"/>
      <c r="M4333" s="372"/>
      <c r="S4333" s="378"/>
      <c r="T4333" s="372"/>
      <c r="U4333" s="372"/>
      <c r="V4333" s="372"/>
    </row>
    <row r="4334" spans="1:22">
      <c r="A4334" s="52"/>
      <c r="B4334" s="50">
        <f t="shared" si="75"/>
        <v>4312</v>
      </c>
      <c r="C4334" s="913"/>
      <c r="D4334" s="913"/>
      <c r="E4334" s="913"/>
      <c r="F4334" s="55"/>
      <c r="L4334" s="372"/>
      <c r="M4334" s="372"/>
      <c r="S4334" s="378"/>
      <c r="T4334" s="372"/>
      <c r="U4334" s="372"/>
      <c r="V4334" s="372"/>
    </row>
    <row r="4335" spans="1:22">
      <c r="A4335" s="52"/>
      <c r="B4335" s="50">
        <f t="shared" si="75"/>
        <v>4313</v>
      </c>
      <c r="C4335" s="913"/>
      <c r="D4335" s="913"/>
      <c r="E4335" s="913"/>
      <c r="F4335" s="55"/>
      <c r="L4335" s="372"/>
      <c r="M4335" s="372"/>
      <c r="S4335" s="378"/>
      <c r="T4335" s="372"/>
      <c r="U4335" s="372"/>
      <c r="V4335" s="372"/>
    </row>
    <row r="4336" spans="1:22">
      <c r="A4336" s="52"/>
      <c r="B4336" s="50">
        <f t="shared" si="75"/>
        <v>4314</v>
      </c>
      <c r="C4336" s="913"/>
      <c r="D4336" s="913"/>
      <c r="E4336" s="913"/>
      <c r="F4336" s="55"/>
      <c r="L4336" s="372"/>
      <c r="M4336" s="372"/>
      <c r="S4336" s="378"/>
      <c r="T4336" s="372"/>
      <c r="U4336" s="372"/>
      <c r="V4336" s="372"/>
    </row>
    <row r="4337" spans="1:22">
      <c r="A4337" s="52"/>
      <c r="B4337" s="50">
        <f t="shared" si="75"/>
        <v>4315</v>
      </c>
      <c r="C4337" s="913"/>
      <c r="D4337" s="913"/>
      <c r="E4337" s="913"/>
      <c r="F4337" s="55"/>
      <c r="L4337" s="372"/>
      <c r="M4337" s="372"/>
      <c r="S4337" s="378"/>
      <c r="T4337" s="372"/>
      <c r="U4337" s="372"/>
      <c r="V4337" s="372"/>
    </row>
    <row r="4338" spans="1:22">
      <c r="A4338" s="52"/>
      <c r="B4338" s="50">
        <f t="shared" si="75"/>
        <v>4316</v>
      </c>
      <c r="C4338" s="913"/>
      <c r="D4338" s="913"/>
      <c r="E4338" s="913"/>
      <c r="F4338" s="55"/>
      <c r="L4338" s="372"/>
      <c r="M4338" s="372"/>
      <c r="S4338" s="378"/>
      <c r="T4338" s="372"/>
      <c r="U4338" s="372"/>
      <c r="V4338" s="372"/>
    </row>
    <row r="4339" spans="1:22">
      <c r="A4339" s="52"/>
      <c r="B4339" s="50">
        <f t="shared" si="75"/>
        <v>4317</v>
      </c>
      <c r="C4339" s="913"/>
      <c r="D4339" s="913"/>
      <c r="E4339" s="913"/>
      <c r="F4339" s="55"/>
      <c r="L4339" s="372"/>
      <c r="M4339" s="372"/>
      <c r="S4339" s="378"/>
      <c r="T4339" s="372"/>
      <c r="U4339" s="372"/>
      <c r="V4339" s="372"/>
    </row>
    <row r="4340" spans="1:22">
      <c r="A4340" s="52"/>
      <c r="B4340" s="50">
        <f t="shared" si="75"/>
        <v>4318</v>
      </c>
      <c r="C4340" s="913"/>
      <c r="D4340" s="913"/>
      <c r="E4340" s="913"/>
      <c r="F4340" s="55"/>
      <c r="L4340" s="372"/>
      <c r="M4340" s="372"/>
      <c r="S4340" s="378"/>
      <c r="T4340" s="372"/>
      <c r="U4340" s="372"/>
      <c r="V4340" s="372"/>
    </row>
    <row r="4341" spans="1:22">
      <c r="A4341" s="52"/>
      <c r="B4341" s="50">
        <f t="shared" si="75"/>
        <v>4319</v>
      </c>
      <c r="C4341" s="913"/>
      <c r="D4341" s="913"/>
      <c r="E4341" s="913"/>
      <c r="F4341" s="55"/>
      <c r="L4341" s="372"/>
      <c r="M4341" s="372"/>
      <c r="S4341" s="378"/>
      <c r="T4341" s="372"/>
      <c r="U4341" s="372"/>
      <c r="V4341" s="372"/>
    </row>
    <row r="4342" spans="1:22">
      <c r="A4342" s="52"/>
      <c r="B4342" s="50">
        <f t="shared" si="75"/>
        <v>4320</v>
      </c>
      <c r="C4342" s="913"/>
      <c r="D4342" s="913"/>
      <c r="E4342" s="913"/>
      <c r="F4342" s="55"/>
      <c r="L4342" s="372"/>
      <c r="M4342" s="372"/>
      <c r="S4342" s="378"/>
      <c r="T4342" s="372"/>
      <c r="U4342" s="372"/>
      <c r="V4342" s="372"/>
    </row>
    <row r="4343" spans="1:22">
      <c r="A4343" s="52"/>
      <c r="B4343" s="50">
        <f t="shared" si="75"/>
        <v>4321</v>
      </c>
      <c r="C4343" s="913"/>
      <c r="D4343" s="913"/>
      <c r="E4343" s="913"/>
      <c r="F4343" s="55"/>
      <c r="L4343" s="372"/>
      <c r="M4343" s="372"/>
      <c r="S4343" s="378"/>
      <c r="T4343" s="372"/>
      <c r="U4343" s="372"/>
      <c r="V4343" s="372"/>
    </row>
    <row r="4344" spans="1:22">
      <c r="A4344" s="52"/>
      <c r="B4344" s="50">
        <f t="shared" si="75"/>
        <v>4322</v>
      </c>
      <c r="C4344" s="913"/>
      <c r="D4344" s="913"/>
      <c r="E4344" s="913"/>
      <c r="F4344" s="55"/>
      <c r="L4344" s="372"/>
      <c r="M4344" s="372"/>
      <c r="S4344" s="378"/>
      <c r="T4344" s="372"/>
      <c r="U4344" s="372"/>
      <c r="V4344" s="372"/>
    </row>
    <row r="4345" spans="1:22">
      <c r="A4345" s="52"/>
      <c r="B4345" s="50">
        <f t="shared" si="75"/>
        <v>4323</v>
      </c>
      <c r="C4345" s="913"/>
      <c r="D4345" s="913"/>
      <c r="E4345" s="913"/>
      <c r="F4345" s="55"/>
      <c r="L4345" s="372"/>
      <c r="M4345" s="372"/>
      <c r="S4345" s="378"/>
      <c r="T4345" s="372"/>
      <c r="U4345" s="372"/>
      <c r="V4345" s="372"/>
    </row>
    <row r="4346" spans="1:22">
      <c r="A4346" s="52"/>
      <c r="B4346" s="50">
        <f t="shared" si="75"/>
        <v>4324</v>
      </c>
      <c r="C4346" s="913"/>
      <c r="D4346" s="913"/>
      <c r="E4346" s="913"/>
      <c r="F4346" s="55"/>
      <c r="L4346" s="372"/>
      <c r="M4346" s="372"/>
      <c r="S4346" s="378"/>
      <c r="T4346" s="372"/>
      <c r="U4346" s="372"/>
      <c r="V4346" s="372"/>
    </row>
    <row r="4347" spans="1:22">
      <c r="A4347" s="52"/>
      <c r="B4347" s="50">
        <f t="shared" si="75"/>
        <v>4325</v>
      </c>
      <c r="C4347" s="913"/>
      <c r="D4347" s="913"/>
      <c r="E4347" s="913"/>
      <c r="F4347" s="55"/>
      <c r="L4347" s="372"/>
      <c r="M4347" s="372"/>
      <c r="S4347" s="378"/>
      <c r="T4347" s="372"/>
      <c r="U4347" s="372"/>
      <c r="V4347" s="372"/>
    </row>
    <row r="4348" spans="1:22">
      <c r="A4348" s="52"/>
      <c r="B4348" s="50">
        <f t="shared" si="75"/>
        <v>4326</v>
      </c>
      <c r="C4348" s="913"/>
      <c r="D4348" s="913"/>
      <c r="E4348" s="913"/>
      <c r="F4348" s="55"/>
      <c r="L4348" s="372"/>
      <c r="M4348" s="372"/>
      <c r="S4348" s="378"/>
      <c r="T4348" s="372"/>
      <c r="U4348" s="372"/>
      <c r="V4348" s="372"/>
    </row>
    <row r="4349" spans="1:22">
      <c r="A4349" s="52"/>
      <c r="B4349" s="50">
        <f t="shared" si="75"/>
        <v>4327</v>
      </c>
      <c r="C4349" s="913"/>
      <c r="D4349" s="913"/>
      <c r="E4349" s="913"/>
      <c r="F4349" s="55"/>
      <c r="L4349" s="372"/>
      <c r="M4349" s="372"/>
      <c r="S4349" s="378"/>
      <c r="T4349" s="372"/>
      <c r="U4349" s="372"/>
      <c r="V4349" s="372"/>
    </row>
    <row r="4350" spans="1:22">
      <c r="A4350" s="52"/>
      <c r="B4350" s="50">
        <f t="shared" si="75"/>
        <v>4328</v>
      </c>
      <c r="C4350" s="913"/>
      <c r="D4350" s="913"/>
      <c r="E4350" s="913"/>
      <c r="F4350" s="55"/>
      <c r="L4350" s="372"/>
      <c r="M4350" s="372"/>
      <c r="S4350" s="378"/>
      <c r="T4350" s="372"/>
      <c r="U4350" s="372"/>
      <c r="V4350" s="372"/>
    </row>
    <row r="4351" spans="1:22">
      <c r="A4351" s="52"/>
      <c r="B4351" s="50">
        <f t="shared" si="75"/>
        <v>4329</v>
      </c>
      <c r="C4351" s="913"/>
      <c r="D4351" s="913"/>
      <c r="E4351" s="913"/>
      <c r="F4351" s="55"/>
      <c r="L4351" s="372"/>
      <c r="M4351" s="372"/>
      <c r="S4351" s="378"/>
      <c r="T4351" s="372"/>
      <c r="U4351" s="372"/>
      <c r="V4351" s="372"/>
    </row>
    <row r="4352" spans="1:22">
      <c r="A4352" s="52"/>
      <c r="B4352" s="50">
        <f t="shared" si="75"/>
        <v>4330</v>
      </c>
      <c r="C4352" s="913"/>
      <c r="D4352" s="913"/>
      <c r="E4352" s="913"/>
      <c r="F4352" s="55"/>
      <c r="L4352" s="372"/>
      <c r="M4352" s="372"/>
      <c r="S4352" s="378"/>
      <c r="T4352" s="372"/>
      <c r="U4352" s="372"/>
      <c r="V4352" s="372"/>
    </row>
    <row r="4353" spans="1:22">
      <c r="A4353" s="52"/>
      <c r="B4353" s="50">
        <f t="shared" si="75"/>
        <v>4331</v>
      </c>
      <c r="C4353" s="913"/>
      <c r="D4353" s="913"/>
      <c r="E4353" s="913"/>
      <c r="F4353" s="55"/>
      <c r="L4353" s="372"/>
      <c r="M4353" s="372"/>
      <c r="S4353" s="378"/>
      <c r="T4353" s="372"/>
      <c r="U4353" s="372"/>
      <c r="V4353" s="372"/>
    </row>
    <row r="4354" spans="1:22">
      <c r="A4354" s="52"/>
      <c r="B4354" s="50">
        <f t="shared" si="75"/>
        <v>4332</v>
      </c>
      <c r="C4354" s="913"/>
      <c r="D4354" s="913"/>
      <c r="E4354" s="913"/>
      <c r="F4354" s="55"/>
      <c r="L4354" s="372"/>
      <c r="M4354" s="372"/>
      <c r="S4354" s="378"/>
      <c r="T4354" s="372"/>
      <c r="U4354" s="372"/>
      <c r="V4354" s="372"/>
    </row>
    <row r="4355" spans="1:22">
      <c r="A4355" s="52"/>
      <c r="B4355" s="50">
        <f t="shared" si="75"/>
        <v>4333</v>
      </c>
      <c r="C4355" s="913"/>
      <c r="D4355" s="913"/>
      <c r="E4355" s="913"/>
      <c r="F4355" s="55"/>
      <c r="L4355" s="372"/>
      <c r="M4355" s="372"/>
      <c r="S4355" s="378"/>
      <c r="T4355" s="372"/>
      <c r="U4355" s="372"/>
      <c r="V4355" s="372"/>
    </row>
    <row r="4356" spans="1:22">
      <c r="A4356" s="52"/>
      <c r="B4356" s="50">
        <f t="shared" si="75"/>
        <v>4334</v>
      </c>
      <c r="C4356" s="913"/>
      <c r="D4356" s="913"/>
      <c r="E4356" s="913"/>
      <c r="F4356" s="55"/>
      <c r="L4356" s="372"/>
      <c r="M4356" s="372"/>
      <c r="S4356" s="378"/>
      <c r="T4356" s="372"/>
      <c r="U4356" s="372"/>
      <c r="V4356" s="372"/>
    </row>
    <row r="4357" spans="1:22">
      <c r="A4357" s="52"/>
      <c r="B4357" s="50">
        <f t="shared" si="75"/>
        <v>4335</v>
      </c>
      <c r="C4357" s="913"/>
      <c r="D4357" s="913"/>
      <c r="E4357" s="913"/>
      <c r="F4357" s="55"/>
      <c r="L4357" s="372"/>
      <c r="M4357" s="372"/>
      <c r="S4357" s="378"/>
      <c r="T4357" s="372"/>
      <c r="U4357" s="372"/>
      <c r="V4357" s="372"/>
    </row>
    <row r="4358" spans="1:22">
      <c r="A4358" s="52"/>
      <c r="B4358" s="50">
        <f t="shared" si="75"/>
        <v>4336</v>
      </c>
      <c r="C4358" s="913"/>
      <c r="D4358" s="913"/>
      <c r="E4358" s="913"/>
      <c r="F4358" s="55"/>
      <c r="L4358" s="372"/>
      <c r="M4358" s="372"/>
      <c r="S4358" s="378"/>
      <c r="T4358" s="372"/>
      <c r="U4358" s="372"/>
      <c r="V4358" s="372"/>
    </row>
    <row r="4359" spans="1:22">
      <c r="A4359" s="52"/>
      <c r="B4359" s="50">
        <f t="shared" si="75"/>
        <v>4337</v>
      </c>
      <c r="C4359" s="913"/>
      <c r="D4359" s="913"/>
      <c r="E4359" s="913"/>
      <c r="F4359" s="55"/>
      <c r="L4359" s="372"/>
      <c r="M4359" s="372"/>
      <c r="S4359" s="378"/>
      <c r="T4359" s="372"/>
      <c r="U4359" s="372"/>
      <c r="V4359" s="372"/>
    </row>
    <row r="4360" spans="1:22">
      <c r="A4360" s="52"/>
      <c r="B4360" s="50">
        <f t="shared" si="75"/>
        <v>4338</v>
      </c>
      <c r="C4360" s="913"/>
      <c r="D4360" s="913"/>
      <c r="E4360" s="913"/>
      <c r="F4360" s="55"/>
      <c r="L4360" s="372"/>
      <c r="M4360" s="372"/>
      <c r="S4360" s="378"/>
      <c r="T4360" s="372"/>
      <c r="U4360" s="372"/>
      <c r="V4360" s="372"/>
    </row>
    <row r="4361" spans="1:22">
      <c r="A4361" s="52"/>
      <c r="B4361" s="50">
        <f t="shared" si="75"/>
        <v>4339</v>
      </c>
      <c r="C4361" s="913"/>
      <c r="D4361" s="913"/>
      <c r="E4361" s="913"/>
      <c r="F4361" s="55"/>
      <c r="L4361" s="372"/>
      <c r="M4361" s="372"/>
      <c r="S4361" s="378"/>
      <c r="T4361" s="372"/>
      <c r="U4361" s="372"/>
      <c r="V4361" s="372"/>
    </row>
    <row r="4362" spans="1:22">
      <c r="A4362" s="52"/>
      <c r="B4362" s="50">
        <f t="shared" si="75"/>
        <v>4340</v>
      </c>
      <c r="C4362" s="913"/>
      <c r="D4362" s="913"/>
      <c r="E4362" s="913"/>
      <c r="F4362" s="55"/>
      <c r="L4362" s="372"/>
      <c r="M4362" s="372"/>
      <c r="S4362" s="378"/>
      <c r="T4362" s="372"/>
      <c r="U4362" s="372"/>
      <c r="V4362" s="372"/>
    </row>
    <row r="4363" spans="1:22">
      <c r="A4363" s="52"/>
      <c r="B4363" s="50">
        <f t="shared" si="75"/>
        <v>4341</v>
      </c>
      <c r="C4363" s="913"/>
      <c r="D4363" s="913"/>
      <c r="E4363" s="913"/>
      <c r="F4363" s="55"/>
      <c r="L4363" s="372"/>
      <c r="M4363" s="372"/>
      <c r="S4363" s="378"/>
      <c r="T4363" s="372"/>
      <c r="U4363" s="372"/>
      <c r="V4363" s="372"/>
    </row>
    <row r="4364" spans="1:22">
      <c r="A4364" s="52"/>
      <c r="B4364" s="50">
        <f t="shared" si="75"/>
        <v>4342</v>
      </c>
      <c r="C4364" s="913"/>
      <c r="D4364" s="913"/>
      <c r="E4364" s="913"/>
      <c r="F4364" s="55"/>
      <c r="L4364" s="372"/>
      <c r="M4364" s="372"/>
      <c r="S4364" s="378"/>
      <c r="T4364" s="372"/>
      <c r="U4364" s="372"/>
      <c r="V4364" s="372"/>
    </row>
    <row r="4365" spans="1:22">
      <c r="A4365" s="52"/>
      <c r="B4365" s="50">
        <f t="shared" si="75"/>
        <v>4343</v>
      </c>
      <c r="C4365" s="913"/>
      <c r="D4365" s="913"/>
      <c r="E4365" s="913"/>
      <c r="F4365" s="55"/>
      <c r="L4365" s="372"/>
      <c r="M4365" s="372"/>
      <c r="S4365" s="378"/>
      <c r="T4365" s="372"/>
      <c r="U4365" s="372"/>
      <c r="V4365" s="372"/>
    </row>
    <row r="4366" spans="1:22">
      <c r="A4366" s="52"/>
      <c r="B4366" s="50">
        <f t="shared" si="75"/>
        <v>4344</v>
      </c>
      <c r="C4366" s="913"/>
      <c r="D4366" s="913"/>
      <c r="E4366" s="913"/>
      <c r="F4366" s="55"/>
      <c r="L4366" s="372"/>
      <c r="M4366" s="372"/>
      <c r="S4366" s="378"/>
      <c r="T4366" s="372"/>
      <c r="U4366" s="372"/>
      <c r="V4366" s="372"/>
    </row>
    <row r="4367" spans="1:22">
      <c r="A4367" s="52"/>
      <c r="B4367" s="50">
        <f t="shared" si="75"/>
        <v>4345</v>
      </c>
      <c r="C4367" s="913"/>
      <c r="D4367" s="913"/>
      <c r="E4367" s="913"/>
      <c r="F4367" s="55"/>
      <c r="L4367" s="372"/>
      <c r="M4367" s="372"/>
      <c r="S4367" s="378"/>
      <c r="T4367" s="372"/>
      <c r="U4367" s="372"/>
      <c r="V4367" s="372"/>
    </row>
    <row r="4368" spans="1:22">
      <c r="A4368" s="52"/>
      <c r="B4368" s="50">
        <f t="shared" si="75"/>
        <v>4346</v>
      </c>
      <c r="C4368" s="913"/>
      <c r="D4368" s="913"/>
      <c r="E4368" s="913"/>
      <c r="F4368" s="55"/>
      <c r="L4368" s="372"/>
      <c r="M4368" s="372"/>
      <c r="S4368" s="378"/>
      <c r="T4368" s="372"/>
      <c r="U4368" s="372"/>
      <c r="V4368" s="372"/>
    </row>
    <row r="4369" spans="1:22">
      <c r="A4369" s="52"/>
      <c r="B4369" s="50">
        <f t="shared" si="75"/>
        <v>4347</v>
      </c>
      <c r="C4369" s="913"/>
      <c r="D4369" s="913"/>
      <c r="E4369" s="913"/>
      <c r="F4369" s="55"/>
      <c r="L4369" s="372"/>
      <c r="M4369" s="372"/>
      <c r="S4369" s="378"/>
      <c r="T4369" s="372"/>
      <c r="U4369" s="372"/>
      <c r="V4369" s="372"/>
    </row>
    <row r="4370" spans="1:22">
      <c r="A4370" s="52"/>
      <c r="B4370" s="50">
        <f t="shared" si="75"/>
        <v>4348</v>
      </c>
      <c r="C4370" s="913"/>
      <c r="D4370" s="913"/>
      <c r="E4370" s="913"/>
      <c r="F4370" s="55"/>
      <c r="L4370" s="372"/>
      <c r="M4370" s="372"/>
      <c r="S4370" s="378"/>
      <c r="T4370" s="372"/>
      <c r="U4370" s="372"/>
      <c r="V4370" s="372"/>
    </row>
    <row r="4371" spans="1:22">
      <c r="A4371" s="52"/>
      <c r="B4371" s="50">
        <f t="shared" si="75"/>
        <v>4349</v>
      </c>
      <c r="C4371" s="913"/>
      <c r="D4371" s="913"/>
      <c r="E4371" s="913"/>
      <c r="F4371" s="55"/>
      <c r="L4371" s="372"/>
      <c r="M4371" s="372"/>
      <c r="S4371" s="378"/>
      <c r="T4371" s="372"/>
      <c r="U4371" s="372"/>
      <c r="V4371" s="372"/>
    </row>
    <row r="4372" spans="1:22">
      <c r="A4372" s="52"/>
      <c r="B4372" s="50">
        <f t="shared" si="75"/>
        <v>4350</v>
      </c>
      <c r="C4372" s="913"/>
      <c r="D4372" s="913"/>
      <c r="E4372" s="913"/>
      <c r="F4372" s="55"/>
      <c r="L4372" s="372"/>
      <c r="M4372" s="372"/>
      <c r="S4372" s="378"/>
      <c r="T4372" s="372"/>
      <c r="U4372" s="372"/>
      <c r="V4372" s="372"/>
    </row>
    <row r="4373" spans="1:22">
      <c r="A4373" s="52"/>
      <c r="B4373" s="50">
        <f t="shared" si="75"/>
        <v>4351</v>
      </c>
      <c r="C4373" s="913"/>
      <c r="D4373" s="913"/>
      <c r="E4373" s="913"/>
      <c r="F4373" s="55"/>
      <c r="L4373" s="372"/>
      <c r="M4373" s="372"/>
      <c r="S4373" s="378"/>
      <c r="T4373" s="372"/>
      <c r="U4373" s="372"/>
      <c r="V4373" s="372"/>
    </row>
    <row r="4374" spans="1:22">
      <c r="A4374" s="52"/>
      <c r="B4374" s="50">
        <f t="shared" si="75"/>
        <v>4352</v>
      </c>
      <c r="C4374" s="913"/>
      <c r="D4374" s="913"/>
      <c r="E4374" s="913"/>
      <c r="F4374" s="55"/>
      <c r="L4374" s="372"/>
      <c r="M4374" s="372"/>
      <c r="S4374" s="378"/>
      <c r="T4374" s="372"/>
      <c r="U4374" s="372"/>
      <c r="V4374" s="372"/>
    </row>
    <row r="4375" spans="1:22">
      <c r="A4375" s="52"/>
      <c r="B4375" s="50">
        <f t="shared" si="75"/>
        <v>4353</v>
      </c>
      <c r="C4375" s="913"/>
      <c r="D4375" s="913"/>
      <c r="E4375" s="913"/>
      <c r="F4375" s="55"/>
      <c r="L4375" s="372"/>
      <c r="M4375" s="372"/>
      <c r="S4375" s="378"/>
      <c r="T4375" s="372"/>
      <c r="U4375" s="372"/>
      <c r="V4375" s="372"/>
    </row>
    <row r="4376" spans="1:22">
      <c r="A4376" s="52"/>
      <c r="B4376" s="50">
        <f t="shared" si="75"/>
        <v>4354</v>
      </c>
      <c r="C4376" s="913"/>
      <c r="D4376" s="913"/>
      <c r="E4376" s="913"/>
      <c r="F4376" s="55"/>
      <c r="L4376" s="372"/>
      <c r="M4376" s="372"/>
      <c r="S4376" s="378"/>
      <c r="T4376" s="372"/>
      <c r="U4376" s="372"/>
      <c r="V4376" s="372"/>
    </row>
    <row r="4377" spans="1:22">
      <c r="A4377" s="52"/>
      <c r="B4377" s="50">
        <f t="shared" ref="B4377:B4440" si="76">B4376+1</f>
        <v>4355</v>
      </c>
      <c r="C4377" s="913"/>
      <c r="D4377" s="913"/>
      <c r="E4377" s="913"/>
      <c r="F4377" s="55"/>
      <c r="L4377" s="372"/>
      <c r="M4377" s="372"/>
      <c r="S4377" s="378"/>
      <c r="T4377" s="372"/>
      <c r="U4377" s="372"/>
      <c r="V4377" s="372"/>
    </row>
    <row r="4378" spans="1:22">
      <c r="A4378" s="52"/>
      <c r="B4378" s="50">
        <f t="shared" si="76"/>
        <v>4356</v>
      </c>
      <c r="C4378" s="913"/>
      <c r="D4378" s="913"/>
      <c r="E4378" s="913"/>
      <c r="F4378" s="55"/>
      <c r="L4378" s="372"/>
      <c r="M4378" s="372"/>
      <c r="S4378" s="378"/>
      <c r="T4378" s="372"/>
      <c r="U4378" s="372"/>
      <c r="V4378" s="372"/>
    </row>
    <row r="4379" spans="1:22">
      <c r="A4379" s="52"/>
      <c r="B4379" s="50">
        <f t="shared" si="76"/>
        <v>4357</v>
      </c>
      <c r="C4379" s="913"/>
      <c r="D4379" s="913"/>
      <c r="E4379" s="913"/>
      <c r="F4379" s="55"/>
      <c r="L4379" s="372"/>
      <c r="M4379" s="372"/>
      <c r="S4379" s="378"/>
      <c r="T4379" s="372"/>
      <c r="U4379" s="372"/>
      <c r="V4379" s="372"/>
    </row>
    <row r="4380" spans="1:22">
      <c r="A4380" s="52"/>
      <c r="B4380" s="50">
        <f t="shared" si="76"/>
        <v>4358</v>
      </c>
      <c r="C4380" s="913"/>
      <c r="D4380" s="913"/>
      <c r="E4380" s="913"/>
      <c r="F4380" s="55"/>
      <c r="L4380" s="372"/>
      <c r="M4380" s="372"/>
      <c r="S4380" s="378"/>
      <c r="T4380" s="372"/>
      <c r="U4380" s="372"/>
      <c r="V4380" s="372"/>
    </row>
    <row r="4381" spans="1:22">
      <c r="A4381" s="52"/>
      <c r="B4381" s="50">
        <f t="shared" si="76"/>
        <v>4359</v>
      </c>
      <c r="C4381" s="913"/>
      <c r="D4381" s="913"/>
      <c r="E4381" s="913"/>
      <c r="F4381" s="55"/>
      <c r="L4381" s="372"/>
      <c r="M4381" s="372"/>
      <c r="S4381" s="378"/>
      <c r="T4381" s="372"/>
      <c r="U4381" s="372"/>
      <c r="V4381" s="372"/>
    </row>
    <row r="4382" spans="1:22">
      <c r="A4382" s="52"/>
      <c r="B4382" s="50">
        <f t="shared" si="76"/>
        <v>4360</v>
      </c>
      <c r="C4382" s="913"/>
      <c r="D4382" s="913"/>
      <c r="E4382" s="913"/>
      <c r="F4382" s="55"/>
      <c r="L4382" s="372"/>
      <c r="M4382" s="372"/>
      <c r="S4382" s="378"/>
      <c r="T4382" s="372"/>
      <c r="U4382" s="372"/>
      <c r="V4382" s="372"/>
    </row>
    <row r="4383" spans="1:22">
      <c r="A4383" s="52"/>
      <c r="B4383" s="50">
        <f t="shared" si="76"/>
        <v>4361</v>
      </c>
      <c r="C4383" s="913"/>
      <c r="D4383" s="913"/>
      <c r="E4383" s="913"/>
      <c r="F4383" s="55"/>
      <c r="L4383" s="372"/>
      <c r="M4383" s="372"/>
      <c r="S4383" s="378"/>
      <c r="T4383" s="372"/>
      <c r="U4383" s="372"/>
      <c r="V4383" s="372"/>
    </row>
    <row r="4384" spans="1:22">
      <c r="A4384" s="52"/>
      <c r="B4384" s="50">
        <f t="shared" si="76"/>
        <v>4362</v>
      </c>
      <c r="C4384" s="913"/>
      <c r="D4384" s="913"/>
      <c r="E4384" s="913"/>
      <c r="F4384" s="55"/>
      <c r="L4384" s="372"/>
      <c r="M4384" s="372"/>
      <c r="S4384" s="378"/>
      <c r="T4384" s="372"/>
      <c r="U4384" s="372"/>
      <c r="V4384" s="372"/>
    </row>
    <row r="4385" spans="1:22">
      <c r="A4385" s="52"/>
      <c r="B4385" s="50">
        <f t="shared" si="76"/>
        <v>4363</v>
      </c>
      <c r="C4385" s="913"/>
      <c r="D4385" s="913"/>
      <c r="E4385" s="913"/>
      <c r="F4385" s="55"/>
      <c r="L4385" s="372"/>
      <c r="M4385" s="372"/>
      <c r="S4385" s="378"/>
      <c r="T4385" s="372"/>
      <c r="U4385" s="372"/>
      <c r="V4385" s="372"/>
    </row>
    <row r="4386" spans="1:22">
      <c r="A4386" s="52"/>
      <c r="B4386" s="50">
        <f t="shared" si="76"/>
        <v>4364</v>
      </c>
      <c r="C4386" s="913"/>
      <c r="D4386" s="913"/>
      <c r="E4386" s="913"/>
      <c r="F4386" s="55"/>
      <c r="L4386" s="372"/>
      <c r="M4386" s="372"/>
      <c r="S4386" s="378"/>
      <c r="T4386" s="372"/>
      <c r="U4386" s="372"/>
      <c r="V4386" s="372"/>
    </row>
    <row r="4387" spans="1:22">
      <c r="A4387" s="52"/>
      <c r="B4387" s="50">
        <f t="shared" si="76"/>
        <v>4365</v>
      </c>
      <c r="C4387" s="913"/>
      <c r="D4387" s="913"/>
      <c r="E4387" s="913"/>
      <c r="F4387" s="55"/>
      <c r="L4387" s="372"/>
      <c r="M4387" s="372"/>
      <c r="S4387" s="378"/>
      <c r="T4387" s="372"/>
      <c r="U4387" s="372"/>
      <c r="V4387" s="372"/>
    </row>
    <row r="4388" spans="1:22">
      <c r="A4388" s="52"/>
      <c r="B4388" s="50">
        <f t="shared" si="76"/>
        <v>4366</v>
      </c>
      <c r="C4388" s="913"/>
      <c r="D4388" s="913"/>
      <c r="E4388" s="913"/>
      <c r="F4388" s="55"/>
      <c r="L4388" s="372"/>
      <c r="M4388" s="372"/>
      <c r="S4388" s="378"/>
      <c r="T4388" s="372"/>
      <c r="U4388" s="372"/>
      <c r="V4388" s="372"/>
    </row>
    <row r="4389" spans="1:22">
      <c r="A4389" s="52"/>
      <c r="B4389" s="50">
        <f t="shared" si="76"/>
        <v>4367</v>
      </c>
      <c r="C4389" s="913"/>
      <c r="D4389" s="913"/>
      <c r="E4389" s="913"/>
      <c r="F4389" s="55"/>
      <c r="L4389" s="372"/>
      <c r="M4389" s="372"/>
      <c r="S4389" s="378"/>
      <c r="T4389" s="372"/>
      <c r="U4389" s="372"/>
      <c r="V4389" s="372"/>
    </row>
    <row r="4390" spans="1:22">
      <c r="A4390" s="52"/>
      <c r="B4390" s="50">
        <f t="shared" si="76"/>
        <v>4368</v>
      </c>
      <c r="C4390" s="913"/>
      <c r="D4390" s="913"/>
      <c r="E4390" s="913"/>
      <c r="F4390" s="55"/>
      <c r="L4390" s="372"/>
      <c r="M4390" s="372"/>
      <c r="S4390" s="378"/>
      <c r="T4390" s="372"/>
      <c r="U4390" s="372"/>
      <c r="V4390" s="372"/>
    </row>
    <row r="4391" spans="1:22">
      <c r="A4391" s="52"/>
      <c r="B4391" s="50">
        <f t="shared" si="76"/>
        <v>4369</v>
      </c>
      <c r="C4391" s="913"/>
      <c r="D4391" s="913"/>
      <c r="E4391" s="913"/>
      <c r="F4391" s="55"/>
      <c r="L4391" s="372"/>
      <c r="M4391" s="372"/>
      <c r="S4391" s="378"/>
      <c r="T4391" s="372"/>
      <c r="U4391" s="372"/>
      <c r="V4391" s="372"/>
    </row>
    <row r="4392" spans="1:22">
      <c r="A4392" s="52"/>
      <c r="B4392" s="50">
        <f t="shared" si="76"/>
        <v>4370</v>
      </c>
      <c r="C4392" s="913"/>
      <c r="D4392" s="913"/>
      <c r="E4392" s="913"/>
      <c r="F4392" s="55"/>
      <c r="L4392" s="372"/>
      <c r="M4392" s="372"/>
      <c r="S4392" s="378"/>
      <c r="T4392" s="372"/>
      <c r="U4392" s="372"/>
      <c r="V4392" s="372"/>
    </row>
    <row r="4393" spans="1:22">
      <c r="A4393" s="52"/>
      <c r="B4393" s="50">
        <f t="shared" si="76"/>
        <v>4371</v>
      </c>
      <c r="C4393" s="913"/>
      <c r="D4393" s="913"/>
      <c r="E4393" s="913"/>
      <c r="F4393" s="55"/>
      <c r="L4393" s="372"/>
      <c r="M4393" s="372"/>
      <c r="S4393" s="378"/>
      <c r="T4393" s="372"/>
      <c r="U4393" s="372"/>
      <c r="V4393" s="372"/>
    </row>
    <row r="4394" spans="1:22">
      <c r="A4394" s="52"/>
      <c r="B4394" s="50">
        <f t="shared" si="76"/>
        <v>4372</v>
      </c>
      <c r="C4394" s="913"/>
      <c r="D4394" s="913"/>
      <c r="E4394" s="913"/>
      <c r="F4394" s="55"/>
      <c r="L4394" s="372"/>
      <c r="M4394" s="372"/>
      <c r="S4394" s="378"/>
      <c r="T4394" s="372"/>
      <c r="U4394" s="372"/>
      <c r="V4394" s="372"/>
    </row>
    <row r="4395" spans="1:22">
      <c r="A4395" s="52"/>
      <c r="B4395" s="50">
        <f t="shared" si="76"/>
        <v>4373</v>
      </c>
      <c r="C4395" s="913"/>
      <c r="D4395" s="913"/>
      <c r="E4395" s="913"/>
      <c r="F4395" s="55"/>
      <c r="L4395" s="372"/>
      <c r="M4395" s="372"/>
      <c r="S4395" s="378"/>
      <c r="T4395" s="372"/>
      <c r="U4395" s="372"/>
      <c r="V4395" s="372"/>
    </row>
    <row r="4396" spans="1:22">
      <c r="A4396" s="52"/>
      <c r="B4396" s="50">
        <f t="shared" si="76"/>
        <v>4374</v>
      </c>
      <c r="C4396" s="913"/>
      <c r="D4396" s="913"/>
      <c r="E4396" s="913"/>
      <c r="F4396" s="55"/>
      <c r="L4396" s="372"/>
      <c r="M4396" s="372"/>
      <c r="S4396" s="378"/>
      <c r="T4396" s="372"/>
      <c r="U4396" s="372"/>
      <c r="V4396" s="372"/>
    </row>
    <row r="4397" spans="1:22">
      <c r="A4397" s="52"/>
      <c r="B4397" s="50">
        <f t="shared" si="76"/>
        <v>4375</v>
      </c>
      <c r="C4397" s="913"/>
      <c r="D4397" s="913"/>
      <c r="E4397" s="913"/>
      <c r="F4397" s="55"/>
      <c r="L4397" s="372"/>
      <c r="M4397" s="372"/>
      <c r="S4397" s="378"/>
      <c r="T4397" s="372"/>
      <c r="U4397" s="372"/>
      <c r="V4397" s="372"/>
    </row>
    <row r="4398" spans="1:22">
      <c r="A4398" s="52"/>
      <c r="B4398" s="50">
        <f t="shared" si="76"/>
        <v>4376</v>
      </c>
      <c r="C4398" s="913"/>
      <c r="D4398" s="913"/>
      <c r="E4398" s="913"/>
      <c r="F4398" s="55"/>
      <c r="L4398" s="372"/>
      <c r="M4398" s="372"/>
      <c r="S4398" s="378"/>
      <c r="T4398" s="372"/>
      <c r="U4398" s="372"/>
      <c r="V4398" s="372"/>
    </row>
    <row r="4399" spans="1:22">
      <c r="A4399" s="52"/>
      <c r="B4399" s="50">
        <f t="shared" si="76"/>
        <v>4377</v>
      </c>
      <c r="C4399" s="913"/>
      <c r="D4399" s="913"/>
      <c r="E4399" s="913"/>
      <c r="F4399" s="55"/>
      <c r="L4399" s="372"/>
      <c r="M4399" s="372"/>
      <c r="S4399" s="378"/>
      <c r="T4399" s="372"/>
      <c r="U4399" s="372"/>
      <c r="V4399" s="372"/>
    </row>
    <row r="4400" spans="1:22">
      <c r="A4400" s="52"/>
      <c r="B4400" s="50">
        <f t="shared" si="76"/>
        <v>4378</v>
      </c>
      <c r="C4400" s="913"/>
      <c r="D4400" s="913"/>
      <c r="E4400" s="913"/>
      <c r="F4400" s="55"/>
      <c r="L4400" s="372"/>
      <c r="M4400" s="372"/>
      <c r="S4400" s="378"/>
      <c r="T4400" s="372"/>
      <c r="U4400" s="372"/>
      <c r="V4400" s="372"/>
    </row>
    <row r="4401" spans="1:22">
      <c r="A4401" s="52"/>
      <c r="B4401" s="50">
        <f t="shared" si="76"/>
        <v>4379</v>
      </c>
      <c r="C4401" s="913"/>
      <c r="D4401" s="913"/>
      <c r="E4401" s="913"/>
      <c r="F4401" s="55"/>
      <c r="L4401" s="372"/>
      <c r="M4401" s="372"/>
      <c r="S4401" s="378"/>
      <c r="T4401" s="372"/>
      <c r="U4401" s="372"/>
      <c r="V4401" s="372"/>
    </row>
    <row r="4402" spans="1:22">
      <c r="A4402" s="52"/>
      <c r="B4402" s="50">
        <f t="shared" si="76"/>
        <v>4380</v>
      </c>
      <c r="C4402" s="913"/>
      <c r="D4402" s="913"/>
      <c r="E4402" s="913"/>
      <c r="F4402" s="55"/>
      <c r="L4402" s="372"/>
      <c r="M4402" s="372"/>
      <c r="S4402" s="378"/>
      <c r="T4402" s="372"/>
      <c r="U4402" s="372"/>
      <c r="V4402" s="372"/>
    </row>
    <row r="4403" spans="1:22">
      <c r="A4403" s="52"/>
      <c r="B4403" s="50">
        <f t="shared" si="76"/>
        <v>4381</v>
      </c>
      <c r="C4403" s="913"/>
      <c r="D4403" s="913"/>
      <c r="E4403" s="913"/>
      <c r="F4403" s="55"/>
      <c r="L4403" s="372"/>
      <c r="M4403" s="372"/>
      <c r="S4403" s="378"/>
      <c r="T4403" s="372"/>
      <c r="U4403" s="372"/>
      <c r="V4403" s="372"/>
    </row>
    <row r="4404" spans="1:22">
      <c r="A4404" s="52"/>
      <c r="B4404" s="50">
        <f t="shared" si="76"/>
        <v>4382</v>
      </c>
      <c r="C4404" s="913"/>
      <c r="D4404" s="913"/>
      <c r="E4404" s="913"/>
      <c r="F4404" s="55"/>
      <c r="L4404" s="372"/>
      <c r="M4404" s="372"/>
      <c r="S4404" s="378"/>
      <c r="T4404" s="372"/>
      <c r="U4404" s="372"/>
      <c r="V4404" s="372"/>
    </row>
    <row r="4405" spans="1:22">
      <c r="A4405" s="52"/>
      <c r="B4405" s="50">
        <f t="shared" si="76"/>
        <v>4383</v>
      </c>
      <c r="C4405" s="913"/>
      <c r="D4405" s="913"/>
      <c r="E4405" s="913"/>
      <c r="F4405" s="55"/>
      <c r="L4405" s="372"/>
      <c r="M4405" s="372"/>
      <c r="S4405" s="378"/>
      <c r="T4405" s="372"/>
      <c r="U4405" s="372"/>
      <c r="V4405" s="372"/>
    </row>
    <row r="4406" spans="1:22">
      <c r="A4406" s="52"/>
      <c r="B4406" s="50">
        <f t="shared" si="76"/>
        <v>4384</v>
      </c>
      <c r="C4406" s="913"/>
      <c r="D4406" s="913"/>
      <c r="E4406" s="913"/>
      <c r="F4406" s="55"/>
      <c r="L4406" s="372"/>
      <c r="M4406" s="372"/>
      <c r="S4406" s="378"/>
      <c r="T4406" s="372"/>
      <c r="U4406" s="372"/>
      <c r="V4406" s="372"/>
    </row>
    <row r="4407" spans="1:22">
      <c r="A4407" s="52"/>
      <c r="B4407" s="50">
        <f t="shared" si="76"/>
        <v>4385</v>
      </c>
      <c r="C4407" s="913"/>
      <c r="D4407" s="913"/>
      <c r="E4407" s="913"/>
      <c r="F4407" s="55"/>
      <c r="L4407" s="372"/>
      <c r="M4407" s="372"/>
      <c r="S4407" s="378"/>
      <c r="T4407" s="372"/>
      <c r="U4407" s="372"/>
      <c r="V4407" s="372"/>
    </row>
    <row r="4408" spans="1:22">
      <c r="A4408" s="52"/>
      <c r="B4408" s="50">
        <f t="shared" si="76"/>
        <v>4386</v>
      </c>
      <c r="C4408" s="913"/>
      <c r="D4408" s="913"/>
      <c r="E4408" s="913"/>
      <c r="F4408" s="55"/>
      <c r="L4408" s="372"/>
      <c r="M4408" s="372"/>
      <c r="S4408" s="378"/>
      <c r="T4408" s="372"/>
      <c r="U4408" s="372"/>
      <c r="V4408" s="372"/>
    </row>
    <row r="4409" spans="1:22">
      <c r="A4409" s="52"/>
      <c r="B4409" s="50">
        <f t="shared" si="76"/>
        <v>4387</v>
      </c>
      <c r="C4409" s="913"/>
      <c r="D4409" s="913"/>
      <c r="E4409" s="913"/>
      <c r="F4409" s="55"/>
      <c r="L4409" s="372"/>
      <c r="M4409" s="372"/>
      <c r="S4409" s="378"/>
      <c r="T4409" s="372"/>
      <c r="U4409" s="372"/>
      <c r="V4409" s="372"/>
    </row>
    <row r="4410" spans="1:22">
      <c r="A4410" s="52"/>
      <c r="B4410" s="50">
        <f t="shared" si="76"/>
        <v>4388</v>
      </c>
      <c r="C4410" s="913"/>
      <c r="D4410" s="913"/>
      <c r="E4410" s="913"/>
      <c r="F4410" s="55"/>
      <c r="L4410" s="372"/>
      <c r="M4410" s="372"/>
      <c r="S4410" s="378"/>
      <c r="T4410" s="372"/>
      <c r="U4410" s="372"/>
      <c r="V4410" s="372"/>
    </row>
    <row r="4411" spans="1:22">
      <c r="A4411" s="52"/>
      <c r="B4411" s="50">
        <f t="shared" si="76"/>
        <v>4389</v>
      </c>
      <c r="C4411" s="913"/>
      <c r="D4411" s="913"/>
      <c r="E4411" s="913"/>
      <c r="F4411" s="55"/>
      <c r="L4411" s="372"/>
      <c r="M4411" s="372"/>
      <c r="S4411" s="378"/>
      <c r="T4411" s="372"/>
      <c r="U4411" s="372"/>
      <c r="V4411" s="372"/>
    </row>
    <row r="4412" spans="1:22">
      <c r="A4412" s="52"/>
      <c r="B4412" s="50">
        <f t="shared" si="76"/>
        <v>4390</v>
      </c>
      <c r="C4412" s="913"/>
      <c r="D4412" s="913"/>
      <c r="E4412" s="913"/>
      <c r="F4412" s="55"/>
      <c r="L4412" s="372"/>
      <c r="M4412" s="372"/>
      <c r="S4412" s="378"/>
      <c r="T4412" s="372"/>
      <c r="U4412" s="372"/>
      <c r="V4412" s="372"/>
    </row>
    <row r="4413" spans="1:22">
      <c r="A4413" s="52"/>
      <c r="B4413" s="50">
        <f t="shared" si="76"/>
        <v>4391</v>
      </c>
      <c r="C4413" s="913"/>
      <c r="D4413" s="913"/>
      <c r="E4413" s="913"/>
      <c r="F4413" s="55"/>
      <c r="L4413" s="372"/>
      <c r="M4413" s="372"/>
      <c r="S4413" s="378"/>
      <c r="T4413" s="372"/>
      <c r="U4413" s="372"/>
      <c r="V4413" s="372"/>
    </row>
    <row r="4414" spans="1:22">
      <c r="A4414" s="52"/>
      <c r="B4414" s="50">
        <f t="shared" si="76"/>
        <v>4392</v>
      </c>
      <c r="C4414" s="913"/>
      <c r="D4414" s="913"/>
      <c r="E4414" s="913"/>
      <c r="F4414" s="55"/>
      <c r="L4414" s="372"/>
      <c r="M4414" s="372"/>
      <c r="S4414" s="378"/>
      <c r="T4414" s="372"/>
      <c r="U4414" s="372"/>
      <c r="V4414" s="372"/>
    </row>
    <row r="4415" spans="1:22">
      <c r="A4415" s="52"/>
      <c r="B4415" s="50">
        <f t="shared" si="76"/>
        <v>4393</v>
      </c>
      <c r="C4415" s="913"/>
      <c r="D4415" s="913"/>
      <c r="E4415" s="913"/>
      <c r="F4415" s="55"/>
      <c r="L4415" s="372"/>
      <c r="M4415" s="372"/>
      <c r="S4415" s="378"/>
      <c r="T4415" s="372"/>
      <c r="U4415" s="372"/>
      <c r="V4415" s="372"/>
    </row>
    <row r="4416" spans="1:22">
      <c r="A4416" s="52"/>
      <c r="B4416" s="50">
        <f t="shared" si="76"/>
        <v>4394</v>
      </c>
      <c r="C4416" s="913"/>
      <c r="D4416" s="913"/>
      <c r="E4416" s="913"/>
      <c r="F4416" s="55"/>
      <c r="L4416" s="372"/>
      <c r="M4416" s="372"/>
      <c r="S4416" s="378"/>
      <c r="T4416" s="372"/>
      <c r="U4416" s="372"/>
      <c r="V4416" s="372"/>
    </row>
    <row r="4417" spans="1:22">
      <c r="A4417" s="52"/>
      <c r="B4417" s="50">
        <f t="shared" si="76"/>
        <v>4395</v>
      </c>
      <c r="C4417" s="913"/>
      <c r="D4417" s="913"/>
      <c r="E4417" s="913"/>
      <c r="F4417" s="55"/>
      <c r="L4417" s="372"/>
      <c r="M4417" s="372"/>
      <c r="S4417" s="378"/>
      <c r="T4417" s="372"/>
      <c r="U4417" s="372"/>
      <c r="V4417" s="372"/>
    </row>
    <row r="4418" spans="1:22">
      <c r="A4418" s="52"/>
      <c r="B4418" s="50">
        <f t="shared" si="76"/>
        <v>4396</v>
      </c>
      <c r="C4418" s="913"/>
      <c r="D4418" s="913"/>
      <c r="E4418" s="913"/>
      <c r="F4418" s="55"/>
      <c r="L4418" s="372"/>
      <c r="M4418" s="372"/>
      <c r="S4418" s="378"/>
      <c r="T4418" s="372"/>
      <c r="U4418" s="372"/>
      <c r="V4418" s="372"/>
    </row>
    <row r="4419" spans="1:22">
      <c r="A4419" s="52"/>
      <c r="B4419" s="50">
        <f t="shared" si="76"/>
        <v>4397</v>
      </c>
      <c r="C4419" s="913"/>
      <c r="D4419" s="913"/>
      <c r="E4419" s="913"/>
      <c r="F4419" s="55"/>
      <c r="L4419" s="372"/>
      <c r="M4419" s="372"/>
      <c r="S4419" s="378"/>
      <c r="T4419" s="372"/>
      <c r="U4419" s="372"/>
      <c r="V4419" s="372"/>
    </row>
    <row r="4420" spans="1:22">
      <c r="A4420" s="52"/>
      <c r="B4420" s="50">
        <f t="shared" si="76"/>
        <v>4398</v>
      </c>
      <c r="C4420" s="913"/>
      <c r="D4420" s="913"/>
      <c r="E4420" s="913"/>
      <c r="F4420" s="55"/>
      <c r="L4420" s="372"/>
      <c r="M4420" s="372"/>
      <c r="S4420" s="378"/>
      <c r="T4420" s="372"/>
      <c r="U4420" s="372"/>
      <c r="V4420" s="372"/>
    </row>
    <row r="4421" spans="1:22">
      <c r="A4421" s="52"/>
      <c r="B4421" s="50">
        <f t="shared" si="76"/>
        <v>4399</v>
      </c>
      <c r="C4421" s="913"/>
      <c r="D4421" s="913"/>
      <c r="E4421" s="913"/>
      <c r="F4421" s="55"/>
      <c r="L4421" s="372"/>
      <c r="M4421" s="372"/>
      <c r="S4421" s="378"/>
      <c r="T4421" s="372"/>
      <c r="U4421" s="372"/>
      <c r="V4421" s="372"/>
    </row>
    <row r="4422" spans="1:22">
      <c r="A4422" s="52"/>
      <c r="B4422" s="50">
        <f t="shared" si="76"/>
        <v>4400</v>
      </c>
      <c r="C4422" s="913"/>
      <c r="D4422" s="913"/>
      <c r="E4422" s="913"/>
      <c r="F4422" s="55"/>
      <c r="L4422" s="372"/>
      <c r="M4422" s="372"/>
      <c r="S4422" s="378"/>
      <c r="T4422" s="372"/>
      <c r="U4422" s="372"/>
      <c r="V4422" s="372"/>
    </row>
    <row r="4423" spans="1:22">
      <c r="A4423" s="52"/>
      <c r="B4423" s="50">
        <f t="shared" si="76"/>
        <v>4401</v>
      </c>
      <c r="C4423" s="913"/>
      <c r="D4423" s="913"/>
      <c r="E4423" s="913"/>
      <c r="F4423" s="55"/>
      <c r="L4423" s="372"/>
      <c r="M4423" s="372"/>
      <c r="S4423" s="378"/>
      <c r="T4423" s="372"/>
      <c r="U4423" s="372"/>
      <c r="V4423" s="372"/>
    </row>
    <row r="4424" spans="1:22">
      <c r="A4424" s="52"/>
      <c r="B4424" s="50">
        <f t="shared" si="76"/>
        <v>4402</v>
      </c>
      <c r="C4424" s="913"/>
      <c r="D4424" s="913"/>
      <c r="E4424" s="913"/>
      <c r="F4424" s="55"/>
      <c r="L4424" s="372"/>
      <c r="M4424" s="372"/>
      <c r="S4424" s="378"/>
      <c r="T4424" s="372"/>
      <c r="U4424" s="372"/>
      <c r="V4424" s="372"/>
    </row>
    <row r="4425" spans="1:22">
      <c r="A4425" s="52"/>
      <c r="B4425" s="50">
        <f t="shared" si="76"/>
        <v>4403</v>
      </c>
      <c r="C4425" s="913"/>
      <c r="D4425" s="913"/>
      <c r="E4425" s="913"/>
      <c r="F4425" s="55"/>
      <c r="L4425" s="372"/>
      <c r="M4425" s="372"/>
      <c r="S4425" s="378"/>
      <c r="T4425" s="372"/>
      <c r="U4425" s="372"/>
      <c r="V4425" s="372"/>
    </row>
    <row r="4426" spans="1:22">
      <c r="A4426" s="52"/>
      <c r="B4426" s="50">
        <f t="shared" si="76"/>
        <v>4404</v>
      </c>
      <c r="C4426" s="913"/>
      <c r="D4426" s="913"/>
      <c r="E4426" s="913"/>
      <c r="F4426" s="55"/>
      <c r="L4426" s="372"/>
      <c r="M4426" s="372"/>
      <c r="S4426" s="378"/>
      <c r="T4426" s="372"/>
      <c r="U4426" s="372"/>
      <c r="V4426" s="372"/>
    </row>
    <row r="4427" spans="1:22">
      <c r="A4427" s="52"/>
      <c r="B4427" s="50">
        <f t="shared" si="76"/>
        <v>4405</v>
      </c>
      <c r="C4427" s="913"/>
      <c r="D4427" s="913"/>
      <c r="E4427" s="913"/>
      <c r="F4427" s="55"/>
      <c r="L4427" s="372"/>
      <c r="M4427" s="372"/>
      <c r="S4427" s="378"/>
      <c r="T4427" s="372"/>
      <c r="U4427" s="372"/>
      <c r="V4427" s="372"/>
    </row>
    <row r="4428" spans="1:22">
      <c r="A4428" s="52"/>
      <c r="B4428" s="50">
        <f t="shared" si="76"/>
        <v>4406</v>
      </c>
      <c r="C4428" s="913"/>
      <c r="D4428" s="913"/>
      <c r="E4428" s="913"/>
      <c r="F4428" s="55"/>
      <c r="L4428" s="372"/>
      <c r="M4428" s="372"/>
      <c r="S4428" s="378"/>
      <c r="T4428" s="372"/>
      <c r="U4428" s="372"/>
      <c r="V4428" s="372"/>
    </row>
    <row r="4429" spans="1:22">
      <c r="A4429" s="52"/>
      <c r="B4429" s="50">
        <f t="shared" si="76"/>
        <v>4407</v>
      </c>
      <c r="C4429" s="913"/>
      <c r="D4429" s="913"/>
      <c r="E4429" s="913"/>
      <c r="F4429" s="55"/>
      <c r="L4429" s="372"/>
      <c r="M4429" s="372"/>
      <c r="S4429" s="378"/>
      <c r="T4429" s="372"/>
      <c r="U4429" s="372"/>
      <c r="V4429" s="372"/>
    </row>
    <row r="4430" spans="1:22">
      <c r="A4430" s="52"/>
      <c r="B4430" s="50">
        <f t="shared" si="76"/>
        <v>4408</v>
      </c>
      <c r="C4430" s="913"/>
      <c r="D4430" s="913"/>
      <c r="E4430" s="913"/>
      <c r="F4430" s="55"/>
      <c r="L4430" s="372"/>
      <c r="M4430" s="372"/>
      <c r="S4430" s="378"/>
      <c r="T4430" s="372"/>
      <c r="U4430" s="372"/>
      <c r="V4430" s="372"/>
    </row>
    <row r="4431" spans="1:22">
      <c r="A4431" s="52"/>
      <c r="B4431" s="50">
        <f t="shared" si="76"/>
        <v>4409</v>
      </c>
      <c r="C4431" s="913"/>
      <c r="D4431" s="913"/>
      <c r="E4431" s="913"/>
      <c r="F4431" s="55"/>
      <c r="L4431" s="372"/>
      <c r="M4431" s="372"/>
      <c r="S4431" s="378"/>
      <c r="T4431" s="372"/>
      <c r="U4431" s="372"/>
      <c r="V4431" s="372"/>
    </row>
    <row r="4432" spans="1:22">
      <c r="A4432" s="52"/>
      <c r="B4432" s="50">
        <f t="shared" si="76"/>
        <v>4410</v>
      </c>
      <c r="C4432" s="913"/>
      <c r="D4432" s="913"/>
      <c r="E4432" s="913"/>
      <c r="F4432" s="55"/>
      <c r="L4432" s="372"/>
      <c r="M4432" s="372"/>
      <c r="S4432" s="378"/>
      <c r="T4432" s="372"/>
      <c r="U4432" s="372"/>
      <c r="V4432" s="372"/>
    </row>
    <row r="4433" spans="1:22">
      <c r="A4433" s="52"/>
      <c r="B4433" s="50">
        <f t="shared" si="76"/>
        <v>4411</v>
      </c>
      <c r="C4433" s="913"/>
      <c r="D4433" s="913"/>
      <c r="E4433" s="913"/>
      <c r="F4433" s="55"/>
      <c r="L4433" s="372"/>
      <c r="M4433" s="372"/>
      <c r="S4433" s="378"/>
      <c r="T4433" s="372"/>
      <c r="U4433" s="372"/>
      <c r="V4433" s="372"/>
    </row>
    <row r="4434" spans="1:22">
      <c r="A4434" s="52"/>
      <c r="B4434" s="50">
        <f t="shared" si="76"/>
        <v>4412</v>
      </c>
      <c r="C4434" s="913"/>
      <c r="D4434" s="913"/>
      <c r="E4434" s="913"/>
      <c r="F4434" s="55"/>
      <c r="L4434" s="372"/>
      <c r="M4434" s="372"/>
      <c r="S4434" s="378"/>
      <c r="T4434" s="372"/>
      <c r="U4434" s="372"/>
      <c r="V4434" s="372"/>
    </row>
    <row r="4435" spans="1:22">
      <c r="A4435" s="52"/>
      <c r="B4435" s="50">
        <f t="shared" si="76"/>
        <v>4413</v>
      </c>
      <c r="C4435" s="913"/>
      <c r="D4435" s="913"/>
      <c r="E4435" s="913"/>
      <c r="F4435" s="55"/>
      <c r="L4435" s="372"/>
      <c r="M4435" s="372"/>
      <c r="S4435" s="378"/>
      <c r="T4435" s="372"/>
      <c r="U4435" s="372"/>
      <c r="V4435" s="372"/>
    </row>
    <row r="4436" spans="1:22">
      <c r="A4436" s="52"/>
      <c r="B4436" s="50">
        <f t="shared" si="76"/>
        <v>4414</v>
      </c>
      <c r="C4436" s="913"/>
      <c r="D4436" s="913"/>
      <c r="E4436" s="913"/>
      <c r="F4436" s="55"/>
      <c r="L4436" s="372"/>
      <c r="M4436" s="372"/>
      <c r="S4436" s="378"/>
      <c r="T4436" s="372"/>
      <c r="U4436" s="372"/>
      <c r="V4436" s="372"/>
    </row>
    <row r="4437" spans="1:22">
      <c r="A4437" s="52"/>
      <c r="B4437" s="50">
        <f t="shared" si="76"/>
        <v>4415</v>
      </c>
      <c r="C4437" s="913"/>
      <c r="D4437" s="913"/>
      <c r="E4437" s="913"/>
      <c r="F4437" s="55"/>
      <c r="L4437" s="372"/>
      <c r="M4437" s="372"/>
      <c r="S4437" s="378"/>
      <c r="T4437" s="372"/>
      <c r="U4437" s="372"/>
      <c r="V4437" s="372"/>
    </row>
    <row r="4438" spans="1:22">
      <c r="A4438" s="52"/>
      <c r="B4438" s="50">
        <f t="shared" si="76"/>
        <v>4416</v>
      </c>
      <c r="C4438" s="913"/>
      <c r="D4438" s="913"/>
      <c r="E4438" s="913"/>
      <c r="F4438" s="55"/>
      <c r="L4438" s="372"/>
      <c r="M4438" s="372"/>
      <c r="S4438" s="378"/>
      <c r="T4438" s="372"/>
      <c r="U4438" s="372"/>
      <c r="V4438" s="372"/>
    </row>
    <row r="4439" spans="1:22">
      <c r="A4439" s="52"/>
      <c r="B4439" s="50">
        <f t="shared" si="76"/>
        <v>4417</v>
      </c>
      <c r="C4439" s="913"/>
      <c r="D4439" s="913"/>
      <c r="E4439" s="913"/>
      <c r="F4439" s="55"/>
      <c r="L4439" s="372"/>
      <c r="M4439" s="372"/>
      <c r="S4439" s="378"/>
      <c r="T4439" s="372"/>
      <c r="U4439" s="372"/>
      <c r="V4439" s="372"/>
    </row>
    <row r="4440" spans="1:22">
      <c r="A4440" s="52"/>
      <c r="B4440" s="50">
        <f t="shared" si="76"/>
        <v>4418</v>
      </c>
      <c r="C4440" s="913"/>
      <c r="D4440" s="913"/>
      <c r="E4440" s="913"/>
      <c r="F4440" s="55"/>
      <c r="L4440" s="372"/>
      <c r="M4440" s="372"/>
      <c r="S4440" s="378"/>
      <c r="T4440" s="372"/>
      <c r="U4440" s="372"/>
      <c r="V4440" s="372"/>
    </row>
    <row r="4441" spans="1:22">
      <c r="A4441" s="52"/>
      <c r="B4441" s="50">
        <f t="shared" ref="B4441:B4504" si="77">B4440+1</f>
        <v>4419</v>
      </c>
      <c r="C4441" s="913"/>
      <c r="D4441" s="913"/>
      <c r="E4441" s="913"/>
      <c r="F4441" s="55"/>
      <c r="L4441" s="372"/>
      <c r="M4441" s="372"/>
      <c r="S4441" s="378"/>
      <c r="T4441" s="372"/>
      <c r="U4441" s="372"/>
      <c r="V4441" s="372"/>
    </row>
    <row r="4442" spans="1:22">
      <c r="A4442" s="52"/>
      <c r="B4442" s="50">
        <f t="shared" si="77"/>
        <v>4420</v>
      </c>
      <c r="C4442" s="913"/>
      <c r="D4442" s="913"/>
      <c r="E4442" s="913"/>
      <c r="F4442" s="55"/>
      <c r="L4442" s="372"/>
      <c r="M4442" s="372"/>
      <c r="S4442" s="378"/>
      <c r="T4442" s="372"/>
      <c r="U4442" s="372"/>
      <c r="V4442" s="372"/>
    </row>
    <row r="4443" spans="1:22">
      <c r="A4443" s="52"/>
      <c r="B4443" s="50">
        <f t="shared" si="77"/>
        <v>4421</v>
      </c>
      <c r="C4443" s="913"/>
      <c r="D4443" s="913"/>
      <c r="E4443" s="913"/>
      <c r="F4443" s="55"/>
      <c r="L4443" s="372"/>
      <c r="M4443" s="372"/>
      <c r="S4443" s="378"/>
      <c r="T4443" s="372"/>
      <c r="U4443" s="372"/>
      <c r="V4443" s="372"/>
    </row>
    <row r="4444" spans="1:22">
      <c r="A4444" s="52"/>
      <c r="B4444" s="50">
        <f t="shared" si="77"/>
        <v>4422</v>
      </c>
      <c r="C4444" s="913"/>
      <c r="D4444" s="913"/>
      <c r="E4444" s="913"/>
      <c r="F4444" s="55"/>
      <c r="L4444" s="372"/>
      <c r="M4444" s="372"/>
      <c r="S4444" s="378"/>
      <c r="T4444" s="372"/>
      <c r="U4444" s="372"/>
      <c r="V4444" s="372"/>
    </row>
    <row r="4445" spans="1:22">
      <c r="A4445" s="52"/>
      <c r="B4445" s="50">
        <f t="shared" si="77"/>
        <v>4423</v>
      </c>
      <c r="C4445" s="913"/>
      <c r="D4445" s="913"/>
      <c r="E4445" s="913"/>
      <c r="F4445" s="55"/>
      <c r="L4445" s="372"/>
      <c r="M4445" s="372"/>
      <c r="S4445" s="378"/>
      <c r="T4445" s="372"/>
      <c r="U4445" s="372"/>
      <c r="V4445" s="372"/>
    </row>
    <row r="4446" spans="1:22">
      <c r="A4446" s="52"/>
      <c r="B4446" s="50">
        <f t="shared" si="77"/>
        <v>4424</v>
      </c>
      <c r="C4446" s="913"/>
      <c r="D4446" s="913"/>
      <c r="E4446" s="913"/>
      <c r="F4446" s="55"/>
      <c r="L4446" s="372"/>
      <c r="M4446" s="372"/>
      <c r="S4446" s="378"/>
      <c r="T4446" s="372"/>
      <c r="U4446" s="372"/>
      <c r="V4446" s="372"/>
    </row>
    <row r="4447" spans="1:22">
      <c r="A4447" s="52"/>
      <c r="B4447" s="50">
        <f t="shared" si="77"/>
        <v>4425</v>
      </c>
      <c r="C4447" s="913"/>
      <c r="D4447" s="913"/>
      <c r="E4447" s="913"/>
      <c r="F4447" s="55"/>
      <c r="L4447" s="372"/>
      <c r="M4447" s="372"/>
      <c r="S4447" s="378"/>
      <c r="T4447" s="372"/>
      <c r="U4447" s="372"/>
      <c r="V4447" s="372"/>
    </row>
    <row r="4448" spans="1:22">
      <c r="A4448" s="52"/>
      <c r="B4448" s="50">
        <f t="shared" si="77"/>
        <v>4426</v>
      </c>
      <c r="C4448" s="913"/>
      <c r="D4448" s="913"/>
      <c r="E4448" s="913"/>
      <c r="F4448" s="55"/>
      <c r="L4448" s="372"/>
      <c r="M4448" s="372"/>
      <c r="S4448" s="378"/>
      <c r="T4448" s="372"/>
      <c r="U4448" s="372"/>
      <c r="V4448" s="372"/>
    </row>
    <row r="4449" spans="1:22">
      <c r="A4449" s="52"/>
      <c r="B4449" s="50">
        <f t="shared" si="77"/>
        <v>4427</v>
      </c>
      <c r="C4449" s="913"/>
      <c r="D4449" s="913"/>
      <c r="E4449" s="913"/>
      <c r="F4449" s="55"/>
      <c r="L4449" s="372"/>
      <c r="M4449" s="372"/>
      <c r="S4449" s="378"/>
      <c r="T4449" s="372"/>
      <c r="U4449" s="372"/>
      <c r="V4449" s="372"/>
    </row>
    <row r="4450" spans="1:22">
      <c r="A4450" s="52"/>
      <c r="B4450" s="50">
        <f t="shared" si="77"/>
        <v>4428</v>
      </c>
      <c r="C4450" s="913"/>
      <c r="D4450" s="913"/>
      <c r="E4450" s="913"/>
      <c r="F4450" s="55"/>
      <c r="L4450" s="372"/>
      <c r="M4450" s="372"/>
      <c r="S4450" s="378"/>
      <c r="T4450" s="372"/>
      <c r="U4450" s="372"/>
      <c r="V4450" s="372"/>
    </row>
    <row r="4451" spans="1:22">
      <c r="A4451" s="52"/>
      <c r="B4451" s="50">
        <f t="shared" si="77"/>
        <v>4429</v>
      </c>
      <c r="C4451" s="913"/>
      <c r="D4451" s="913"/>
      <c r="E4451" s="913"/>
      <c r="F4451" s="55"/>
      <c r="L4451" s="372"/>
      <c r="M4451" s="372"/>
      <c r="S4451" s="378"/>
      <c r="T4451" s="372"/>
      <c r="U4451" s="372"/>
      <c r="V4451" s="372"/>
    </row>
    <row r="4452" spans="1:22">
      <c r="A4452" s="52"/>
      <c r="B4452" s="50">
        <f t="shared" si="77"/>
        <v>4430</v>
      </c>
      <c r="C4452" s="913"/>
      <c r="D4452" s="913"/>
      <c r="E4452" s="913"/>
      <c r="F4452" s="55"/>
      <c r="L4452" s="372"/>
      <c r="M4452" s="372"/>
      <c r="S4452" s="378"/>
      <c r="T4452" s="372"/>
      <c r="U4452" s="372"/>
      <c r="V4452" s="372"/>
    </row>
    <row r="4453" spans="1:22">
      <c r="A4453" s="52"/>
      <c r="B4453" s="50">
        <f t="shared" si="77"/>
        <v>4431</v>
      </c>
      <c r="C4453" s="913"/>
      <c r="D4453" s="913"/>
      <c r="E4453" s="913"/>
      <c r="F4453" s="55"/>
      <c r="L4453" s="372"/>
      <c r="M4453" s="372"/>
      <c r="S4453" s="378"/>
      <c r="T4453" s="372"/>
      <c r="U4453" s="372"/>
      <c r="V4453" s="372"/>
    </row>
    <row r="4454" spans="1:22">
      <c r="A4454" s="52"/>
      <c r="B4454" s="50">
        <f t="shared" si="77"/>
        <v>4432</v>
      </c>
      <c r="C4454" s="913"/>
      <c r="D4454" s="913"/>
      <c r="E4454" s="913"/>
      <c r="F4454" s="55"/>
      <c r="L4454" s="372"/>
      <c r="M4454" s="372"/>
      <c r="S4454" s="378"/>
      <c r="T4454" s="372"/>
      <c r="U4454" s="372"/>
      <c r="V4454" s="372"/>
    </row>
    <row r="4455" spans="1:22">
      <c r="A4455" s="52"/>
      <c r="B4455" s="50">
        <f t="shared" si="77"/>
        <v>4433</v>
      </c>
      <c r="C4455" s="913"/>
      <c r="D4455" s="913"/>
      <c r="E4455" s="913"/>
      <c r="F4455" s="55"/>
      <c r="L4455" s="372"/>
      <c r="M4455" s="372"/>
      <c r="S4455" s="378"/>
      <c r="T4455" s="372"/>
      <c r="U4455" s="372"/>
      <c r="V4455" s="372"/>
    </row>
    <row r="4456" spans="1:22">
      <c r="A4456" s="52"/>
      <c r="B4456" s="50">
        <f t="shared" si="77"/>
        <v>4434</v>
      </c>
      <c r="C4456" s="913"/>
      <c r="D4456" s="913"/>
      <c r="E4456" s="913"/>
      <c r="F4456" s="55"/>
      <c r="L4456" s="372"/>
      <c r="M4456" s="372"/>
      <c r="S4456" s="378"/>
      <c r="T4456" s="372"/>
      <c r="U4456" s="372"/>
      <c r="V4456" s="372"/>
    </row>
    <row r="4457" spans="1:22">
      <c r="A4457" s="52"/>
      <c r="B4457" s="50">
        <f t="shared" si="77"/>
        <v>4435</v>
      </c>
      <c r="C4457" s="913"/>
      <c r="D4457" s="913"/>
      <c r="E4457" s="913"/>
      <c r="F4457" s="55"/>
      <c r="L4457" s="372"/>
      <c r="M4457" s="372"/>
      <c r="S4457" s="378"/>
      <c r="T4457" s="372"/>
      <c r="U4457" s="372"/>
      <c r="V4457" s="372"/>
    </row>
    <row r="4458" spans="1:22">
      <c r="A4458" s="52"/>
      <c r="B4458" s="50">
        <f t="shared" si="77"/>
        <v>4436</v>
      </c>
      <c r="C4458" s="913"/>
      <c r="D4458" s="913"/>
      <c r="E4458" s="913"/>
      <c r="F4458" s="55"/>
      <c r="L4458" s="372"/>
      <c r="M4458" s="372"/>
      <c r="S4458" s="378"/>
      <c r="T4458" s="372"/>
      <c r="U4458" s="372"/>
      <c r="V4458" s="372"/>
    </row>
    <row r="4459" spans="1:22">
      <c r="A4459" s="52"/>
      <c r="B4459" s="50">
        <f t="shared" si="77"/>
        <v>4437</v>
      </c>
      <c r="C4459" s="913"/>
      <c r="D4459" s="913"/>
      <c r="E4459" s="913"/>
      <c r="F4459" s="55"/>
      <c r="L4459" s="372"/>
      <c r="M4459" s="372"/>
      <c r="S4459" s="378"/>
      <c r="T4459" s="372"/>
      <c r="U4459" s="372"/>
      <c r="V4459" s="372"/>
    </row>
    <row r="4460" spans="1:22">
      <c r="A4460" s="52"/>
      <c r="B4460" s="50">
        <f t="shared" si="77"/>
        <v>4438</v>
      </c>
      <c r="C4460" s="913"/>
      <c r="D4460" s="913"/>
      <c r="E4460" s="913"/>
      <c r="F4460" s="55"/>
      <c r="L4460" s="372"/>
      <c r="M4460" s="372"/>
      <c r="S4460" s="378"/>
      <c r="T4460" s="372"/>
      <c r="U4460" s="372"/>
      <c r="V4460" s="372"/>
    </row>
    <row r="4461" spans="1:22">
      <c r="A4461" s="52"/>
      <c r="B4461" s="50">
        <f t="shared" si="77"/>
        <v>4439</v>
      </c>
      <c r="C4461" s="913"/>
      <c r="D4461" s="913"/>
      <c r="E4461" s="913"/>
      <c r="F4461" s="55"/>
      <c r="L4461" s="372"/>
      <c r="M4461" s="372"/>
      <c r="S4461" s="378"/>
      <c r="T4461" s="372"/>
      <c r="U4461" s="372"/>
      <c r="V4461" s="372"/>
    </row>
    <row r="4462" spans="1:22">
      <c r="A4462" s="52"/>
      <c r="B4462" s="50">
        <f t="shared" si="77"/>
        <v>4440</v>
      </c>
      <c r="C4462" s="913"/>
      <c r="D4462" s="913"/>
      <c r="E4462" s="913"/>
      <c r="F4462" s="55"/>
      <c r="L4462" s="372"/>
      <c r="M4462" s="372"/>
      <c r="S4462" s="378"/>
      <c r="T4462" s="372"/>
      <c r="U4462" s="372"/>
      <c r="V4462" s="372"/>
    </row>
    <row r="4463" spans="1:22">
      <c r="A4463" s="52"/>
      <c r="B4463" s="50">
        <f t="shared" si="77"/>
        <v>4441</v>
      </c>
      <c r="C4463" s="913"/>
      <c r="D4463" s="913"/>
      <c r="E4463" s="913"/>
      <c r="F4463" s="55"/>
      <c r="L4463" s="372"/>
      <c r="M4463" s="372"/>
      <c r="S4463" s="378"/>
      <c r="T4463" s="372"/>
      <c r="U4463" s="372"/>
      <c r="V4463" s="372"/>
    </row>
    <row r="4464" spans="1:22">
      <c r="A4464" s="52"/>
      <c r="B4464" s="50">
        <f t="shared" si="77"/>
        <v>4442</v>
      </c>
      <c r="C4464" s="913"/>
      <c r="D4464" s="913"/>
      <c r="E4464" s="913"/>
      <c r="F4464" s="55"/>
      <c r="L4464" s="372"/>
      <c r="M4464" s="372"/>
      <c r="S4464" s="378"/>
      <c r="T4464" s="372"/>
      <c r="U4464" s="372"/>
      <c r="V4464" s="372"/>
    </row>
    <row r="4465" spans="1:22">
      <c r="A4465" s="52"/>
      <c r="B4465" s="50">
        <f t="shared" si="77"/>
        <v>4443</v>
      </c>
      <c r="C4465" s="913"/>
      <c r="D4465" s="913"/>
      <c r="E4465" s="913"/>
      <c r="F4465" s="55"/>
      <c r="L4465" s="372"/>
      <c r="M4465" s="372"/>
      <c r="S4465" s="378"/>
      <c r="T4465" s="372"/>
      <c r="U4465" s="372"/>
      <c r="V4465" s="372"/>
    </row>
    <row r="4466" spans="1:22">
      <c r="A4466" s="52"/>
      <c r="B4466" s="50">
        <f t="shared" si="77"/>
        <v>4444</v>
      </c>
      <c r="C4466" s="913"/>
      <c r="D4466" s="913"/>
      <c r="E4466" s="913"/>
      <c r="F4466" s="55"/>
      <c r="L4466" s="372"/>
      <c r="M4466" s="372"/>
      <c r="S4466" s="378"/>
      <c r="T4466" s="372"/>
      <c r="U4466" s="372"/>
      <c r="V4466" s="372"/>
    </row>
    <row r="4467" spans="1:22">
      <c r="A4467" s="52"/>
      <c r="B4467" s="50">
        <f t="shared" si="77"/>
        <v>4445</v>
      </c>
      <c r="C4467" s="913"/>
      <c r="D4467" s="913"/>
      <c r="E4467" s="913"/>
      <c r="F4467" s="55"/>
      <c r="L4467" s="372"/>
      <c r="M4467" s="372"/>
      <c r="S4467" s="378"/>
      <c r="T4467" s="372"/>
      <c r="U4467" s="372"/>
      <c r="V4467" s="372"/>
    </row>
    <row r="4468" spans="1:22">
      <c r="A4468" s="52"/>
      <c r="B4468" s="50">
        <f t="shared" si="77"/>
        <v>4446</v>
      </c>
      <c r="C4468" s="913"/>
      <c r="D4468" s="913"/>
      <c r="E4468" s="913"/>
      <c r="F4468" s="55"/>
      <c r="L4468" s="372"/>
      <c r="M4468" s="372"/>
      <c r="S4468" s="378"/>
      <c r="T4468" s="372"/>
      <c r="U4468" s="372"/>
      <c r="V4468" s="372"/>
    </row>
    <row r="4469" spans="1:22">
      <c r="A4469" s="52"/>
      <c r="B4469" s="50">
        <f t="shared" si="77"/>
        <v>4447</v>
      </c>
      <c r="C4469" s="913"/>
      <c r="D4469" s="913"/>
      <c r="E4469" s="913"/>
      <c r="F4469" s="55"/>
      <c r="L4469" s="372"/>
      <c r="M4469" s="372"/>
      <c r="S4469" s="378"/>
      <c r="T4469" s="372"/>
      <c r="U4469" s="372"/>
      <c r="V4469" s="372"/>
    </row>
    <row r="4470" spans="1:22">
      <c r="A4470" s="52"/>
      <c r="B4470" s="50">
        <f t="shared" si="77"/>
        <v>4448</v>
      </c>
      <c r="C4470" s="913"/>
      <c r="D4470" s="913"/>
      <c r="E4470" s="913"/>
      <c r="F4470" s="55"/>
      <c r="L4470" s="372"/>
      <c r="M4470" s="372"/>
      <c r="S4470" s="378"/>
      <c r="T4470" s="372"/>
      <c r="U4470" s="372"/>
      <c r="V4470" s="372"/>
    </row>
    <row r="4471" spans="1:22">
      <c r="A4471" s="52"/>
      <c r="B4471" s="50">
        <f t="shared" si="77"/>
        <v>4449</v>
      </c>
      <c r="C4471" s="913"/>
      <c r="D4471" s="913"/>
      <c r="E4471" s="913"/>
      <c r="F4471" s="55"/>
      <c r="L4471" s="372"/>
      <c r="M4471" s="372"/>
      <c r="S4471" s="378"/>
      <c r="T4471" s="372"/>
      <c r="U4471" s="372"/>
      <c r="V4471" s="372"/>
    </row>
    <row r="4472" spans="1:22">
      <c r="A4472" s="52"/>
      <c r="B4472" s="50">
        <f t="shared" si="77"/>
        <v>4450</v>
      </c>
      <c r="C4472" s="913"/>
      <c r="D4472" s="913"/>
      <c r="E4472" s="913"/>
      <c r="F4472" s="55"/>
      <c r="L4472" s="372"/>
      <c r="M4472" s="372"/>
      <c r="S4472" s="378"/>
      <c r="T4472" s="372"/>
      <c r="U4472" s="372"/>
      <c r="V4472" s="372"/>
    </row>
    <row r="4473" spans="1:22">
      <c r="A4473" s="52"/>
      <c r="B4473" s="50">
        <f t="shared" si="77"/>
        <v>4451</v>
      </c>
      <c r="C4473" s="913"/>
      <c r="D4473" s="913"/>
      <c r="E4473" s="913"/>
      <c r="F4473" s="55"/>
      <c r="L4473" s="372"/>
      <c r="M4473" s="372"/>
      <c r="S4473" s="378"/>
      <c r="T4473" s="372"/>
      <c r="U4473" s="372"/>
      <c r="V4473" s="372"/>
    </row>
    <row r="4474" spans="1:22">
      <c r="A4474" s="52"/>
      <c r="B4474" s="50">
        <f t="shared" si="77"/>
        <v>4452</v>
      </c>
      <c r="C4474" s="913"/>
      <c r="D4474" s="913"/>
      <c r="E4474" s="913"/>
      <c r="F4474" s="55"/>
      <c r="L4474" s="372"/>
      <c r="M4474" s="372"/>
      <c r="S4474" s="378"/>
      <c r="T4474" s="372"/>
      <c r="U4474" s="372"/>
      <c r="V4474" s="372"/>
    </row>
    <row r="4475" spans="1:22">
      <c r="A4475" s="52"/>
      <c r="B4475" s="50">
        <f t="shared" si="77"/>
        <v>4453</v>
      </c>
      <c r="C4475" s="913"/>
      <c r="D4475" s="913"/>
      <c r="E4475" s="913"/>
      <c r="F4475" s="55"/>
      <c r="L4475" s="372"/>
      <c r="M4475" s="372"/>
      <c r="S4475" s="378"/>
      <c r="T4475" s="372"/>
      <c r="U4475" s="372"/>
      <c r="V4475" s="372"/>
    </row>
    <row r="4476" spans="1:22">
      <c r="A4476" s="52"/>
      <c r="B4476" s="50">
        <f t="shared" si="77"/>
        <v>4454</v>
      </c>
      <c r="C4476" s="913"/>
      <c r="D4476" s="913"/>
      <c r="E4476" s="913"/>
      <c r="F4476" s="55"/>
      <c r="L4476" s="372"/>
      <c r="M4476" s="372"/>
      <c r="S4476" s="378"/>
      <c r="T4476" s="372"/>
      <c r="U4476" s="372"/>
      <c r="V4476" s="372"/>
    </row>
    <row r="4477" spans="1:22">
      <c r="A4477" s="52"/>
      <c r="B4477" s="50">
        <f t="shared" si="77"/>
        <v>4455</v>
      </c>
      <c r="C4477" s="913"/>
      <c r="D4477" s="913"/>
      <c r="E4477" s="913"/>
      <c r="F4477" s="55"/>
      <c r="L4477" s="372"/>
      <c r="M4477" s="372"/>
      <c r="S4477" s="378"/>
      <c r="T4477" s="372"/>
      <c r="U4477" s="372"/>
      <c r="V4477" s="372"/>
    </row>
    <row r="4478" spans="1:22">
      <c r="A4478" s="52"/>
      <c r="B4478" s="50">
        <f t="shared" si="77"/>
        <v>4456</v>
      </c>
      <c r="C4478" s="913"/>
      <c r="D4478" s="913"/>
      <c r="E4478" s="913"/>
      <c r="F4478" s="55"/>
      <c r="L4478" s="372"/>
      <c r="M4478" s="372"/>
      <c r="S4478" s="378"/>
      <c r="T4478" s="372"/>
      <c r="U4478" s="372"/>
      <c r="V4478" s="372"/>
    </row>
    <row r="4479" spans="1:22">
      <c r="A4479" s="52"/>
      <c r="B4479" s="50">
        <f t="shared" si="77"/>
        <v>4457</v>
      </c>
      <c r="C4479" s="913"/>
      <c r="D4479" s="913"/>
      <c r="E4479" s="913"/>
      <c r="F4479" s="55"/>
      <c r="L4479" s="372"/>
      <c r="M4479" s="372"/>
      <c r="S4479" s="378"/>
      <c r="T4479" s="372"/>
      <c r="U4479" s="372"/>
      <c r="V4479" s="372"/>
    </row>
    <row r="4480" spans="1:22">
      <c r="A4480" s="52"/>
      <c r="B4480" s="50">
        <f t="shared" si="77"/>
        <v>4458</v>
      </c>
      <c r="C4480" s="913"/>
      <c r="D4480" s="913"/>
      <c r="E4480" s="913"/>
      <c r="F4480" s="55"/>
      <c r="L4480" s="372"/>
      <c r="M4480" s="372"/>
      <c r="S4480" s="378"/>
      <c r="T4480" s="372"/>
      <c r="U4480" s="372"/>
      <c r="V4480" s="372"/>
    </row>
    <row r="4481" spans="1:22">
      <c r="A4481" s="52"/>
      <c r="B4481" s="50">
        <f t="shared" si="77"/>
        <v>4459</v>
      </c>
      <c r="C4481" s="913"/>
      <c r="D4481" s="913"/>
      <c r="E4481" s="913"/>
      <c r="F4481" s="55"/>
      <c r="L4481" s="372"/>
      <c r="M4481" s="372"/>
      <c r="S4481" s="378"/>
      <c r="T4481" s="372"/>
      <c r="U4481" s="372"/>
      <c r="V4481" s="372"/>
    </row>
    <row r="4482" spans="1:22">
      <c r="A4482" s="52"/>
      <c r="B4482" s="50">
        <f t="shared" si="77"/>
        <v>4460</v>
      </c>
      <c r="C4482" s="913"/>
      <c r="D4482" s="913"/>
      <c r="E4482" s="913"/>
      <c r="F4482" s="55"/>
      <c r="L4482" s="372"/>
      <c r="M4482" s="372"/>
      <c r="S4482" s="378"/>
      <c r="T4482" s="372"/>
      <c r="U4482" s="372"/>
      <c r="V4482" s="372"/>
    </row>
    <row r="4483" spans="1:22">
      <c r="A4483" s="52"/>
      <c r="B4483" s="50">
        <f t="shared" si="77"/>
        <v>4461</v>
      </c>
      <c r="C4483" s="913"/>
      <c r="D4483" s="913"/>
      <c r="E4483" s="913"/>
      <c r="F4483" s="55"/>
      <c r="L4483" s="372"/>
      <c r="M4483" s="372"/>
      <c r="S4483" s="378"/>
      <c r="T4483" s="372"/>
      <c r="U4483" s="372"/>
      <c r="V4483" s="372"/>
    </row>
    <row r="4484" spans="1:22">
      <c r="A4484" s="52"/>
      <c r="B4484" s="50">
        <f t="shared" si="77"/>
        <v>4462</v>
      </c>
      <c r="C4484" s="913"/>
      <c r="D4484" s="913"/>
      <c r="E4484" s="913"/>
      <c r="F4484" s="55"/>
      <c r="L4484" s="372"/>
      <c r="M4484" s="372"/>
      <c r="S4484" s="378"/>
      <c r="T4484" s="372"/>
      <c r="U4484" s="372"/>
      <c r="V4484" s="372"/>
    </row>
    <row r="4485" spans="1:22">
      <c r="A4485" s="52"/>
      <c r="B4485" s="50">
        <f t="shared" si="77"/>
        <v>4463</v>
      </c>
      <c r="C4485" s="913"/>
      <c r="D4485" s="913"/>
      <c r="E4485" s="913"/>
      <c r="F4485" s="55"/>
      <c r="L4485" s="372"/>
      <c r="M4485" s="372"/>
      <c r="S4485" s="378"/>
      <c r="T4485" s="372"/>
      <c r="U4485" s="372"/>
      <c r="V4485" s="372"/>
    </row>
    <row r="4486" spans="1:22">
      <c r="A4486" s="52"/>
      <c r="B4486" s="50">
        <f t="shared" si="77"/>
        <v>4464</v>
      </c>
      <c r="C4486" s="913"/>
      <c r="D4486" s="913"/>
      <c r="E4486" s="913"/>
      <c r="F4486" s="55"/>
      <c r="L4486" s="372"/>
      <c r="M4486" s="372"/>
      <c r="S4486" s="378"/>
      <c r="T4486" s="372"/>
      <c r="U4486" s="372"/>
      <c r="V4486" s="372"/>
    </row>
    <row r="4487" spans="1:22">
      <c r="A4487" s="52"/>
      <c r="B4487" s="50">
        <f t="shared" si="77"/>
        <v>4465</v>
      </c>
      <c r="C4487" s="913"/>
      <c r="D4487" s="913"/>
      <c r="E4487" s="913"/>
      <c r="F4487" s="55"/>
      <c r="L4487" s="372"/>
      <c r="M4487" s="372"/>
      <c r="S4487" s="378"/>
      <c r="T4487" s="372"/>
      <c r="U4487" s="372"/>
      <c r="V4487" s="372"/>
    </row>
    <row r="4488" spans="1:22">
      <c r="A4488" s="52"/>
      <c r="B4488" s="50">
        <f t="shared" si="77"/>
        <v>4466</v>
      </c>
      <c r="C4488" s="913"/>
      <c r="D4488" s="913"/>
      <c r="E4488" s="913"/>
      <c r="F4488" s="55"/>
      <c r="L4488" s="372"/>
      <c r="M4488" s="372"/>
      <c r="S4488" s="378"/>
      <c r="T4488" s="372"/>
      <c r="U4488" s="372"/>
      <c r="V4488" s="372"/>
    </row>
    <row r="4489" spans="1:22">
      <c r="A4489" s="52"/>
      <c r="B4489" s="50">
        <f t="shared" si="77"/>
        <v>4467</v>
      </c>
      <c r="C4489" s="913"/>
      <c r="D4489" s="913"/>
      <c r="E4489" s="913"/>
      <c r="F4489" s="55"/>
      <c r="L4489" s="372"/>
      <c r="M4489" s="372"/>
      <c r="S4489" s="378"/>
      <c r="T4489" s="372"/>
      <c r="U4489" s="372"/>
      <c r="V4489" s="372"/>
    </row>
    <row r="4490" spans="1:22">
      <c r="A4490" s="52"/>
      <c r="B4490" s="50">
        <f t="shared" si="77"/>
        <v>4468</v>
      </c>
      <c r="C4490" s="913"/>
      <c r="D4490" s="913"/>
      <c r="E4490" s="913"/>
      <c r="F4490" s="55"/>
      <c r="L4490" s="372"/>
      <c r="M4490" s="372"/>
      <c r="S4490" s="378"/>
      <c r="T4490" s="372"/>
      <c r="U4490" s="372"/>
      <c r="V4490" s="372"/>
    </row>
    <row r="4491" spans="1:22">
      <c r="A4491" s="52"/>
      <c r="B4491" s="50">
        <f t="shared" si="77"/>
        <v>4469</v>
      </c>
      <c r="C4491" s="913"/>
      <c r="D4491" s="913"/>
      <c r="E4491" s="913"/>
      <c r="F4491" s="55"/>
      <c r="L4491" s="372"/>
      <c r="M4491" s="372"/>
      <c r="S4491" s="378"/>
      <c r="T4491" s="372"/>
      <c r="U4491" s="372"/>
      <c r="V4491" s="372"/>
    </row>
    <row r="4492" spans="1:22">
      <c r="A4492" s="52"/>
      <c r="B4492" s="50">
        <f t="shared" si="77"/>
        <v>4470</v>
      </c>
      <c r="C4492" s="913"/>
      <c r="D4492" s="913"/>
      <c r="E4492" s="913"/>
      <c r="F4492" s="55"/>
      <c r="L4492" s="372"/>
      <c r="M4492" s="372"/>
      <c r="S4492" s="378"/>
      <c r="T4492" s="372"/>
      <c r="U4492" s="372"/>
      <c r="V4492" s="372"/>
    </row>
    <row r="4493" spans="1:22">
      <c r="A4493" s="52"/>
      <c r="B4493" s="50">
        <f t="shared" si="77"/>
        <v>4471</v>
      </c>
      <c r="C4493" s="913"/>
      <c r="D4493" s="913"/>
      <c r="E4493" s="913"/>
      <c r="F4493" s="55"/>
      <c r="L4493" s="372"/>
      <c r="M4493" s="372"/>
      <c r="S4493" s="378"/>
      <c r="T4493" s="372"/>
      <c r="U4493" s="372"/>
      <c r="V4493" s="372"/>
    </row>
    <row r="4494" spans="1:22">
      <c r="A4494" s="52"/>
      <c r="B4494" s="50">
        <f t="shared" si="77"/>
        <v>4472</v>
      </c>
      <c r="C4494" s="913"/>
      <c r="D4494" s="913"/>
      <c r="E4494" s="913"/>
      <c r="F4494" s="55"/>
      <c r="L4494" s="372"/>
      <c r="M4494" s="372"/>
      <c r="S4494" s="378"/>
      <c r="T4494" s="372"/>
      <c r="U4494" s="372"/>
      <c r="V4494" s="372"/>
    </row>
    <row r="4495" spans="1:22">
      <c r="A4495" s="52"/>
      <c r="B4495" s="50">
        <f t="shared" si="77"/>
        <v>4473</v>
      </c>
      <c r="C4495" s="913"/>
      <c r="D4495" s="913"/>
      <c r="E4495" s="913"/>
      <c r="F4495" s="55"/>
      <c r="L4495" s="372"/>
      <c r="M4495" s="372"/>
      <c r="S4495" s="378"/>
      <c r="T4495" s="372"/>
      <c r="U4495" s="372"/>
      <c r="V4495" s="372"/>
    </row>
    <row r="4496" spans="1:22">
      <c r="A4496" s="52"/>
      <c r="B4496" s="50">
        <f t="shared" si="77"/>
        <v>4474</v>
      </c>
      <c r="C4496" s="913"/>
      <c r="D4496" s="913"/>
      <c r="E4496" s="913"/>
      <c r="F4496" s="55"/>
      <c r="L4496" s="372"/>
      <c r="M4496" s="372"/>
      <c r="S4496" s="378"/>
      <c r="T4496" s="372"/>
      <c r="U4496" s="372"/>
      <c r="V4496" s="372"/>
    </row>
    <row r="4497" spans="1:22">
      <c r="A4497" s="52"/>
      <c r="B4497" s="50">
        <f t="shared" si="77"/>
        <v>4475</v>
      </c>
      <c r="C4497" s="913"/>
      <c r="D4497" s="913"/>
      <c r="E4497" s="913"/>
      <c r="F4497" s="55"/>
      <c r="L4497" s="372"/>
      <c r="M4497" s="372"/>
      <c r="S4497" s="378"/>
      <c r="T4497" s="372"/>
      <c r="U4497" s="372"/>
      <c r="V4497" s="372"/>
    </row>
    <row r="4498" spans="1:22">
      <c r="A4498" s="52"/>
      <c r="B4498" s="50">
        <f t="shared" si="77"/>
        <v>4476</v>
      </c>
      <c r="C4498" s="913"/>
      <c r="D4498" s="913"/>
      <c r="E4498" s="913"/>
      <c r="F4498" s="55"/>
      <c r="L4498" s="372"/>
      <c r="M4498" s="372"/>
      <c r="S4498" s="378"/>
      <c r="T4498" s="372"/>
      <c r="U4498" s="372"/>
      <c r="V4498" s="372"/>
    </row>
    <row r="4499" spans="1:22">
      <c r="A4499" s="52"/>
      <c r="B4499" s="50">
        <f t="shared" si="77"/>
        <v>4477</v>
      </c>
      <c r="C4499" s="913"/>
      <c r="D4499" s="913"/>
      <c r="E4499" s="913"/>
      <c r="F4499" s="55"/>
      <c r="L4499" s="372"/>
      <c r="M4499" s="372"/>
      <c r="S4499" s="378"/>
      <c r="T4499" s="372"/>
      <c r="U4499" s="372"/>
      <c r="V4499" s="372"/>
    </row>
    <row r="4500" spans="1:22">
      <c r="A4500" s="52"/>
      <c r="B4500" s="50">
        <f t="shared" si="77"/>
        <v>4478</v>
      </c>
      <c r="C4500" s="913"/>
      <c r="D4500" s="913"/>
      <c r="E4500" s="913"/>
      <c r="F4500" s="55"/>
      <c r="L4500" s="372"/>
      <c r="M4500" s="372"/>
      <c r="S4500" s="378"/>
      <c r="T4500" s="372"/>
      <c r="U4500" s="372"/>
      <c r="V4500" s="372"/>
    </row>
    <row r="4501" spans="1:22">
      <c r="A4501" s="52"/>
      <c r="B4501" s="50">
        <f t="shared" si="77"/>
        <v>4479</v>
      </c>
      <c r="C4501" s="913"/>
      <c r="D4501" s="913"/>
      <c r="E4501" s="913"/>
      <c r="F4501" s="55"/>
      <c r="L4501" s="372"/>
      <c r="M4501" s="372"/>
      <c r="S4501" s="378"/>
      <c r="T4501" s="372"/>
      <c r="U4501" s="372"/>
      <c r="V4501" s="372"/>
    </row>
    <row r="4502" spans="1:22">
      <c r="A4502" s="52"/>
      <c r="B4502" s="50">
        <f t="shared" si="77"/>
        <v>4480</v>
      </c>
      <c r="C4502" s="913"/>
      <c r="D4502" s="913"/>
      <c r="E4502" s="913"/>
      <c r="F4502" s="55"/>
      <c r="L4502" s="372"/>
      <c r="M4502" s="372"/>
      <c r="S4502" s="378"/>
      <c r="T4502" s="372"/>
      <c r="U4502" s="372"/>
      <c r="V4502" s="372"/>
    </row>
    <row r="4503" spans="1:22">
      <c r="A4503" s="52"/>
      <c r="B4503" s="50">
        <f t="shared" si="77"/>
        <v>4481</v>
      </c>
      <c r="C4503" s="913"/>
      <c r="D4503" s="913"/>
      <c r="E4503" s="913"/>
      <c r="F4503" s="55"/>
      <c r="L4503" s="372"/>
      <c r="M4503" s="372"/>
      <c r="S4503" s="378"/>
      <c r="T4503" s="372"/>
      <c r="U4503" s="372"/>
      <c r="V4503" s="372"/>
    </row>
    <row r="4504" spans="1:22">
      <c r="A4504" s="52"/>
      <c r="B4504" s="50">
        <f t="shared" si="77"/>
        <v>4482</v>
      </c>
      <c r="C4504" s="913"/>
      <c r="D4504" s="913"/>
      <c r="E4504" s="913"/>
      <c r="F4504" s="55"/>
      <c r="L4504" s="372"/>
      <c r="M4504" s="372"/>
      <c r="S4504" s="378"/>
      <c r="T4504" s="372"/>
      <c r="U4504" s="372"/>
      <c r="V4504" s="372"/>
    </row>
    <row r="4505" spans="1:22">
      <c r="A4505" s="52"/>
      <c r="B4505" s="50">
        <f t="shared" ref="B4505:B4568" si="78">B4504+1</f>
        <v>4483</v>
      </c>
      <c r="C4505" s="913"/>
      <c r="D4505" s="913"/>
      <c r="E4505" s="913"/>
      <c r="F4505" s="55"/>
      <c r="L4505" s="372"/>
      <c r="M4505" s="372"/>
      <c r="S4505" s="378"/>
      <c r="T4505" s="372"/>
      <c r="U4505" s="372"/>
      <c r="V4505" s="372"/>
    </row>
    <row r="4506" spans="1:22">
      <c r="A4506" s="52"/>
      <c r="B4506" s="50">
        <f t="shared" si="78"/>
        <v>4484</v>
      </c>
      <c r="C4506" s="913"/>
      <c r="D4506" s="913"/>
      <c r="E4506" s="913"/>
      <c r="F4506" s="55"/>
      <c r="L4506" s="372"/>
      <c r="M4506" s="372"/>
      <c r="S4506" s="378"/>
      <c r="T4506" s="372"/>
      <c r="U4506" s="372"/>
      <c r="V4506" s="372"/>
    </row>
    <row r="4507" spans="1:22">
      <c r="A4507" s="52"/>
      <c r="B4507" s="50">
        <f t="shared" si="78"/>
        <v>4485</v>
      </c>
      <c r="C4507" s="913"/>
      <c r="D4507" s="913"/>
      <c r="E4507" s="913"/>
      <c r="F4507" s="55"/>
      <c r="L4507" s="372"/>
      <c r="M4507" s="372"/>
      <c r="S4507" s="378"/>
      <c r="T4507" s="372"/>
      <c r="U4507" s="372"/>
      <c r="V4507" s="372"/>
    </row>
    <row r="4508" spans="1:22">
      <c r="A4508" s="52"/>
      <c r="B4508" s="50">
        <f t="shared" si="78"/>
        <v>4486</v>
      </c>
      <c r="C4508" s="913"/>
      <c r="D4508" s="913"/>
      <c r="E4508" s="913"/>
      <c r="F4508" s="55"/>
      <c r="L4508" s="372"/>
      <c r="M4508" s="372"/>
      <c r="S4508" s="378"/>
      <c r="T4508" s="372"/>
      <c r="U4508" s="372"/>
      <c r="V4508" s="372"/>
    </row>
    <row r="4509" spans="1:22">
      <c r="A4509" s="52"/>
      <c r="B4509" s="50">
        <f t="shared" si="78"/>
        <v>4487</v>
      </c>
      <c r="C4509" s="913"/>
      <c r="D4509" s="913"/>
      <c r="E4509" s="913"/>
      <c r="F4509" s="55"/>
      <c r="L4509" s="372"/>
      <c r="M4509" s="372"/>
      <c r="S4509" s="378"/>
      <c r="T4509" s="372"/>
      <c r="U4509" s="372"/>
      <c r="V4509" s="372"/>
    </row>
    <row r="4510" spans="1:22">
      <c r="A4510" s="52"/>
      <c r="B4510" s="50">
        <f t="shared" si="78"/>
        <v>4488</v>
      </c>
      <c r="C4510" s="913"/>
      <c r="D4510" s="913"/>
      <c r="E4510" s="913"/>
      <c r="F4510" s="55"/>
      <c r="L4510" s="372"/>
      <c r="M4510" s="372"/>
      <c r="S4510" s="378"/>
      <c r="T4510" s="372"/>
      <c r="U4510" s="372"/>
      <c r="V4510" s="372"/>
    </row>
    <row r="4511" spans="1:22">
      <c r="A4511" s="52"/>
      <c r="B4511" s="50">
        <f t="shared" si="78"/>
        <v>4489</v>
      </c>
      <c r="C4511" s="913"/>
      <c r="D4511" s="913"/>
      <c r="E4511" s="913"/>
      <c r="F4511" s="55"/>
      <c r="L4511" s="372"/>
      <c r="M4511" s="372"/>
      <c r="S4511" s="378"/>
      <c r="T4511" s="372"/>
      <c r="U4511" s="372"/>
      <c r="V4511" s="372"/>
    </row>
    <row r="4512" spans="1:22">
      <c r="A4512" s="52"/>
      <c r="B4512" s="50">
        <f t="shared" si="78"/>
        <v>4490</v>
      </c>
      <c r="C4512" s="913"/>
      <c r="D4512" s="913"/>
      <c r="E4512" s="913"/>
      <c r="F4512" s="55"/>
      <c r="L4512" s="372"/>
      <c r="M4512" s="372"/>
      <c r="S4512" s="378"/>
      <c r="T4512" s="372"/>
      <c r="U4512" s="372"/>
      <c r="V4512" s="372"/>
    </row>
    <row r="4513" spans="1:22">
      <c r="A4513" s="52"/>
      <c r="B4513" s="50">
        <f t="shared" si="78"/>
        <v>4491</v>
      </c>
      <c r="C4513" s="913"/>
      <c r="D4513" s="913"/>
      <c r="E4513" s="913"/>
      <c r="F4513" s="55"/>
      <c r="L4513" s="372"/>
      <c r="M4513" s="372"/>
      <c r="S4513" s="378"/>
      <c r="T4513" s="372"/>
      <c r="U4513" s="372"/>
      <c r="V4513" s="372"/>
    </row>
    <row r="4514" spans="1:22">
      <c r="A4514" s="52"/>
      <c r="B4514" s="50">
        <f t="shared" si="78"/>
        <v>4492</v>
      </c>
      <c r="C4514" s="913"/>
      <c r="D4514" s="913"/>
      <c r="E4514" s="913"/>
      <c r="F4514" s="55"/>
      <c r="L4514" s="372"/>
      <c r="M4514" s="372"/>
      <c r="S4514" s="378"/>
      <c r="T4514" s="372"/>
      <c r="U4514" s="372"/>
      <c r="V4514" s="372"/>
    </row>
    <row r="4515" spans="1:22">
      <c r="A4515" s="52"/>
      <c r="B4515" s="50">
        <f t="shared" si="78"/>
        <v>4493</v>
      </c>
      <c r="C4515" s="913"/>
      <c r="D4515" s="913"/>
      <c r="E4515" s="913"/>
      <c r="F4515" s="55"/>
      <c r="L4515" s="372"/>
      <c r="M4515" s="372"/>
      <c r="S4515" s="378"/>
      <c r="T4515" s="372"/>
      <c r="U4515" s="372"/>
      <c r="V4515" s="372"/>
    </row>
    <row r="4516" spans="1:22">
      <c r="A4516" s="52"/>
      <c r="B4516" s="50">
        <f t="shared" si="78"/>
        <v>4494</v>
      </c>
      <c r="C4516" s="913"/>
      <c r="D4516" s="913"/>
      <c r="E4516" s="913"/>
      <c r="F4516" s="55"/>
      <c r="L4516" s="372"/>
      <c r="M4516" s="372"/>
      <c r="S4516" s="378"/>
      <c r="T4516" s="372"/>
      <c r="U4516" s="372"/>
      <c r="V4516" s="372"/>
    </row>
    <row r="4517" spans="1:22">
      <c r="A4517" s="52"/>
      <c r="B4517" s="50">
        <f t="shared" si="78"/>
        <v>4495</v>
      </c>
      <c r="C4517" s="913"/>
      <c r="D4517" s="913"/>
      <c r="E4517" s="913"/>
      <c r="F4517" s="55"/>
      <c r="L4517" s="372"/>
      <c r="M4517" s="372"/>
      <c r="S4517" s="378"/>
      <c r="T4517" s="372"/>
      <c r="U4517" s="372"/>
      <c r="V4517" s="372"/>
    </row>
    <row r="4518" spans="1:22">
      <c r="A4518" s="52"/>
      <c r="B4518" s="50">
        <f t="shared" si="78"/>
        <v>4496</v>
      </c>
      <c r="C4518" s="913"/>
      <c r="D4518" s="913"/>
      <c r="E4518" s="913"/>
      <c r="F4518" s="55"/>
      <c r="L4518" s="372"/>
      <c r="M4518" s="372"/>
      <c r="S4518" s="378"/>
      <c r="T4518" s="372"/>
      <c r="U4518" s="372"/>
      <c r="V4518" s="372"/>
    </row>
    <row r="4519" spans="1:22">
      <c r="A4519" s="52"/>
      <c r="B4519" s="50">
        <f t="shared" si="78"/>
        <v>4497</v>
      </c>
      <c r="C4519" s="913"/>
      <c r="D4519" s="913"/>
      <c r="E4519" s="913"/>
      <c r="F4519" s="55"/>
      <c r="L4519" s="372"/>
      <c r="M4519" s="372"/>
      <c r="S4519" s="378"/>
      <c r="T4519" s="372"/>
      <c r="U4519" s="372"/>
      <c r="V4519" s="372"/>
    </row>
    <row r="4520" spans="1:22">
      <c r="A4520" s="52"/>
      <c r="B4520" s="50">
        <f t="shared" si="78"/>
        <v>4498</v>
      </c>
      <c r="C4520" s="913"/>
      <c r="D4520" s="913"/>
      <c r="E4520" s="913"/>
      <c r="F4520" s="55"/>
      <c r="L4520" s="372"/>
      <c r="M4520" s="372"/>
      <c r="S4520" s="378"/>
      <c r="T4520" s="372"/>
      <c r="U4520" s="372"/>
      <c r="V4520" s="372"/>
    </row>
    <row r="4521" spans="1:22">
      <c r="A4521" s="52"/>
      <c r="B4521" s="50">
        <f t="shared" si="78"/>
        <v>4499</v>
      </c>
      <c r="C4521" s="913"/>
      <c r="D4521" s="913"/>
      <c r="E4521" s="913"/>
      <c r="F4521" s="55"/>
      <c r="L4521" s="372"/>
      <c r="M4521" s="372"/>
      <c r="S4521" s="378"/>
      <c r="T4521" s="372"/>
      <c r="U4521" s="372"/>
      <c r="V4521" s="372"/>
    </row>
    <row r="4522" spans="1:22">
      <c r="A4522" s="52"/>
      <c r="B4522" s="50">
        <f t="shared" si="78"/>
        <v>4500</v>
      </c>
      <c r="C4522" s="913"/>
      <c r="D4522" s="913"/>
      <c r="E4522" s="913"/>
      <c r="F4522" s="55"/>
      <c r="L4522" s="372"/>
      <c r="M4522" s="372"/>
      <c r="S4522" s="378"/>
      <c r="T4522" s="372"/>
      <c r="U4522" s="372"/>
      <c r="V4522" s="372"/>
    </row>
    <row r="4523" spans="1:22">
      <c r="A4523" s="52"/>
      <c r="B4523" s="50">
        <f t="shared" si="78"/>
        <v>4501</v>
      </c>
      <c r="C4523" s="913"/>
      <c r="D4523" s="913"/>
      <c r="E4523" s="913"/>
      <c r="F4523" s="55"/>
      <c r="L4523" s="372"/>
      <c r="M4523" s="372"/>
      <c r="S4523" s="378"/>
      <c r="T4523" s="372"/>
      <c r="U4523" s="372"/>
      <c r="V4523" s="372"/>
    </row>
    <row r="4524" spans="1:22">
      <c r="A4524" s="52"/>
      <c r="B4524" s="50">
        <f t="shared" si="78"/>
        <v>4502</v>
      </c>
      <c r="C4524" s="913"/>
      <c r="D4524" s="913"/>
      <c r="E4524" s="913"/>
      <c r="F4524" s="55"/>
      <c r="L4524" s="372"/>
      <c r="M4524" s="372"/>
      <c r="S4524" s="378"/>
      <c r="T4524" s="372"/>
      <c r="U4524" s="372"/>
      <c r="V4524" s="372"/>
    </row>
    <row r="4525" spans="1:22">
      <c r="A4525" s="52"/>
      <c r="B4525" s="50">
        <f t="shared" si="78"/>
        <v>4503</v>
      </c>
      <c r="C4525" s="913"/>
      <c r="D4525" s="913"/>
      <c r="E4525" s="913"/>
      <c r="F4525" s="55"/>
      <c r="L4525" s="372"/>
      <c r="M4525" s="372"/>
      <c r="S4525" s="378"/>
      <c r="T4525" s="372"/>
      <c r="U4525" s="372"/>
      <c r="V4525" s="372"/>
    </row>
    <row r="4526" spans="1:22">
      <c r="A4526" s="52"/>
      <c r="B4526" s="50">
        <f t="shared" si="78"/>
        <v>4504</v>
      </c>
      <c r="C4526" s="913"/>
      <c r="D4526" s="913"/>
      <c r="E4526" s="913"/>
      <c r="F4526" s="55"/>
      <c r="L4526" s="372"/>
      <c r="M4526" s="372"/>
      <c r="S4526" s="378"/>
      <c r="T4526" s="372"/>
      <c r="U4526" s="372"/>
      <c r="V4526" s="372"/>
    </row>
    <row r="4527" spans="1:22">
      <c r="A4527" s="52"/>
      <c r="B4527" s="50">
        <f t="shared" si="78"/>
        <v>4505</v>
      </c>
      <c r="C4527" s="913"/>
      <c r="D4527" s="913"/>
      <c r="E4527" s="913"/>
      <c r="F4527" s="55"/>
      <c r="L4527" s="372"/>
      <c r="M4527" s="372"/>
      <c r="S4527" s="378"/>
      <c r="T4527" s="372"/>
      <c r="U4527" s="372"/>
      <c r="V4527" s="372"/>
    </row>
    <row r="4528" spans="1:22">
      <c r="A4528" s="52"/>
      <c r="B4528" s="50">
        <f t="shared" si="78"/>
        <v>4506</v>
      </c>
      <c r="C4528" s="913"/>
      <c r="D4528" s="913"/>
      <c r="E4528" s="913"/>
      <c r="F4528" s="55"/>
      <c r="L4528" s="372"/>
      <c r="M4528" s="372"/>
      <c r="S4528" s="378"/>
      <c r="T4528" s="372"/>
      <c r="U4528" s="372"/>
      <c r="V4528" s="372"/>
    </row>
    <row r="4529" spans="1:22">
      <c r="A4529" s="52"/>
      <c r="B4529" s="50">
        <f t="shared" si="78"/>
        <v>4507</v>
      </c>
      <c r="C4529" s="913"/>
      <c r="D4529" s="913"/>
      <c r="E4529" s="913"/>
      <c r="F4529" s="55"/>
      <c r="L4529" s="372"/>
      <c r="M4529" s="372"/>
      <c r="S4529" s="378"/>
      <c r="T4529" s="372"/>
      <c r="U4529" s="372"/>
      <c r="V4529" s="372"/>
    </row>
    <row r="4530" spans="1:22">
      <c r="A4530" s="52"/>
      <c r="B4530" s="50">
        <f t="shared" si="78"/>
        <v>4508</v>
      </c>
      <c r="C4530" s="913"/>
      <c r="D4530" s="913"/>
      <c r="E4530" s="913"/>
      <c r="F4530" s="55"/>
      <c r="L4530" s="372"/>
      <c r="M4530" s="372"/>
      <c r="S4530" s="378"/>
      <c r="T4530" s="372"/>
      <c r="U4530" s="372"/>
      <c r="V4530" s="372"/>
    </row>
    <row r="4531" spans="1:22">
      <c r="A4531" s="52"/>
      <c r="B4531" s="50">
        <f t="shared" si="78"/>
        <v>4509</v>
      </c>
      <c r="C4531" s="913"/>
      <c r="D4531" s="913"/>
      <c r="E4531" s="913"/>
      <c r="F4531" s="55"/>
      <c r="L4531" s="372"/>
      <c r="M4531" s="372"/>
      <c r="S4531" s="378"/>
      <c r="T4531" s="372"/>
      <c r="U4531" s="372"/>
      <c r="V4531" s="372"/>
    </row>
    <row r="4532" spans="1:22">
      <c r="A4532" s="52"/>
      <c r="B4532" s="50">
        <f t="shared" si="78"/>
        <v>4510</v>
      </c>
      <c r="C4532" s="913"/>
      <c r="D4532" s="913"/>
      <c r="E4532" s="913"/>
      <c r="F4532" s="55"/>
      <c r="L4532" s="372"/>
      <c r="M4532" s="372"/>
      <c r="S4532" s="378"/>
      <c r="T4532" s="372"/>
      <c r="U4532" s="372"/>
      <c r="V4532" s="372"/>
    </row>
    <row r="4533" spans="1:22">
      <c r="A4533" s="52"/>
      <c r="B4533" s="50">
        <f t="shared" si="78"/>
        <v>4511</v>
      </c>
      <c r="C4533" s="913"/>
      <c r="D4533" s="913"/>
      <c r="E4533" s="913"/>
      <c r="F4533" s="55"/>
      <c r="L4533" s="372"/>
      <c r="M4533" s="372"/>
      <c r="S4533" s="378"/>
      <c r="T4533" s="372"/>
      <c r="U4533" s="372"/>
      <c r="V4533" s="372"/>
    </row>
    <row r="4534" spans="1:22">
      <c r="A4534" s="52"/>
      <c r="B4534" s="50">
        <f t="shared" si="78"/>
        <v>4512</v>
      </c>
      <c r="C4534" s="913"/>
      <c r="D4534" s="913"/>
      <c r="E4534" s="913"/>
      <c r="F4534" s="55"/>
      <c r="L4534" s="372"/>
      <c r="M4534" s="372"/>
      <c r="S4534" s="378"/>
      <c r="T4534" s="372"/>
      <c r="U4534" s="372"/>
      <c r="V4534" s="372"/>
    </row>
    <row r="4535" spans="1:22">
      <c r="A4535" s="52"/>
      <c r="B4535" s="50">
        <f t="shared" si="78"/>
        <v>4513</v>
      </c>
      <c r="C4535" s="913"/>
      <c r="D4535" s="913"/>
      <c r="E4535" s="913"/>
      <c r="F4535" s="55"/>
      <c r="L4535" s="372"/>
      <c r="M4535" s="372"/>
      <c r="S4535" s="378"/>
      <c r="T4535" s="372"/>
      <c r="U4535" s="372"/>
      <c r="V4535" s="372"/>
    </row>
    <row r="4536" spans="1:22">
      <c r="A4536" s="52"/>
      <c r="B4536" s="50">
        <f t="shared" si="78"/>
        <v>4514</v>
      </c>
      <c r="C4536" s="913"/>
      <c r="D4536" s="913"/>
      <c r="E4536" s="913"/>
      <c r="F4536" s="55"/>
      <c r="L4536" s="372"/>
      <c r="M4536" s="372"/>
      <c r="S4536" s="378"/>
      <c r="T4536" s="372"/>
      <c r="U4536" s="372"/>
      <c r="V4536" s="372"/>
    </row>
    <row r="4537" spans="1:22">
      <c r="A4537" s="52"/>
      <c r="B4537" s="50">
        <f t="shared" si="78"/>
        <v>4515</v>
      </c>
      <c r="C4537" s="913"/>
      <c r="D4537" s="913"/>
      <c r="E4537" s="913"/>
      <c r="F4537" s="55"/>
      <c r="L4537" s="372"/>
      <c r="M4537" s="372"/>
      <c r="S4537" s="378"/>
      <c r="T4537" s="372"/>
      <c r="U4537" s="372"/>
      <c r="V4537" s="372"/>
    </row>
    <row r="4538" spans="1:22">
      <c r="A4538" s="52"/>
      <c r="B4538" s="50">
        <f t="shared" si="78"/>
        <v>4516</v>
      </c>
      <c r="C4538" s="913"/>
      <c r="D4538" s="913"/>
      <c r="E4538" s="913"/>
      <c r="F4538" s="55"/>
      <c r="L4538" s="372"/>
      <c r="M4538" s="372"/>
      <c r="S4538" s="378"/>
      <c r="T4538" s="372"/>
      <c r="U4538" s="372"/>
      <c r="V4538" s="372"/>
    </row>
    <row r="4539" spans="1:22">
      <c r="A4539" s="52"/>
      <c r="B4539" s="50">
        <f t="shared" si="78"/>
        <v>4517</v>
      </c>
      <c r="C4539" s="913"/>
      <c r="D4539" s="913"/>
      <c r="E4539" s="913"/>
      <c r="F4539" s="55"/>
      <c r="L4539" s="372"/>
      <c r="M4539" s="372"/>
      <c r="S4539" s="378"/>
      <c r="T4539" s="372"/>
      <c r="U4539" s="372"/>
      <c r="V4539" s="372"/>
    </row>
    <row r="4540" spans="1:22">
      <c r="A4540" s="52"/>
      <c r="B4540" s="50">
        <f t="shared" si="78"/>
        <v>4518</v>
      </c>
      <c r="C4540" s="913"/>
      <c r="D4540" s="913"/>
      <c r="E4540" s="913"/>
      <c r="F4540" s="55"/>
      <c r="L4540" s="372"/>
      <c r="M4540" s="372"/>
      <c r="S4540" s="378"/>
      <c r="T4540" s="372"/>
      <c r="U4540" s="372"/>
      <c r="V4540" s="372"/>
    </row>
    <row r="4541" spans="1:22">
      <c r="A4541" s="52"/>
      <c r="B4541" s="50">
        <f t="shared" si="78"/>
        <v>4519</v>
      </c>
      <c r="C4541" s="913"/>
      <c r="D4541" s="913"/>
      <c r="E4541" s="913"/>
      <c r="F4541" s="55"/>
      <c r="L4541" s="372"/>
      <c r="M4541" s="372"/>
      <c r="S4541" s="378"/>
      <c r="T4541" s="372"/>
      <c r="U4541" s="372"/>
      <c r="V4541" s="372"/>
    </row>
    <row r="4542" spans="1:22">
      <c r="A4542" s="52"/>
      <c r="B4542" s="50">
        <f t="shared" si="78"/>
        <v>4520</v>
      </c>
      <c r="C4542" s="913"/>
      <c r="D4542" s="913"/>
      <c r="E4542" s="913"/>
      <c r="F4542" s="55"/>
      <c r="L4542" s="372"/>
      <c r="M4542" s="372"/>
      <c r="S4542" s="378"/>
      <c r="T4542" s="372"/>
      <c r="U4542" s="372"/>
      <c r="V4542" s="372"/>
    </row>
    <row r="4543" spans="1:22">
      <c r="A4543" s="52"/>
      <c r="B4543" s="50">
        <f t="shared" si="78"/>
        <v>4521</v>
      </c>
      <c r="C4543" s="913"/>
      <c r="D4543" s="913"/>
      <c r="E4543" s="913"/>
      <c r="F4543" s="55"/>
      <c r="L4543" s="372"/>
      <c r="M4543" s="372"/>
      <c r="S4543" s="378"/>
      <c r="T4543" s="372"/>
      <c r="U4543" s="372"/>
      <c r="V4543" s="372"/>
    </row>
    <row r="4544" spans="1:22">
      <c r="A4544" s="52"/>
      <c r="B4544" s="50">
        <f t="shared" si="78"/>
        <v>4522</v>
      </c>
      <c r="C4544" s="913"/>
      <c r="D4544" s="913"/>
      <c r="E4544" s="913"/>
      <c r="F4544" s="55"/>
      <c r="L4544" s="372"/>
      <c r="M4544" s="372"/>
      <c r="S4544" s="378"/>
      <c r="T4544" s="372"/>
      <c r="U4544" s="372"/>
      <c r="V4544" s="372"/>
    </row>
    <row r="4545" spans="1:22">
      <c r="A4545" s="52"/>
      <c r="B4545" s="50">
        <f t="shared" si="78"/>
        <v>4523</v>
      </c>
      <c r="C4545" s="913"/>
      <c r="D4545" s="913"/>
      <c r="E4545" s="913"/>
      <c r="F4545" s="55"/>
      <c r="L4545" s="372"/>
      <c r="M4545" s="372"/>
      <c r="S4545" s="378"/>
      <c r="T4545" s="372"/>
      <c r="U4545" s="372"/>
      <c r="V4545" s="372"/>
    </row>
    <row r="4546" spans="1:22">
      <c r="A4546" s="52"/>
      <c r="B4546" s="50">
        <f t="shared" si="78"/>
        <v>4524</v>
      </c>
      <c r="C4546" s="913"/>
      <c r="D4546" s="913"/>
      <c r="E4546" s="913"/>
      <c r="F4546" s="55"/>
      <c r="L4546" s="372"/>
      <c r="M4546" s="372"/>
      <c r="S4546" s="378"/>
      <c r="T4546" s="372"/>
      <c r="U4546" s="372"/>
      <c r="V4546" s="372"/>
    </row>
    <row r="4547" spans="1:22">
      <c r="A4547" s="52"/>
      <c r="B4547" s="50">
        <f t="shared" si="78"/>
        <v>4525</v>
      </c>
      <c r="C4547" s="913"/>
      <c r="D4547" s="913"/>
      <c r="E4547" s="913"/>
      <c r="F4547" s="55"/>
      <c r="L4547" s="372"/>
      <c r="M4547" s="372"/>
      <c r="S4547" s="378"/>
      <c r="T4547" s="372"/>
      <c r="U4547" s="372"/>
      <c r="V4547" s="372"/>
    </row>
    <row r="4548" spans="1:22">
      <c r="A4548" s="52"/>
      <c r="B4548" s="50">
        <f t="shared" si="78"/>
        <v>4526</v>
      </c>
      <c r="C4548" s="913"/>
      <c r="D4548" s="913"/>
      <c r="E4548" s="913"/>
      <c r="F4548" s="55"/>
      <c r="L4548" s="372"/>
      <c r="M4548" s="372"/>
      <c r="S4548" s="378"/>
      <c r="T4548" s="372"/>
      <c r="U4548" s="372"/>
      <c r="V4548" s="372"/>
    </row>
    <row r="4549" spans="1:22">
      <c r="A4549" s="52"/>
      <c r="B4549" s="50">
        <f t="shared" si="78"/>
        <v>4527</v>
      </c>
      <c r="C4549" s="913"/>
      <c r="D4549" s="913"/>
      <c r="E4549" s="913"/>
      <c r="F4549" s="55"/>
      <c r="L4549" s="372"/>
      <c r="M4549" s="372"/>
      <c r="S4549" s="378"/>
      <c r="T4549" s="372"/>
      <c r="U4549" s="372"/>
      <c r="V4549" s="372"/>
    </row>
    <row r="4550" spans="1:22">
      <c r="A4550" s="52"/>
      <c r="B4550" s="50">
        <f t="shared" si="78"/>
        <v>4528</v>
      </c>
      <c r="C4550" s="913"/>
      <c r="D4550" s="913"/>
      <c r="E4550" s="913"/>
      <c r="F4550" s="55"/>
      <c r="L4550" s="372"/>
      <c r="M4550" s="372"/>
      <c r="S4550" s="378"/>
      <c r="T4550" s="372"/>
      <c r="U4550" s="372"/>
      <c r="V4550" s="372"/>
    </row>
    <row r="4551" spans="1:22">
      <c r="A4551" s="52"/>
      <c r="B4551" s="50">
        <f t="shared" si="78"/>
        <v>4529</v>
      </c>
      <c r="C4551" s="913"/>
      <c r="D4551" s="913"/>
      <c r="E4551" s="913"/>
      <c r="F4551" s="55"/>
      <c r="L4551" s="372"/>
      <c r="M4551" s="372"/>
      <c r="S4551" s="378"/>
      <c r="T4551" s="372"/>
      <c r="U4551" s="372"/>
      <c r="V4551" s="372"/>
    </row>
    <row r="4552" spans="1:22">
      <c r="A4552" s="52"/>
      <c r="B4552" s="50">
        <f t="shared" si="78"/>
        <v>4530</v>
      </c>
      <c r="C4552" s="913"/>
      <c r="D4552" s="913"/>
      <c r="E4552" s="913"/>
      <c r="F4552" s="55"/>
      <c r="L4552" s="372"/>
      <c r="M4552" s="372"/>
      <c r="S4552" s="378"/>
      <c r="T4552" s="372"/>
      <c r="U4552" s="372"/>
      <c r="V4552" s="372"/>
    </row>
    <row r="4553" spans="1:22">
      <c r="A4553" s="52"/>
      <c r="B4553" s="50">
        <f t="shared" si="78"/>
        <v>4531</v>
      </c>
      <c r="C4553" s="913"/>
      <c r="D4553" s="913"/>
      <c r="E4553" s="913"/>
      <c r="F4553" s="55"/>
      <c r="L4553" s="372"/>
      <c r="M4553" s="372"/>
      <c r="S4553" s="378"/>
      <c r="T4553" s="372"/>
      <c r="U4553" s="372"/>
      <c r="V4553" s="372"/>
    </row>
    <row r="4554" spans="1:22">
      <c r="A4554" s="52"/>
      <c r="B4554" s="50">
        <f t="shared" si="78"/>
        <v>4532</v>
      </c>
      <c r="C4554" s="913"/>
      <c r="D4554" s="913"/>
      <c r="E4554" s="913"/>
      <c r="F4554" s="55"/>
      <c r="L4554" s="372"/>
      <c r="M4554" s="372"/>
      <c r="S4554" s="378"/>
      <c r="T4554" s="372"/>
      <c r="U4554" s="372"/>
      <c r="V4554" s="372"/>
    </row>
    <row r="4555" spans="1:22">
      <c r="A4555" s="52"/>
      <c r="B4555" s="50">
        <f t="shared" si="78"/>
        <v>4533</v>
      </c>
      <c r="C4555" s="913"/>
      <c r="D4555" s="913"/>
      <c r="E4555" s="913"/>
      <c r="F4555" s="55"/>
      <c r="L4555" s="372"/>
      <c r="M4555" s="372"/>
      <c r="S4555" s="378"/>
      <c r="T4555" s="372"/>
      <c r="U4555" s="372"/>
      <c r="V4555" s="372"/>
    </row>
    <row r="4556" spans="1:22">
      <c r="A4556" s="52"/>
      <c r="B4556" s="50">
        <f t="shared" si="78"/>
        <v>4534</v>
      </c>
      <c r="C4556" s="913"/>
      <c r="D4556" s="913"/>
      <c r="E4556" s="913"/>
      <c r="F4556" s="55"/>
      <c r="L4556" s="372"/>
      <c r="M4556" s="372"/>
      <c r="S4556" s="378"/>
      <c r="T4556" s="372"/>
      <c r="U4556" s="372"/>
      <c r="V4556" s="372"/>
    </row>
    <row r="4557" spans="1:22">
      <c r="A4557" s="52"/>
      <c r="B4557" s="50">
        <f t="shared" si="78"/>
        <v>4535</v>
      </c>
      <c r="C4557" s="913"/>
      <c r="D4557" s="913"/>
      <c r="E4557" s="913"/>
      <c r="F4557" s="55"/>
      <c r="L4557" s="372"/>
      <c r="M4557" s="372"/>
      <c r="S4557" s="378"/>
      <c r="T4557" s="372"/>
      <c r="U4557" s="372"/>
      <c r="V4557" s="372"/>
    </row>
    <row r="4558" spans="1:22">
      <c r="A4558" s="52"/>
      <c r="B4558" s="50">
        <f t="shared" si="78"/>
        <v>4536</v>
      </c>
      <c r="C4558" s="913"/>
      <c r="D4558" s="913"/>
      <c r="E4558" s="913"/>
      <c r="F4558" s="55"/>
      <c r="L4558" s="372"/>
      <c r="M4558" s="372"/>
      <c r="S4558" s="378"/>
      <c r="T4558" s="372"/>
      <c r="U4558" s="372"/>
      <c r="V4558" s="372"/>
    </row>
    <row r="4559" spans="1:22">
      <c r="A4559" s="52"/>
      <c r="B4559" s="50">
        <f t="shared" si="78"/>
        <v>4537</v>
      </c>
      <c r="C4559" s="913"/>
      <c r="D4559" s="913"/>
      <c r="E4559" s="913"/>
      <c r="F4559" s="55"/>
      <c r="L4559" s="372"/>
      <c r="M4559" s="372"/>
      <c r="S4559" s="378"/>
      <c r="T4559" s="372"/>
      <c r="U4559" s="372"/>
      <c r="V4559" s="372"/>
    </row>
    <row r="4560" spans="1:22">
      <c r="A4560" s="52"/>
      <c r="B4560" s="50">
        <f t="shared" si="78"/>
        <v>4538</v>
      </c>
      <c r="C4560" s="913"/>
      <c r="D4560" s="913"/>
      <c r="E4560" s="913"/>
      <c r="F4560" s="55"/>
      <c r="L4560" s="372"/>
      <c r="M4560" s="372"/>
      <c r="S4560" s="378"/>
      <c r="T4560" s="372"/>
      <c r="U4560" s="372"/>
      <c r="V4560" s="372"/>
    </row>
    <row r="4561" spans="1:22">
      <c r="A4561" s="52"/>
      <c r="B4561" s="50">
        <f t="shared" si="78"/>
        <v>4539</v>
      </c>
      <c r="C4561" s="913"/>
      <c r="D4561" s="913"/>
      <c r="E4561" s="913"/>
      <c r="F4561" s="55"/>
      <c r="L4561" s="372"/>
      <c r="M4561" s="372"/>
      <c r="S4561" s="378"/>
      <c r="T4561" s="372"/>
      <c r="U4561" s="372"/>
      <c r="V4561" s="372"/>
    </row>
    <row r="4562" spans="1:22">
      <c r="A4562" s="52"/>
      <c r="B4562" s="50">
        <f t="shared" si="78"/>
        <v>4540</v>
      </c>
      <c r="C4562" s="913"/>
      <c r="D4562" s="913"/>
      <c r="E4562" s="913"/>
      <c r="F4562" s="55"/>
      <c r="L4562" s="372"/>
      <c r="M4562" s="372"/>
      <c r="S4562" s="378"/>
      <c r="T4562" s="372"/>
      <c r="U4562" s="372"/>
      <c r="V4562" s="372"/>
    </row>
    <row r="4563" spans="1:22">
      <c r="A4563" s="52"/>
      <c r="B4563" s="50">
        <f t="shared" si="78"/>
        <v>4541</v>
      </c>
      <c r="C4563" s="913"/>
      <c r="D4563" s="913"/>
      <c r="E4563" s="913"/>
      <c r="F4563" s="55"/>
      <c r="L4563" s="372"/>
      <c r="M4563" s="372"/>
      <c r="S4563" s="378"/>
      <c r="T4563" s="372"/>
      <c r="U4563" s="372"/>
      <c r="V4563" s="372"/>
    </row>
    <row r="4564" spans="1:22">
      <c r="A4564" s="52"/>
      <c r="B4564" s="50">
        <f t="shared" si="78"/>
        <v>4542</v>
      </c>
      <c r="C4564" s="913"/>
      <c r="D4564" s="913"/>
      <c r="E4564" s="913"/>
      <c r="F4564" s="55"/>
      <c r="L4564" s="372"/>
      <c r="M4564" s="372"/>
      <c r="S4564" s="378"/>
      <c r="T4564" s="372"/>
      <c r="U4564" s="372"/>
      <c r="V4564" s="372"/>
    </row>
    <row r="4565" spans="1:22">
      <c r="A4565" s="52"/>
      <c r="B4565" s="50">
        <f t="shared" si="78"/>
        <v>4543</v>
      </c>
      <c r="C4565" s="913"/>
      <c r="D4565" s="913"/>
      <c r="E4565" s="913"/>
      <c r="F4565" s="55"/>
      <c r="L4565" s="372"/>
      <c r="M4565" s="372"/>
      <c r="S4565" s="378"/>
      <c r="T4565" s="372"/>
      <c r="U4565" s="372"/>
      <c r="V4565" s="372"/>
    </row>
    <row r="4566" spans="1:22">
      <c r="A4566" s="52"/>
      <c r="B4566" s="50">
        <f t="shared" si="78"/>
        <v>4544</v>
      </c>
      <c r="C4566" s="913"/>
      <c r="D4566" s="913"/>
      <c r="E4566" s="913"/>
      <c r="F4566" s="55"/>
      <c r="L4566" s="372"/>
      <c r="M4566" s="372"/>
      <c r="S4566" s="378"/>
      <c r="T4566" s="372"/>
      <c r="U4566" s="372"/>
      <c r="V4566" s="372"/>
    </row>
    <row r="4567" spans="1:22">
      <c r="A4567" s="52"/>
      <c r="B4567" s="50">
        <f t="shared" si="78"/>
        <v>4545</v>
      </c>
      <c r="C4567" s="913"/>
      <c r="D4567" s="913"/>
      <c r="E4567" s="913"/>
      <c r="F4567" s="55"/>
      <c r="L4567" s="372"/>
      <c r="M4567" s="372"/>
      <c r="S4567" s="378"/>
      <c r="T4567" s="372"/>
      <c r="U4567" s="372"/>
      <c r="V4567" s="372"/>
    </row>
    <row r="4568" spans="1:22">
      <c r="A4568" s="52"/>
      <c r="B4568" s="50">
        <f t="shared" si="78"/>
        <v>4546</v>
      </c>
      <c r="C4568" s="913"/>
      <c r="D4568" s="913"/>
      <c r="E4568" s="913"/>
      <c r="F4568" s="55"/>
      <c r="L4568" s="372"/>
      <c r="M4568" s="372"/>
      <c r="S4568" s="378"/>
      <c r="T4568" s="372"/>
      <c r="U4568" s="372"/>
      <c r="V4568" s="372"/>
    </row>
    <row r="4569" spans="1:22">
      <c r="A4569" s="52"/>
      <c r="B4569" s="50">
        <f t="shared" ref="B4569:B4632" si="79">B4568+1</f>
        <v>4547</v>
      </c>
      <c r="C4569" s="913"/>
      <c r="D4569" s="913"/>
      <c r="E4569" s="913"/>
      <c r="F4569" s="55"/>
      <c r="L4569" s="372"/>
      <c r="M4569" s="372"/>
      <c r="S4569" s="378"/>
      <c r="T4569" s="372"/>
      <c r="U4569" s="372"/>
      <c r="V4569" s="372"/>
    </row>
    <row r="4570" spans="1:22">
      <c r="A4570" s="52"/>
      <c r="B4570" s="50">
        <f t="shared" si="79"/>
        <v>4548</v>
      </c>
      <c r="C4570" s="913"/>
      <c r="D4570" s="913"/>
      <c r="E4570" s="913"/>
      <c r="F4570" s="55"/>
      <c r="L4570" s="372"/>
      <c r="M4570" s="372"/>
      <c r="S4570" s="378"/>
      <c r="T4570" s="372"/>
      <c r="U4570" s="372"/>
      <c r="V4570" s="372"/>
    </row>
    <row r="4571" spans="1:22">
      <c r="A4571" s="52"/>
      <c r="B4571" s="50">
        <f t="shared" si="79"/>
        <v>4549</v>
      </c>
      <c r="C4571" s="913"/>
      <c r="D4571" s="913"/>
      <c r="E4571" s="913"/>
      <c r="F4571" s="55"/>
      <c r="L4571" s="372"/>
      <c r="M4571" s="372"/>
      <c r="S4571" s="378"/>
      <c r="T4571" s="372"/>
      <c r="U4571" s="372"/>
      <c r="V4571" s="372"/>
    </row>
    <row r="4572" spans="1:22">
      <c r="A4572" s="52"/>
      <c r="B4572" s="50">
        <f t="shared" si="79"/>
        <v>4550</v>
      </c>
      <c r="C4572" s="913"/>
      <c r="D4572" s="913"/>
      <c r="E4572" s="913"/>
      <c r="F4572" s="55"/>
      <c r="L4572" s="372"/>
      <c r="M4572" s="372"/>
      <c r="S4572" s="378"/>
      <c r="T4572" s="372"/>
      <c r="U4572" s="372"/>
      <c r="V4572" s="372"/>
    </row>
    <row r="4573" spans="1:22">
      <c r="A4573" s="52"/>
      <c r="B4573" s="50">
        <f t="shared" si="79"/>
        <v>4551</v>
      </c>
      <c r="C4573" s="913"/>
      <c r="D4573" s="913"/>
      <c r="E4573" s="913"/>
      <c r="F4573" s="55"/>
      <c r="L4573" s="372"/>
      <c r="M4573" s="372"/>
      <c r="S4573" s="378"/>
      <c r="T4573" s="372"/>
      <c r="U4573" s="372"/>
      <c r="V4573" s="372"/>
    </row>
    <row r="4574" spans="1:22">
      <c r="A4574" s="52"/>
      <c r="B4574" s="50">
        <f t="shared" si="79"/>
        <v>4552</v>
      </c>
      <c r="C4574" s="913"/>
      <c r="D4574" s="913"/>
      <c r="E4574" s="913"/>
      <c r="F4574" s="55"/>
      <c r="L4574" s="372"/>
      <c r="M4574" s="372"/>
      <c r="S4574" s="378"/>
      <c r="T4574" s="372"/>
      <c r="U4574" s="372"/>
      <c r="V4574" s="372"/>
    </row>
    <row r="4575" spans="1:22">
      <c r="A4575" s="52"/>
      <c r="B4575" s="50">
        <f t="shared" si="79"/>
        <v>4553</v>
      </c>
      <c r="C4575" s="913"/>
      <c r="D4575" s="913"/>
      <c r="E4575" s="913"/>
      <c r="F4575" s="55"/>
      <c r="L4575" s="372"/>
      <c r="M4575" s="372"/>
      <c r="S4575" s="378"/>
      <c r="T4575" s="372"/>
      <c r="U4575" s="372"/>
      <c r="V4575" s="372"/>
    </row>
    <row r="4576" spans="1:22">
      <c r="A4576" s="52"/>
      <c r="B4576" s="50">
        <f t="shared" si="79"/>
        <v>4554</v>
      </c>
      <c r="C4576" s="913"/>
      <c r="D4576" s="913"/>
      <c r="E4576" s="913"/>
      <c r="F4576" s="55"/>
      <c r="L4576" s="372"/>
      <c r="M4576" s="372"/>
      <c r="S4576" s="378"/>
      <c r="T4576" s="372"/>
      <c r="U4576" s="372"/>
      <c r="V4576" s="372"/>
    </row>
    <row r="4577" spans="1:22">
      <c r="A4577" s="52"/>
      <c r="B4577" s="50">
        <f t="shared" si="79"/>
        <v>4555</v>
      </c>
      <c r="C4577" s="913"/>
      <c r="D4577" s="913"/>
      <c r="E4577" s="913"/>
      <c r="F4577" s="55"/>
      <c r="L4577" s="372"/>
      <c r="M4577" s="372"/>
      <c r="S4577" s="378"/>
      <c r="T4577" s="372"/>
      <c r="U4577" s="372"/>
      <c r="V4577" s="372"/>
    </row>
    <row r="4578" spans="1:22">
      <c r="A4578" s="52"/>
      <c r="B4578" s="50">
        <f t="shared" si="79"/>
        <v>4556</v>
      </c>
      <c r="C4578" s="913"/>
      <c r="D4578" s="913"/>
      <c r="E4578" s="913"/>
      <c r="F4578" s="55"/>
      <c r="L4578" s="372"/>
      <c r="M4578" s="372"/>
      <c r="S4578" s="378"/>
      <c r="T4578" s="372"/>
      <c r="U4578" s="372"/>
      <c r="V4578" s="372"/>
    </row>
    <row r="4579" spans="1:22">
      <c r="A4579" s="52"/>
      <c r="B4579" s="50">
        <f t="shared" si="79"/>
        <v>4557</v>
      </c>
      <c r="C4579" s="913"/>
      <c r="D4579" s="913"/>
      <c r="E4579" s="913"/>
      <c r="F4579" s="55"/>
      <c r="L4579" s="372"/>
      <c r="M4579" s="372"/>
      <c r="S4579" s="378"/>
      <c r="T4579" s="372"/>
      <c r="U4579" s="372"/>
      <c r="V4579" s="372"/>
    </row>
    <row r="4580" spans="1:22">
      <c r="A4580" s="52"/>
      <c r="B4580" s="50">
        <f t="shared" si="79"/>
        <v>4558</v>
      </c>
      <c r="C4580" s="913"/>
      <c r="D4580" s="913"/>
      <c r="E4580" s="913"/>
      <c r="F4580" s="55"/>
      <c r="L4580" s="372"/>
      <c r="M4580" s="372"/>
      <c r="S4580" s="378"/>
      <c r="T4580" s="372"/>
      <c r="U4580" s="372"/>
      <c r="V4580" s="372"/>
    </row>
    <row r="4581" spans="1:22">
      <c r="A4581" s="52"/>
      <c r="B4581" s="50">
        <f t="shared" si="79"/>
        <v>4559</v>
      </c>
      <c r="C4581" s="913"/>
      <c r="D4581" s="913"/>
      <c r="E4581" s="913"/>
      <c r="F4581" s="55"/>
      <c r="L4581" s="372"/>
      <c r="M4581" s="372"/>
      <c r="S4581" s="378"/>
      <c r="T4581" s="372"/>
      <c r="U4581" s="372"/>
      <c r="V4581" s="372"/>
    </row>
    <row r="4582" spans="1:22">
      <c r="A4582" s="52"/>
      <c r="B4582" s="50">
        <f t="shared" si="79"/>
        <v>4560</v>
      </c>
      <c r="C4582" s="913"/>
      <c r="D4582" s="913"/>
      <c r="E4582" s="913"/>
      <c r="F4582" s="55"/>
      <c r="L4582" s="372"/>
      <c r="M4582" s="372"/>
      <c r="S4582" s="378"/>
      <c r="T4582" s="372"/>
      <c r="U4582" s="372"/>
      <c r="V4582" s="372"/>
    </row>
    <row r="4583" spans="1:22">
      <c r="A4583" s="52"/>
      <c r="B4583" s="50">
        <f t="shared" si="79"/>
        <v>4561</v>
      </c>
      <c r="C4583" s="913"/>
      <c r="D4583" s="913"/>
      <c r="E4583" s="913"/>
      <c r="F4583" s="55"/>
      <c r="L4583" s="372"/>
      <c r="M4583" s="372"/>
      <c r="S4583" s="378"/>
      <c r="T4583" s="372"/>
      <c r="U4583" s="372"/>
      <c r="V4583" s="372"/>
    </row>
    <row r="4584" spans="1:22">
      <c r="A4584" s="52"/>
      <c r="B4584" s="50">
        <f t="shared" si="79"/>
        <v>4562</v>
      </c>
      <c r="C4584" s="913"/>
      <c r="D4584" s="913"/>
      <c r="E4584" s="913"/>
      <c r="F4584" s="55"/>
      <c r="L4584" s="372"/>
      <c r="M4584" s="372"/>
      <c r="S4584" s="378"/>
      <c r="T4584" s="372"/>
      <c r="U4584" s="372"/>
      <c r="V4584" s="372"/>
    </row>
    <row r="4585" spans="1:22">
      <c r="A4585" s="52"/>
      <c r="B4585" s="50">
        <f t="shared" si="79"/>
        <v>4563</v>
      </c>
      <c r="C4585" s="913"/>
      <c r="D4585" s="913"/>
      <c r="E4585" s="913"/>
      <c r="F4585" s="55"/>
      <c r="L4585" s="372"/>
      <c r="M4585" s="372"/>
      <c r="S4585" s="378"/>
      <c r="T4585" s="372"/>
      <c r="U4585" s="372"/>
      <c r="V4585" s="372"/>
    </row>
    <row r="4586" spans="1:22">
      <c r="A4586" s="52"/>
      <c r="B4586" s="50">
        <f t="shared" si="79"/>
        <v>4564</v>
      </c>
      <c r="C4586" s="913"/>
      <c r="D4586" s="913"/>
      <c r="E4586" s="913"/>
      <c r="F4586" s="55"/>
      <c r="L4586" s="372"/>
      <c r="M4586" s="372"/>
      <c r="S4586" s="378"/>
      <c r="T4586" s="372"/>
      <c r="U4586" s="372"/>
      <c r="V4586" s="372"/>
    </row>
    <row r="4587" spans="1:22">
      <c r="A4587" s="52"/>
      <c r="B4587" s="50">
        <f t="shared" si="79"/>
        <v>4565</v>
      </c>
      <c r="C4587" s="913"/>
      <c r="D4587" s="913"/>
      <c r="E4587" s="913"/>
      <c r="F4587" s="55"/>
      <c r="L4587" s="372"/>
      <c r="M4587" s="372"/>
      <c r="S4587" s="378"/>
      <c r="T4587" s="372"/>
      <c r="U4587" s="372"/>
      <c r="V4587" s="372"/>
    </row>
    <row r="4588" spans="1:22">
      <c r="A4588" s="52"/>
      <c r="B4588" s="50">
        <f t="shared" si="79"/>
        <v>4566</v>
      </c>
      <c r="C4588" s="913"/>
      <c r="D4588" s="913"/>
      <c r="E4588" s="913"/>
      <c r="F4588" s="55"/>
      <c r="L4588" s="372"/>
      <c r="M4588" s="372"/>
      <c r="S4588" s="378"/>
      <c r="T4588" s="372"/>
      <c r="U4588" s="372"/>
      <c r="V4588" s="372"/>
    </row>
    <row r="4589" spans="1:22">
      <c r="A4589" s="52"/>
      <c r="B4589" s="50">
        <f t="shared" si="79"/>
        <v>4567</v>
      </c>
      <c r="C4589" s="913"/>
      <c r="D4589" s="913"/>
      <c r="E4589" s="913"/>
      <c r="F4589" s="55"/>
      <c r="L4589" s="372"/>
      <c r="M4589" s="372"/>
      <c r="S4589" s="378"/>
      <c r="T4589" s="372"/>
      <c r="U4589" s="372"/>
      <c r="V4589" s="372"/>
    </row>
    <row r="4590" spans="1:22">
      <c r="A4590" s="52"/>
      <c r="B4590" s="50">
        <f t="shared" si="79"/>
        <v>4568</v>
      </c>
      <c r="C4590" s="913"/>
      <c r="D4590" s="913"/>
      <c r="E4590" s="913"/>
      <c r="F4590" s="55"/>
      <c r="L4590" s="372"/>
      <c r="M4590" s="372"/>
      <c r="S4590" s="378"/>
      <c r="T4590" s="372"/>
      <c r="U4590" s="372"/>
      <c r="V4590" s="372"/>
    </row>
    <row r="4591" spans="1:22">
      <c r="A4591" s="52"/>
      <c r="B4591" s="50">
        <f t="shared" si="79"/>
        <v>4569</v>
      </c>
      <c r="C4591" s="913"/>
      <c r="D4591" s="913"/>
      <c r="E4591" s="913"/>
      <c r="F4591" s="55"/>
      <c r="L4591" s="372"/>
      <c r="M4591" s="372"/>
      <c r="S4591" s="378"/>
      <c r="T4591" s="372"/>
      <c r="U4591" s="372"/>
      <c r="V4591" s="372"/>
    </row>
    <row r="4592" spans="1:22">
      <c r="A4592" s="52"/>
      <c r="B4592" s="50">
        <f t="shared" si="79"/>
        <v>4570</v>
      </c>
      <c r="C4592" s="913"/>
      <c r="D4592" s="913"/>
      <c r="E4592" s="913"/>
      <c r="F4592" s="55"/>
      <c r="L4592" s="372"/>
      <c r="M4592" s="372"/>
      <c r="S4592" s="378"/>
      <c r="T4592" s="372"/>
      <c r="U4592" s="372"/>
      <c r="V4592" s="372"/>
    </row>
    <row r="4593" spans="1:22">
      <c r="A4593" s="52"/>
      <c r="B4593" s="50">
        <f t="shared" si="79"/>
        <v>4571</v>
      </c>
      <c r="C4593" s="913"/>
      <c r="D4593" s="913"/>
      <c r="E4593" s="913"/>
      <c r="F4593" s="55"/>
      <c r="L4593" s="372"/>
      <c r="M4593" s="372"/>
      <c r="S4593" s="378"/>
      <c r="T4593" s="372"/>
      <c r="U4593" s="372"/>
      <c r="V4593" s="372"/>
    </row>
    <row r="4594" spans="1:22">
      <c r="A4594" s="52"/>
      <c r="B4594" s="50">
        <f t="shared" si="79"/>
        <v>4572</v>
      </c>
      <c r="C4594" s="913"/>
      <c r="D4594" s="913"/>
      <c r="E4594" s="913"/>
      <c r="F4594" s="55"/>
      <c r="L4594" s="372"/>
      <c r="M4594" s="372"/>
      <c r="S4594" s="378"/>
      <c r="T4594" s="372"/>
      <c r="U4594" s="372"/>
      <c r="V4594" s="372"/>
    </row>
    <row r="4595" spans="1:22">
      <c r="A4595" s="52"/>
      <c r="B4595" s="50">
        <f t="shared" si="79"/>
        <v>4573</v>
      </c>
      <c r="C4595" s="913"/>
      <c r="D4595" s="913"/>
      <c r="E4595" s="913"/>
      <c r="F4595" s="55"/>
      <c r="L4595" s="372"/>
      <c r="M4595" s="372"/>
      <c r="S4595" s="378"/>
      <c r="T4595" s="372"/>
      <c r="U4595" s="372"/>
      <c r="V4595" s="372"/>
    </row>
    <row r="4596" spans="1:22">
      <c r="A4596" s="52"/>
      <c r="B4596" s="50">
        <f t="shared" si="79"/>
        <v>4574</v>
      </c>
      <c r="C4596" s="913"/>
      <c r="D4596" s="913"/>
      <c r="E4596" s="913"/>
      <c r="F4596" s="55"/>
      <c r="L4596" s="372"/>
      <c r="M4596" s="372"/>
      <c r="S4596" s="378"/>
      <c r="T4596" s="372"/>
      <c r="U4596" s="372"/>
      <c r="V4596" s="372"/>
    </row>
    <row r="4597" spans="1:22">
      <c r="A4597" s="52"/>
      <c r="B4597" s="50">
        <f t="shared" si="79"/>
        <v>4575</v>
      </c>
      <c r="C4597" s="913"/>
      <c r="D4597" s="913"/>
      <c r="E4597" s="913"/>
      <c r="F4597" s="55"/>
      <c r="L4597" s="372"/>
      <c r="M4597" s="372"/>
      <c r="S4597" s="378"/>
      <c r="T4597" s="372"/>
      <c r="U4597" s="372"/>
      <c r="V4597" s="372"/>
    </row>
    <row r="4598" spans="1:22">
      <c r="A4598" s="52"/>
      <c r="B4598" s="50">
        <f t="shared" si="79"/>
        <v>4576</v>
      </c>
      <c r="C4598" s="913"/>
      <c r="D4598" s="913"/>
      <c r="E4598" s="913"/>
      <c r="F4598" s="55"/>
      <c r="L4598" s="372"/>
      <c r="M4598" s="372"/>
      <c r="S4598" s="378"/>
      <c r="T4598" s="372"/>
      <c r="U4598" s="372"/>
      <c r="V4598" s="372"/>
    </row>
    <row r="4599" spans="1:22">
      <c r="A4599" s="52"/>
      <c r="B4599" s="50">
        <f t="shared" si="79"/>
        <v>4577</v>
      </c>
      <c r="C4599" s="913"/>
      <c r="D4599" s="913"/>
      <c r="E4599" s="913"/>
      <c r="F4599" s="55"/>
      <c r="L4599" s="372"/>
      <c r="M4599" s="372"/>
      <c r="S4599" s="378"/>
      <c r="T4599" s="372"/>
      <c r="U4599" s="372"/>
      <c r="V4599" s="372"/>
    </row>
    <row r="4600" spans="1:22">
      <c r="A4600" s="52"/>
      <c r="B4600" s="50">
        <f t="shared" si="79"/>
        <v>4578</v>
      </c>
      <c r="C4600" s="913"/>
      <c r="D4600" s="913"/>
      <c r="E4600" s="913"/>
      <c r="F4600" s="55"/>
      <c r="L4600" s="372"/>
      <c r="M4600" s="372"/>
      <c r="S4600" s="378"/>
      <c r="T4600" s="372"/>
      <c r="U4600" s="372"/>
      <c r="V4600" s="372"/>
    </row>
    <row r="4601" spans="1:22">
      <c r="A4601" s="52"/>
      <c r="B4601" s="50">
        <f t="shared" si="79"/>
        <v>4579</v>
      </c>
      <c r="C4601" s="913"/>
      <c r="D4601" s="913"/>
      <c r="E4601" s="913"/>
      <c r="F4601" s="55"/>
      <c r="L4601" s="372"/>
      <c r="M4601" s="372"/>
      <c r="S4601" s="378"/>
      <c r="T4601" s="372"/>
      <c r="U4601" s="372"/>
      <c r="V4601" s="372"/>
    </row>
    <row r="4602" spans="1:22">
      <c r="A4602" s="52"/>
      <c r="B4602" s="50">
        <f t="shared" si="79"/>
        <v>4580</v>
      </c>
      <c r="C4602" s="913"/>
      <c r="D4602" s="913"/>
      <c r="E4602" s="913"/>
      <c r="F4602" s="55"/>
      <c r="L4602" s="372"/>
      <c r="M4602" s="372"/>
      <c r="S4602" s="378"/>
      <c r="T4602" s="372"/>
      <c r="U4602" s="372"/>
      <c r="V4602" s="372"/>
    </row>
    <row r="4603" spans="1:22">
      <c r="A4603" s="52"/>
      <c r="B4603" s="50">
        <f t="shared" si="79"/>
        <v>4581</v>
      </c>
      <c r="C4603" s="913"/>
      <c r="D4603" s="913"/>
      <c r="E4603" s="913"/>
      <c r="F4603" s="55"/>
      <c r="L4603" s="372"/>
      <c r="M4603" s="372"/>
      <c r="S4603" s="378"/>
      <c r="T4603" s="372"/>
      <c r="U4603" s="372"/>
      <c r="V4603" s="372"/>
    </row>
    <row r="4604" spans="1:22">
      <c r="A4604" s="52"/>
      <c r="B4604" s="50">
        <f t="shared" si="79"/>
        <v>4582</v>
      </c>
      <c r="C4604" s="913"/>
      <c r="D4604" s="913"/>
      <c r="E4604" s="913"/>
      <c r="F4604" s="55"/>
      <c r="L4604" s="372"/>
      <c r="M4604" s="372"/>
      <c r="S4604" s="378"/>
      <c r="T4604" s="372"/>
      <c r="U4604" s="372"/>
      <c r="V4604" s="372"/>
    </row>
    <row r="4605" spans="1:22">
      <c r="A4605" s="52"/>
      <c r="B4605" s="50">
        <f t="shared" si="79"/>
        <v>4583</v>
      </c>
      <c r="C4605" s="913"/>
      <c r="D4605" s="913"/>
      <c r="E4605" s="913"/>
      <c r="F4605" s="55"/>
      <c r="L4605" s="372"/>
      <c r="M4605" s="372"/>
      <c r="S4605" s="378"/>
      <c r="T4605" s="372"/>
      <c r="U4605" s="372"/>
      <c r="V4605" s="372"/>
    </row>
    <row r="4606" spans="1:22">
      <c r="A4606" s="52"/>
      <c r="B4606" s="50">
        <f t="shared" si="79"/>
        <v>4584</v>
      </c>
      <c r="C4606" s="913"/>
      <c r="D4606" s="913"/>
      <c r="E4606" s="913"/>
      <c r="F4606" s="55"/>
      <c r="L4606" s="372"/>
      <c r="M4606" s="372"/>
      <c r="S4606" s="378"/>
      <c r="T4606" s="372"/>
      <c r="U4606" s="372"/>
      <c r="V4606" s="372"/>
    </row>
    <row r="4607" spans="1:22">
      <c r="A4607" s="52"/>
      <c r="B4607" s="50">
        <f t="shared" si="79"/>
        <v>4585</v>
      </c>
      <c r="C4607" s="913"/>
      <c r="D4607" s="913"/>
      <c r="E4607" s="913"/>
      <c r="F4607" s="55"/>
      <c r="L4607" s="372"/>
      <c r="M4607" s="372"/>
      <c r="S4607" s="378"/>
      <c r="T4607" s="372"/>
      <c r="U4607" s="372"/>
      <c r="V4607" s="372"/>
    </row>
    <row r="4608" spans="1:22">
      <c r="A4608" s="52"/>
      <c r="B4608" s="50">
        <f t="shared" si="79"/>
        <v>4586</v>
      </c>
      <c r="C4608" s="913"/>
      <c r="D4608" s="913"/>
      <c r="E4608" s="913"/>
      <c r="F4608" s="55"/>
      <c r="L4608" s="372"/>
      <c r="M4608" s="372"/>
      <c r="S4608" s="378"/>
      <c r="T4608" s="372"/>
      <c r="U4608" s="372"/>
      <c r="V4608" s="372"/>
    </row>
    <row r="4609" spans="1:22">
      <c r="A4609" s="52"/>
      <c r="B4609" s="50">
        <f t="shared" si="79"/>
        <v>4587</v>
      </c>
      <c r="C4609" s="913"/>
      <c r="D4609" s="913"/>
      <c r="E4609" s="913"/>
      <c r="F4609" s="55"/>
      <c r="L4609" s="372"/>
      <c r="M4609" s="372"/>
      <c r="S4609" s="378"/>
      <c r="T4609" s="372"/>
      <c r="U4609" s="372"/>
      <c r="V4609" s="372"/>
    </row>
    <row r="4610" spans="1:22">
      <c r="A4610" s="52"/>
      <c r="B4610" s="50">
        <f t="shared" si="79"/>
        <v>4588</v>
      </c>
      <c r="C4610" s="913"/>
      <c r="D4610" s="913"/>
      <c r="E4610" s="913"/>
      <c r="F4610" s="55"/>
      <c r="L4610" s="372"/>
      <c r="M4610" s="372"/>
      <c r="S4610" s="378"/>
      <c r="T4610" s="372"/>
      <c r="U4610" s="372"/>
      <c r="V4610" s="372"/>
    </row>
    <row r="4611" spans="1:22">
      <c r="A4611" s="52"/>
      <c r="B4611" s="50">
        <f t="shared" si="79"/>
        <v>4589</v>
      </c>
      <c r="C4611" s="913"/>
      <c r="D4611" s="913"/>
      <c r="E4611" s="913"/>
      <c r="F4611" s="55"/>
      <c r="L4611" s="372"/>
      <c r="M4611" s="372"/>
      <c r="S4611" s="378"/>
      <c r="T4611" s="372"/>
      <c r="U4611" s="372"/>
      <c r="V4611" s="372"/>
    </row>
    <row r="4612" spans="1:22">
      <c r="A4612" s="52"/>
      <c r="B4612" s="50">
        <f t="shared" si="79"/>
        <v>4590</v>
      </c>
      <c r="C4612" s="913"/>
      <c r="D4612" s="913"/>
      <c r="E4612" s="913"/>
      <c r="F4612" s="55"/>
      <c r="L4612" s="372"/>
      <c r="M4612" s="372"/>
      <c r="S4612" s="378"/>
      <c r="T4612" s="372"/>
      <c r="U4612" s="372"/>
      <c r="V4612" s="372"/>
    </row>
    <row r="4613" spans="1:22">
      <c r="A4613" s="52"/>
      <c r="B4613" s="50">
        <f t="shared" si="79"/>
        <v>4591</v>
      </c>
      <c r="C4613" s="913"/>
      <c r="D4613" s="913"/>
      <c r="E4613" s="913"/>
      <c r="F4613" s="55"/>
      <c r="L4613" s="372"/>
      <c r="M4613" s="372"/>
      <c r="S4613" s="378"/>
      <c r="T4613" s="372"/>
      <c r="U4613" s="372"/>
      <c r="V4613" s="372"/>
    </row>
    <row r="4614" spans="1:22">
      <c r="A4614" s="52"/>
      <c r="B4614" s="50">
        <f t="shared" si="79"/>
        <v>4592</v>
      </c>
      <c r="C4614" s="913"/>
      <c r="D4614" s="913"/>
      <c r="E4614" s="913"/>
      <c r="F4614" s="55"/>
      <c r="L4614" s="372"/>
      <c r="M4614" s="372"/>
      <c r="S4614" s="378"/>
      <c r="T4614" s="372"/>
      <c r="U4614" s="372"/>
      <c r="V4614" s="372"/>
    </row>
    <row r="4615" spans="1:22">
      <c r="A4615" s="52"/>
      <c r="B4615" s="50">
        <f t="shared" si="79"/>
        <v>4593</v>
      </c>
      <c r="C4615" s="913"/>
      <c r="D4615" s="913"/>
      <c r="E4615" s="913"/>
      <c r="F4615" s="55"/>
      <c r="L4615" s="372"/>
      <c r="M4615" s="372"/>
      <c r="S4615" s="378"/>
      <c r="T4615" s="372"/>
      <c r="U4615" s="372"/>
      <c r="V4615" s="372"/>
    </row>
    <row r="4616" spans="1:22">
      <c r="A4616" s="52"/>
      <c r="B4616" s="50">
        <f t="shared" si="79"/>
        <v>4594</v>
      </c>
      <c r="C4616" s="913"/>
      <c r="D4616" s="913"/>
      <c r="E4616" s="913"/>
      <c r="F4616" s="55"/>
      <c r="L4616" s="372"/>
      <c r="M4616" s="372"/>
      <c r="S4616" s="378"/>
      <c r="T4616" s="372"/>
      <c r="U4616" s="372"/>
      <c r="V4616" s="372"/>
    </row>
    <row r="4617" spans="1:22">
      <c r="A4617" s="52"/>
      <c r="B4617" s="50">
        <f t="shared" si="79"/>
        <v>4595</v>
      </c>
      <c r="C4617" s="913"/>
      <c r="D4617" s="913"/>
      <c r="E4617" s="913"/>
      <c r="F4617" s="55"/>
      <c r="L4617" s="372"/>
      <c r="M4617" s="372"/>
      <c r="S4617" s="378"/>
      <c r="T4617" s="372"/>
      <c r="U4617" s="372"/>
      <c r="V4617" s="372"/>
    </row>
    <row r="4618" spans="1:22">
      <c r="A4618" s="52"/>
      <c r="B4618" s="50">
        <f t="shared" si="79"/>
        <v>4596</v>
      </c>
      <c r="C4618" s="913"/>
      <c r="D4618" s="913"/>
      <c r="E4618" s="913"/>
      <c r="F4618" s="55"/>
      <c r="L4618" s="372"/>
      <c r="M4618" s="372"/>
      <c r="S4618" s="378"/>
      <c r="T4618" s="372"/>
      <c r="U4618" s="372"/>
      <c r="V4618" s="372"/>
    </row>
    <row r="4619" spans="1:22">
      <c r="A4619" s="52"/>
      <c r="B4619" s="50">
        <f t="shared" si="79"/>
        <v>4597</v>
      </c>
      <c r="C4619" s="913"/>
      <c r="D4619" s="913"/>
      <c r="E4619" s="913"/>
      <c r="F4619" s="55"/>
      <c r="L4619" s="372"/>
      <c r="M4619" s="372"/>
      <c r="S4619" s="378"/>
      <c r="T4619" s="372"/>
      <c r="U4619" s="372"/>
      <c r="V4619" s="372"/>
    </row>
    <row r="4620" spans="1:22">
      <c r="A4620" s="52"/>
      <c r="B4620" s="50">
        <f t="shared" si="79"/>
        <v>4598</v>
      </c>
      <c r="C4620" s="913"/>
      <c r="D4620" s="913"/>
      <c r="E4620" s="913"/>
      <c r="F4620" s="55"/>
      <c r="L4620" s="372"/>
      <c r="M4620" s="372"/>
      <c r="S4620" s="378"/>
      <c r="T4620" s="372"/>
      <c r="U4620" s="372"/>
      <c r="V4620" s="372"/>
    </row>
    <row r="4621" spans="1:22">
      <c r="A4621" s="52"/>
      <c r="B4621" s="50">
        <f t="shared" si="79"/>
        <v>4599</v>
      </c>
      <c r="C4621" s="913"/>
      <c r="D4621" s="913"/>
      <c r="E4621" s="913"/>
      <c r="F4621" s="55"/>
      <c r="L4621" s="372"/>
      <c r="M4621" s="372"/>
      <c r="S4621" s="378"/>
      <c r="T4621" s="372"/>
      <c r="U4621" s="372"/>
      <c r="V4621" s="372"/>
    </row>
    <row r="4622" spans="1:22">
      <c r="A4622" s="52"/>
      <c r="B4622" s="50">
        <f t="shared" si="79"/>
        <v>4600</v>
      </c>
      <c r="C4622" s="913"/>
      <c r="D4622" s="913"/>
      <c r="E4622" s="913"/>
      <c r="F4622" s="55"/>
      <c r="L4622" s="372"/>
      <c r="M4622" s="372"/>
      <c r="S4622" s="378"/>
      <c r="T4622" s="372"/>
      <c r="U4622" s="372"/>
      <c r="V4622" s="372"/>
    </row>
    <row r="4623" spans="1:22">
      <c r="A4623" s="52"/>
      <c r="B4623" s="50">
        <f t="shared" si="79"/>
        <v>4601</v>
      </c>
      <c r="C4623" s="913"/>
      <c r="D4623" s="913"/>
      <c r="E4623" s="913"/>
      <c r="F4623" s="55"/>
      <c r="L4623" s="372"/>
      <c r="M4623" s="372"/>
      <c r="S4623" s="378"/>
      <c r="T4623" s="372"/>
      <c r="U4623" s="372"/>
      <c r="V4623" s="372"/>
    </row>
    <row r="4624" spans="1:22">
      <c r="A4624" s="52"/>
      <c r="B4624" s="50">
        <f t="shared" si="79"/>
        <v>4602</v>
      </c>
      <c r="C4624" s="913"/>
      <c r="D4624" s="913"/>
      <c r="E4624" s="913"/>
      <c r="F4624" s="55"/>
      <c r="L4624" s="372"/>
      <c r="M4624" s="372"/>
      <c r="S4624" s="378"/>
      <c r="T4624" s="372"/>
      <c r="U4624" s="372"/>
      <c r="V4624" s="372"/>
    </row>
    <row r="4625" spans="1:22">
      <c r="A4625" s="52"/>
      <c r="B4625" s="50">
        <f t="shared" si="79"/>
        <v>4603</v>
      </c>
      <c r="C4625" s="913"/>
      <c r="D4625" s="913"/>
      <c r="E4625" s="913"/>
      <c r="F4625" s="55"/>
      <c r="L4625" s="372"/>
      <c r="M4625" s="372"/>
      <c r="S4625" s="378"/>
      <c r="T4625" s="372"/>
      <c r="U4625" s="372"/>
      <c r="V4625" s="372"/>
    </row>
    <row r="4626" spans="1:22">
      <c r="A4626" s="52"/>
      <c r="B4626" s="50">
        <f t="shared" si="79"/>
        <v>4604</v>
      </c>
      <c r="C4626" s="913"/>
      <c r="D4626" s="913"/>
      <c r="E4626" s="913"/>
      <c r="F4626" s="55"/>
      <c r="L4626" s="372"/>
      <c r="M4626" s="372"/>
      <c r="S4626" s="378"/>
      <c r="T4626" s="372"/>
      <c r="U4626" s="372"/>
      <c r="V4626" s="372"/>
    </row>
    <row r="4627" spans="1:22">
      <c r="A4627" s="52"/>
      <c r="B4627" s="50">
        <f t="shared" si="79"/>
        <v>4605</v>
      </c>
      <c r="C4627" s="913"/>
      <c r="D4627" s="913"/>
      <c r="E4627" s="913"/>
      <c r="F4627" s="55"/>
      <c r="L4627" s="372"/>
      <c r="M4627" s="372"/>
      <c r="S4627" s="378"/>
      <c r="T4627" s="372"/>
      <c r="U4627" s="372"/>
      <c r="V4627" s="372"/>
    </row>
    <row r="4628" spans="1:22">
      <c r="A4628" s="52"/>
      <c r="B4628" s="50">
        <f t="shared" si="79"/>
        <v>4606</v>
      </c>
      <c r="C4628" s="913"/>
      <c r="D4628" s="913"/>
      <c r="E4628" s="913"/>
      <c r="F4628" s="55"/>
      <c r="L4628" s="372"/>
      <c r="M4628" s="372"/>
      <c r="S4628" s="378"/>
      <c r="T4628" s="372"/>
      <c r="U4628" s="372"/>
      <c r="V4628" s="372"/>
    </row>
    <row r="4629" spans="1:22">
      <c r="A4629" s="52"/>
      <c r="B4629" s="50">
        <f t="shared" si="79"/>
        <v>4607</v>
      </c>
      <c r="C4629" s="913"/>
      <c r="D4629" s="913"/>
      <c r="E4629" s="913"/>
      <c r="F4629" s="55"/>
      <c r="L4629" s="372"/>
      <c r="M4629" s="372"/>
      <c r="S4629" s="378"/>
      <c r="T4629" s="372"/>
      <c r="U4629" s="372"/>
      <c r="V4629" s="372"/>
    </row>
    <row r="4630" spans="1:22">
      <c r="A4630" s="52"/>
      <c r="B4630" s="50">
        <f t="shared" si="79"/>
        <v>4608</v>
      </c>
      <c r="C4630" s="913"/>
      <c r="D4630" s="913"/>
      <c r="E4630" s="913"/>
      <c r="F4630" s="55"/>
      <c r="L4630" s="372"/>
      <c r="M4630" s="372"/>
      <c r="S4630" s="378"/>
      <c r="T4630" s="372"/>
      <c r="U4630" s="372"/>
      <c r="V4630" s="372"/>
    </row>
    <row r="4631" spans="1:22">
      <c r="A4631" s="52"/>
      <c r="B4631" s="50">
        <f t="shared" si="79"/>
        <v>4609</v>
      </c>
      <c r="C4631" s="913"/>
      <c r="D4631" s="913"/>
      <c r="E4631" s="913"/>
      <c r="F4631" s="55"/>
      <c r="L4631" s="372"/>
      <c r="M4631" s="372"/>
      <c r="S4631" s="378"/>
      <c r="T4631" s="372"/>
      <c r="U4631" s="372"/>
      <c r="V4631" s="372"/>
    </row>
    <row r="4632" spans="1:22">
      <c r="A4632" s="52"/>
      <c r="B4632" s="50">
        <f t="shared" si="79"/>
        <v>4610</v>
      </c>
      <c r="C4632" s="913"/>
      <c r="D4632" s="913"/>
      <c r="E4632" s="913"/>
      <c r="F4632" s="55"/>
      <c r="L4632" s="372"/>
      <c r="M4632" s="372"/>
      <c r="S4632" s="378"/>
      <c r="T4632" s="372"/>
      <c r="U4632" s="372"/>
      <c r="V4632" s="372"/>
    </row>
    <row r="4633" spans="1:22">
      <c r="A4633" s="52"/>
      <c r="B4633" s="50">
        <f t="shared" ref="B4633:B4696" si="80">B4632+1</f>
        <v>4611</v>
      </c>
      <c r="C4633" s="913"/>
      <c r="D4633" s="913"/>
      <c r="E4633" s="913"/>
      <c r="F4633" s="55"/>
      <c r="L4633" s="372"/>
      <c r="M4633" s="372"/>
      <c r="S4633" s="378"/>
      <c r="T4633" s="372"/>
      <c r="U4633" s="372"/>
      <c r="V4633" s="372"/>
    </row>
    <row r="4634" spans="1:22">
      <c r="A4634" s="52"/>
      <c r="B4634" s="50">
        <f t="shared" si="80"/>
        <v>4612</v>
      </c>
      <c r="C4634" s="913"/>
      <c r="D4634" s="913"/>
      <c r="E4634" s="913"/>
      <c r="F4634" s="55"/>
      <c r="L4634" s="372"/>
      <c r="M4634" s="372"/>
      <c r="S4634" s="378"/>
      <c r="T4634" s="372"/>
      <c r="U4634" s="372"/>
      <c r="V4634" s="372"/>
    </row>
    <row r="4635" spans="1:22">
      <c r="A4635" s="52"/>
      <c r="B4635" s="50">
        <f t="shared" si="80"/>
        <v>4613</v>
      </c>
      <c r="C4635" s="913"/>
      <c r="D4635" s="913"/>
      <c r="E4635" s="913"/>
      <c r="F4635" s="55"/>
      <c r="L4635" s="372"/>
      <c r="M4635" s="372"/>
      <c r="S4635" s="378"/>
      <c r="T4635" s="372"/>
      <c r="U4635" s="372"/>
      <c r="V4635" s="372"/>
    </row>
    <row r="4636" spans="1:22">
      <c r="A4636" s="52"/>
      <c r="B4636" s="50">
        <f t="shared" si="80"/>
        <v>4614</v>
      </c>
      <c r="C4636" s="913"/>
      <c r="D4636" s="913"/>
      <c r="E4636" s="913"/>
      <c r="F4636" s="55"/>
      <c r="L4636" s="372"/>
      <c r="M4636" s="372"/>
      <c r="S4636" s="378"/>
      <c r="T4636" s="372"/>
      <c r="U4636" s="372"/>
      <c r="V4636" s="372"/>
    </row>
    <row r="4637" spans="1:22">
      <c r="A4637" s="52"/>
      <c r="B4637" s="50">
        <f t="shared" si="80"/>
        <v>4615</v>
      </c>
      <c r="C4637" s="913"/>
      <c r="D4637" s="913"/>
      <c r="E4637" s="913"/>
      <c r="F4637" s="55"/>
      <c r="L4637" s="372"/>
      <c r="M4637" s="372"/>
      <c r="S4637" s="378"/>
      <c r="T4637" s="372"/>
      <c r="U4637" s="372"/>
      <c r="V4637" s="372"/>
    </row>
    <row r="4638" spans="1:22">
      <c r="A4638" s="52"/>
      <c r="B4638" s="50">
        <f t="shared" si="80"/>
        <v>4616</v>
      </c>
      <c r="C4638" s="913"/>
      <c r="D4638" s="913"/>
      <c r="E4638" s="913"/>
      <c r="F4638" s="55"/>
      <c r="L4638" s="372"/>
      <c r="M4638" s="372"/>
      <c r="S4638" s="378"/>
      <c r="T4638" s="372"/>
      <c r="U4638" s="372"/>
      <c r="V4638" s="372"/>
    </row>
    <row r="4639" spans="1:22">
      <c r="A4639" s="52"/>
      <c r="B4639" s="50">
        <f t="shared" si="80"/>
        <v>4617</v>
      </c>
      <c r="C4639" s="913"/>
      <c r="D4639" s="913"/>
      <c r="E4639" s="913"/>
      <c r="F4639" s="55"/>
      <c r="L4639" s="372"/>
      <c r="M4639" s="372"/>
      <c r="S4639" s="378"/>
      <c r="T4639" s="372"/>
      <c r="U4639" s="372"/>
      <c r="V4639" s="372"/>
    </row>
    <row r="4640" spans="1:22">
      <c r="A4640" s="52"/>
      <c r="B4640" s="50">
        <f t="shared" si="80"/>
        <v>4618</v>
      </c>
      <c r="C4640" s="913"/>
      <c r="D4640" s="913"/>
      <c r="E4640" s="913"/>
      <c r="F4640" s="55"/>
      <c r="L4640" s="372"/>
      <c r="M4640" s="372"/>
      <c r="S4640" s="378"/>
      <c r="T4640" s="372"/>
      <c r="U4640" s="372"/>
      <c r="V4640" s="372"/>
    </row>
    <row r="4641" spans="1:22">
      <c r="A4641" s="52"/>
      <c r="B4641" s="50">
        <f t="shared" si="80"/>
        <v>4619</v>
      </c>
      <c r="C4641" s="913"/>
      <c r="D4641" s="913"/>
      <c r="E4641" s="913"/>
      <c r="F4641" s="55"/>
      <c r="L4641" s="372"/>
      <c r="M4641" s="372"/>
      <c r="S4641" s="378"/>
      <c r="T4641" s="372"/>
      <c r="U4641" s="372"/>
      <c r="V4641" s="372"/>
    </row>
    <row r="4642" spans="1:22">
      <c r="A4642" s="52"/>
      <c r="B4642" s="50">
        <f t="shared" si="80"/>
        <v>4620</v>
      </c>
      <c r="C4642" s="913"/>
      <c r="D4642" s="913"/>
      <c r="E4642" s="913"/>
      <c r="F4642" s="55"/>
      <c r="L4642" s="372"/>
      <c r="M4642" s="372"/>
      <c r="S4642" s="378"/>
      <c r="T4642" s="372"/>
      <c r="U4642" s="372"/>
      <c r="V4642" s="372"/>
    </row>
    <row r="4643" spans="1:22">
      <c r="A4643" s="52"/>
      <c r="B4643" s="50">
        <f t="shared" si="80"/>
        <v>4621</v>
      </c>
      <c r="C4643" s="913"/>
      <c r="D4643" s="913"/>
      <c r="E4643" s="913"/>
      <c r="F4643" s="55"/>
      <c r="L4643" s="372"/>
      <c r="M4643" s="372"/>
      <c r="S4643" s="378"/>
      <c r="T4643" s="372"/>
      <c r="U4643" s="372"/>
      <c r="V4643" s="372"/>
    </row>
    <row r="4644" spans="1:22">
      <c r="A4644" s="52"/>
      <c r="B4644" s="50">
        <f t="shared" si="80"/>
        <v>4622</v>
      </c>
      <c r="C4644" s="913"/>
      <c r="D4644" s="913"/>
      <c r="E4644" s="913"/>
      <c r="F4644" s="55"/>
      <c r="L4644" s="372"/>
      <c r="M4644" s="372"/>
      <c r="S4644" s="378"/>
      <c r="T4644" s="372"/>
      <c r="U4644" s="372"/>
      <c r="V4644" s="372"/>
    </row>
    <row r="4645" spans="1:22">
      <c r="A4645" s="52"/>
      <c r="B4645" s="50">
        <f t="shared" si="80"/>
        <v>4623</v>
      </c>
      <c r="C4645" s="913"/>
      <c r="D4645" s="913"/>
      <c r="E4645" s="913"/>
      <c r="F4645" s="55"/>
      <c r="L4645" s="372"/>
      <c r="M4645" s="372"/>
      <c r="S4645" s="378"/>
      <c r="T4645" s="372"/>
      <c r="U4645" s="372"/>
      <c r="V4645" s="372"/>
    </row>
    <row r="4646" spans="1:22">
      <c r="A4646" s="52"/>
      <c r="B4646" s="50">
        <f t="shared" si="80"/>
        <v>4624</v>
      </c>
      <c r="C4646" s="913"/>
      <c r="D4646" s="913"/>
      <c r="E4646" s="913"/>
      <c r="F4646" s="55"/>
      <c r="L4646" s="372"/>
      <c r="M4646" s="372"/>
      <c r="S4646" s="378"/>
      <c r="T4646" s="372"/>
      <c r="U4646" s="372"/>
      <c r="V4646" s="372"/>
    </row>
    <row r="4647" spans="1:22">
      <c r="A4647" s="52"/>
      <c r="B4647" s="50">
        <f t="shared" si="80"/>
        <v>4625</v>
      </c>
      <c r="C4647" s="913"/>
      <c r="D4647" s="913"/>
      <c r="E4647" s="913"/>
      <c r="F4647" s="55"/>
      <c r="L4647" s="372"/>
      <c r="M4647" s="372"/>
      <c r="S4647" s="378"/>
      <c r="T4647" s="372"/>
      <c r="U4647" s="372"/>
      <c r="V4647" s="372"/>
    </row>
    <row r="4648" spans="1:22">
      <c r="A4648" s="52"/>
      <c r="B4648" s="50">
        <f t="shared" si="80"/>
        <v>4626</v>
      </c>
      <c r="C4648" s="913"/>
      <c r="D4648" s="913"/>
      <c r="E4648" s="913"/>
      <c r="F4648" s="55"/>
      <c r="L4648" s="372"/>
      <c r="M4648" s="372"/>
      <c r="S4648" s="378"/>
      <c r="T4648" s="372"/>
      <c r="U4648" s="372"/>
      <c r="V4648" s="372"/>
    </row>
    <row r="4649" spans="1:22">
      <c r="A4649" s="52"/>
      <c r="B4649" s="50">
        <f t="shared" si="80"/>
        <v>4627</v>
      </c>
      <c r="C4649" s="913"/>
      <c r="D4649" s="913"/>
      <c r="E4649" s="913"/>
      <c r="F4649" s="55"/>
      <c r="L4649" s="372"/>
      <c r="M4649" s="372"/>
      <c r="S4649" s="378"/>
      <c r="T4649" s="372"/>
      <c r="U4649" s="372"/>
      <c r="V4649" s="372"/>
    </row>
    <row r="4650" spans="1:22">
      <c r="A4650" s="52"/>
      <c r="B4650" s="50">
        <f t="shared" si="80"/>
        <v>4628</v>
      </c>
      <c r="C4650" s="913"/>
      <c r="D4650" s="913"/>
      <c r="E4650" s="913"/>
      <c r="F4650" s="55"/>
      <c r="L4650" s="372"/>
      <c r="M4650" s="372"/>
      <c r="S4650" s="378"/>
      <c r="T4650" s="372"/>
      <c r="U4650" s="372"/>
      <c r="V4650" s="372"/>
    </row>
    <row r="4651" spans="1:22">
      <c r="A4651" s="52"/>
      <c r="B4651" s="50">
        <f t="shared" si="80"/>
        <v>4629</v>
      </c>
      <c r="C4651" s="913"/>
      <c r="D4651" s="913"/>
      <c r="E4651" s="913"/>
      <c r="F4651" s="55"/>
      <c r="L4651" s="372"/>
      <c r="M4651" s="372"/>
      <c r="S4651" s="378"/>
      <c r="T4651" s="372"/>
      <c r="U4651" s="372"/>
      <c r="V4651" s="372"/>
    </row>
    <row r="4652" spans="1:22">
      <c r="A4652" s="52"/>
      <c r="B4652" s="50">
        <f t="shared" si="80"/>
        <v>4630</v>
      </c>
      <c r="C4652" s="913"/>
      <c r="D4652" s="913"/>
      <c r="E4652" s="913"/>
      <c r="F4652" s="55"/>
      <c r="L4652" s="372"/>
      <c r="M4652" s="372"/>
      <c r="S4652" s="378"/>
      <c r="T4652" s="372"/>
      <c r="U4652" s="372"/>
      <c r="V4652" s="372"/>
    </row>
    <row r="4653" spans="1:22">
      <c r="A4653" s="52"/>
      <c r="B4653" s="50">
        <f t="shared" si="80"/>
        <v>4631</v>
      </c>
      <c r="C4653" s="913"/>
      <c r="D4653" s="913"/>
      <c r="E4653" s="913"/>
      <c r="F4653" s="55"/>
      <c r="L4653" s="372"/>
      <c r="M4653" s="372"/>
      <c r="S4653" s="378"/>
      <c r="T4653" s="372"/>
      <c r="U4653" s="372"/>
      <c r="V4653" s="372"/>
    </row>
    <row r="4654" spans="1:22">
      <c r="A4654" s="52"/>
      <c r="B4654" s="50">
        <f t="shared" si="80"/>
        <v>4632</v>
      </c>
      <c r="C4654" s="913"/>
      <c r="D4654" s="913"/>
      <c r="E4654" s="913"/>
      <c r="F4654" s="55"/>
      <c r="L4654" s="372"/>
      <c r="M4654" s="372"/>
      <c r="S4654" s="378"/>
      <c r="T4654" s="372"/>
      <c r="U4654" s="372"/>
      <c r="V4654" s="372"/>
    </row>
    <row r="4655" spans="1:22">
      <c r="A4655" s="52"/>
      <c r="B4655" s="50">
        <f t="shared" si="80"/>
        <v>4633</v>
      </c>
      <c r="C4655" s="913"/>
      <c r="D4655" s="913"/>
      <c r="E4655" s="913"/>
      <c r="F4655" s="55"/>
      <c r="L4655" s="372"/>
      <c r="M4655" s="372"/>
      <c r="S4655" s="378"/>
      <c r="T4655" s="372"/>
      <c r="U4655" s="372"/>
      <c r="V4655" s="372"/>
    </row>
    <row r="4656" spans="1:22">
      <c r="A4656" s="52"/>
      <c r="B4656" s="50">
        <f t="shared" si="80"/>
        <v>4634</v>
      </c>
      <c r="C4656" s="913"/>
      <c r="D4656" s="913"/>
      <c r="E4656" s="913"/>
      <c r="F4656" s="55"/>
      <c r="L4656" s="372"/>
      <c r="M4656" s="372"/>
      <c r="S4656" s="378"/>
      <c r="T4656" s="372"/>
      <c r="U4656" s="372"/>
      <c r="V4656" s="372"/>
    </row>
    <row r="4657" spans="1:22">
      <c r="A4657" s="52"/>
      <c r="B4657" s="50">
        <f t="shared" si="80"/>
        <v>4635</v>
      </c>
      <c r="C4657" s="913"/>
      <c r="D4657" s="913"/>
      <c r="E4657" s="913"/>
      <c r="F4657" s="55"/>
      <c r="L4657" s="372"/>
      <c r="M4657" s="372"/>
      <c r="S4657" s="378"/>
      <c r="T4657" s="372"/>
      <c r="U4657" s="372"/>
      <c r="V4657" s="372"/>
    </row>
    <row r="4658" spans="1:22">
      <c r="A4658" s="52"/>
      <c r="B4658" s="50">
        <f t="shared" si="80"/>
        <v>4636</v>
      </c>
      <c r="C4658" s="913"/>
      <c r="D4658" s="913"/>
      <c r="E4658" s="913"/>
      <c r="F4658" s="55"/>
      <c r="L4658" s="372"/>
      <c r="M4658" s="372"/>
      <c r="S4658" s="378"/>
      <c r="T4658" s="372"/>
      <c r="U4658" s="372"/>
      <c r="V4658" s="372"/>
    </row>
    <row r="4659" spans="1:22">
      <c r="A4659" s="52"/>
      <c r="B4659" s="50">
        <f t="shared" si="80"/>
        <v>4637</v>
      </c>
      <c r="C4659" s="913"/>
      <c r="D4659" s="913"/>
      <c r="E4659" s="913"/>
      <c r="F4659" s="55"/>
      <c r="L4659" s="372"/>
      <c r="M4659" s="372"/>
      <c r="S4659" s="378"/>
      <c r="T4659" s="372"/>
      <c r="U4659" s="372"/>
      <c r="V4659" s="372"/>
    </row>
    <row r="4660" spans="1:22">
      <c r="A4660" s="52"/>
      <c r="B4660" s="50">
        <f t="shared" si="80"/>
        <v>4638</v>
      </c>
      <c r="C4660" s="913"/>
      <c r="D4660" s="913"/>
      <c r="E4660" s="913"/>
      <c r="F4660" s="55"/>
      <c r="L4660" s="372"/>
      <c r="M4660" s="372"/>
      <c r="S4660" s="378"/>
      <c r="T4660" s="372"/>
      <c r="U4660" s="372"/>
      <c r="V4660" s="372"/>
    </row>
    <row r="4661" spans="1:22">
      <c r="A4661" s="52"/>
      <c r="B4661" s="50">
        <f t="shared" si="80"/>
        <v>4639</v>
      </c>
      <c r="C4661" s="913"/>
      <c r="D4661" s="913"/>
      <c r="E4661" s="913"/>
      <c r="F4661" s="55"/>
      <c r="L4661" s="372"/>
      <c r="M4661" s="372"/>
      <c r="S4661" s="378"/>
      <c r="T4661" s="372"/>
      <c r="U4661" s="372"/>
      <c r="V4661" s="372"/>
    </row>
    <row r="4662" spans="1:22">
      <c r="A4662" s="52"/>
      <c r="B4662" s="50">
        <f t="shared" si="80"/>
        <v>4640</v>
      </c>
      <c r="C4662" s="913"/>
      <c r="D4662" s="913"/>
      <c r="E4662" s="913"/>
      <c r="F4662" s="55"/>
      <c r="L4662" s="372"/>
      <c r="M4662" s="372"/>
      <c r="S4662" s="378"/>
      <c r="T4662" s="372"/>
      <c r="U4662" s="372"/>
      <c r="V4662" s="372"/>
    </row>
    <row r="4663" spans="1:22">
      <c r="A4663" s="52"/>
      <c r="B4663" s="50">
        <f t="shared" si="80"/>
        <v>4641</v>
      </c>
      <c r="C4663" s="913"/>
      <c r="D4663" s="913"/>
      <c r="E4663" s="913"/>
      <c r="F4663" s="55"/>
      <c r="L4663" s="372"/>
      <c r="M4663" s="372"/>
      <c r="S4663" s="378"/>
      <c r="T4663" s="372"/>
      <c r="U4663" s="372"/>
      <c r="V4663" s="372"/>
    </row>
    <row r="4664" spans="1:22">
      <c r="A4664" s="52"/>
      <c r="B4664" s="50">
        <f t="shared" si="80"/>
        <v>4642</v>
      </c>
      <c r="C4664" s="913"/>
      <c r="D4664" s="913"/>
      <c r="E4664" s="913"/>
      <c r="F4664" s="55"/>
      <c r="L4664" s="372"/>
      <c r="M4664" s="372"/>
      <c r="S4664" s="378"/>
      <c r="T4664" s="372"/>
      <c r="U4664" s="372"/>
      <c r="V4664" s="372"/>
    </row>
    <row r="4665" spans="1:22">
      <c r="A4665" s="52"/>
      <c r="B4665" s="50">
        <f t="shared" si="80"/>
        <v>4643</v>
      </c>
      <c r="C4665" s="913"/>
      <c r="D4665" s="913"/>
      <c r="E4665" s="913"/>
      <c r="F4665" s="55"/>
      <c r="L4665" s="372"/>
      <c r="M4665" s="372"/>
      <c r="S4665" s="378"/>
      <c r="T4665" s="372"/>
      <c r="U4665" s="372"/>
      <c r="V4665" s="372"/>
    </row>
    <row r="4666" spans="1:22">
      <c r="A4666" s="52"/>
      <c r="B4666" s="50">
        <f t="shared" si="80"/>
        <v>4644</v>
      </c>
      <c r="C4666" s="913"/>
      <c r="D4666" s="913"/>
      <c r="E4666" s="913"/>
      <c r="F4666" s="55"/>
      <c r="L4666" s="372"/>
      <c r="M4666" s="372"/>
      <c r="S4666" s="378"/>
      <c r="T4666" s="372"/>
      <c r="U4666" s="372"/>
      <c r="V4666" s="372"/>
    </row>
    <row r="4667" spans="1:22">
      <c r="A4667" s="52"/>
      <c r="B4667" s="50">
        <f t="shared" si="80"/>
        <v>4645</v>
      </c>
      <c r="C4667" s="913"/>
      <c r="D4667" s="913"/>
      <c r="E4667" s="913"/>
      <c r="F4667" s="55"/>
      <c r="L4667" s="372"/>
      <c r="M4667" s="372"/>
      <c r="S4667" s="378"/>
      <c r="T4667" s="372"/>
      <c r="U4667" s="372"/>
      <c r="V4667" s="372"/>
    </row>
    <row r="4668" spans="1:22">
      <c r="A4668" s="52"/>
      <c r="B4668" s="50">
        <f t="shared" si="80"/>
        <v>4646</v>
      </c>
      <c r="C4668" s="913"/>
      <c r="D4668" s="913"/>
      <c r="E4668" s="913"/>
      <c r="F4668" s="55"/>
      <c r="L4668" s="372"/>
      <c r="M4668" s="372"/>
      <c r="S4668" s="378"/>
      <c r="T4668" s="372"/>
      <c r="U4668" s="372"/>
      <c r="V4668" s="372"/>
    </row>
    <row r="4669" spans="1:22">
      <c r="A4669" s="52"/>
      <c r="B4669" s="50">
        <f t="shared" si="80"/>
        <v>4647</v>
      </c>
      <c r="C4669" s="913"/>
      <c r="D4669" s="913"/>
      <c r="E4669" s="913"/>
      <c r="F4669" s="55"/>
      <c r="L4669" s="372"/>
      <c r="M4669" s="372"/>
      <c r="S4669" s="378"/>
      <c r="T4669" s="372"/>
      <c r="U4669" s="372"/>
      <c r="V4669" s="372"/>
    </row>
    <row r="4670" spans="1:22">
      <c r="A4670" s="52"/>
      <c r="B4670" s="50">
        <f t="shared" si="80"/>
        <v>4648</v>
      </c>
      <c r="C4670" s="913"/>
      <c r="D4670" s="913"/>
      <c r="E4670" s="913"/>
      <c r="F4670" s="55"/>
      <c r="L4670" s="372"/>
      <c r="M4670" s="372"/>
      <c r="S4670" s="378"/>
      <c r="T4670" s="372"/>
      <c r="U4670" s="372"/>
      <c r="V4670" s="372"/>
    </row>
    <row r="4671" spans="1:22">
      <c r="A4671" s="52"/>
      <c r="B4671" s="50">
        <f t="shared" si="80"/>
        <v>4649</v>
      </c>
      <c r="C4671" s="913"/>
      <c r="D4671" s="913"/>
      <c r="E4671" s="913"/>
      <c r="F4671" s="55"/>
      <c r="L4671" s="372"/>
      <c r="M4671" s="372"/>
      <c r="S4671" s="378"/>
      <c r="T4671" s="372"/>
      <c r="U4671" s="372"/>
      <c r="V4671" s="372"/>
    </row>
    <row r="4672" spans="1:22">
      <c r="A4672" s="52"/>
      <c r="B4672" s="50">
        <f t="shared" si="80"/>
        <v>4650</v>
      </c>
      <c r="C4672" s="913"/>
      <c r="D4672" s="913"/>
      <c r="E4672" s="913"/>
      <c r="F4672" s="55"/>
      <c r="L4672" s="372"/>
      <c r="M4672" s="372"/>
      <c r="S4672" s="378"/>
      <c r="T4672" s="372"/>
      <c r="U4672" s="372"/>
      <c r="V4672" s="372"/>
    </row>
    <row r="4673" spans="1:22">
      <c r="A4673" s="52"/>
      <c r="B4673" s="50">
        <f t="shared" si="80"/>
        <v>4651</v>
      </c>
      <c r="C4673" s="913"/>
      <c r="D4673" s="913"/>
      <c r="E4673" s="913"/>
      <c r="F4673" s="55"/>
      <c r="L4673" s="372"/>
      <c r="M4673" s="372"/>
      <c r="S4673" s="378"/>
      <c r="T4673" s="372"/>
      <c r="U4673" s="372"/>
      <c r="V4673" s="372"/>
    </row>
    <row r="4674" spans="1:22">
      <c r="A4674" s="52"/>
      <c r="B4674" s="50">
        <f t="shared" si="80"/>
        <v>4652</v>
      </c>
      <c r="C4674" s="913"/>
      <c r="D4674" s="913"/>
      <c r="E4674" s="913"/>
      <c r="F4674" s="55"/>
      <c r="L4674" s="372"/>
      <c r="M4674" s="372"/>
      <c r="S4674" s="378"/>
      <c r="T4674" s="372"/>
      <c r="U4674" s="372"/>
      <c r="V4674" s="372"/>
    </row>
    <row r="4675" spans="1:22">
      <c r="A4675" s="52"/>
      <c r="B4675" s="50">
        <f t="shared" si="80"/>
        <v>4653</v>
      </c>
      <c r="C4675" s="913"/>
      <c r="D4675" s="913"/>
      <c r="E4675" s="913"/>
      <c r="F4675" s="55"/>
      <c r="L4675" s="372"/>
      <c r="M4675" s="372"/>
      <c r="S4675" s="378"/>
      <c r="T4675" s="372"/>
      <c r="U4675" s="372"/>
      <c r="V4675" s="372"/>
    </row>
    <row r="4676" spans="1:22">
      <c r="A4676" s="52"/>
      <c r="B4676" s="50">
        <f t="shared" si="80"/>
        <v>4654</v>
      </c>
      <c r="C4676" s="913"/>
      <c r="D4676" s="913"/>
      <c r="E4676" s="913"/>
      <c r="F4676" s="55"/>
      <c r="L4676" s="372"/>
      <c r="M4676" s="372"/>
      <c r="S4676" s="378"/>
      <c r="T4676" s="372"/>
      <c r="U4676" s="372"/>
      <c r="V4676" s="372"/>
    </row>
    <row r="4677" spans="1:22">
      <c r="A4677" s="52"/>
      <c r="B4677" s="50">
        <f t="shared" si="80"/>
        <v>4655</v>
      </c>
      <c r="C4677" s="913"/>
      <c r="D4677" s="913"/>
      <c r="E4677" s="913"/>
      <c r="F4677" s="55"/>
      <c r="L4677" s="372"/>
      <c r="M4677" s="372"/>
      <c r="S4677" s="378"/>
      <c r="T4677" s="372"/>
      <c r="U4677" s="372"/>
      <c r="V4677" s="372"/>
    </row>
    <row r="4678" spans="1:22">
      <c r="A4678" s="52"/>
      <c r="B4678" s="50">
        <f t="shared" si="80"/>
        <v>4656</v>
      </c>
      <c r="C4678" s="913"/>
      <c r="D4678" s="913"/>
      <c r="E4678" s="913"/>
      <c r="F4678" s="55"/>
      <c r="L4678" s="372"/>
      <c r="M4678" s="372"/>
      <c r="S4678" s="378"/>
      <c r="T4678" s="372"/>
      <c r="U4678" s="372"/>
      <c r="V4678" s="372"/>
    </row>
    <row r="4679" spans="1:22">
      <c r="A4679" s="52"/>
      <c r="B4679" s="50">
        <f t="shared" si="80"/>
        <v>4657</v>
      </c>
      <c r="C4679" s="913"/>
      <c r="D4679" s="913"/>
      <c r="E4679" s="913"/>
      <c r="F4679" s="55"/>
      <c r="L4679" s="372"/>
      <c r="M4679" s="372"/>
      <c r="S4679" s="378"/>
      <c r="T4679" s="372"/>
      <c r="U4679" s="372"/>
      <c r="V4679" s="372"/>
    </row>
    <row r="4680" spans="1:22">
      <c r="A4680" s="52"/>
      <c r="B4680" s="50">
        <f t="shared" si="80"/>
        <v>4658</v>
      </c>
      <c r="C4680" s="913"/>
      <c r="D4680" s="913"/>
      <c r="E4680" s="913"/>
      <c r="F4680" s="55"/>
      <c r="L4680" s="372"/>
      <c r="M4680" s="372"/>
      <c r="S4680" s="378"/>
      <c r="T4680" s="372"/>
      <c r="U4680" s="372"/>
      <c r="V4680" s="372"/>
    </row>
    <row r="4681" spans="1:22">
      <c r="A4681" s="52"/>
      <c r="B4681" s="50">
        <f t="shared" si="80"/>
        <v>4659</v>
      </c>
      <c r="C4681" s="913"/>
      <c r="D4681" s="913"/>
      <c r="E4681" s="913"/>
      <c r="F4681" s="55"/>
      <c r="L4681" s="372"/>
      <c r="M4681" s="372"/>
      <c r="S4681" s="378"/>
      <c r="T4681" s="372"/>
      <c r="U4681" s="372"/>
      <c r="V4681" s="372"/>
    </row>
    <row r="4682" spans="1:22">
      <c r="A4682" s="52"/>
      <c r="B4682" s="50">
        <f t="shared" si="80"/>
        <v>4660</v>
      </c>
      <c r="C4682" s="913"/>
      <c r="D4682" s="913"/>
      <c r="E4682" s="913"/>
      <c r="F4682" s="55"/>
      <c r="L4682" s="372"/>
      <c r="M4682" s="372"/>
      <c r="S4682" s="378"/>
      <c r="T4682" s="372"/>
      <c r="U4682" s="372"/>
      <c r="V4682" s="372"/>
    </row>
    <row r="4683" spans="1:22">
      <c r="A4683" s="52"/>
      <c r="B4683" s="50">
        <f t="shared" si="80"/>
        <v>4661</v>
      </c>
      <c r="C4683" s="913"/>
      <c r="D4683" s="913"/>
      <c r="E4683" s="913"/>
      <c r="F4683" s="55"/>
      <c r="L4683" s="372"/>
      <c r="M4683" s="372"/>
      <c r="S4683" s="378"/>
      <c r="T4683" s="372"/>
      <c r="U4683" s="372"/>
      <c r="V4683" s="372"/>
    </row>
    <row r="4684" spans="1:22">
      <c r="A4684" s="52"/>
      <c r="B4684" s="50">
        <f t="shared" si="80"/>
        <v>4662</v>
      </c>
      <c r="C4684" s="913"/>
      <c r="D4684" s="913"/>
      <c r="E4684" s="913"/>
      <c r="F4684" s="55"/>
      <c r="L4684" s="372"/>
      <c r="M4684" s="372"/>
      <c r="S4684" s="378"/>
      <c r="T4684" s="372"/>
      <c r="U4684" s="372"/>
      <c r="V4684" s="372"/>
    </row>
    <row r="4685" spans="1:22">
      <c r="A4685" s="52"/>
      <c r="B4685" s="50">
        <f t="shared" si="80"/>
        <v>4663</v>
      </c>
      <c r="C4685" s="913"/>
      <c r="D4685" s="913"/>
      <c r="E4685" s="913"/>
      <c r="F4685" s="55"/>
      <c r="L4685" s="372"/>
      <c r="M4685" s="372"/>
      <c r="S4685" s="378"/>
      <c r="T4685" s="372"/>
      <c r="U4685" s="372"/>
      <c r="V4685" s="372"/>
    </row>
    <row r="4686" spans="1:22">
      <c r="A4686" s="52"/>
      <c r="B4686" s="50">
        <f t="shared" si="80"/>
        <v>4664</v>
      </c>
      <c r="C4686" s="913"/>
      <c r="D4686" s="913"/>
      <c r="E4686" s="913"/>
      <c r="F4686" s="55"/>
      <c r="L4686" s="372"/>
      <c r="M4686" s="372"/>
      <c r="S4686" s="378"/>
      <c r="T4686" s="372"/>
      <c r="U4686" s="372"/>
      <c r="V4686" s="372"/>
    </row>
    <row r="4687" spans="1:22">
      <c r="A4687" s="52"/>
      <c r="B4687" s="50">
        <f t="shared" si="80"/>
        <v>4665</v>
      </c>
      <c r="C4687" s="913"/>
      <c r="D4687" s="913"/>
      <c r="E4687" s="913"/>
      <c r="F4687" s="55"/>
      <c r="L4687" s="372"/>
      <c r="M4687" s="372"/>
      <c r="S4687" s="378"/>
      <c r="T4687" s="372"/>
      <c r="U4687" s="372"/>
      <c r="V4687" s="372"/>
    </row>
    <row r="4688" spans="1:22">
      <c r="A4688" s="52"/>
      <c r="B4688" s="50">
        <f t="shared" si="80"/>
        <v>4666</v>
      </c>
      <c r="C4688" s="913"/>
      <c r="D4688" s="913"/>
      <c r="E4688" s="913"/>
      <c r="F4688" s="55"/>
      <c r="L4688" s="372"/>
      <c r="M4688" s="372"/>
      <c r="S4688" s="378"/>
      <c r="T4688" s="372"/>
      <c r="U4688" s="372"/>
      <c r="V4688" s="372"/>
    </row>
    <row r="4689" spans="1:22">
      <c r="A4689" s="52"/>
      <c r="B4689" s="50">
        <f t="shared" si="80"/>
        <v>4667</v>
      </c>
      <c r="C4689" s="913"/>
      <c r="D4689" s="913"/>
      <c r="E4689" s="913"/>
      <c r="F4689" s="55"/>
      <c r="L4689" s="372"/>
      <c r="M4689" s="372"/>
      <c r="S4689" s="378"/>
      <c r="T4689" s="372"/>
      <c r="U4689" s="372"/>
      <c r="V4689" s="372"/>
    </row>
    <row r="4690" spans="1:22">
      <c r="A4690" s="52"/>
      <c r="B4690" s="50">
        <f t="shared" si="80"/>
        <v>4668</v>
      </c>
      <c r="C4690" s="913"/>
      <c r="D4690" s="913"/>
      <c r="E4690" s="913"/>
      <c r="F4690" s="55"/>
      <c r="L4690" s="372"/>
      <c r="M4690" s="372"/>
      <c r="S4690" s="378"/>
      <c r="T4690" s="372"/>
      <c r="U4690" s="372"/>
      <c r="V4690" s="372"/>
    </row>
    <row r="4691" spans="1:22">
      <c r="A4691" s="52"/>
      <c r="B4691" s="50">
        <f t="shared" si="80"/>
        <v>4669</v>
      </c>
      <c r="C4691" s="913"/>
      <c r="D4691" s="913"/>
      <c r="E4691" s="913"/>
      <c r="F4691" s="55"/>
      <c r="L4691" s="372"/>
      <c r="M4691" s="372"/>
      <c r="S4691" s="378"/>
      <c r="T4691" s="372"/>
      <c r="U4691" s="372"/>
      <c r="V4691" s="372"/>
    </row>
    <row r="4692" spans="1:22">
      <c r="A4692" s="52"/>
      <c r="B4692" s="50">
        <f t="shared" si="80"/>
        <v>4670</v>
      </c>
      <c r="C4692" s="913"/>
      <c r="D4692" s="913"/>
      <c r="E4692" s="913"/>
      <c r="F4692" s="55"/>
      <c r="L4692" s="372"/>
      <c r="M4692" s="372"/>
      <c r="S4692" s="378"/>
      <c r="T4692" s="372"/>
      <c r="U4692" s="372"/>
      <c r="V4692" s="372"/>
    </row>
    <row r="4693" spans="1:22">
      <c r="A4693" s="52"/>
      <c r="B4693" s="50">
        <f t="shared" si="80"/>
        <v>4671</v>
      </c>
      <c r="C4693" s="913"/>
      <c r="D4693" s="913"/>
      <c r="E4693" s="913"/>
      <c r="F4693" s="55"/>
      <c r="L4693" s="372"/>
      <c r="M4693" s="372"/>
      <c r="S4693" s="378"/>
      <c r="T4693" s="372"/>
      <c r="U4693" s="372"/>
      <c r="V4693" s="372"/>
    </row>
    <row r="4694" spans="1:22">
      <c r="A4694" s="52"/>
      <c r="B4694" s="50">
        <f t="shared" si="80"/>
        <v>4672</v>
      </c>
      <c r="C4694" s="913"/>
      <c r="D4694" s="913"/>
      <c r="E4694" s="913"/>
      <c r="F4694" s="55"/>
      <c r="L4694" s="372"/>
      <c r="M4694" s="372"/>
      <c r="S4694" s="378"/>
      <c r="T4694" s="372"/>
      <c r="U4694" s="372"/>
      <c r="V4694" s="372"/>
    </row>
    <row r="4695" spans="1:22">
      <c r="A4695" s="52"/>
      <c r="B4695" s="50">
        <f t="shared" si="80"/>
        <v>4673</v>
      </c>
      <c r="C4695" s="913"/>
      <c r="D4695" s="913"/>
      <c r="E4695" s="913"/>
      <c r="F4695" s="55"/>
      <c r="L4695" s="372"/>
      <c r="M4695" s="372"/>
      <c r="S4695" s="378"/>
      <c r="T4695" s="372"/>
      <c r="U4695" s="372"/>
      <c r="V4695" s="372"/>
    </row>
    <row r="4696" spans="1:22">
      <c r="A4696" s="52"/>
      <c r="B4696" s="50">
        <f t="shared" si="80"/>
        <v>4674</v>
      </c>
      <c r="C4696" s="913"/>
      <c r="D4696" s="913"/>
      <c r="E4696" s="913"/>
      <c r="F4696" s="55"/>
      <c r="L4696" s="372"/>
      <c r="M4696" s="372"/>
      <c r="S4696" s="378"/>
      <c r="T4696" s="372"/>
      <c r="U4696" s="372"/>
      <c r="V4696" s="372"/>
    </row>
    <row r="4697" spans="1:22">
      <c r="A4697" s="52"/>
      <c r="B4697" s="50">
        <f t="shared" ref="B4697:B4760" si="81">B4696+1</f>
        <v>4675</v>
      </c>
      <c r="C4697" s="913"/>
      <c r="D4697" s="913"/>
      <c r="E4697" s="913"/>
      <c r="F4697" s="55"/>
      <c r="L4697" s="372"/>
      <c r="M4697" s="372"/>
      <c r="S4697" s="378"/>
      <c r="T4697" s="372"/>
      <c r="U4697" s="372"/>
      <c r="V4697" s="372"/>
    </row>
    <row r="4698" spans="1:22">
      <c r="A4698" s="52"/>
      <c r="B4698" s="50">
        <f t="shared" si="81"/>
        <v>4676</v>
      </c>
      <c r="C4698" s="913"/>
      <c r="D4698" s="913"/>
      <c r="E4698" s="913"/>
      <c r="F4698" s="55"/>
      <c r="L4698" s="372"/>
      <c r="M4698" s="372"/>
      <c r="S4698" s="378"/>
      <c r="T4698" s="372"/>
      <c r="U4698" s="372"/>
      <c r="V4698" s="372"/>
    </row>
    <row r="4699" spans="1:22">
      <c r="A4699" s="52"/>
      <c r="B4699" s="50">
        <f t="shared" si="81"/>
        <v>4677</v>
      </c>
      <c r="C4699" s="913"/>
      <c r="D4699" s="913"/>
      <c r="E4699" s="913"/>
      <c r="F4699" s="55"/>
      <c r="L4699" s="372"/>
      <c r="M4699" s="372"/>
      <c r="S4699" s="378"/>
      <c r="T4699" s="372"/>
      <c r="U4699" s="372"/>
      <c r="V4699" s="372"/>
    </row>
    <row r="4700" spans="1:22">
      <c r="A4700" s="52"/>
      <c r="B4700" s="50">
        <f t="shared" si="81"/>
        <v>4678</v>
      </c>
      <c r="C4700" s="913"/>
      <c r="D4700" s="913"/>
      <c r="E4700" s="913"/>
      <c r="F4700" s="55"/>
      <c r="L4700" s="372"/>
      <c r="M4700" s="372"/>
      <c r="S4700" s="378"/>
      <c r="T4700" s="372"/>
      <c r="U4700" s="372"/>
      <c r="V4700" s="372"/>
    </row>
    <row r="4701" spans="1:22">
      <c r="A4701" s="52"/>
      <c r="B4701" s="50">
        <f t="shared" si="81"/>
        <v>4679</v>
      </c>
      <c r="C4701" s="913"/>
      <c r="D4701" s="913"/>
      <c r="E4701" s="913"/>
      <c r="F4701" s="55"/>
      <c r="L4701" s="372"/>
      <c r="M4701" s="372"/>
      <c r="S4701" s="378"/>
      <c r="T4701" s="372"/>
      <c r="U4701" s="372"/>
      <c r="V4701" s="372"/>
    </row>
    <row r="4702" spans="1:22">
      <c r="A4702" s="52"/>
      <c r="B4702" s="50">
        <f t="shared" si="81"/>
        <v>4680</v>
      </c>
      <c r="C4702" s="913"/>
      <c r="D4702" s="913"/>
      <c r="E4702" s="913"/>
      <c r="F4702" s="55"/>
      <c r="L4702" s="372"/>
      <c r="M4702" s="372"/>
      <c r="S4702" s="378"/>
      <c r="T4702" s="372"/>
      <c r="U4702" s="372"/>
      <c r="V4702" s="372"/>
    </row>
    <row r="4703" spans="1:22">
      <c r="A4703" s="52"/>
      <c r="B4703" s="50">
        <f t="shared" si="81"/>
        <v>4681</v>
      </c>
      <c r="C4703" s="913"/>
      <c r="D4703" s="913"/>
      <c r="E4703" s="913"/>
      <c r="F4703" s="55"/>
      <c r="L4703" s="372"/>
      <c r="M4703" s="372"/>
      <c r="S4703" s="378"/>
      <c r="T4703" s="372"/>
      <c r="U4703" s="372"/>
      <c r="V4703" s="372"/>
    </row>
    <row r="4704" spans="1:22">
      <c r="A4704" s="52"/>
      <c r="B4704" s="50">
        <f t="shared" si="81"/>
        <v>4682</v>
      </c>
      <c r="C4704" s="913"/>
      <c r="D4704" s="913"/>
      <c r="E4704" s="913"/>
      <c r="F4704" s="55"/>
      <c r="L4704" s="372"/>
      <c r="M4704" s="372"/>
      <c r="S4704" s="378"/>
      <c r="T4704" s="372"/>
      <c r="U4704" s="372"/>
      <c r="V4704" s="372"/>
    </row>
    <row r="4705" spans="1:22">
      <c r="A4705" s="52"/>
      <c r="B4705" s="50">
        <f t="shared" si="81"/>
        <v>4683</v>
      </c>
      <c r="C4705" s="913"/>
      <c r="D4705" s="913"/>
      <c r="E4705" s="913"/>
      <c r="F4705" s="55"/>
      <c r="L4705" s="372"/>
      <c r="M4705" s="372"/>
      <c r="S4705" s="378"/>
      <c r="T4705" s="372"/>
      <c r="U4705" s="372"/>
      <c r="V4705" s="372"/>
    </row>
    <row r="4706" spans="1:22">
      <c r="A4706" s="52"/>
      <c r="B4706" s="50">
        <f t="shared" si="81"/>
        <v>4684</v>
      </c>
      <c r="C4706" s="913"/>
      <c r="D4706" s="913"/>
      <c r="E4706" s="913"/>
      <c r="F4706" s="55"/>
      <c r="L4706" s="372"/>
      <c r="M4706" s="372"/>
      <c r="S4706" s="378"/>
      <c r="T4706" s="372"/>
      <c r="U4706" s="372"/>
      <c r="V4706" s="372"/>
    </row>
    <row r="4707" spans="1:22">
      <c r="A4707" s="52"/>
      <c r="B4707" s="50">
        <f t="shared" si="81"/>
        <v>4685</v>
      </c>
      <c r="C4707" s="913"/>
      <c r="D4707" s="913"/>
      <c r="E4707" s="913"/>
      <c r="F4707" s="55"/>
      <c r="L4707" s="372"/>
      <c r="M4707" s="372"/>
      <c r="S4707" s="378"/>
      <c r="T4707" s="372"/>
      <c r="U4707" s="372"/>
      <c r="V4707" s="372"/>
    </row>
    <row r="4708" spans="1:22">
      <c r="A4708" s="52"/>
      <c r="B4708" s="50">
        <f t="shared" si="81"/>
        <v>4686</v>
      </c>
      <c r="C4708" s="913"/>
      <c r="D4708" s="913"/>
      <c r="E4708" s="913"/>
      <c r="F4708" s="55"/>
      <c r="L4708" s="372"/>
      <c r="M4708" s="372"/>
      <c r="S4708" s="378"/>
      <c r="T4708" s="372"/>
      <c r="U4708" s="372"/>
      <c r="V4708" s="372"/>
    </row>
    <row r="4709" spans="1:22">
      <c r="A4709" s="52"/>
      <c r="B4709" s="50">
        <f t="shared" si="81"/>
        <v>4687</v>
      </c>
      <c r="C4709" s="913"/>
      <c r="D4709" s="913"/>
      <c r="E4709" s="913"/>
      <c r="F4709" s="55"/>
      <c r="L4709" s="372"/>
      <c r="M4709" s="372"/>
      <c r="S4709" s="378"/>
      <c r="T4709" s="372"/>
      <c r="U4709" s="372"/>
      <c r="V4709" s="372"/>
    </row>
    <row r="4710" spans="1:22">
      <c r="A4710" s="52"/>
      <c r="B4710" s="50">
        <f t="shared" si="81"/>
        <v>4688</v>
      </c>
      <c r="C4710" s="913"/>
      <c r="D4710" s="913"/>
      <c r="E4710" s="913"/>
      <c r="F4710" s="55"/>
      <c r="L4710" s="372"/>
      <c r="M4710" s="372"/>
      <c r="S4710" s="378"/>
      <c r="T4710" s="372"/>
      <c r="U4710" s="372"/>
      <c r="V4710" s="372"/>
    </row>
    <row r="4711" spans="1:22">
      <c r="A4711" s="52"/>
      <c r="B4711" s="50">
        <f t="shared" si="81"/>
        <v>4689</v>
      </c>
      <c r="C4711" s="913"/>
      <c r="D4711" s="913"/>
      <c r="E4711" s="913"/>
      <c r="F4711" s="55"/>
      <c r="L4711" s="372"/>
      <c r="M4711" s="372"/>
      <c r="S4711" s="378"/>
      <c r="T4711" s="372"/>
      <c r="U4711" s="372"/>
      <c r="V4711" s="372"/>
    </row>
    <row r="4712" spans="1:22">
      <c r="A4712" s="52"/>
      <c r="B4712" s="50">
        <f t="shared" si="81"/>
        <v>4690</v>
      </c>
      <c r="C4712" s="913"/>
      <c r="D4712" s="913"/>
      <c r="E4712" s="913"/>
      <c r="F4712" s="55"/>
      <c r="L4712" s="372"/>
      <c r="M4712" s="372"/>
      <c r="S4712" s="378"/>
      <c r="T4712" s="372"/>
      <c r="U4712" s="372"/>
      <c r="V4712" s="372"/>
    </row>
    <row r="4713" spans="1:22">
      <c r="A4713" s="52"/>
      <c r="B4713" s="50">
        <f t="shared" si="81"/>
        <v>4691</v>
      </c>
      <c r="C4713" s="913"/>
      <c r="D4713" s="913"/>
      <c r="E4713" s="913"/>
      <c r="F4713" s="55"/>
      <c r="L4713" s="372"/>
      <c r="M4713" s="372"/>
      <c r="S4713" s="378"/>
      <c r="T4713" s="372"/>
      <c r="U4713" s="372"/>
      <c r="V4713" s="372"/>
    </row>
    <row r="4714" spans="1:22">
      <c r="A4714" s="52"/>
      <c r="B4714" s="50">
        <f t="shared" si="81"/>
        <v>4692</v>
      </c>
      <c r="C4714" s="913"/>
      <c r="D4714" s="913"/>
      <c r="E4714" s="913"/>
      <c r="F4714" s="55"/>
      <c r="L4714" s="372"/>
      <c r="M4714" s="372"/>
      <c r="S4714" s="378"/>
      <c r="T4714" s="372"/>
      <c r="U4714" s="372"/>
      <c r="V4714" s="372"/>
    </row>
    <row r="4715" spans="1:22">
      <c r="A4715" s="52"/>
      <c r="B4715" s="50">
        <f t="shared" si="81"/>
        <v>4693</v>
      </c>
      <c r="C4715" s="913"/>
      <c r="D4715" s="913"/>
      <c r="E4715" s="913"/>
      <c r="F4715" s="55"/>
      <c r="L4715" s="372"/>
      <c r="M4715" s="372"/>
      <c r="S4715" s="378"/>
      <c r="T4715" s="372"/>
      <c r="U4715" s="372"/>
      <c r="V4715" s="372"/>
    </row>
    <row r="4716" spans="1:22">
      <c r="A4716" s="52"/>
      <c r="B4716" s="50">
        <f t="shared" si="81"/>
        <v>4694</v>
      </c>
      <c r="C4716" s="913"/>
      <c r="D4716" s="913"/>
      <c r="E4716" s="913"/>
      <c r="F4716" s="55"/>
      <c r="L4716" s="372"/>
      <c r="M4716" s="372"/>
      <c r="S4716" s="378"/>
      <c r="T4716" s="372"/>
      <c r="U4716" s="372"/>
      <c r="V4716" s="372"/>
    </row>
    <row r="4717" spans="1:22">
      <c r="A4717" s="52"/>
      <c r="B4717" s="50">
        <f t="shared" si="81"/>
        <v>4695</v>
      </c>
      <c r="C4717" s="913"/>
      <c r="D4717" s="913"/>
      <c r="E4717" s="913"/>
      <c r="F4717" s="55"/>
      <c r="L4717" s="372"/>
      <c r="M4717" s="372"/>
      <c r="S4717" s="378"/>
      <c r="T4717" s="372"/>
      <c r="U4717" s="372"/>
      <c r="V4717" s="372"/>
    </row>
    <row r="4718" spans="1:22">
      <c r="A4718" s="52"/>
      <c r="B4718" s="50">
        <f t="shared" si="81"/>
        <v>4696</v>
      </c>
      <c r="C4718" s="913"/>
      <c r="D4718" s="913"/>
      <c r="E4718" s="913"/>
      <c r="F4718" s="55"/>
      <c r="L4718" s="372"/>
      <c r="M4718" s="372"/>
      <c r="S4718" s="378"/>
      <c r="T4718" s="372"/>
      <c r="U4718" s="372"/>
      <c r="V4718" s="372"/>
    </row>
    <row r="4719" spans="1:22">
      <c r="A4719" s="52"/>
      <c r="B4719" s="50">
        <f t="shared" si="81"/>
        <v>4697</v>
      </c>
      <c r="C4719" s="913"/>
      <c r="D4719" s="913"/>
      <c r="E4719" s="913"/>
      <c r="F4719" s="55"/>
      <c r="L4719" s="372"/>
      <c r="M4719" s="372"/>
      <c r="S4719" s="378"/>
      <c r="T4719" s="372"/>
      <c r="U4719" s="372"/>
      <c r="V4719" s="372"/>
    </row>
    <row r="4720" spans="1:22">
      <c r="A4720" s="52"/>
      <c r="B4720" s="50">
        <f t="shared" si="81"/>
        <v>4698</v>
      </c>
      <c r="C4720" s="913"/>
      <c r="D4720" s="913"/>
      <c r="E4720" s="913"/>
      <c r="F4720" s="55"/>
      <c r="L4720" s="372"/>
      <c r="M4720" s="372"/>
      <c r="S4720" s="378"/>
      <c r="T4720" s="372"/>
      <c r="U4720" s="372"/>
      <c r="V4720" s="372"/>
    </row>
    <row r="4721" spans="1:22">
      <c r="A4721" s="52"/>
      <c r="B4721" s="50">
        <f t="shared" si="81"/>
        <v>4699</v>
      </c>
      <c r="C4721" s="913"/>
      <c r="D4721" s="913"/>
      <c r="E4721" s="913"/>
      <c r="F4721" s="55"/>
      <c r="L4721" s="372"/>
      <c r="M4721" s="372"/>
      <c r="S4721" s="378"/>
      <c r="T4721" s="372"/>
      <c r="U4721" s="372"/>
      <c r="V4721" s="372"/>
    </row>
    <row r="4722" spans="1:22">
      <c r="A4722" s="52"/>
      <c r="B4722" s="50">
        <f t="shared" si="81"/>
        <v>4700</v>
      </c>
      <c r="C4722" s="913"/>
      <c r="D4722" s="913"/>
      <c r="E4722" s="913"/>
      <c r="F4722" s="55"/>
      <c r="L4722" s="372"/>
      <c r="M4722" s="372"/>
      <c r="S4722" s="378"/>
      <c r="T4722" s="372"/>
      <c r="U4722" s="372"/>
      <c r="V4722" s="372"/>
    </row>
    <row r="4723" spans="1:22">
      <c r="A4723" s="52"/>
      <c r="B4723" s="50">
        <f t="shared" si="81"/>
        <v>4701</v>
      </c>
      <c r="C4723" s="913"/>
      <c r="D4723" s="913"/>
      <c r="E4723" s="913"/>
      <c r="F4723" s="55"/>
      <c r="L4723" s="372"/>
      <c r="M4723" s="372"/>
      <c r="S4723" s="378"/>
      <c r="T4723" s="372"/>
      <c r="U4723" s="372"/>
      <c r="V4723" s="372"/>
    </row>
    <row r="4724" spans="1:22">
      <c r="A4724" s="52"/>
      <c r="B4724" s="50">
        <f t="shared" si="81"/>
        <v>4702</v>
      </c>
      <c r="C4724" s="913"/>
      <c r="D4724" s="913"/>
      <c r="E4724" s="913"/>
      <c r="F4724" s="55"/>
      <c r="L4724" s="372"/>
      <c r="M4724" s="372"/>
      <c r="S4724" s="378"/>
      <c r="T4724" s="372"/>
      <c r="U4724" s="372"/>
      <c r="V4724" s="372"/>
    </row>
    <row r="4725" spans="1:22">
      <c r="A4725" s="52"/>
      <c r="B4725" s="50">
        <f t="shared" si="81"/>
        <v>4703</v>
      </c>
      <c r="C4725" s="913"/>
      <c r="D4725" s="913"/>
      <c r="E4725" s="913"/>
      <c r="F4725" s="55"/>
      <c r="L4725" s="372"/>
      <c r="M4725" s="372"/>
      <c r="S4725" s="378"/>
      <c r="T4725" s="372"/>
      <c r="U4725" s="372"/>
      <c r="V4725" s="372"/>
    </row>
    <row r="4726" spans="1:22">
      <c r="A4726" s="52"/>
      <c r="B4726" s="50">
        <f t="shared" si="81"/>
        <v>4704</v>
      </c>
      <c r="C4726" s="913"/>
      <c r="D4726" s="913"/>
      <c r="E4726" s="913"/>
      <c r="F4726" s="55"/>
      <c r="L4726" s="372"/>
      <c r="M4726" s="372"/>
      <c r="S4726" s="378"/>
      <c r="T4726" s="372"/>
      <c r="U4726" s="372"/>
      <c r="V4726" s="372"/>
    </row>
    <row r="4727" spans="1:22">
      <c r="A4727" s="52"/>
      <c r="B4727" s="50">
        <f t="shared" si="81"/>
        <v>4705</v>
      </c>
      <c r="C4727" s="913"/>
      <c r="D4727" s="913"/>
      <c r="E4727" s="913"/>
      <c r="F4727" s="55"/>
      <c r="L4727" s="372"/>
      <c r="M4727" s="372"/>
      <c r="S4727" s="378"/>
      <c r="T4727" s="372"/>
      <c r="U4727" s="372"/>
      <c r="V4727" s="372"/>
    </row>
    <row r="4728" spans="1:22">
      <c r="A4728" s="52"/>
      <c r="B4728" s="50">
        <f t="shared" si="81"/>
        <v>4706</v>
      </c>
      <c r="C4728" s="913"/>
      <c r="D4728" s="913"/>
      <c r="E4728" s="913"/>
      <c r="F4728" s="55"/>
      <c r="L4728" s="372"/>
      <c r="M4728" s="372"/>
      <c r="S4728" s="378"/>
      <c r="T4728" s="372"/>
      <c r="U4728" s="372"/>
      <c r="V4728" s="372"/>
    </row>
    <row r="4729" spans="1:22">
      <c r="A4729" s="52"/>
      <c r="B4729" s="50">
        <f t="shared" si="81"/>
        <v>4707</v>
      </c>
      <c r="C4729" s="913"/>
      <c r="D4729" s="913"/>
      <c r="E4729" s="913"/>
      <c r="F4729" s="55"/>
      <c r="L4729" s="372"/>
      <c r="M4729" s="372"/>
      <c r="S4729" s="378"/>
      <c r="T4729" s="372"/>
      <c r="U4729" s="372"/>
      <c r="V4729" s="372"/>
    </row>
    <row r="4730" spans="1:22">
      <c r="A4730" s="52"/>
      <c r="B4730" s="50">
        <f t="shared" si="81"/>
        <v>4708</v>
      </c>
      <c r="C4730" s="913"/>
      <c r="D4730" s="913"/>
      <c r="E4730" s="913"/>
      <c r="F4730" s="55"/>
      <c r="L4730" s="372"/>
      <c r="M4730" s="372"/>
      <c r="S4730" s="378"/>
      <c r="T4730" s="372"/>
      <c r="U4730" s="372"/>
      <c r="V4730" s="372"/>
    </row>
    <row r="4731" spans="1:22">
      <c r="A4731" s="52"/>
      <c r="B4731" s="50">
        <f t="shared" si="81"/>
        <v>4709</v>
      </c>
      <c r="C4731" s="913"/>
      <c r="D4731" s="913"/>
      <c r="E4731" s="913"/>
      <c r="F4731" s="55"/>
      <c r="L4731" s="372"/>
      <c r="M4731" s="372"/>
      <c r="S4731" s="378"/>
      <c r="T4731" s="372"/>
      <c r="U4731" s="372"/>
      <c r="V4731" s="372"/>
    </row>
    <row r="4732" spans="1:22">
      <c r="A4732" s="52"/>
      <c r="B4732" s="50">
        <f t="shared" si="81"/>
        <v>4710</v>
      </c>
      <c r="C4732" s="913"/>
      <c r="D4732" s="913"/>
      <c r="E4732" s="913"/>
      <c r="F4732" s="55"/>
      <c r="L4732" s="372"/>
      <c r="M4732" s="372"/>
      <c r="S4732" s="378"/>
      <c r="T4732" s="372"/>
      <c r="U4732" s="372"/>
      <c r="V4732" s="372"/>
    </row>
    <row r="4733" spans="1:22">
      <c r="A4733" s="52"/>
      <c r="B4733" s="50">
        <f t="shared" si="81"/>
        <v>4711</v>
      </c>
      <c r="C4733" s="913"/>
      <c r="D4733" s="913"/>
      <c r="E4733" s="913"/>
      <c r="F4733" s="55"/>
      <c r="L4733" s="372"/>
      <c r="M4733" s="372"/>
      <c r="S4733" s="378"/>
      <c r="T4733" s="372"/>
      <c r="U4733" s="372"/>
      <c r="V4733" s="372"/>
    </row>
    <row r="4734" spans="1:22">
      <c r="A4734" s="52"/>
      <c r="B4734" s="50">
        <f t="shared" si="81"/>
        <v>4712</v>
      </c>
      <c r="C4734" s="913"/>
      <c r="D4734" s="913"/>
      <c r="E4734" s="913"/>
      <c r="F4734" s="55"/>
      <c r="L4734" s="372"/>
      <c r="M4734" s="372"/>
      <c r="S4734" s="378"/>
      <c r="T4734" s="372"/>
      <c r="U4734" s="372"/>
      <c r="V4734" s="372"/>
    </row>
    <row r="4735" spans="1:22">
      <c r="A4735" s="52"/>
      <c r="B4735" s="50">
        <f t="shared" si="81"/>
        <v>4713</v>
      </c>
      <c r="C4735" s="913"/>
      <c r="D4735" s="913"/>
      <c r="E4735" s="913"/>
      <c r="F4735" s="55"/>
      <c r="L4735" s="372"/>
      <c r="M4735" s="372"/>
      <c r="S4735" s="378"/>
      <c r="T4735" s="372"/>
      <c r="U4735" s="372"/>
      <c r="V4735" s="372"/>
    </row>
    <row r="4736" spans="1:22">
      <c r="A4736" s="52"/>
      <c r="B4736" s="50">
        <f t="shared" si="81"/>
        <v>4714</v>
      </c>
      <c r="C4736" s="913"/>
      <c r="D4736" s="913"/>
      <c r="E4736" s="913"/>
      <c r="F4736" s="55"/>
      <c r="L4736" s="372"/>
      <c r="M4736" s="372"/>
      <c r="S4736" s="378"/>
      <c r="T4736" s="372"/>
      <c r="U4736" s="372"/>
      <c r="V4736" s="372"/>
    </row>
    <row r="4737" spans="1:22">
      <c r="A4737" s="52"/>
      <c r="B4737" s="50">
        <f t="shared" si="81"/>
        <v>4715</v>
      </c>
      <c r="C4737" s="913"/>
      <c r="D4737" s="913"/>
      <c r="E4737" s="913"/>
      <c r="F4737" s="55"/>
      <c r="L4737" s="372"/>
      <c r="M4737" s="372"/>
      <c r="S4737" s="378"/>
      <c r="T4737" s="372"/>
      <c r="U4737" s="372"/>
      <c r="V4737" s="372"/>
    </row>
    <row r="4738" spans="1:22">
      <c r="A4738" s="52"/>
      <c r="B4738" s="50">
        <f t="shared" si="81"/>
        <v>4716</v>
      </c>
      <c r="C4738" s="913"/>
      <c r="D4738" s="913"/>
      <c r="E4738" s="913"/>
      <c r="F4738" s="55"/>
      <c r="L4738" s="372"/>
      <c r="M4738" s="372"/>
      <c r="S4738" s="378"/>
      <c r="T4738" s="372"/>
      <c r="U4738" s="372"/>
      <c r="V4738" s="372"/>
    </row>
    <row r="4739" spans="1:22">
      <c r="A4739" s="52"/>
      <c r="B4739" s="50">
        <f t="shared" si="81"/>
        <v>4717</v>
      </c>
      <c r="C4739" s="913"/>
      <c r="D4739" s="913"/>
      <c r="E4739" s="913"/>
      <c r="F4739" s="55"/>
      <c r="L4739" s="372"/>
      <c r="M4739" s="372"/>
      <c r="S4739" s="378"/>
      <c r="T4739" s="372"/>
      <c r="U4739" s="372"/>
      <c r="V4739" s="372"/>
    </row>
    <row r="4740" spans="1:22">
      <c r="A4740" s="52"/>
      <c r="B4740" s="50">
        <f t="shared" si="81"/>
        <v>4718</v>
      </c>
      <c r="C4740" s="913"/>
      <c r="D4740" s="913"/>
      <c r="E4740" s="913"/>
      <c r="F4740" s="55"/>
      <c r="L4740" s="372"/>
      <c r="M4740" s="372"/>
      <c r="S4740" s="378"/>
      <c r="T4740" s="372"/>
      <c r="U4740" s="372"/>
      <c r="V4740" s="372"/>
    </row>
    <row r="4741" spans="1:22">
      <c r="A4741" s="52"/>
      <c r="B4741" s="50">
        <f t="shared" si="81"/>
        <v>4719</v>
      </c>
      <c r="C4741" s="913"/>
      <c r="D4741" s="913"/>
      <c r="E4741" s="913"/>
      <c r="F4741" s="55"/>
      <c r="L4741" s="372"/>
      <c r="M4741" s="372"/>
      <c r="S4741" s="378"/>
      <c r="T4741" s="372"/>
      <c r="U4741" s="372"/>
      <c r="V4741" s="372"/>
    </row>
    <row r="4742" spans="1:22">
      <c r="A4742" s="52"/>
      <c r="B4742" s="50">
        <f t="shared" si="81"/>
        <v>4720</v>
      </c>
      <c r="C4742" s="913"/>
      <c r="D4742" s="913"/>
      <c r="E4742" s="913"/>
      <c r="F4742" s="55"/>
      <c r="L4742" s="372"/>
      <c r="M4742" s="372"/>
      <c r="S4742" s="378"/>
      <c r="T4742" s="372"/>
      <c r="U4742" s="372"/>
      <c r="V4742" s="372"/>
    </row>
    <row r="4743" spans="1:22">
      <c r="A4743" s="52"/>
      <c r="B4743" s="50">
        <f t="shared" si="81"/>
        <v>4721</v>
      </c>
      <c r="C4743" s="913"/>
      <c r="D4743" s="913"/>
      <c r="E4743" s="913"/>
      <c r="F4743" s="55"/>
      <c r="L4743" s="372"/>
      <c r="M4743" s="372"/>
      <c r="S4743" s="378"/>
      <c r="T4743" s="372"/>
      <c r="U4743" s="372"/>
      <c r="V4743" s="372"/>
    </row>
    <row r="4744" spans="1:22">
      <c r="A4744" s="52"/>
      <c r="B4744" s="50">
        <f t="shared" si="81"/>
        <v>4722</v>
      </c>
      <c r="C4744" s="913"/>
      <c r="D4744" s="913"/>
      <c r="E4744" s="913"/>
      <c r="F4744" s="55"/>
      <c r="L4744" s="372"/>
      <c r="M4744" s="372"/>
      <c r="S4744" s="378"/>
      <c r="T4744" s="372"/>
      <c r="U4744" s="372"/>
      <c r="V4744" s="372"/>
    </row>
    <row r="4745" spans="1:22">
      <c r="A4745" s="52"/>
      <c r="B4745" s="50">
        <f t="shared" si="81"/>
        <v>4723</v>
      </c>
      <c r="C4745" s="913"/>
      <c r="D4745" s="913"/>
      <c r="E4745" s="913"/>
      <c r="F4745" s="55"/>
      <c r="L4745" s="372"/>
      <c r="M4745" s="372"/>
      <c r="S4745" s="378"/>
      <c r="T4745" s="372"/>
      <c r="U4745" s="372"/>
      <c r="V4745" s="372"/>
    </row>
    <row r="4746" spans="1:22">
      <c r="A4746" s="52"/>
      <c r="B4746" s="50">
        <f t="shared" si="81"/>
        <v>4724</v>
      </c>
      <c r="C4746" s="913"/>
      <c r="D4746" s="913"/>
      <c r="E4746" s="913"/>
      <c r="F4746" s="55"/>
      <c r="L4746" s="372"/>
      <c r="M4746" s="372"/>
      <c r="S4746" s="378"/>
      <c r="T4746" s="372"/>
      <c r="U4746" s="372"/>
      <c r="V4746" s="372"/>
    </row>
    <row r="4747" spans="1:22">
      <c r="A4747" s="52"/>
      <c r="B4747" s="50">
        <f t="shared" si="81"/>
        <v>4725</v>
      </c>
      <c r="C4747" s="913"/>
      <c r="D4747" s="913"/>
      <c r="E4747" s="913"/>
      <c r="F4747" s="55"/>
      <c r="L4747" s="372"/>
      <c r="M4747" s="372"/>
      <c r="S4747" s="378"/>
      <c r="T4747" s="372"/>
      <c r="U4747" s="372"/>
      <c r="V4747" s="372"/>
    </row>
    <row r="4748" spans="1:22">
      <c r="A4748" s="52"/>
      <c r="B4748" s="50">
        <f t="shared" si="81"/>
        <v>4726</v>
      </c>
      <c r="C4748" s="913"/>
      <c r="D4748" s="913"/>
      <c r="E4748" s="913"/>
      <c r="F4748" s="55"/>
      <c r="L4748" s="372"/>
      <c r="M4748" s="372"/>
      <c r="S4748" s="378"/>
      <c r="T4748" s="372"/>
      <c r="U4748" s="372"/>
      <c r="V4748" s="372"/>
    </row>
    <row r="4749" spans="1:22">
      <c r="A4749" s="52"/>
      <c r="B4749" s="50">
        <f t="shared" si="81"/>
        <v>4727</v>
      </c>
      <c r="C4749" s="913"/>
      <c r="D4749" s="913"/>
      <c r="E4749" s="913"/>
      <c r="F4749" s="55"/>
      <c r="L4749" s="372"/>
      <c r="M4749" s="372"/>
      <c r="S4749" s="378"/>
      <c r="T4749" s="372"/>
      <c r="U4749" s="372"/>
      <c r="V4749" s="372"/>
    </row>
    <row r="4750" spans="1:22">
      <c r="A4750" s="52"/>
      <c r="B4750" s="50">
        <f t="shared" si="81"/>
        <v>4728</v>
      </c>
      <c r="C4750" s="913"/>
      <c r="D4750" s="913"/>
      <c r="E4750" s="913"/>
      <c r="F4750" s="55"/>
      <c r="L4750" s="372"/>
      <c r="M4750" s="372"/>
      <c r="S4750" s="378"/>
      <c r="T4750" s="372"/>
      <c r="U4750" s="372"/>
      <c r="V4750" s="372"/>
    </row>
    <row r="4751" spans="1:22">
      <c r="A4751" s="52"/>
      <c r="B4751" s="50">
        <f t="shared" si="81"/>
        <v>4729</v>
      </c>
      <c r="C4751" s="913"/>
      <c r="D4751" s="913"/>
      <c r="E4751" s="913"/>
      <c r="F4751" s="55"/>
      <c r="L4751" s="372"/>
      <c r="M4751" s="372"/>
      <c r="S4751" s="378"/>
      <c r="T4751" s="372"/>
      <c r="U4751" s="372"/>
      <c r="V4751" s="372"/>
    </row>
    <row r="4752" spans="1:22">
      <c r="A4752" s="52"/>
      <c r="B4752" s="50">
        <f t="shared" si="81"/>
        <v>4730</v>
      </c>
      <c r="C4752" s="913"/>
      <c r="D4752" s="913"/>
      <c r="E4752" s="913"/>
      <c r="F4752" s="55"/>
      <c r="L4752" s="372"/>
      <c r="M4752" s="372"/>
      <c r="S4752" s="378"/>
      <c r="T4752" s="372"/>
      <c r="U4752" s="372"/>
      <c r="V4752" s="372"/>
    </row>
    <row r="4753" spans="1:22">
      <c r="A4753" s="52"/>
      <c r="B4753" s="50">
        <f t="shared" si="81"/>
        <v>4731</v>
      </c>
      <c r="C4753" s="913"/>
      <c r="D4753" s="913"/>
      <c r="E4753" s="913"/>
      <c r="F4753" s="55"/>
      <c r="L4753" s="372"/>
      <c r="M4753" s="372"/>
      <c r="S4753" s="378"/>
      <c r="T4753" s="372"/>
      <c r="U4753" s="372"/>
      <c r="V4753" s="372"/>
    </row>
    <row r="4754" spans="1:22">
      <c r="A4754" s="52"/>
      <c r="B4754" s="50">
        <f t="shared" si="81"/>
        <v>4732</v>
      </c>
      <c r="C4754" s="913"/>
      <c r="D4754" s="913"/>
      <c r="E4754" s="913"/>
      <c r="F4754" s="55"/>
      <c r="L4754" s="372"/>
      <c r="M4754" s="372"/>
      <c r="S4754" s="378"/>
      <c r="T4754" s="372"/>
      <c r="U4754" s="372"/>
      <c r="V4754" s="372"/>
    </row>
    <row r="4755" spans="1:22">
      <c r="A4755" s="52"/>
      <c r="B4755" s="50">
        <f t="shared" si="81"/>
        <v>4733</v>
      </c>
      <c r="C4755" s="913"/>
      <c r="D4755" s="913"/>
      <c r="E4755" s="913"/>
      <c r="F4755" s="55"/>
      <c r="L4755" s="372"/>
      <c r="M4755" s="372"/>
      <c r="S4755" s="378"/>
      <c r="T4755" s="372"/>
      <c r="U4755" s="372"/>
      <c r="V4755" s="372"/>
    </row>
    <row r="4756" spans="1:22">
      <c r="A4756" s="52"/>
      <c r="B4756" s="50">
        <f t="shared" si="81"/>
        <v>4734</v>
      </c>
      <c r="C4756" s="913"/>
      <c r="D4756" s="913"/>
      <c r="E4756" s="913"/>
      <c r="F4756" s="55"/>
      <c r="L4756" s="372"/>
      <c r="M4756" s="372"/>
      <c r="S4756" s="378"/>
      <c r="T4756" s="372"/>
      <c r="U4756" s="372"/>
      <c r="V4756" s="372"/>
    </row>
    <row r="4757" spans="1:22">
      <c r="A4757" s="52"/>
      <c r="B4757" s="50">
        <f t="shared" si="81"/>
        <v>4735</v>
      </c>
      <c r="C4757" s="913"/>
      <c r="D4757" s="913"/>
      <c r="E4757" s="913"/>
      <c r="F4757" s="55"/>
      <c r="L4757" s="372"/>
      <c r="M4757" s="372"/>
      <c r="S4757" s="378"/>
      <c r="T4757" s="372"/>
      <c r="U4757" s="372"/>
      <c r="V4757" s="372"/>
    </row>
    <row r="4758" spans="1:22">
      <c r="A4758" s="52"/>
      <c r="B4758" s="50">
        <f t="shared" si="81"/>
        <v>4736</v>
      </c>
      <c r="C4758" s="913"/>
      <c r="D4758" s="913"/>
      <c r="E4758" s="913"/>
      <c r="F4758" s="55"/>
      <c r="L4758" s="372"/>
      <c r="M4758" s="372"/>
      <c r="S4758" s="378"/>
      <c r="T4758" s="372"/>
      <c r="U4758" s="372"/>
      <c r="V4758" s="372"/>
    </row>
    <row r="4759" spans="1:22">
      <c r="A4759" s="52"/>
      <c r="B4759" s="50">
        <f t="shared" si="81"/>
        <v>4737</v>
      </c>
      <c r="C4759" s="913"/>
      <c r="D4759" s="913"/>
      <c r="E4759" s="913"/>
      <c r="F4759" s="55"/>
      <c r="L4759" s="372"/>
      <c r="M4759" s="372"/>
      <c r="S4759" s="378"/>
      <c r="T4759" s="372"/>
      <c r="U4759" s="372"/>
      <c r="V4759" s="372"/>
    </row>
    <row r="4760" spans="1:22">
      <c r="A4760" s="52"/>
      <c r="B4760" s="50">
        <f t="shared" si="81"/>
        <v>4738</v>
      </c>
      <c r="C4760" s="913"/>
      <c r="D4760" s="913"/>
      <c r="E4760" s="913"/>
      <c r="F4760" s="55"/>
      <c r="L4760" s="372"/>
      <c r="M4760" s="372"/>
      <c r="S4760" s="378"/>
      <c r="T4760" s="372"/>
      <c r="U4760" s="372"/>
      <c r="V4760" s="372"/>
    </row>
    <row r="4761" spans="1:22">
      <c r="A4761" s="52"/>
      <c r="B4761" s="50">
        <f t="shared" ref="B4761:B4824" si="82">B4760+1</f>
        <v>4739</v>
      </c>
      <c r="C4761" s="913"/>
      <c r="D4761" s="913"/>
      <c r="E4761" s="913"/>
      <c r="F4761" s="55"/>
      <c r="L4761" s="372"/>
      <c r="M4761" s="372"/>
      <c r="S4761" s="378"/>
      <c r="T4761" s="372"/>
      <c r="U4761" s="372"/>
      <c r="V4761" s="372"/>
    </row>
    <row r="4762" spans="1:22">
      <c r="A4762" s="52"/>
      <c r="B4762" s="50">
        <f t="shared" si="82"/>
        <v>4740</v>
      </c>
      <c r="C4762" s="913"/>
      <c r="D4762" s="913"/>
      <c r="E4762" s="913"/>
      <c r="F4762" s="55"/>
      <c r="L4762" s="372"/>
      <c r="M4762" s="372"/>
      <c r="S4762" s="378"/>
      <c r="T4762" s="372"/>
      <c r="U4762" s="372"/>
      <c r="V4762" s="372"/>
    </row>
    <row r="4763" spans="1:22">
      <c r="A4763" s="52"/>
      <c r="B4763" s="50">
        <f t="shared" si="82"/>
        <v>4741</v>
      </c>
      <c r="C4763" s="913"/>
      <c r="D4763" s="913"/>
      <c r="E4763" s="913"/>
      <c r="F4763" s="55"/>
      <c r="L4763" s="372"/>
      <c r="M4763" s="372"/>
      <c r="S4763" s="378"/>
      <c r="T4763" s="372"/>
      <c r="U4763" s="372"/>
      <c r="V4763" s="372"/>
    </row>
    <row r="4764" spans="1:22">
      <c r="A4764" s="52"/>
      <c r="B4764" s="50">
        <f t="shared" si="82"/>
        <v>4742</v>
      </c>
      <c r="C4764" s="913"/>
      <c r="D4764" s="913"/>
      <c r="E4764" s="913"/>
      <c r="F4764" s="55"/>
      <c r="L4764" s="372"/>
      <c r="M4764" s="372"/>
      <c r="S4764" s="378"/>
      <c r="T4764" s="372"/>
      <c r="U4764" s="372"/>
      <c r="V4764" s="372"/>
    </row>
    <row r="4765" spans="1:22">
      <c r="A4765" s="52"/>
      <c r="B4765" s="50">
        <f t="shared" si="82"/>
        <v>4743</v>
      </c>
      <c r="C4765" s="913"/>
      <c r="D4765" s="913"/>
      <c r="E4765" s="913"/>
      <c r="F4765" s="55"/>
      <c r="L4765" s="372"/>
      <c r="M4765" s="372"/>
      <c r="S4765" s="378"/>
      <c r="T4765" s="372"/>
      <c r="U4765" s="372"/>
      <c r="V4765" s="372"/>
    </row>
    <row r="4766" spans="1:22">
      <c r="A4766" s="52"/>
      <c r="B4766" s="50">
        <f t="shared" si="82"/>
        <v>4744</v>
      </c>
      <c r="C4766" s="913"/>
      <c r="D4766" s="913"/>
      <c r="E4766" s="913"/>
      <c r="F4766" s="55"/>
      <c r="L4766" s="372"/>
      <c r="M4766" s="372"/>
      <c r="S4766" s="378"/>
      <c r="T4766" s="372"/>
      <c r="U4766" s="372"/>
      <c r="V4766" s="372"/>
    </row>
    <row r="4767" spans="1:22">
      <c r="A4767" s="52"/>
      <c r="B4767" s="50">
        <f t="shared" si="82"/>
        <v>4745</v>
      </c>
      <c r="C4767" s="913"/>
      <c r="D4767" s="913"/>
      <c r="E4767" s="913"/>
      <c r="F4767" s="55"/>
      <c r="L4767" s="372"/>
      <c r="M4767" s="372"/>
      <c r="S4767" s="378"/>
      <c r="T4767" s="372"/>
      <c r="U4767" s="372"/>
      <c r="V4767" s="372"/>
    </row>
    <row r="4768" spans="1:22">
      <c r="A4768" s="52"/>
      <c r="B4768" s="50">
        <f t="shared" si="82"/>
        <v>4746</v>
      </c>
      <c r="C4768" s="913"/>
      <c r="D4768" s="913"/>
      <c r="E4768" s="913"/>
      <c r="F4768" s="55"/>
      <c r="L4768" s="372"/>
      <c r="M4768" s="372"/>
      <c r="S4768" s="378"/>
      <c r="T4768" s="372"/>
      <c r="U4768" s="372"/>
      <c r="V4768" s="372"/>
    </row>
    <row r="4769" spans="1:22">
      <c r="A4769" s="52"/>
      <c r="B4769" s="50">
        <f t="shared" si="82"/>
        <v>4747</v>
      </c>
      <c r="C4769" s="913"/>
      <c r="D4769" s="913"/>
      <c r="E4769" s="913"/>
      <c r="F4769" s="55"/>
      <c r="L4769" s="372"/>
      <c r="M4769" s="372"/>
      <c r="S4769" s="378"/>
      <c r="T4769" s="372"/>
      <c r="U4769" s="372"/>
      <c r="V4769" s="372"/>
    </row>
    <row r="4770" spans="1:22">
      <c r="A4770" s="52"/>
      <c r="B4770" s="50">
        <f t="shared" si="82"/>
        <v>4748</v>
      </c>
      <c r="C4770" s="913"/>
      <c r="D4770" s="913"/>
      <c r="E4770" s="913"/>
      <c r="F4770" s="55"/>
      <c r="L4770" s="372"/>
      <c r="M4770" s="372"/>
      <c r="S4770" s="378"/>
      <c r="T4770" s="372"/>
      <c r="U4770" s="372"/>
      <c r="V4770" s="372"/>
    </row>
    <row r="4771" spans="1:22">
      <c r="A4771" s="52"/>
      <c r="B4771" s="50">
        <f t="shared" si="82"/>
        <v>4749</v>
      </c>
      <c r="C4771" s="913"/>
      <c r="D4771" s="913"/>
      <c r="E4771" s="913"/>
      <c r="F4771" s="55"/>
      <c r="L4771" s="372"/>
      <c r="M4771" s="372"/>
      <c r="S4771" s="378"/>
      <c r="T4771" s="372"/>
      <c r="U4771" s="372"/>
      <c r="V4771" s="372"/>
    </row>
    <row r="4772" spans="1:22">
      <c r="A4772" s="52"/>
      <c r="B4772" s="50">
        <f t="shared" si="82"/>
        <v>4750</v>
      </c>
      <c r="C4772" s="913"/>
      <c r="D4772" s="913"/>
      <c r="E4772" s="913"/>
      <c r="F4772" s="55"/>
      <c r="L4772" s="372"/>
      <c r="M4772" s="372"/>
      <c r="S4772" s="378"/>
      <c r="T4772" s="372"/>
      <c r="U4772" s="372"/>
      <c r="V4772" s="372"/>
    </row>
    <row r="4773" spans="1:22">
      <c r="A4773" s="52"/>
      <c r="B4773" s="50">
        <f t="shared" si="82"/>
        <v>4751</v>
      </c>
      <c r="C4773" s="913"/>
      <c r="D4773" s="913"/>
      <c r="E4773" s="913"/>
      <c r="F4773" s="55"/>
      <c r="L4773" s="372"/>
      <c r="M4773" s="372"/>
      <c r="S4773" s="378"/>
      <c r="T4773" s="372"/>
      <c r="U4773" s="372"/>
      <c r="V4773" s="372"/>
    </row>
    <row r="4774" spans="1:22">
      <c r="A4774" s="52"/>
      <c r="B4774" s="50">
        <f t="shared" si="82"/>
        <v>4752</v>
      </c>
      <c r="C4774" s="913"/>
      <c r="D4774" s="913"/>
      <c r="E4774" s="913"/>
      <c r="F4774" s="55"/>
      <c r="L4774" s="372"/>
      <c r="M4774" s="372"/>
      <c r="S4774" s="378"/>
      <c r="T4774" s="372"/>
      <c r="U4774" s="372"/>
      <c r="V4774" s="372"/>
    </row>
    <row r="4775" spans="1:22">
      <c r="A4775" s="52"/>
      <c r="B4775" s="50">
        <f t="shared" si="82"/>
        <v>4753</v>
      </c>
      <c r="C4775" s="913"/>
      <c r="D4775" s="913"/>
      <c r="E4775" s="913"/>
      <c r="F4775" s="55"/>
      <c r="L4775" s="372"/>
      <c r="M4775" s="372"/>
      <c r="S4775" s="378"/>
      <c r="T4775" s="372"/>
      <c r="U4775" s="372"/>
      <c r="V4775" s="372"/>
    </row>
    <row r="4776" spans="1:22">
      <c r="A4776" s="52"/>
      <c r="B4776" s="50">
        <f t="shared" si="82"/>
        <v>4754</v>
      </c>
      <c r="C4776" s="913"/>
      <c r="D4776" s="913"/>
      <c r="E4776" s="913"/>
      <c r="F4776" s="55"/>
      <c r="L4776" s="372"/>
      <c r="M4776" s="372"/>
      <c r="S4776" s="378"/>
      <c r="T4776" s="372"/>
      <c r="U4776" s="372"/>
      <c r="V4776" s="372"/>
    </row>
    <row r="4777" spans="1:22">
      <c r="A4777" s="52"/>
      <c r="B4777" s="50">
        <f t="shared" si="82"/>
        <v>4755</v>
      </c>
      <c r="C4777" s="913"/>
      <c r="D4777" s="913"/>
      <c r="E4777" s="913"/>
      <c r="F4777" s="55"/>
      <c r="L4777" s="372"/>
      <c r="M4777" s="372"/>
      <c r="S4777" s="378"/>
      <c r="T4777" s="372"/>
      <c r="U4777" s="372"/>
      <c r="V4777" s="372"/>
    </row>
    <row r="4778" spans="1:22">
      <c r="A4778" s="52"/>
      <c r="B4778" s="50">
        <f t="shared" si="82"/>
        <v>4756</v>
      </c>
      <c r="C4778" s="913"/>
      <c r="D4778" s="913"/>
      <c r="E4778" s="913"/>
      <c r="F4778" s="55"/>
      <c r="L4778" s="372"/>
      <c r="M4778" s="372"/>
      <c r="S4778" s="378"/>
      <c r="T4778" s="372"/>
      <c r="U4778" s="372"/>
      <c r="V4778" s="372"/>
    </row>
    <row r="4779" spans="1:22">
      <c r="A4779" s="52"/>
      <c r="B4779" s="50">
        <f t="shared" si="82"/>
        <v>4757</v>
      </c>
      <c r="C4779" s="913"/>
      <c r="D4779" s="913"/>
      <c r="E4779" s="913"/>
      <c r="F4779" s="55"/>
      <c r="L4779" s="372"/>
      <c r="M4779" s="372"/>
      <c r="S4779" s="378"/>
      <c r="T4779" s="372"/>
      <c r="U4779" s="372"/>
      <c r="V4779" s="372"/>
    </row>
    <row r="4780" spans="1:22">
      <c r="A4780" s="52"/>
      <c r="B4780" s="50">
        <f t="shared" si="82"/>
        <v>4758</v>
      </c>
      <c r="C4780" s="913"/>
      <c r="D4780" s="913"/>
      <c r="E4780" s="913"/>
      <c r="F4780" s="55"/>
      <c r="L4780" s="372"/>
      <c r="M4780" s="372"/>
      <c r="S4780" s="378"/>
      <c r="T4780" s="372"/>
      <c r="U4780" s="372"/>
      <c r="V4780" s="372"/>
    </row>
    <row r="4781" spans="1:22">
      <c r="A4781" s="52"/>
      <c r="B4781" s="50">
        <f t="shared" si="82"/>
        <v>4759</v>
      </c>
      <c r="C4781" s="913"/>
      <c r="D4781" s="913"/>
      <c r="E4781" s="913"/>
      <c r="F4781" s="55"/>
      <c r="L4781" s="372"/>
      <c r="M4781" s="372"/>
      <c r="S4781" s="378"/>
      <c r="T4781" s="372"/>
      <c r="U4781" s="372"/>
      <c r="V4781" s="372"/>
    </row>
    <row r="4782" spans="1:22">
      <c r="A4782" s="52"/>
      <c r="B4782" s="50">
        <f t="shared" si="82"/>
        <v>4760</v>
      </c>
      <c r="C4782" s="913"/>
      <c r="D4782" s="913"/>
      <c r="E4782" s="913"/>
      <c r="F4782" s="55"/>
      <c r="L4782" s="372"/>
      <c r="M4782" s="372"/>
      <c r="S4782" s="378"/>
      <c r="T4782" s="372"/>
      <c r="U4782" s="372"/>
      <c r="V4782" s="372"/>
    </row>
    <row r="4783" spans="1:22">
      <c r="A4783" s="52"/>
      <c r="B4783" s="50">
        <f t="shared" si="82"/>
        <v>4761</v>
      </c>
      <c r="C4783" s="913"/>
      <c r="D4783" s="913"/>
      <c r="E4783" s="913"/>
      <c r="F4783" s="55"/>
      <c r="L4783" s="372"/>
      <c r="M4783" s="372"/>
      <c r="S4783" s="378"/>
      <c r="T4783" s="372"/>
      <c r="U4783" s="372"/>
      <c r="V4783" s="372"/>
    </row>
    <row r="4784" spans="1:22">
      <c r="A4784" s="52"/>
      <c r="B4784" s="50">
        <f t="shared" si="82"/>
        <v>4762</v>
      </c>
      <c r="C4784" s="913"/>
      <c r="D4784" s="913"/>
      <c r="E4784" s="913"/>
      <c r="F4784" s="55"/>
      <c r="L4784" s="372"/>
      <c r="M4784" s="372"/>
      <c r="S4784" s="378"/>
      <c r="T4784" s="372"/>
      <c r="U4784" s="372"/>
      <c r="V4784" s="372"/>
    </row>
    <row r="4785" spans="1:22">
      <c r="A4785" s="52"/>
      <c r="B4785" s="50">
        <f t="shared" si="82"/>
        <v>4763</v>
      </c>
      <c r="C4785" s="913"/>
      <c r="D4785" s="913"/>
      <c r="E4785" s="913"/>
      <c r="F4785" s="55"/>
      <c r="L4785" s="372"/>
      <c r="M4785" s="372"/>
      <c r="S4785" s="378"/>
      <c r="T4785" s="372"/>
      <c r="U4785" s="372"/>
      <c r="V4785" s="372"/>
    </row>
    <row r="4786" spans="1:22">
      <c r="A4786" s="52"/>
      <c r="B4786" s="50">
        <f t="shared" si="82"/>
        <v>4764</v>
      </c>
      <c r="C4786" s="913"/>
      <c r="D4786" s="913"/>
      <c r="E4786" s="913"/>
      <c r="F4786" s="55"/>
      <c r="L4786" s="372"/>
      <c r="M4786" s="372"/>
      <c r="S4786" s="378"/>
      <c r="T4786" s="372"/>
      <c r="U4786" s="372"/>
      <c r="V4786" s="372"/>
    </row>
    <row r="4787" spans="1:22">
      <c r="A4787" s="52"/>
      <c r="B4787" s="50">
        <f t="shared" si="82"/>
        <v>4765</v>
      </c>
      <c r="C4787" s="913"/>
      <c r="D4787" s="913"/>
      <c r="E4787" s="913"/>
      <c r="F4787" s="55"/>
      <c r="L4787" s="372"/>
      <c r="M4787" s="372"/>
      <c r="S4787" s="378"/>
      <c r="T4787" s="372"/>
      <c r="U4787" s="372"/>
      <c r="V4787" s="372"/>
    </row>
    <row r="4788" spans="1:22">
      <c r="A4788" s="52"/>
      <c r="B4788" s="50">
        <f t="shared" si="82"/>
        <v>4766</v>
      </c>
      <c r="C4788" s="913"/>
      <c r="D4788" s="913"/>
      <c r="E4788" s="913"/>
      <c r="F4788" s="55"/>
      <c r="L4788" s="372"/>
      <c r="M4788" s="372"/>
      <c r="S4788" s="378"/>
      <c r="T4788" s="372"/>
      <c r="U4788" s="372"/>
      <c r="V4788" s="372"/>
    </row>
    <row r="4789" spans="1:22">
      <c r="A4789" s="52"/>
      <c r="B4789" s="50">
        <f t="shared" si="82"/>
        <v>4767</v>
      </c>
      <c r="C4789" s="913"/>
      <c r="D4789" s="913"/>
      <c r="E4789" s="913"/>
      <c r="F4789" s="55"/>
      <c r="L4789" s="372"/>
      <c r="M4789" s="372"/>
      <c r="S4789" s="378"/>
      <c r="T4789" s="372"/>
      <c r="U4789" s="372"/>
      <c r="V4789" s="372"/>
    </row>
    <row r="4790" spans="1:22">
      <c r="A4790" s="52"/>
      <c r="B4790" s="50">
        <f t="shared" si="82"/>
        <v>4768</v>
      </c>
      <c r="C4790" s="913"/>
      <c r="D4790" s="913"/>
      <c r="E4790" s="913"/>
      <c r="F4790" s="55"/>
      <c r="L4790" s="372"/>
      <c r="M4790" s="372"/>
      <c r="S4790" s="378"/>
      <c r="T4790" s="372"/>
      <c r="U4790" s="372"/>
      <c r="V4790" s="372"/>
    </row>
    <row r="4791" spans="1:22">
      <c r="A4791" s="52"/>
      <c r="B4791" s="50">
        <f t="shared" si="82"/>
        <v>4769</v>
      </c>
      <c r="C4791" s="913"/>
      <c r="D4791" s="913"/>
      <c r="E4791" s="913"/>
      <c r="F4791" s="55"/>
      <c r="L4791" s="372"/>
      <c r="M4791" s="372"/>
      <c r="S4791" s="378"/>
      <c r="T4791" s="372"/>
      <c r="U4791" s="372"/>
      <c r="V4791" s="372"/>
    </row>
    <row r="4792" spans="1:22">
      <c r="A4792" s="52"/>
      <c r="B4792" s="50">
        <f t="shared" si="82"/>
        <v>4770</v>
      </c>
      <c r="C4792" s="913"/>
      <c r="D4792" s="913"/>
      <c r="E4792" s="913"/>
      <c r="F4792" s="55"/>
      <c r="L4792" s="372"/>
      <c r="M4792" s="372"/>
      <c r="S4792" s="378"/>
      <c r="T4792" s="372"/>
      <c r="U4792" s="372"/>
      <c r="V4792" s="372"/>
    </row>
    <row r="4793" spans="1:22">
      <c r="A4793" s="52"/>
      <c r="B4793" s="50">
        <f t="shared" si="82"/>
        <v>4771</v>
      </c>
      <c r="C4793" s="913"/>
      <c r="D4793" s="913"/>
      <c r="E4793" s="913"/>
      <c r="F4793" s="55"/>
      <c r="L4793" s="372"/>
      <c r="M4793" s="372"/>
      <c r="S4793" s="378"/>
      <c r="T4793" s="372"/>
      <c r="U4793" s="372"/>
      <c r="V4793" s="372"/>
    </row>
    <row r="4794" spans="1:22">
      <c r="A4794" s="52"/>
      <c r="B4794" s="50">
        <f t="shared" si="82"/>
        <v>4772</v>
      </c>
      <c r="C4794" s="913"/>
      <c r="D4794" s="913"/>
      <c r="E4794" s="913"/>
      <c r="F4794" s="55"/>
      <c r="L4794" s="372"/>
      <c r="M4794" s="372"/>
      <c r="S4794" s="378"/>
      <c r="T4794" s="372"/>
      <c r="U4794" s="372"/>
      <c r="V4794" s="372"/>
    </row>
    <row r="4795" spans="1:22">
      <c r="A4795" s="52"/>
      <c r="B4795" s="50">
        <f t="shared" si="82"/>
        <v>4773</v>
      </c>
      <c r="C4795" s="913"/>
      <c r="D4795" s="913"/>
      <c r="E4795" s="913"/>
      <c r="F4795" s="55"/>
      <c r="L4795" s="372"/>
      <c r="M4795" s="372"/>
      <c r="S4795" s="378"/>
      <c r="T4795" s="372"/>
      <c r="U4795" s="372"/>
      <c r="V4795" s="372"/>
    </row>
    <row r="4796" spans="1:22">
      <c r="A4796" s="52"/>
      <c r="B4796" s="50">
        <f t="shared" si="82"/>
        <v>4774</v>
      </c>
      <c r="C4796" s="913"/>
      <c r="D4796" s="913"/>
      <c r="E4796" s="913"/>
      <c r="F4796" s="55"/>
      <c r="L4796" s="372"/>
      <c r="M4796" s="372"/>
      <c r="S4796" s="378"/>
      <c r="T4796" s="372"/>
      <c r="U4796" s="372"/>
      <c r="V4796" s="372"/>
    </row>
    <row r="4797" spans="1:22">
      <c r="A4797" s="52"/>
      <c r="B4797" s="50">
        <f t="shared" si="82"/>
        <v>4775</v>
      </c>
      <c r="C4797" s="913"/>
      <c r="D4797" s="913"/>
      <c r="E4797" s="913"/>
      <c r="F4797" s="55"/>
      <c r="L4797" s="372"/>
      <c r="M4797" s="372"/>
      <c r="S4797" s="378"/>
      <c r="T4797" s="372"/>
      <c r="U4797" s="372"/>
      <c r="V4797" s="372"/>
    </row>
    <row r="4798" spans="1:22">
      <c r="A4798" s="52"/>
      <c r="B4798" s="50">
        <f t="shared" si="82"/>
        <v>4776</v>
      </c>
      <c r="C4798" s="913"/>
      <c r="D4798" s="913"/>
      <c r="E4798" s="913"/>
      <c r="F4798" s="55"/>
      <c r="L4798" s="372"/>
      <c r="M4798" s="372"/>
      <c r="S4798" s="378"/>
      <c r="T4798" s="372"/>
      <c r="U4798" s="372"/>
      <c r="V4798" s="372"/>
    </row>
    <row r="4799" spans="1:22">
      <c r="A4799" s="52"/>
      <c r="B4799" s="50">
        <f t="shared" si="82"/>
        <v>4777</v>
      </c>
      <c r="C4799" s="913"/>
      <c r="D4799" s="913"/>
      <c r="E4799" s="913"/>
      <c r="F4799" s="55"/>
      <c r="L4799" s="372"/>
      <c r="M4799" s="372"/>
      <c r="S4799" s="378"/>
      <c r="T4799" s="372"/>
      <c r="U4799" s="372"/>
      <c r="V4799" s="372"/>
    </row>
    <row r="4800" spans="1:22">
      <c r="A4800" s="52"/>
      <c r="B4800" s="50">
        <f t="shared" si="82"/>
        <v>4778</v>
      </c>
      <c r="C4800" s="913"/>
      <c r="D4800" s="913"/>
      <c r="E4800" s="913"/>
      <c r="F4800" s="55"/>
      <c r="L4800" s="372"/>
      <c r="M4800" s="372"/>
      <c r="S4800" s="378"/>
      <c r="T4800" s="372"/>
      <c r="U4800" s="372"/>
      <c r="V4800" s="372"/>
    </row>
    <row r="4801" spans="1:22">
      <c r="A4801" s="52"/>
      <c r="B4801" s="50">
        <f t="shared" si="82"/>
        <v>4779</v>
      </c>
      <c r="C4801" s="913"/>
      <c r="D4801" s="913"/>
      <c r="E4801" s="913"/>
      <c r="F4801" s="55"/>
      <c r="L4801" s="372"/>
      <c r="M4801" s="372"/>
      <c r="S4801" s="378"/>
      <c r="T4801" s="372"/>
      <c r="U4801" s="372"/>
      <c r="V4801" s="372"/>
    </row>
    <row r="4802" spans="1:22">
      <c r="A4802" s="52"/>
      <c r="B4802" s="50">
        <f t="shared" si="82"/>
        <v>4780</v>
      </c>
      <c r="C4802" s="913"/>
      <c r="D4802" s="913"/>
      <c r="E4802" s="913"/>
      <c r="F4802" s="55"/>
      <c r="L4802" s="372"/>
      <c r="M4802" s="372"/>
      <c r="S4802" s="378"/>
      <c r="T4802" s="372"/>
      <c r="U4802" s="372"/>
      <c r="V4802" s="372"/>
    </row>
    <row r="4803" spans="1:22">
      <c r="A4803" s="52"/>
      <c r="B4803" s="50">
        <f t="shared" si="82"/>
        <v>4781</v>
      </c>
      <c r="C4803" s="913"/>
      <c r="D4803" s="913"/>
      <c r="E4803" s="913"/>
      <c r="F4803" s="55"/>
      <c r="L4803" s="372"/>
      <c r="M4803" s="372"/>
      <c r="S4803" s="378"/>
      <c r="T4803" s="372"/>
      <c r="U4803" s="372"/>
      <c r="V4803" s="372"/>
    </row>
    <row r="4804" spans="1:22">
      <c r="A4804" s="52"/>
      <c r="B4804" s="50">
        <f t="shared" si="82"/>
        <v>4782</v>
      </c>
      <c r="C4804" s="913"/>
      <c r="D4804" s="913"/>
      <c r="E4804" s="913"/>
      <c r="F4804" s="55"/>
      <c r="L4804" s="372"/>
      <c r="M4804" s="372"/>
      <c r="S4804" s="378"/>
      <c r="T4804" s="372"/>
      <c r="U4804" s="372"/>
      <c r="V4804" s="372"/>
    </row>
    <row r="4805" spans="1:22">
      <c r="A4805" s="52"/>
      <c r="B4805" s="50">
        <f t="shared" si="82"/>
        <v>4783</v>
      </c>
      <c r="C4805" s="913"/>
      <c r="D4805" s="913"/>
      <c r="E4805" s="913"/>
      <c r="F4805" s="55"/>
      <c r="L4805" s="372"/>
      <c r="M4805" s="372"/>
      <c r="S4805" s="378"/>
      <c r="T4805" s="372"/>
      <c r="U4805" s="372"/>
      <c r="V4805" s="372"/>
    </row>
    <row r="4806" spans="1:22">
      <c r="A4806" s="52"/>
      <c r="B4806" s="50">
        <f t="shared" si="82"/>
        <v>4784</v>
      </c>
      <c r="C4806" s="913"/>
      <c r="D4806" s="913"/>
      <c r="E4806" s="913"/>
      <c r="F4806" s="55"/>
      <c r="L4806" s="372"/>
      <c r="M4806" s="372"/>
      <c r="S4806" s="378"/>
      <c r="T4806" s="372"/>
      <c r="U4806" s="372"/>
      <c r="V4806" s="372"/>
    </row>
    <row r="4807" spans="1:22">
      <c r="A4807" s="52"/>
      <c r="B4807" s="50">
        <f t="shared" si="82"/>
        <v>4785</v>
      </c>
      <c r="C4807" s="913"/>
      <c r="D4807" s="913"/>
      <c r="E4807" s="913"/>
      <c r="F4807" s="55"/>
      <c r="L4807" s="372"/>
      <c r="M4807" s="372"/>
      <c r="S4807" s="378"/>
      <c r="T4807" s="372"/>
      <c r="U4807" s="372"/>
      <c r="V4807" s="372"/>
    </row>
    <row r="4808" spans="1:22">
      <c r="A4808" s="52"/>
      <c r="B4808" s="50">
        <f t="shared" si="82"/>
        <v>4786</v>
      </c>
      <c r="C4808" s="913"/>
      <c r="D4808" s="913"/>
      <c r="E4808" s="913"/>
      <c r="F4808" s="55"/>
      <c r="L4808" s="372"/>
      <c r="M4808" s="372"/>
      <c r="S4808" s="378"/>
      <c r="T4808" s="372"/>
      <c r="U4808" s="372"/>
      <c r="V4808" s="372"/>
    </row>
    <row r="4809" spans="1:22">
      <c r="A4809" s="52"/>
      <c r="B4809" s="50">
        <f t="shared" si="82"/>
        <v>4787</v>
      </c>
      <c r="C4809" s="913"/>
      <c r="D4809" s="913"/>
      <c r="E4809" s="913"/>
      <c r="F4809" s="55"/>
      <c r="L4809" s="372"/>
      <c r="M4809" s="372"/>
      <c r="S4809" s="378"/>
      <c r="T4809" s="372"/>
      <c r="U4809" s="372"/>
      <c r="V4809" s="372"/>
    </row>
    <row r="4810" spans="1:22">
      <c r="A4810" s="52"/>
      <c r="B4810" s="50">
        <f t="shared" si="82"/>
        <v>4788</v>
      </c>
      <c r="C4810" s="913"/>
      <c r="D4810" s="913"/>
      <c r="E4810" s="913"/>
      <c r="F4810" s="55"/>
      <c r="L4810" s="372"/>
      <c r="M4810" s="372"/>
      <c r="S4810" s="378"/>
      <c r="T4810" s="372"/>
      <c r="U4810" s="372"/>
      <c r="V4810" s="372"/>
    </row>
    <row r="4811" spans="1:22">
      <c r="A4811" s="52"/>
      <c r="B4811" s="50">
        <f t="shared" si="82"/>
        <v>4789</v>
      </c>
      <c r="C4811" s="913"/>
      <c r="D4811" s="913"/>
      <c r="E4811" s="913"/>
      <c r="F4811" s="55"/>
      <c r="L4811" s="372"/>
      <c r="M4811" s="372"/>
      <c r="S4811" s="378"/>
      <c r="T4811" s="372"/>
      <c r="U4811" s="372"/>
      <c r="V4811" s="372"/>
    </row>
    <row r="4812" spans="1:22">
      <c r="A4812" s="52"/>
      <c r="B4812" s="50">
        <f t="shared" si="82"/>
        <v>4790</v>
      </c>
      <c r="C4812" s="913"/>
      <c r="D4812" s="913"/>
      <c r="E4812" s="913"/>
      <c r="F4812" s="55"/>
      <c r="L4812" s="372"/>
      <c r="M4812" s="372"/>
      <c r="S4812" s="378"/>
      <c r="T4812" s="372"/>
      <c r="U4812" s="372"/>
      <c r="V4812" s="372"/>
    </row>
    <row r="4813" spans="1:22">
      <c r="A4813" s="52"/>
      <c r="B4813" s="50">
        <f t="shared" si="82"/>
        <v>4791</v>
      </c>
      <c r="C4813" s="913"/>
      <c r="D4813" s="913"/>
      <c r="E4813" s="913"/>
      <c r="F4813" s="55"/>
      <c r="L4813" s="372"/>
      <c r="M4813" s="372"/>
      <c r="S4813" s="378"/>
      <c r="T4813" s="372"/>
      <c r="U4813" s="372"/>
      <c r="V4813" s="372"/>
    </row>
    <row r="4814" spans="1:22">
      <c r="A4814" s="52"/>
      <c r="B4814" s="50">
        <f t="shared" si="82"/>
        <v>4792</v>
      </c>
      <c r="C4814" s="913"/>
      <c r="D4814" s="913"/>
      <c r="E4814" s="913"/>
      <c r="F4814" s="55"/>
      <c r="L4814" s="372"/>
      <c r="M4814" s="372"/>
      <c r="S4814" s="378"/>
      <c r="T4814" s="372"/>
      <c r="U4814" s="372"/>
      <c r="V4814" s="372"/>
    </row>
    <row r="4815" spans="1:22">
      <c r="A4815" s="52"/>
      <c r="B4815" s="50">
        <f t="shared" si="82"/>
        <v>4793</v>
      </c>
      <c r="C4815" s="913"/>
      <c r="D4815" s="913"/>
      <c r="E4815" s="913"/>
      <c r="F4815" s="55"/>
      <c r="L4815" s="372"/>
      <c r="M4815" s="372"/>
      <c r="S4815" s="378"/>
      <c r="T4815" s="372"/>
      <c r="U4815" s="372"/>
      <c r="V4815" s="372"/>
    </row>
    <row r="4816" spans="1:22">
      <c r="A4816" s="52"/>
      <c r="B4816" s="50">
        <f t="shared" si="82"/>
        <v>4794</v>
      </c>
      <c r="C4816" s="913"/>
      <c r="D4816" s="913"/>
      <c r="E4816" s="913"/>
      <c r="F4816" s="55"/>
      <c r="L4816" s="372"/>
      <c r="M4816" s="372"/>
      <c r="S4816" s="378"/>
      <c r="T4816" s="372"/>
      <c r="U4816" s="372"/>
      <c r="V4816" s="372"/>
    </row>
    <row r="4817" spans="1:22">
      <c r="A4817" s="52"/>
      <c r="B4817" s="50">
        <f t="shared" si="82"/>
        <v>4795</v>
      </c>
      <c r="C4817" s="913"/>
      <c r="D4817" s="913"/>
      <c r="E4817" s="913"/>
      <c r="F4817" s="55"/>
      <c r="L4817" s="372"/>
      <c r="M4817" s="372"/>
      <c r="S4817" s="378"/>
      <c r="T4817" s="372"/>
      <c r="U4817" s="372"/>
      <c r="V4817" s="372"/>
    </row>
    <row r="4818" spans="1:22">
      <c r="A4818" s="52"/>
      <c r="B4818" s="50">
        <f t="shared" si="82"/>
        <v>4796</v>
      </c>
      <c r="C4818" s="913"/>
      <c r="D4818" s="913"/>
      <c r="E4818" s="913"/>
      <c r="F4818" s="55"/>
      <c r="L4818" s="372"/>
      <c r="M4818" s="372"/>
      <c r="S4818" s="378"/>
      <c r="T4818" s="372"/>
      <c r="U4818" s="372"/>
      <c r="V4818" s="372"/>
    </row>
    <row r="4819" spans="1:22">
      <c r="A4819" s="52"/>
      <c r="B4819" s="50">
        <f t="shared" si="82"/>
        <v>4797</v>
      </c>
      <c r="C4819" s="913"/>
      <c r="D4819" s="913"/>
      <c r="E4819" s="913"/>
      <c r="F4819" s="55"/>
      <c r="L4819" s="372"/>
      <c r="M4819" s="372"/>
      <c r="S4819" s="378"/>
      <c r="T4819" s="372"/>
      <c r="U4819" s="372"/>
      <c r="V4819" s="372"/>
    </row>
    <row r="4820" spans="1:22">
      <c r="A4820" s="52"/>
      <c r="B4820" s="50">
        <f t="shared" si="82"/>
        <v>4798</v>
      </c>
      <c r="C4820" s="913"/>
      <c r="D4820" s="913"/>
      <c r="E4820" s="913"/>
      <c r="F4820" s="55"/>
      <c r="L4820" s="372"/>
      <c r="M4820" s="372"/>
      <c r="S4820" s="378"/>
      <c r="T4820" s="372"/>
      <c r="U4820" s="372"/>
      <c r="V4820" s="372"/>
    </row>
    <row r="4821" spans="1:22">
      <c r="A4821" s="52"/>
      <c r="B4821" s="50">
        <f t="shared" si="82"/>
        <v>4799</v>
      </c>
      <c r="C4821" s="913"/>
      <c r="D4821" s="913"/>
      <c r="E4821" s="913"/>
      <c r="F4821" s="55"/>
      <c r="L4821" s="372"/>
      <c r="M4821" s="372"/>
      <c r="S4821" s="378"/>
      <c r="T4821" s="372"/>
      <c r="U4821" s="372"/>
      <c r="V4821" s="372"/>
    </row>
    <row r="4822" spans="1:22">
      <c r="A4822" s="52"/>
      <c r="B4822" s="50">
        <f t="shared" si="82"/>
        <v>4800</v>
      </c>
      <c r="C4822" s="913"/>
      <c r="D4822" s="913"/>
      <c r="E4822" s="913"/>
      <c r="F4822" s="55"/>
      <c r="L4822" s="372"/>
      <c r="M4822" s="372"/>
      <c r="S4822" s="378"/>
      <c r="T4822" s="372"/>
      <c r="U4822" s="372"/>
      <c r="V4822" s="372"/>
    </row>
    <row r="4823" spans="1:22">
      <c r="A4823" s="52"/>
      <c r="B4823" s="50">
        <f t="shared" si="82"/>
        <v>4801</v>
      </c>
      <c r="C4823" s="913"/>
      <c r="D4823" s="913"/>
      <c r="E4823" s="913"/>
      <c r="F4823" s="55"/>
      <c r="L4823" s="372"/>
      <c r="M4823" s="372"/>
      <c r="S4823" s="378"/>
      <c r="T4823" s="372"/>
      <c r="U4823" s="372"/>
      <c r="V4823" s="372"/>
    </row>
    <row r="4824" spans="1:22">
      <c r="A4824" s="52"/>
      <c r="B4824" s="50">
        <f t="shared" si="82"/>
        <v>4802</v>
      </c>
      <c r="C4824" s="913"/>
      <c r="D4824" s="913"/>
      <c r="E4824" s="913"/>
      <c r="F4824" s="55"/>
      <c r="L4824" s="372"/>
      <c r="M4824" s="372"/>
      <c r="S4824" s="378"/>
      <c r="T4824" s="372"/>
      <c r="U4824" s="372"/>
      <c r="V4824" s="372"/>
    </row>
    <row r="4825" spans="1:22">
      <c r="A4825" s="52"/>
      <c r="B4825" s="50">
        <f t="shared" ref="B4825:B4888" si="83">B4824+1</f>
        <v>4803</v>
      </c>
      <c r="C4825" s="913"/>
      <c r="D4825" s="913"/>
      <c r="E4825" s="913"/>
      <c r="F4825" s="55"/>
      <c r="L4825" s="372"/>
      <c r="M4825" s="372"/>
      <c r="S4825" s="378"/>
      <c r="T4825" s="372"/>
      <c r="U4825" s="372"/>
      <c r="V4825" s="372"/>
    </row>
    <row r="4826" spans="1:22">
      <c r="A4826" s="52"/>
      <c r="B4826" s="50">
        <f t="shared" si="83"/>
        <v>4804</v>
      </c>
      <c r="C4826" s="913"/>
      <c r="D4826" s="913"/>
      <c r="E4826" s="913"/>
      <c r="F4826" s="55"/>
      <c r="L4826" s="372"/>
      <c r="M4826" s="372"/>
      <c r="S4826" s="378"/>
      <c r="T4826" s="372"/>
      <c r="U4826" s="372"/>
      <c r="V4826" s="372"/>
    </row>
    <row r="4827" spans="1:22">
      <c r="A4827" s="52"/>
      <c r="B4827" s="50">
        <f t="shared" si="83"/>
        <v>4805</v>
      </c>
      <c r="C4827" s="913"/>
      <c r="D4827" s="913"/>
      <c r="E4827" s="913"/>
      <c r="F4827" s="55"/>
      <c r="L4827" s="372"/>
      <c r="M4827" s="372"/>
      <c r="S4827" s="378"/>
      <c r="T4827" s="372"/>
      <c r="U4827" s="372"/>
      <c r="V4827" s="372"/>
    </row>
    <row r="4828" spans="1:22">
      <c r="A4828" s="52"/>
      <c r="B4828" s="50">
        <f t="shared" si="83"/>
        <v>4806</v>
      </c>
      <c r="C4828" s="913"/>
      <c r="D4828" s="913"/>
      <c r="E4828" s="913"/>
      <c r="F4828" s="55"/>
      <c r="L4828" s="372"/>
      <c r="M4828" s="372"/>
      <c r="S4828" s="378"/>
      <c r="T4828" s="372"/>
      <c r="U4828" s="372"/>
      <c r="V4828" s="372"/>
    </row>
    <row r="4829" spans="1:22">
      <c r="A4829" s="52"/>
      <c r="B4829" s="50">
        <f t="shared" si="83"/>
        <v>4807</v>
      </c>
      <c r="C4829" s="913"/>
      <c r="D4829" s="913"/>
      <c r="E4829" s="913"/>
      <c r="F4829" s="55"/>
      <c r="L4829" s="372"/>
      <c r="M4829" s="372"/>
      <c r="S4829" s="378"/>
      <c r="T4829" s="372"/>
      <c r="U4829" s="372"/>
      <c r="V4829" s="372"/>
    </row>
    <row r="4830" spans="1:22">
      <c r="A4830" s="52"/>
      <c r="B4830" s="50">
        <f t="shared" si="83"/>
        <v>4808</v>
      </c>
      <c r="C4830" s="913"/>
      <c r="D4830" s="913"/>
      <c r="E4830" s="913"/>
      <c r="F4830" s="55"/>
      <c r="L4830" s="372"/>
      <c r="M4830" s="372"/>
      <c r="S4830" s="378"/>
      <c r="T4830" s="372"/>
      <c r="U4830" s="372"/>
      <c r="V4830" s="372"/>
    </row>
    <row r="4831" spans="1:22">
      <c r="A4831" s="52"/>
      <c r="B4831" s="50">
        <f t="shared" si="83"/>
        <v>4809</v>
      </c>
      <c r="C4831" s="913"/>
      <c r="D4831" s="913"/>
      <c r="E4831" s="913"/>
      <c r="F4831" s="55"/>
      <c r="L4831" s="372"/>
      <c r="M4831" s="372"/>
      <c r="S4831" s="378"/>
      <c r="T4831" s="372"/>
      <c r="U4831" s="372"/>
      <c r="V4831" s="372"/>
    </row>
    <row r="4832" spans="1:22">
      <c r="A4832" s="52"/>
      <c r="B4832" s="50">
        <f t="shared" si="83"/>
        <v>4810</v>
      </c>
      <c r="C4832" s="913"/>
      <c r="D4832" s="913"/>
      <c r="E4832" s="913"/>
      <c r="F4832" s="55"/>
      <c r="L4832" s="372"/>
      <c r="M4832" s="372"/>
      <c r="S4832" s="378"/>
      <c r="T4832" s="372"/>
      <c r="U4832" s="372"/>
      <c r="V4832" s="372"/>
    </row>
    <row r="4833" spans="1:22">
      <c r="A4833" s="52"/>
      <c r="B4833" s="50">
        <f t="shared" si="83"/>
        <v>4811</v>
      </c>
      <c r="C4833" s="913"/>
      <c r="D4833" s="913"/>
      <c r="E4833" s="913"/>
      <c r="F4833" s="55"/>
      <c r="L4833" s="372"/>
      <c r="M4833" s="372"/>
      <c r="S4833" s="378"/>
      <c r="T4833" s="372"/>
      <c r="U4833" s="372"/>
      <c r="V4833" s="372"/>
    </row>
    <row r="4834" spans="1:22">
      <c r="A4834" s="52"/>
      <c r="B4834" s="50">
        <f t="shared" si="83"/>
        <v>4812</v>
      </c>
      <c r="C4834" s="913"/>
      <c r="D4834" s="913"/>
      <c r="E4834" s="913"/>
      <c r="F4834" s="55"/>
      <c r="L4834" s="372"/>
      <c r="M4834" s="372"/>
      <c r="S4834" s="378"/>
      <c r="T4834" s="372"/>
      <c r="U4834" s="372"/>
      <c r="V4834" s="372"/>
    </row>
    <row r="4835" spans="1:22">
      <c r="A4835" s="52"/>
      <c r="B4835" s="50">
        <f t="shared" si="83"/>
        <v>4813</v>
      </c>
      <c r="C4835" s="913"/>
      <c r="D4835" s="913"/>
      <c r="E4835" s="913"/>
      <c r="F4835" s="55"/>
      <c r="L4835" s="372"/>
      <c r="M4835" s="372"/>
      <c r="S4835" s="378"/>
      <c r="T4835" s="372"/>
      <c r="U4835" s="372"/>
      <c r="V4835" s="372"/>
    </row>
    <row r="4836" spans="1:22">
      <c r="A4836" s="52"/>
      <c r="B4836" s="50">
        <f t="shared" si="83"/>
        <v>4814</v>
      </c>
      <c r="C4836" s="913"/>
      <c r="D4836" s="913"/>
      <c r="E4836" s="913"/>
      <c r="F4836" s="55"/>
      <c r="L4836" s="372"/>
      <c r="M4836" s="372"/>
      <c r="S4836" s="378"/>
      <c r="T4836" s="372"/>
      <c r="U4836" s="372"/>
      <c r="V4836" s="372"/>
    </row>
    <row r="4837" spans="1:22">
      <c r="A4837" s="52"/>
      <c r="B4837" s="50">
        <f t="shared" si="83"/>
        <v>4815</v>
      </c>
      <c r="C4837" s="913"/>
      <c r="D4837" s="913"/>
      <c r="E4837" s="913"/>
      <c r="F4837" s="55"/>
      <c r="L4837" s="372"/>
      <c r="M4837" s="372"/>
      <c r="S4837" s="378"/>
      <c r="T4837" s="372"/>
      <c r="U4837" s="372"/>
      <c r="V4837" s="372"/>
    </row>
    <row r="4838" spans="1:22">
      <c r="A4838" s="52"/>
      <c r="B4838" s="50">
        <f t="shared" si="83"/>
        <v>4816</v>
      </c>
      <c r="C4838" s="913"/>
      <c r="D4838" s="913"/>
      <c r="E4838" s="913"/>
      <c r="F4838" s="55"/>
      <c r="L4838" s="372"/>
      <c r="M4838" s="372"/>
      <c r="S4838" s="378"/>
      <c r="T4838" s="372"/>
      <c r="U4838" s="372"/>
      <c r="V4838" s="372"/>
    </row>
    <row r="4839" spans="1:22">
      <c r="A4839" s="52"/>
      <c r="B4839" s="50">
        <f t="shared" si="83"/>
        <v>4817</v>
      </c>
      <c r="C4839" s="913"/>
      <c r="D4839" s="913"/>
      <c r="E4839" s="913"/>
      <c r="F4839" s="55"/>
      <c r="L4839" s="372"/>
      <c r="M4839" s="372"/>
      <c r="S4839" s="378"/>
      <c r="T4839" s="372"/>
      <c r="U4839" s="372"/>
      <c r="V4839" s="372"/>
    </row>
    <row r="4840" spans="1:22">
      <c r="A4840" s="52"/>
      <c r="B4840" s="50">
        <f t="shared" si="83"/>
        <v>4818</v>
      </c>
      <c r="C4840" s="913"/>
      <c r="D4840" s="913"/>
      <c r="E4840" s="913"/>
      <c r="F4840" s="55"/>
      <c r="L4840" s="372"/>
      <c r="M4840" s="372"/>
      <c r="S4840" s="378"/>
      <c r="T4840" s="372"/>
      <c r="U4840" s="372"/>
      <c r="V4840" s="372"/>
    </row>
    <row r="4841" spans="1:22">
      <c r="A4841" s="52"/>
      <c r="B4841" s="50">
        <f t="shared" si="83"/>
        <v>4819</v>
      </c>
      <c r="C4841" s="913"/>
      <c r="D4841" s="913"/>
      <c r="E4841" s="913"/>
      <c r="F4841" s="55"/>
      <c r="L4841" s="372"/>
      <c r="M4841" s="372"/>
      <c r="S4841" s="378"/>
      <c r="T4841" s="372"/>
      <c r="U4841" s="372"/>
      <c r="V4841" s="372"/>
    </row>
    <row r="4842" spans="1:22">
      <c r="A4842" s="52"/>
      <c r="B4842" s="50">
        <f t="shared" si="83"/>
        <v>4820</v>
      </c>
      <c r="C4842" s="913"/>
      <c r="D4842" s="913"/>
      <c r="E4842" s="913"/>
      <c r="F4842" s="55"/>
      <c r="L4842" s="372"/>
      <c r="M4842" s="372"/>
      <c r="S4842" s="378"/>
      <c r="T4842" s="372"/>
      <c r="U4842" s="372"/>
      <c r="V4842" s="372"/>
    </row>
    <row r="4843" spans="1:22">
      <c r="A4843" s="52"/>
      <c r="B4843" s="50">
        <f t="shared" si="83"/>
        <v>4821</v>
      </c>
      <c r="C4843" s="913"/>
      <c r="D4843" s="913"/>
      <c r="E4843" s="913"/>
      <c r="F4843" s="55"/>
      <c r="L4843" s="372"/>
      <c r="M4843" s="372"/>
      <c r="S4843" s="378"/>
      <c r="T4843" s="372"/>
      <c r="U4843" s="372"/>
      <c r="V4843" s="372"/>
    </row>
    <row r="4844" spans="1:22">
      <c r="A4844" s="52"/>
      <c r="B4844" s="50">
        <f t="shared" si="83"/>
        <v>4822</v>
      </c>
      <c r="C4844" s="913"/>
      <c r="D4844" s="913"/>
      <c r="E4844" s="913"/>
      <c r="F4844" s="55"/>
      <c r="L4844" s="372"/>
      <c r="M4844" s="372"/>
      <c r="S4844" s="378"/>
      <c r="T4844" s="372"/>
      <c r="U4844" s="372"/>
      <c r="V4844" s="372"/>
    </row>
    <row r="4845" spans="1:22">
      <c r="A4845" s="52"/>
      <c r="B4845" s="50">
        <f t="shared" si="83"/>
        <v>4823</v>
      </c>
      <c r="C4845" s="913"/>
      <c r="D4845" s="913"/>
      <c r="E4845" s="913"/>
      <c r="F4845" s="55"/>
      <c r="L4845" s="372"/>
      <c r="M4845" s="372"/>
      <c r="S4845" s="378"/>
      <c r="T4845" s="372"/>
      <c r="U4845" s="372"/>
      <c r="V4845" s="372"/>
    </row>
    <row r="4846" spans="1:22">
      <c r="A4846" s="52"/>
      <c r="B4846" s="50">
        <f t="shared" si="83"/>
        <v>4824</v>
      </c>
      <c r="C4846" s="913"/>
      <c r="D4846" s="913"/>
      <c r="E4846" s="913"/>
      <c r="F4846" s="55"/>
      <c r="L4846" s="372"/>
      <c r="M4846" s="372"/>
      <c r="S4846" s="378"/>
      <c r="T4846" s="372"/>
      <c r="U4846" s="372"/>
      <c r="V4846" s="372"/>
    </row>
    <row r="4847" spans="1:22">
      <c r="A4847" s="52"/>
      <c r="B4847" s="50">
        <f t="shared" si="83"/>
        <v>4825</v>
      </c>
      <c r="C4847" s="913"/>
      <c r="D4847" s="913"/>
      <c r="E4847" s="913"/>
      <c r="F4847" s="55"/>
      <c r="L4847" s="372"/>
      <c r="M4847" s="372"/>
      <c r="S4847" s="378"/>
      <c r="T4847" s="372"/>
      <c r="U4847" s="372"/>
      <c r="V4847" s="372"/>
    </row>
    <row r="4848" spans="1:22">
      <c r="A4848" s="52"/>
      <c r="B4848" s="50">
        <f t="shared" si="83"/>
        <v>4826</v>
      </c>
      <c r="C4848" s="913"/>
      <c r="D4848" s="913"/>
      <c r="E4848" s="913"/>
      <c r="F4848" s="55"/>
      <c r="L4848" s="372"/>
      <c r="M4848" s="372"/>
      <c r="S4848" s="378"/>
      <c r="T4848" s="372"/>
      <c r="U4848" s="372"/>
      <c r="V4848" s="372"/>
    </row>
    <row r="4849" spans="1:22">
      <c r="A4849" s="52"/>
      <c r="B4849" s="50">
        <f t="shared" si="83"/>
        <v>4827</v>
      </c>
      <c r="C4849" s="913"/>
      <c r="D4849" s="913"/>
      <c r="E4849" s="913"/>
      <c r="F4849" s="55"/>
      <c r="L4849" s="372"/>
      <c r="M4849" s="372"/>
      <c r="S4849" s="378"/>
      <c r="T4849" s="372"/>
      <c r="U4849" s="372"/>
      <c r="V4849" s="372"/>
    </row>
    <row r="4850" spans="1:22">
      <c r="A4850" s="52"/>
      <c r="B4850" s="50">
        <f t="shared" si="83"/>
        <v>4828</v>
      </c>
      <c r="C4850" s="913"/>
      <c r="D4850" s="913"/>
      <c r="E4850" s="913"/>
      <c r="F4850" s="55"/>
      <c r="L4850" s="372"/>
      <c r="M4850" s="372"/>
      <c r="S4850" s="378"/>
      <c r="T4850" s="372"/>
      <c r="U4850" s="372"/>
      <c r="V4850" s="372"/>
    </row>
    <row r="4851" spans="1:22">
      <c r="A4851" s="52"/>
      <c r="B4851" s="50">
        <f t="shared" si="83"/>
        <v>4829</v>
      </c>
      <c r="C4851" s="913"/>
      <c r="D4851" s="913"/>
      <c r="E4851" s="913"/>
      <c r="F4851" s="55"/>
      <c r="L4851" s="372"/>
      <c r="M4851" s="372"/>
      <c r="S4851" s="378"/>
      <c r="T4851" s="372"/>
      <c r="U4851" s="372"/>
      <c r="V4851" s="372"/>
    </row>
    <row r="4852" spans="1:22">
      <c r="A4852" s="52"/>
      <c r="B4852" s="50">
        <f t="shared" si="83"/>
        <v>4830</v>
      </c>
      <c r="C4852" s="913"/>
      <c r="D4852" s="913"/>
      <c r="E4852" s="913"/>
      <c r="F4852" s="55"/>
      <c r="L4852" s="372"/>
      <c r="M4852" s="372"/>
      <c r="S4852" s="378"/>
      <c r="T4852" s="372"/>
      <c r="U4852" s="372"/>
      <c r="V4852" s="372"/>
    </row>
    <row r="4853" spans="1:22">
      <c r="A4853" s="52"/>
      <c r="B4853" s="50">
        <f t="shared" si="83"/>
        <v>4831</v>
      </c>
      <c r="C4853" s="913"/>
      <c r="D4853" s="913"/>
      <c r="E4853" s="913"/>
      <c r="F4853" s="55"/>
      <c r="L4853" s="372"/>
      <c r="M4853" s="372"/>
      <c r="S4853" s="378"/>
      <c r="T4853" s="372"/>
      <c r="U4853" s="372"/>
      <c r="V4853" s="372"/>
    </row>
    <row r="4854" spans="1:22">
      <c r="A4854" s="52"/>
      <c r="B4854" s="50">
        <f t="shared" si="83"/>
        <v>4832</v>
      </c>
      <c r="C4854" s="913"/>
      <c r="D4854" s="913"/>
      <c r="E4854" s="913"/>
      <c r="F4854" s="55"/>
      <c r="L4854" s="372"/>
      <c r="M4854" s="372"/>
      <c r="S4854" s="378"/>
      <c r="T4854" s="372"/>
      <c r="U4854" s="372"/>
      <c r="V4854" s="372"/>
    </row>
    <row r="4855" spans="1:22">
      <c r="A4855" s="52"/>
      <c r="B4855" s="50">
        <f t="shared" si="83"/>
        <v>4833</v>
      </c>
      <c r="C4855" s="913"/>
      <c r="D4855" s="913"/>
      <c r="E4855" s="913"/>
      <c r="F4855" s="55"/>
      <c r="L4855" s="372"/>
      <c r="M4855" s="372"/>
      <c r="S4855" s="378"/>
      <c r="T4855" s="372"/>
      <c r="U4855" s="372"/>
      <c r="V4855" s="372"/>
    </row>
    <row r="4856" spans="1:22">
      <c r="A4856" s="52"/>
      <c r="B4856" s="50">
        <f t="shared" si="83"/>
        <v>4834</v>
      </c>
      <c r="C4856" s="913"/>
      <c r="D4856" s="913"/>
      <c r="E4856" s="913"/>
      <c r="F4856" s="55"/>
      <c r="L4856" s="372"/>
      <c r="M4856" s="372"/>
      <c r="S4856" s="378"/>
      <c r="T4856" s="372"/>
      <c r="U4856" s="372"/>
      <c r="V4856" s="372"/>
    </row>
    <row r="4857" spans="1:22">
      <c r="A4857" s="52"/>
      <c r="B4857" s="50">
        <f t="shared" si="83"/>
        <v>4835</v>
      </c>
      <c r="C4857" s="913"/>
      <c r="D4857" s="913"/>
      <c r="E4857" s="913"/>
      <c r="F4857" s="55"/>
      <c r="L4857" s="372"/>
      <c r="M4857" s="372"/>
      <c r="S4857" s="378"/>
      <c r="T4857" s="372"/>
      <c r="U4857" s="372"/>
      <c r="V4857" s="372"/>
    </row>
    <row r="4858" spans="1:22">
      <c r="A4858" s="52"/>
      <c r="B4858" s="50">
        <f t="shared" si="83"/>
        <v>4836</v>
      </c>
      <c r="C4858" s="913"/>
      <c r="D4858" s="913"/>
      <c r="E4858" s="913"/>
      <c r="F4858" s="55"/>
      <c r="L4858" s="372"/>
      <c r="M4858" s="372"/>
      <c r="S4858" s="378"/>
      <c r="T4858" s="372"/>
      <c r="U4858" s="372"/>
      <c r="V4858" s="372"/>
    </row>
    <row r="4859" spans="1:22">
      <c r="A4859" s="52"/>
      <c r="B4859" s="50">
        <f t="shared" si="83"/>
        <v>4837</v>
      </c>
      <c r="C4859" s="913"/>
      <c r="D4859" s="913"/>
      <c r="E4859" s="913"/>
      <c r="F4859" s="55"/>
      <c r="L4859" s="372"/>
      <c r="M4859" s="372"/>
      <c r="S4859" s="378"/>
      <c r="T4859" s="372"/>
      <c r="U4859" s="372"/>
      <c r="V4859" s="372"/>
    </row>
    <row r="4860" spans="1:22">
      <c r="A4860" s="52"/>
      <c r="B4860" s="50">
        <f t="shared" si="83"/>
        <v>4838</v>
      </c>
      <c r="C4860" s="913"/>
      <c r="D4860" s="913"/>
      <c r="E4860" s="913"/>
      <c r="F4860" s="55"/>
      <c r="L4860" s="372"/>
      <c r="M4860" s="372"/>
      <c r="S4860" s="378"/>
      <c r="T4860" s="372"/>
      <c r="U4860" s="372"/>
      <c r="V4860" s="372"/>
    </row>
    <row r="4861" spans="1:22">
      <c r="A4861" s="52"/>
      <c r="B4861" s="50">
        <f t="shared" si="83"/>
        <v>4839</v>
      </c>
      <c r="C4861" s="913"/>
      <c r="D4861" s="913"/>
      <c r="E4861" s="913"/>
      <c r="F4861" s="55"/>
      <c r="L4861" s="372"/>
      <c r="M4861" s="372"/>
      <c r="S4861" s="378"/>
      <c r="T4861" s="372"/>
      <c r="U4861" s="372"/>
      <c r="V4861" s="372"/>
    </row>
    <row r="4862" spans="1:22">
      <c r="A4862" s="52"/>
      <c r="B4862" s="50">
        <f t="shared" si="83"/>
        <v>4840</v>
      </c>
      <c r="C4862" s="913"/>
      <c r="D4862" s="913"/>
      <c r="E4862" s="913"/>
      <c r="F4862" s="55"/>
      <c r="L4862" s="372"/>
      <c r="M4862" s="372"/>
      <c r="S4862" s="378"/>
      <c r="T4862" s="372"/>
      <c r="U4862" s="372"/>
      <c r="V4862" s="372"/>
    </row>
    <row r="4863" spans="1:22">
      <c r="A4863" s="52"/>
      <c r="B4863" s="50">
        <f t="shared" si="83"/>
        <v>4841</v>
      </c>
      <c r="C4863" s="913"/>
      <c r="D4863" s="913"/>
      <c r="E4863" s="913"/>
      <c r="F4863" s="55"/>
      <c r="L4863" s="372"/>
      <c r="M4863" s="372"/>
      <c r="S4863" s="378"/>
      <c r="T4863" s="372"/>
      <c r="U4863" s="372"/>
      <c r="V4863" s="372"/>
    </row>
    <row r="4864" spans="1:22">
      <c r="A4864" s="52"/>
      <c r="B4864" s="50">
        <f t="shared" si="83"/>
        <v>4842</v>
      </c>
      <c r="C4864" s="913"/>
      <c r="D4864" s="913"/>
      <c r="E4864" s="913"/>
      <c r="F4864" s="55"/>
      <c r="L4864" s="372"/>
      <c r="M4864" s="372"/>
      <c r="S4864" s="378"/>
      <c r="T4864" s="372"/>
      <c r="U4864" s="372"/>
      <c r="V4864" s="372"/>
    </row>
    <row r="4865" spans="1:22">
      <c r="A4865" s="52"/>
      <c r="B4865" s="50">
        <f t="shared" si="83"/>
        <v>4843</v>
      </c>
      <c r="C4865" s="913"/>
      <c r="D4865" s="913"/>
      <c r="E4865" s="913"/>
      <c r="F4865" s="55"/>
      <c r="L4865" s="372"/>
      <c r="M4865" s="372"/>
      <c r="S4865" s="378"/>
      <c r="T4865" s="372"/>
      <c r="U4865" s="372"/>
      <c r="V4865" s="372"/>
    </row>
    <row r="4866" spans="1:22">
      <c r="A4866" s="52"/>
      <c r="B4866" s="50">
        <f t="shared" si="83"/>
        <v>4844</v>
      </c>
      <c r="C4866" s="913"/>
      <c r="D4866" s="913"/>
      <c r="E4866" s="913"/>
      <c r="F4866" s="55"/>
      <c r="L4866" s="372"/>
      <c r="M4866" s="372"/>
      <c r="S4866" s="378"/>
      <c r="T4866" s="372"/>
      <c r="U4866" s="372"/>
      <c r="V4866" s="372"/>
    </row>
    <row r="4867" spans="1:22">
      <c r="A4867" s="52"/>
      <c r="B4867" s="50">
        <f t="shared" si="83"/>
        <v>4845</v>
      </c>
      <c r="C4867" s="913"/>
      <c r="D4867" s="913"/>
      <c r="E4867" s="913"/>
      <c r="F4867" s="55"/>
      <c r="L4867" s="372"/>
      <c r="M4867" s="372"/>
      <c r="S4867" s="378"/>
      <c r="T4867" s="372"/>
      <c r="U4867" s="372"/>
      <c r="V4867" s="372"/>
    </row>
    <row r="4868" spans="1:22">
      <c r="A4868" s="52"/>
      <c r="B4868" s="50">
        <f t="shared" si="83"/>
        <v>4846</v>
      </c>
      <c r="C4868" s="913"/>
      <c r="D4868" s="913"/>
      <c r="E4868" s="913"/>
      <c r="F4868" s="55"/>
      <c r="L4868" s="372"/>
      <c r="M4868" s="372"/>
      <c r="S4868" s="378"/>
      <c r="T4868" s="372"/>
      <c r="U4868" s="372"/>
      <c r="V4868" s="372"/>
    </row>
    <row r="4869" spans="1:22">
      <c r="A4869" s="52"/>
      <c r="B4869" s="50">
        <f t="shared" si="83"/>
        <v>4847</v>
      </c>
      <c r="C4869" s="913"/>
      <c r="D4869" s="913"/>
      <c r="E4869" s="913"/>
      <c r="F4869" s="55"/>
      <c r="L4869" s="372"/>
      <c r="M4869" s="372"/>
      <c r="S4869" s="378"/>
      <c r="T4869" s="372"/>
      <c r="U4869" s="372"/>
      <c r="V4869" s="372"/>
    </row>
    <row r="4870" spans="1:22">
      <c r="A4870" s="52"/>
      <c r="B4870" s="50">
        <f t="shared" si="83"/>
        <v>4848</v>
      </c>
      <c r="C4870" s="913"/>
      <c r="D4870" s="913"/>
      <c r="E4870" s="913"/>
      <c r="F4870" s="55"/>
      <c r="L4870" s="372"/>
      <c r="M4870" s="372"/>
      <c r="S4870" s="378"/>
      <c r="T4870" s="372"/>
      <c r="U4870" s="372"/>
      <c r="V4870" s="372"/>
    </row>
    <row r="4871" spans="1:22">
      <c r="A4871" s="52"/>
      <c r="B4871" s="50">
        <f t="shared" si="83"/>
        <v>4849</v>
      </c>
      <c r="C4871" s="913"/>
      <c r="D4871" s="913"/>
      <c r="E4871" s="913"/>
      <c r="F4871" s="55"/>
      <c r="L4871" s="372"/>
      <c r="M4871" s="372"/>
      <c r="S4871" s="378"/>
      <c r="T4871" s="372"/>
      <c r="U4871" s="372"/>
      <c r="V4871" s="372"/>
    </row>
    <row r="4872" spans="1:22">
      <c r="A4872" s="52"/>
      <c r="B4872" s="50">
        <f t="shared" si="83"/>
        <v>4850</v>
      </c>
      <c r="C4872" s="913"/>
      <c r="D4872" s="913"/>
      <c r="E4872" s="913"/>
      <c r="F4872" s="55"/>
      <c r="L4872" s="372"/>
      <c r="M4872" s="372"/>
      <c r="S4872" s="378"/>
      <c r="T4872" s="372"/>
      <c r="U4872" s="372"/>
      <c r="V4872" s="372"/>
    </row>
    <row r="4873" spans="1:22">
      <c r="A4873" s="52"/>
      <c r="B4873" s="50">
        <f t="shared" si="83"/>
        <v>4851</v>
      </c>
      <c r="C4873" s="913"/>
      <c r="D4873" s="913"/>
      <c r="E4873" s="913"/>
      <c r="F4873" s="55"/>
      <c r="L4873" s="372"/>
      <c r="M4873" s="372"/>
      <c r="S4873" s="378"/>
      <c r="T4873" s="372"/>
      <c r="U4873" s="372"/>
      <c r="V4873" s="372"/>
    </row>
    <row r="4874" spans="1:22">
      <c r="A4874" s="52"/>
      <c r="B4874" s="50">
        <f t="shared" si="83"/>
        <v>4852</v>
      </c>
      <c r="C4874" s="913"/>
      <c r="D4874" s="913"/>
      <c r="E4874" s="913"/>
      <c r="F4874" s="55"/>
      <c r="L4874" s="372"/>
      <c r="M4874" s="372"/>
      <c r="S4874" s="378"/>
      <c r="T4874" s="372"/>
      <c r="U4874" s="372"/>
      <c r="V4874" s="372"/>
    </row>
    <row r="4875" spans="1:22">
      <c r="A4875" s="52"/>
      <c r="B4875" s="50">
        <f t="shared" si="83"/>
        <v>4853</v>
      </c>
      <c r="C4875" s="913"/>
      <c r="D4875" s="913"/>
      <c r="E4875" s="913"/>
      <c r="F4875" s="55"/>
      <c r="L4875" s="372"/>
      <c r="M4875" s="372"/>
      <c r="S4875" s="378"/>
      <c r="T4875" s="372"/>
      <c r="U4875" s="372"/>
      <c r="V4875" s="372"/>
    </row>
    <row r="4876" spans="1:22">
      <c r="A4876" s="52"/>
      <c r="B4876" s="50">
        <f t="shared" si="83"/>
        <v>4854</v>
      </c>
      <c r="C4876" s="913"/>
      <c r="D4876" s="913"/>
      <c r="E4876" s="913"/>
      <c r="F4876" s="55"/>
      <c r="L4876" s="372"/>
      <c r="M4876" s="372"/>
      <c r="S4876" s="378"/>
      <c r="T4876" s="372"/>
      <c r="U4876" s="372"/>
      <c r="V4876" s="372"/>
    </row>
    <row r="4877" spans="1:22">
      <c r="A4877" s="52"/>
      <c r="B4877" s="50">
        <f t="shared" si="83"/>
        <v>4855</v>
      </c>
      <c r="C4877" s="913"/>
      <c r="D4877" s="913"/>
      <c r="E4877" s="913"/>
      <c r="F4877" s="55"/>
      <c r="L4877" s="372"/>
      <c r="M4877" s="372"/>
      <c r="S4877" s="378"/>
      <c r="T4877" s="372"/>
      <c r="U4877" s="372"/>
      <c r="V4877" s="372"/>
    </row>
    <row r="4878" spans="1:22">
      <c r="A4878" s="52"/>
      <c r="B4878" s="50">
        <f t="shared" si="83"/>
        <v>4856</v>
      </c>
      <c r="C4878" s="913"/>
      <c r="D4878" s="913"/>
      <c r="E4878" s="913"/>
      <c r="F4878" s="55"/>
      <c r="L4878" s="372"/>
      <c r="M4878" s="372"/>
      <c r="S4878" s="378"/>
      <c r="T4878" s="372"/>
      <c r="U4878" s="372"/>
      <c r="V4878" s="372"/>
    </row>
    <row r="4879" spans="1:22">
      <c r="A4879" s="52"/>
      <c r="B4879" s="50">
        <f t="shared" si="83"/>
        <v>4857</v>
      </c>
      <c r="C4879" s="913"/>
      <c r="D4879" s="913"/>
      <c r="E4879" s="913"/>
      <c r="F4879" s="55"/>
      <c r="L4879" s="372"/>
      <c r="M4879" s="372"/>
      <c r="S4879" s="378"/>
      <c r="T4879" s="372"/>
      <c r="U4879" s="372"/>
      <c r="V4879" s="372"/>
    </row>
    <row r="4880" spans="1:22">
      <c r="A4880" s="52"/>
      <c r="B4880" s="50">
        <f t="shared" si="83"/>
        <v>4858</v>
      </c>
      <c r="C4880" s="913"/>
      <c r="D4880" s="913"/>
      <c r="E4880" s="913"/>
      <c r="F4880" s="55"/>
      <c r="L4880" s="372"/>
      <c r="M4880" s="372"/>
      <c r="S4880" s="378"/>
      <c r="T4880" s="372"/>
      <c r="U4880" s="372"/>
      <c r="V4880" s="372"/>
    </row>
    <row r="4881" spans="1:22">
      <c r="A4881" s="52"/>
      <c r="B4881" s="50">
        <f t="shared" si="83"/>
        <v>4859</v>
      </c>
      <c r="C4881" s="913"/>
      <c r="D4881" s="913"/>
      <c r="E4881" s="913"/>
      <c r="F4881" s="55"/>
      <c r="L4881" s="372"/>
      <c r="M4881" s="372"/>
      <c r="S4881" s="378"/>
      <c r="T4881" s="372"/>
      <c r="U4881" s="372"/>
      <c r="V4881" s="372"/>
    </row>
    <row r="4882" spans="1:22">
      <c r="A4882" s="52"/>
      <c r="B4882" s="50">
        <f t="shared" si="83"/>
        <v>4860</v>
      </c>
      <c r="C4882" s="913"/>
      <c r="D4882" s="913"/>
      <c r="E4882" s="913"/>
      <c r="F4882" s="55"/>
      <c r="L4882" s="372"/>
      <c r="M4882" s="372"/>
      <c r="S4882" s="378"/>
      <c r="T4882" s="372"/>
      <c r="U4882" s="372"/>
      <c r="V4882" s="372"/>
    </row>
    <row r="4883" spans="1:22">
      <c r="A4883" s="52"/>
      <c r="B4883" s="50">
        <f t="shared" si="83"/>
        <v>4861</v>
      </c>
      <c r="C4883" s="913"/>
      <c r="D4883" s="913"/>
      <c r="E4883" s="913"/>
      <c r="F4883" s="55"/>
      <c r="L4883" s="372"/>
      <c r="M4883" s="372"/>
      <c r="S4883" s="378"/>
      <c r="T4883" s="372"/>
      <c r="U4883" s="372"/>
      <c r="V4883" s="372"/>
    </row>
    <row r="4884" spans="1:22">
      <c r="A4884" s="52"/>
      <c r="B4884" s="50">
        <f t="shared" si="83"/>
        <v>4862</v>
      </c>
      <c r="C4884" s="913"/>
      <c r="D4884" s="913"/>
      <c r="E4884" s="913"/>
      <c r="F4884" s="55"/>
      <c r="L4884" s="372"/>
      <c r="M4884" s="372"/>
      <c r="S4884" s="378"/>
      <c r="T4884" s="372"/>
      <c r="U4884" s="372"/>
      <c r="V4884" s="372"/>
    </row>
    <row r="4885" spans="1:22">
      <c r="A4885" s="52"/>
      <c r="B4885" s="50">
        <f t="shared" si="83"/>
        <v>4863</v>
      </c>
      <c r="C4885" s="913"/>
      <c r="D4885" s="913"/>
      <c r="E4885" s="913"/>
      <c r="F4885" s="55"/>
      <c r="L4885" s="372"/>
      <c r="M4885" s="372"/>
      <c r="S4885" s="378"/>
      <c r="T4885" s="372"/>
      <c r="U4885" s="372"/>
      <c r="V4885" s="372"/>
    </row>
    <row r="4886" spans="1:22">
      <c r="A4886" s="52"/>
      <c r="B4886" s="50">
        <f t="shared" si="83"/>
        <v>4864</v>
      </c>
      <c r="C4886" s="913"/>
      <c r="D4886" s="913"/>
      <c r="E4886" s="913"/>
      <c r="F4886" s="55"/>
      <c r="L4886" s="372"/>
      <c r="M4886" s="372"/>
      <c r="S4886" s="378"/>
      <c r="T4886" s="372"/>
      <c r="U4886" s="372"/>
      <c r="V4886" s="372"/>
    </row>
    <row r="4887" spans="1:22">
      <c r="A4887" s="52"/>
      <c r="B4887" s="50">
        <f t="shared" si="83"/>
        <v>4865</v>
      </c>
      <c r="C4887" s="913"/>
      <c r="D4887" s="913"/>
      <c r="E4887" s="913"/>
      <c r="F4887" s="55"/>
      <c r="L4887" s="372"/>
      <c r="M4887" s="372"/>
      <c r="S4887" s="378"/>
      <c r="T4887" s="372"/>
      <c r="U4887" s="372"/>
      <c r="V4887" s="372"/>
    </row>
    <row r="4888" spans="1:22">
      <c r="A4888" s="52"/>
      <c r="B4888" s="50">
        <f t="shared" si="83"/>
        <v>4866</v>
      </c>
      <c r="C4888" s="913"/>
      <c r="D4888" s="913"/>
      <c r="E4888" s="913"/>
      <c r="F4888" s="55"/>
      <c r="L4888" s="372"/>
      <c r="M4888" s="372"/>
      <c r="S4888" s="378"/>
      <c r="T4888" s="372"/>
      <c r="U4888" s="372"/>
      <c r="V4888" s="372"/>
    </row>
    <row r="4889" spans="1:22">
      <c r="A4889" s="52"/>
      <c r="B4889" s="50">
        <f t="shared" ref="B4889:B4952" si="84">B4888+1</f>
        <v>4867</v>
      </c>
      <c r="C4889" s="913"/>
      <c r="D4889" s="913"/>
      <c r="E4889" s="913"/>
      <c r="F4889" s="55"/>
      <c r="L4889" s="372"/>
      <c r="M4889" s="372"/>
      <c r="S4889" s="378"/>
      <c r="T4889" s="372"/>
      <c r="U4889" s="372"/>
      <c r="V4889" s="372"/>
    </row>
    <row r="4890" spans="1:22">
      <c r="A4890" s="52"/>
      <c r="B4890" s="50">
        <f t="shared" si="84"/>
        <v>4868</v>
      </c>
      <c r="C4890" s="913"/>
      <c r="D4890" s="913"/>
      <c r="E4890" s="913"/>
      <c r="F4890" s="55"/>
      <c r="L4890" s="372"/>
      <c r="M4890" s="372"/>
      <c r="S4890" s="378"/>
      <c r="T4890" s="372"/>
      <c r="U4890" s="372"/>
      <c r="V4890" s="372"/>
    </row>
    <row r="4891" spans="1:22">
      <c r="A4891" s="52"/>
      <c r="B4891" s="50">
        <f t="shared" si="84"/>
        <v>4869</v>
      </c>
      <c r="C4891" s="913"/>
      <c r="D4891" s="913"/>
      <c r="E4891" s="913"/>
      <c r="F4891" s="55"/>
      <c r="L4891" s="372"/>
      <c r="M4891" s="372"/>
      <c r="S4891" s="378"/>
      <c r="T4891" s="372"/>
      <c r="U4891" s="372"/>
      <c r="V4891" s="372"/>
    </row>
    <row r="4892" spans="1:22">
      <c r="A4892" s="52"/>
      <c r="B4892" s="50">
        <f t="shared" si="84"/>
        <v>4870</v>
      </c>
      <c r="C4892" s="913"/>
      <c r="D4892" s="913"/>
      <c r="E4892" s="913"/>
      <c r="F4892" s="55"/>
      <c r="L4892" s="372"/>
      <c r="M4892" s="372"/>
      <c r="S4892" s="378"/>
      <c r="T4892" s="372"/>
      <c r="U4892" s="372"/>
      <c r="V4892" s="372"/>
    </row>
    <row r="4893" spans="1:22">
      <c r="A4893" s="52"/>
      <c r="B4893" s="50">
        <f t="shared" si="84"/>
        <v>4871</v>
      </c>
      <c r="C4893" s="913"/>
      <c r="D4893" s="913"/>
      <c r="E4893" s="913"/>
      <c r="F4893" s="55"/>
      <c r="L4893" s="372"/>
      <c r="M4893" s="372"/>
      <c r="S4893" s="378"/>
      <c r="T4893" s="372"/>
      <c r="U4893" s="372"/>
      <c r="V4893" s="372"/>
    </row>
    <row r="4894" spans="1:22">
      <c r="A4894" s="52"/>
      <c r="B4894" s="50">
        <f t="shared" si="84"/>
        <v>4872</v>
      </c>
      <c r="C4894" s="913"/>
      <c r="D4894" s="913"/>
      <c r="E4894" s="913"/>
      <c r="F4894" s="55"/>
      <c r="L4894" s="372"/>
      <c r="M4894" s="372"/>
      <c r="S4894" s="378"/>
      <c r="T4894" s="372"/>
      <c r="U4894" s="372"/>
      <c r="V4894" s="372"/>
    </row>
    <row r="4895" spans="1:22">
      <c r="A4895" s="52"/>
      <c r="B4895" s="50">
        <f t="shared" si="84"/>
        <v>4873</v>
      </c>
      <c r="C4895" s="913"/>
      <c r="D4895" s="913"/>
      <c r="E4895" s="913"/>
      <c r="F4895" s="55"/>
      <c r="L4895" s="372"/>
      <c r="M4895" s="372"/>
      <c r="S4895" s="378"/>
      <c r="T4895" s="372"/>
      <c r="U4895" s="372"/>
      <c r="V4895" s="372"/>
    </row>
    <row r="4896" spans="1:22">
      <c r="A4896" s="52"/>
      <c r="B4896" s="50">
        <f t="shared" si="84"/>
        <v>4874</v>
      </c>
      <c r="C4896" s="913"/>
      <c r="D4896" s="913"/>
      <c r="E4896" s="913"/>
      <c r="F4896" s="55"/>
      <c r="L4896" s="372"/>
      <c r="M4896" s="372"/>
      <c r="S4896" s="378"/>
      <c r="T4896" s="372"/>
      <c r="U4896" s="372"/>
      <c r="V4896" s="372"/>
    </row>
    <row r="4897" spans="1:22">
      <c r="A4897" s="52"/>
      <c r="B4897" s="50">
        <f t="shared" si="84"/>
        <v>4875</v>
      </c>
      <c r="C4897" s="913"/>
      <c r="D4897" s="913"/>
      <c r="E4897" s="913"/>
      <c r="F4897" s="55"/>
      <c r="L4897" s="372"/>
      <c r="M4897" s="372"/>
      <c r="S4897" s="378"/>
      <c r="T4897" s="372"/>
      <c r="U4897" s="372"/>
      <c r="V4897" s="372"/>
    </row>
    <row r="4898" spans="1:22">
      <c r="A4898" s="52"/>
      <c r="B4898" s="50">
        <f t="shared" si="84"/>
        <v>4876</v>
      </c>
      <c r="C4898" s="913"/>
      <c r="D4898" s="913"/>
      <c r="E4898" s="913"/>
      <c r="F4898" s="55"/>
      <c r="L4898" s="372"/>
      <c r="M4898" s="372"/>
      <c r="S4898" s="378"/>
      <c r="T4898" s="372"/>
      <c r="U4898" s="372"/>
      <c r="V4898" s="372"/>
    </row>
    <row r="4899" spans="1:22">
      <c r="A4899" s="52"/>
      <c r="B4899" s="50">
        <f t="shared" si="84"/>
        <v>4877</v>
      </c>
      <c r="C4899" s="913"/>
      <c r="D4899" s="913"/>
      <c r="E4899" s="913"/>
      <c r="F4899" s="55"/>
      <c r="L4899" s="372"/>
      <c r="M4899" s="372"/>
      <c r="S4899" s="378"/>
      <c r="T4899" s="372"/>
      <c r="U4899" s="372"/>
      <c r="V4899" s="372"/>
    </row>
    <row r="4900" spans="1:22">
      <c r="A4900" s="52"/>
      <c r="B4900" s="50">
        <f t="shared" si="84"/>
        <v>4878</v>
      </c>
      <c r="C4900" s="913"/>
      <c r="D4900" s="913"/>
      <c r="E4900" s="913"/>
      <c r="F4900" s="55"/>
      <c r="L4900" s="372"/>
      <c r="M4900" s="372"/>
      <c r="S4900" s="378"/>
      <c r="T4900" s="372"/>
      <c r="U4900" s="372"/>
      <c r="V4900" s="372"/>
    </row>
    <row r="4901" spans="1:22">
      <c r="A4901" s="52"/>
      <c r="B4901" s="50">
        <f t="shared" si="84"/>
        <v>4879</v>
      </c>
      <c r="C4901" s="913"/>
      <c r="D4901" s="913"/>
      <c r="E4901" s="913"/>
      <c r="F4901" s="55"/>
      <c r="L4901" s="372"/>
      <c r="M4901" s="372"/>
      <c r="S4901" s="378"/>
      <c r="T4901" s="372"/>
      <c r="U4901" s="372"/>
      <c r="V4901" s="372"/>
    </row>
    <row r="4902" spans="1:22">
      <c r="A4902" s="52"/>
      <c r="B4902" s="50">
        <f t="shared" si="84"/>
        <v>4880</v>
      </c>
      <c r="C4902" s="913"/>
      <c r="D4902" s="913"/>
      <c r="E4902" s="913"/>
      <c r="F4902" s="55"/>
      <c r="L4902" s="372"/>
      <c r="M4902" s="372"/>
      <c r="S4902" s="378"/>
      <c r="T4902" s="372"/>
      <c r="U4902" s="372"/>
      <c r="V4902" s="372"/>
    </row>
    <row r="4903" spans="1:22">
      <c r="A4903" s="52"/>
      <c r="B4903" s="50">
        <f t="shared" si="84"/>
        <v>4881</v>
      </c>
      <c r="C4903" s="913"/>
      <c r="D4903" s="913"/>
      <c r="E4903" s="913"/>
      <c r="F4903" s="55"/>
      <c r="L4903" s="372"/>
      <c r="M4903" s="372"/>
      <c r="S4903" s="378"/>
      <c r="T4903" s="372"/>
      <c r="U4903" s="372"/>
      <c r="V4903" s="372"/>
    </row>
    <row r="4904" spans="1:22">
      <c r="A4904" s="52"/>
      <c r="B4904" s="50">
        <f t="shared" si="84"/>
        <v>4882</v>
      </c>
      <c r="C4904" s="913"/>
      <c r="D4904" s="913"/>
      <c r="E4904" s="913"/>
      <c r="F4904" s="55"/>
      <c r="L4904" s="372"/>
      <c r="M4904" s="372"/>
      <c r="S4904" s="378"/>
      <c r="T4904" s="372"/>
      <c r="U4904" s="372"/>
      <c r="V4904" s="372"/>
    </row>
    <row r="4905" spans="1:22">
      <c r="A4905" s="52"/>
      <c r="B4905" s="50">
        <f t="shared" si="84"/>
        <v>4883</v>
      </c>
      <c r="C4905" s="913"/>
      <c r="D4905" s="913"/>
      <c r="E4905" s="913"/>
      <c r="F4905" s="55"/>
      <c r="L4905" s="372"/>
      <c r="M4905" s="372"/>
      <c r="S4905" s="378"/>
      <c r="T4905" s="372"/>
      <c r="U4905" s="372"/>
      <c r="V4905" s="372"/>
    </row>
    <row r="4906" spans="1:22">
      <c r="A4906" s="52"/>
      <c r="B4906" s="50">
        <f t="shared" si="84"/>
        <v>4884</v>
      </c>
      <c r="C4906" s="913"/>
      <c r="D4906" s="913"/>
      <c r="E4906" s="913"/>
      <c r="F4906" s="55"/>
      <c r="L4906" s="372"/>
      <c r="M4906" s="372"/>
      <c r="S4906" s="378"/>
      <c r="T4906" s="372"/>
      <c r="U4906" s="372"/>
      <c r="V4906" s="372"/>
    </row>
    <row r="4907" spans="1:22">
      <c r="A4907" s="52"/>
      <c r="B4907" s="50">
        <f t="shared" si="84"/>
        <v>4885</v>
      </c>
      <c r="C4907" s="913"/>
      <c r="D4907" s="913"/>
      <c r="E4907" s="913"/>
      <c r="F4907" s="55"/>
      <c r="L4907" s="372"/>
      <c r="M4907" s="372"/>
      <c r="S4907" s="378"/>
      <c r="T4907" s="372"/>
      <c r="U4907" s="372"/>
      <c r="V4907" s="372"/>
    </row>
    <row r="4908" spans="1:22">
      <c r="A4908" s="52"/>
      <c r="B4908" s="50">
        <f t="shared" si="84"/>
        <v>4886</v>
      </c>
      <c r="C4908" s="913"/>
      <c r="D4908" s="913"/>
      <c r="E4908" s="913"/>
      <c r="F4908" s="55"/>
      <c r="L4908" s="372"/>
      <c r="M4908" s="372"/>
      <c r="S4908" s="378"/>
      <c r="T4908" s="372"/>
      <c r="U4908" s="372"/>
      <c r="V4908" s="372"/>
    </row>
    <row r="4909" spans="1:22">
      <c r="A4909" s="52"/>
      <c r="B4909" s="50">
        <f t="shared" si="84"/>
        <v>4887</v>
      </c>
      <c r="C4909" s="913"/>
      <c r="D4909" s="913"/>
      <c r="E4909" s="913"/>
      <c r="F4909" s="55"/>
      <c r="L4909" s="372"/>
      <c r="M4909" s="372"/>
      <c r="S4909" s="378"/>
      <c r="T4909" s="372"/>
      <c r="U4909" s="372"/>
      <c r="V4909" s="372"/>
    </row>
    <row r="4910" spans="1:22">
      <c r="A4910" s="52"/>
      <c r="B4910" s="50">
        <f t="shared" si="84"/>
        <v>4888</v>
      </c>
      <c r="C4910" s="913"/>
      <c r="D4910" s="913"/>
      <c r="E4910" s="913"/>
      <c r="F4910" s="55"/>
      <c r="L4910" s="372"/>
      <c r="M4910" s="372"/>
      <c r="S4910" s="378"/>
      <c r="T4910" s="372"/>
      <c r="U4910" s="372"/>
      <c r="V4910" s="372"/>
    </row>
    <row r="4911" spans="1:22">
      <c r="A4911" s="52"/>
      <c r="B4911" s="50">
        <f t="shared" si="84"/>
        <v>4889</v>
      </c>
      <c r="C4911" s="913"/>
      <c r="D4911" s="913"/>
      <c r="E4911" s="913"/>
      <c r="F4911" s="55"/>
      <c r="L4911" s="372"/>
      <c r="M4911" s="372"/>
      <c r="S4911" s="378"/>
      <c r="T4911" s="372"/>
      <c r="U4911" s="372"/>
      <c r="V4911" s="372"/>
    </row>
    <row r="4912" spans="1:22">
      <c r="A4912" s="52"/>
      <c r="B4912" s="50">
        <f t="shared" si="84"/>
        <v>4890</v>
      </c>
      <c r="C4912" s="913"/>
      <c r="D4912" s="913"/>
      <c r="E4912" s="913"/>
      <c r="F4912" s="55"/>
      <c r="L4912" s="372"/>
      <c r="M4912" s="372"/>
      <c r="S4912" s="378"/>
      <c r="T4912" s="372"/>
      <c r="U4912" s="372"/>
      <c r="V4912" s="372"/>
    </row>
    <row r="4913" spans="1:22">
      <c r="A4913" s="52"/>
      <c r="B4913" s="50">
        <f t="shared" si="84"/>
        <v>4891</v>
      </c>
      <c r="C4913" s="913"/>
      <c r="D4913" s="913"/>
      <c r="E4913" s="913"/>
      <c r="F4913" s="55"/>
      <c r="L4913" s="372"/>
      <c r="M4913" s="372"/>
      <c r="S4913" s="378"/>
      <c r="T4913" s="372"/>
      <c r="U4913" s="372"/>
      <c r="V4913" s="372"/>
    </row>
    <row r="4914" spans="1:22">
      <c r="A4914" s="52"/>
      <c r="B4914" s="50">
        <f t="shared" si="84"/>
        <v>4892</v>
      </c>
      <c r="C4914" s="913"/>
      <c r="D4914" s="913"/>
      <c r="E4914" s="913"/>
      <c r="F4914" s="55"/>
      <c r="L4914" s="372"/>
      <c r="M4914" s="372"/>
      <c r="S4914" s="378"/>
      <c r="T4914" s="372"/>
      <c r="U4914" s="372"/>
      <c r="V4914" s="372"/>
    </row>
    <row r="4915" spans="1:22">
      <c r="A4915" s="52"/>
      <c r="B4915" s="50">
        <f t="shared" si="84"/>
        <v>4893</v>
      </c>
      <c r="C4915" s="913"/>
      <c r="D4915" s="913"/>
      <c r="E4915" s="913"/>
      <c r="F4915" s="55"/>
      <c r="L4915" s="372"/>
      <c r="M4915" s="372"/>
      <c r="S4915" s="378"/>
      <c r="T4915" s="372"/>
      <c r="U4915" s="372"/>
      <c r="V4915" s="372"/>
    </row>
    <row r="4916" spans="1:22">
      <c r="A4916" s="52"/>
      <c r="B4916" s="50">
        <f t="shared" si="84"/>
        <v>4894</v>
      </c>
      <c r="C4916" s="913"/>
      <c r="D4916" s="913"/>
      <c r="E4916" s="913"/>
      <c r="F4916" s="55"/>
      <c r="L4916" s="372"/>
      <c r="M4916" s="372"/>
      <c r="S4916" s="378"/>
      <c r="T4916" s="372"/>
      <c r="U4916" s="372"/>
      <c r="V4916" s="372"/>
    </row>
    <row r="4917" spans="1:22">
      <c r="A4917" s="52"/>
      <c r="B4917" s="50">
        <f t="shared" si="84"/>
        <v>4895</v>
      </c>
      <c r="C4917" s="913"/>
      <c r="D4917" s="913"/>
      <c r="E4917" s="913"/>
      <c r="F4917" s="55"/>
      <c r="L4917" s="372"/>
      <c r="M4917" s="372"/>
      <c r="S4917" s="378"/>
      <c r="T4917" s="372"/>
      <c r="U4917" s="372"/>
      <c r="V4917" s="372"/>
    </row>
    <row r="4918" spans="1:22">
      <c r="A4918" s="52"/>
      <c r="B4918" s="50">
        <f t="shared" si="84"/>
        <v>4896</v>
      </c>
      <c r="C4918" s="913"/>
      <c r="D4918" s="913"/>
      <c r="E4918" s="913"/>
      <c r="F4918" s="55"/>
      <c r="L4918" s="372"/>
      <c r="M4918" s="372"/>
      <c r="S4918" s="378"/>
      <c r="T4918" s="372"/>
      <c r="U4918" s="372"/>
      <c r="V4918" s="372"/>
    </row>
    <row r="4919" spans="1:22">
      <c r="A4919" s="52"/>
      <c r="B4919" s="50">
        <f t="shared" si="84"/>
        <v>4897</v>
      </c>
      <c r="C4919" s="913"/>
      <c r="D4919" s="913"/>
      <c r="E4919" s="913"/>
      <c r="F4919" s="55"/>
      <c r="L4919" s="372"/>
      <c r="M4919" s="372"/>
      <c r="S4919" s="378"/>
      <c r="T4919" s="372"/>
      <c r="U4919" s="372"/>
      <c r="V4919" s="372"/>
    </row>
    <row r="4920" spans="1:22">
      <c r="A4920" s="52"/>
      <c r="B4920" s="50">
        <f t="shared" si="84"/>
        <v>4898</v>
      </c>
      <c r="C4920" s="913"/>
      <c r="D4920" s="913"/>
      <c r="E4920" s="913"/>
      <c r="F4920" s="55"/>
      <c r="L4920" s="372"/>
      <c r="M4920" s="372"/>
      <c r="S4920" s="378"/>
      <c r="T4920" s="372"/>
      <c r="U4920" s="372"/>
      <c r="V4920" s="372"/>
    </row>
    <row r="4921" spans="1:22">
      <c r="A4921" s="52"/>
      <c r="B4921" s="50">
        <f t="shared" si="84"/>
        <v>4899</v>
      </c>
      <c r="C4921" s="913"/>
      <c r="D4921" s="913"/>
      <c r="E4921" s="913"/>
      <c r="F4921" s="55"/>
      <c r="L4921" s="372"/>
      <c r="M4921" s="372"/>
      <c r="S4921" s="378"/>
      <c r="T4921" s="372"/>
      <c r="U4921" s="372"/>
      <c r="V4921" s="372"/>
    </row>
    <row r="4922" spans="1:22">
      <c r="A4922" s="52"/>
      <c r="B4922" s="50">
        <f t="shared" si="84"/>
        <v>4900</v>
      </c>
      <c r="C4922" s="913"/>
      <c r="D4922" s="913"/>
      <c r="E4922" s="913"/>
      <c r="F4922" s="55"/>
      <c r="L4922" s="372"/>
      <c r="M4922" s="372"/>
      <c r="S4922" s="378"/>
      <c r="T4922" s="372"/>
      <c r="U4922" s="372"/>
      <c r="V4922" s="372"/>
    </row>
    <row r="4923" spans="1:22">
      <c r="A4923" s="52"/>
      <c r="B4923" s="50">
        <f t="shared" si="84"/>
        <v>4901</v>
      </c>
      <c r="C4923" s="913"/>
      <c r="D4923" s="913"/>
      <c r="E4923" s="913"/>
      <c r="F4923" s="55"/>
      <c r="L4923" s="372"/>
      <c r="M4923" s="372"/>
      <c r="S4923" s="378"/>
      <c r="T4923" s="372"/>
      <c r="U4923" s="372"/>
      <c r="V4923" s="372"/>
    </row>
    <row r="4924" spans="1:22">
      <c r="A4924" s="52"/>
      <c r="B4924" s="50">
        <f t="shared" si="84"/>
        <v>4902</v>
      </c>
      <c r="C4924" s="913"/>
      <c r="D4924" s="913"/>
      <c r="E4924" s="913"/>
      <c r="F4924" s="55"/>
      <c r="L4924" s="372"/>
      <c r="M4924" s="372"/>
      <c r="S4924" s="378"/>
      <c r="T4924" s="372"/>
      <c r="U4924" s="372"/>
      <c r="V4924" s="372"/>
    </row>
    <row r="4925" spans="1:22">
      <c r="A4925" s="52"/>
      <c r="B4925" s="50">
        <f t="shared" si="84"/>
        <v>4903</v>
      </c>
      <c r="C4925" s="913"/>
      <c r="D4925" s="913"/>
      <c r="E4925" s="913"/>
      <c r="F4925" s="55"/>
      <c r="L4925" s="372"/>
      <c r="M4925" s="372"/>
      <c r="S4925" s="378"/>
      <c r="T4925" s="372"/>
      <c r="U4925" s="372"/>
      <c r="V4925" s="372"/>
    </row>
    <row r="4926" spans="1:22">
      <c r="A4926" s="52"/>
      <c r="B4926" s="50">
        <f t="shared" si="84"/>
        <v>4904</v>
      </c>
      <c r="C4926" s="913"/>
      <c r="D4926" s="913"/>
      <c r="E4926" s="913"/>
      <c r="F4926" s="55"/>
      <c r="L4926" s="372"/>
      <c r="M4926" s="372"/>
      <c r="S4926" s="378"/>
      <c r="T4926" s="372"/>
      <c r="U4926" s="372"/>
      <c r="V4926" s="372"/>
    </row>
    <row r="4927" spans="1:22">
      <c r="A4927" s="52"/>
      <c r="B4927" s="50">
        <f t="shared" si="84"/>
        <v>4905</v>
      </c>
      <c r="C4927" s="913"/>
      <c r="D4927" s="913"/>
      <c r="E4927" s="913"/>
      <c r="F4927" s="55"/>
      <c r="L4927" s="372"/>
      <c r="M4927" s="372"/>
      <c r="S4927" s="378"/>
      <c r="T4927" s="372"/>
      <c r="U4927" s="372"/>
      <c r="V4927" s="372"/>
    </row>
    <row r="4928" spans="1:22">
      <c r="A4928" s="52"/>
      <c r="B4928" s="50">
        <f t="shared" si="84"/>
        <v>4906</v>
      </c>
      <c r="C4928" s="913"/>
      <c r="D4928" s="913"/>
      <c r="E4928" s="913"/>
      <c r="F4928" s="55"/>
      <c r="L4928" s="372"/>
      <c r="M4928" s="372"/>
      <c r="S4928" s="378"/>
      <c r="T4928" s="372"/>
      <c r="U4928" s="372"/>
      <c r="V4928" s="372"/>
    </row>
    <row r="4929" spans="1:22">
      <c r="A4929" s="52"/>
      <c r="B4929" s="50">
        <f t="shared" si="84"/>
        <v>4907</v>
      </c>
      <c r="C4929" s="913"/>
      <c r="D4929" s="913"/>
      <c r="E4929" s="913"/>
      <c r="F4929" s="55"/>
      <c r="L4929" s="372"/>
      <c r="M4929" s="372"/>
      <c r="S4929" s="378"/>
      <c r="T4929" s="372"/>
      <c r="U4929" s="372"/>
      <c r="V4929" s="372"/>
    </row>
    <row r="4930" spans="1:22">
      <c r="A4930" s="52"/>
      <c r="B4930" s="50">
        <f t="shared" si="84"/>
        <v>4908</v>
      </c>
      <c r="C4930" s="913"/>
      <c r="D4930" s="913"/>
      <c r="E4930" s="913"/>
      <c r="F4930" s="55"/>
      <c r="L4930" s="372"/>
      <c r="M4930" s="372"/>
      <c r="S4930" s="378"/>
      <c r="T4930" s="372"/>
      <c r="U4930" s="372"/>
      <c r="V4930" s="372"/>
    </row>
    <row r="4931" spans="1:22">
      <c r="A4931" s="52"/>
      <c r="B4931" s="50">
        <f t="shared" si="84"/>
        <v>4909</v>
      </c>
      <c r="C4931" s="913"/>
      <c r="D4931" s="913"/>
      <c r="E4931" s="913"/>
      <c r="F4931" s="55"/>
      <c r="L4931" s="372"/>
      <c r="M4931" s="372"/>
      <c r="S4931" s="378"/>
      <c r="T4931" s="372"/>
      <c r="U4931" s="372"/>
      <c r="V4931" s="372"/>
    </row>
    <row r="4932" spans="1:22">
      <c r="A4932" s="52"/>
      <c r="B4932" s="50">
        <f t="shared" si="84"/>
        <v>4910</v>
      </c>
      <c r="C4932" s="913"/>
      <c r="D4932" s="913"/>
      <c r="E4932" s="913"/>
      <c r="F4932" s="55"/>
      <c r="L4932" s="372"/>
      <c r="M4932" s="372"/>
      <c r="S4932" s="378"/>
      <c r="T4932" s="372"/>
      <c r="U4932" s="372"/>
      <c r="V4932" s="372"/>
    </row>
    <row r="4933" spans="1:22">
      <c r="A4933" s="52"/>
      <c r="B4933" s="50">
        <f t="shared" si="84"/>
        <v>4911</v>
      </c>
      <c r="C4933" s="913"/>
      <c r="D4933" s="913"/>
      <c r="E4933" s="913"/>
      <c r="F4933" s="55"/>
      <c r="L4933" s="372"/>
      <c r="M4933" s="372"/>
      <c r="S4933" s="378"/>
      <c r="T4933" s="372"/>
      <c r="U4933" s="372"/>
      <c r="V4933" s="372"/>
    </row>
    <row r="4934" spans="1:22">
      <c r="A4934" s="52"/>
      <c r="B4934" s="50">
        <f t="shared" si="84"/>
        <v>4912</v>
      </c>
      <c r="C4934" s="913"/>
      <c r="D4934" s="913"/>
      <c r="E4934" s="913"/>
      <c r="F4934" s="55"/>
      <c r="L4934" s="372"/>
      <c r="M4934" s="372"/>
      <c r="S4934" s="378"/>
      <c r="T4934" s="372"/>
      <c r="U4934" s="372"/>
      <c r="V4934" s="372"/>
    </row>
    <row r="4935" spans="1:22">
      <c r="A4935" s="52"/>
      <c r="B4935" s="50">
        <f t="shared" si="84"/>
        <v>4913</v>
      </c>
      <c r="C4935" s="913"/>
      <c r="D4935" s="913"/>
      <c r="E4935" s="913"/>
      <c r="F4935" s="55"/>
      <c r="L4935" s="372"/>
      <c r="M4935" s="372"/>
      <c r="S4935" s="378"/>
      <c r="T4935" s="372"/>
      <c r="U4935" s="372"/>
      <c r="V4935" s="372"/>
    </row>
    <row r="4936" spans="1:22">
      <c r="A4936" s="52"/>
      <c r="B4936" s="50">
        <f t="shared" si="84"/>
        <v>4914</v>
      </c>
      <c r="C4936" s="913"/>
      <c r="D4936" s="913"/>
      <c r="E4936" s="913"/>
      <c r="F4936" s="55"/>
      <c r="L4936" s="372"/>
      <c r="M4936" s="372"/>
      <c r="S4936" s="378"/>
      <c r="T4936" s="372"/>
      <c r="U4936" s="372"/>
      <c r="V4936" s="372"/>
    </row>
    <row r="4937" spans="1:22">
      <c r="A4937" s="52"/>
      <c r="B4937" s="50">
        <f t="shared" si="84"/>
        <v>4915</v>
      </c>
      <c r="C4937" s="913"/>
      <c r="D4937" s="913"/>
      <c r="E4937" s="913"/>
      <c r="F4937" s="55"/>
      <c r="L4937" s="372"/>
      <c r="M4937" s="372"/>
      <c r="S4937" s="378"/>
      <c r="T4937" s="372"/>
      <c r="U4937" s="372"/>
      <c r="V4937" s="372"/>
    </row>
    <row r="4938" spans="1:22">
      <c r="A4938" s="52"/>
      <c r="B4938" s="50">
        <f t="shared" si="84"/>
        <v>4916</v>
      </c>
      <c r="C4938" s="913"/>
      <c r="D4938" s="913"/>
      <c r="E4938" s="913"/>
      <c r="F4938" s="55"/>
      <c r="L4938" s="372"/>
      <c r="M4938" s="372"/>
      <c r="S4938" s="378"/>
      <c r="T4938" s="372"/>
      <c r="U4938" s="372"/>
      <c r="V4938" s="372"/>
    </row>
    <row r="4939" spans="1:22">
      <c r="A4939" s="52"/>
      <c r="B4939" s="50">
        <f t="shared" si="84"/>
        <v>4917</v>
      </c>
      <c r="C4939" s="913"/>
      <c r="D4939" s="913"/>
      <c r="E4939" s="913"/>
      <c r="F4939" s="55"/>
      <c r="L4939" s="372"/>
      <c r="M4939" s="372"/>
      <c r="S4939" s="378"/>
      <c r="T4939" s="372"/>
      <c r="U4939" s="372"/>
      <c r="V4939" s="372"/>
    </row>
    <row r="4940" spans="1:22">
      <c r="A4940" s="52"/>
      <c r="B4940" s="50">
        <f t="shared" si="84"/>
        <v>4918</v>
      </c>
      <c r="C4940" s="913"/>
      <c r="D4940" s="913"/>
      <c r="E4940" s="913"/>
      <c r="F4940" s="55"/>
      <c r="L4940" s="372"/>
      <c r="M4940" s="372"/>
      <c r="S4940" s="378"/>
      <c r="T4940" s="372"/>
      <c r="U4940" s="372"/>
      <c r="V4940" s="372"/>
    </row>
    <row r="4941" spans="1:22">
      <c r="A4941" s="52"/>
      <c r="B4941" s="50">
        <f t="shared" si="84"/>
        <v>4919</v>
      </c>
      <c r="C4941" s="913"/>
      <c r="D4941" s="913"/>
      <c r="E4941" s="913"/>
      <c r="F4941" s="55"/>
      <c r="L4941" s="372"/>
      <c r="M4941" s="372"/>
      <c r="S4941" s="378"/>
      <c r="T4941" s="372"/>
      <c r="U4941" s="372"/>
      <c r="V4941" s="372"/>
    </row>
    <row r="4942" spans="1:22">
      <c r="A4942" s="52"/>
      <c r="B4942" s="50">
        <f t="shared" si="84"/>
        <v>4920</v>
      </c>
      <c r="C4942" s="913"/>
      <c r="D4942" s="913"/>
      <c r="E4942" s="913"/>
      <c r="F4942" s="55"/>
      <c r="L4942" s="372"/>
      <c r="M4942" s="372"/>
      <c r="S4942" s="378"/>
      <c r="T4942" s="372"/>
      <c r="U4942" s="372"/>
      <c r="V4942" s="372"/>
    </row>
    <row r="4943" spans="1:22">
      <c r="A4943" s="52"/>
      <c r="B4943" s="50">
        <f t="shared" si="84"/>
        <v>4921</v>
      </c>
      <c r="C4943" s="913"/>
      <c r="D4943" s="913"/>
      <c r="E4943" s="913"/>
      <c r="F4943" s="55"/>
      <c r="L4943" s="372"/>
      <c r="M4943" s="372"/>
      <c r="S4943" s="378"/>
      <c r="T4943" s="372"/>
      <c r="U4943" s="372"/>
      <c r="V4943" s="372"/>
    </row>
    <row r="4944" spans="1:22">
      <c r="A4944" s="52"/>
      <c r="B4944" s="50">
        <f t="shared" si="84"/>
        <v>4922</v>
      </c>
      <c r="C4944" s="913"/>
      <c r="D4944" s="913"/>
      <c r="E4944" s="913"/>
      <c r="F4944" s="55"/>
      <c r="L4944" s="372"/>
      <c r="M4944" s="372"/>
      <c r="S4944" s="378"/>
      <c r="T4944" s="372"/>
      <c r="U4944" s="372"/>
      <c r="V4944" s="372"/>
    </row>
    <row r="4945" spans="1:22">
      <c r="A4945" s="52"/>
      <c r="B4945" s="50">
        <f t="shared" si="84"/>
        <v>4923</v>
      </c>
      <c r="C4945" s="913"/>
      <c r="D4945" s="913"/>
      <c r="E4945" s="913"/>
      <c r="F4945" s="55"/>
      <c r="L4945" s="372"/>
      <c r="M4945" s="372"/>
      <c r="S4945" s="378"/>
      <c r="T4945" s="372"/>
      <c r="U4945" s="372"/>
      <c r="V4945" s="372"/>
    </row>
    <row r="4946" spans="1:22">
      <c r="A4946" s="52"/>
      <c r="B4946" s="50">
        <f t="shared" si="84"/>
        <v>4924</v>
      </c>
      <c r="C4946" s="913"/>
      <c r="D4946" s="913"/>
      <c r="E4946" s="913"/>
      <c r="F4946" s="55"/>
      <c r="L4946" s="372"/>
      <c r="M4946" s="372"/>
      <c r="S4946" s="378"/>
      <c r="T4946" s="372"/>
      <c r="U4946" s="372"/>
      <c r="V4946" s="372"/>
    </row>
    <row r="4947" spans="1:22">
      <c r="A4947" s="52"/>
      <c r="B4947" s="50">
        <f t="shared" si="84"/>
        <v>4925</v>
      </c>
      <c r="C4947" s="913"/>
      <c r="D4947" s="913"/>
      <c r="E4947" s="913"/>
      <c r="F4947" s="55"/>
      <c r="L4947" s="372"/>
      <c r="M4947" s="372"/>
      <c r="S4947" s="378"/>
      <c r="T4947" s="372"/>
      <c r="U4947" s="372"/>
      <c r="V4947" s="372"/>
    </row>
    <row r="4948" spans="1:22">
      <c r="A4948" s="52"/>
      <c r="B4948" s="50">
        <f t="shared" si="84"/>
        <v>4926</v>
      </c>
      <c r="C4948" s="913"/>
      <c r="D4948" s="913"/>
      <c r="E4948" s="913"/>
      <c r="F4948" s="55"/>
      <c r="L4948" s="372"/>
      <c r="M4948" s="372"/>
      <c r="S4948" s="378"/>
      <c r="T4948" s="372"/>
      <c r="U4948" s="372"/>
      <c r="V4948" s="372"/>
    </row>
    <row r="4949" spans="1:22">
      <c r="A4949" s="52"/>
      <c r="B4949" s="50">
        <f t="shared" si="84"/>
        <v>4927</v>
      </c>
      <c r="C4949" s="913"/>
      <c r="D4949" s="913"/>
      <c r="E4949" s="913"/>
      <c r="F4949" s="55"/>
      <c r="L4949" s="372"/>
      <c r="M4949" s="372"/>
      <c r="S4949" s="378"/>
      <c r="T4949" s="372"/>
      <c r="U4949" s="372"/>
      <c r="V4949" s="372"/>
    </row>
    <row r="4950" spans="1:22">
      <c r="A4950" s="52"/>
      <c r="B4950" s="50">
        <f t="shared" si="84"/>
        <v>4928</v>
      </c>
      <c r="C4950" s="913"/>
      <c r="D4950" s="913"/>
      <c r="E4950" s="913"/>
      <c r="F4950" s="55"/>
      <c r="L4950" s="372"/>
      <c r="M4950" s="372"/>
      <c r="S4950" s="378"/>
      <c r="T4950" s="372"/>
      <c r="U4950" s="372"/>
      <c r="V4950" s="372"/>
    </row>
    <row r="4951" spans="1:22">
      <c r="A4951" s="52"/>
      <c r="B4951" s="50">
        <f t="shared" si="84"/>
        <v>4929</v>
      </c>
      <c r="C4951" s="913"/>
      <c r="D4951" s="913"/>
      <c r="E4951" s="913"/>
      <c r="F4951" s="55"/>
      <c r="L4951" s="372"/>
      <c r="M4951" s="372"/>
      <c r="S4951" s="378"/>
      <c r="T4951" s="372"/>
      <c r="U4951" s="372"/>
      <c r="V4951" s="372"/>
    </row>
    <row r="4952" spans="1:22">
      <c r="A4952" s="52"/>
      <c r="B4952" s="50">
        <f t="shared" si="84"/>
        <v>4930</v>
      </c>
      <c r="C4952" s="913"/>
      <c r="D4952" s="913"/>
      <c r="E4952" s="913"/>
      <c r="F4952" s="55"/>
      <c r="L4952" s="372"/>
      <c r="M4952" s="372"/>
      <c r="S4952" s="378"/>
      <c r="T4952" s="372"/>
      <c r="U4952" s="372"/>
      <c r="V4952" s="372"/>
    </row>
    <row r="4953" spans="1:22">
      <c r="A4953" s="52"/>
      <c r="B4953" s="50">
        <f t="shared" ref="B4953:B5016" si="85">B4952+1</f>
        <v>4931</v>
      </c>
      <c r="C4953" s="913"/>
      <c r="D4953" s="913"/>
      <c r="E4953" s="913"/>
      <c r="F4953" s="55"/>
      <c r="L4953" s="372"/>
      <c r="M4953" s="372"/>
      <c r="S4953" s="378"/>
      <c r="T4953" s="372"/>
      <c r="U4953" s="372"/>
      <c r="V4953" s="372"/>
    </row>
    <row r="4954" spans="1:22">
      <c r="A4954" s="52"/>
      <c r="B4954" s="50">
        <f t="shared" si="85"/>
        <v>4932</v>
      </c>
      <c r="C4954" s="913"/>
      <c r="D4954" s="913"/>
      <c r="E4954" s="913"/>
      <c r="F4954" s="55"/>
      <c r="L4954" s="372"/>
      <c r="M4954" s="372"/>
      <c r="S4954" s="378"/>
      <c r="T4954" s="372"/>
      <c r="U4954" s="372"/>
      <c r="V4954" s="372"/>
    </row>
    <row r="4955" spans="1:22">
      <c r="A4955" s="52"/>
      <c r="B4955" s="50">
        <f t="shared" si="85"/>
        <v>4933</v>
      </c>
      <c r="C4955" s="913"/>
      <c r="D4955" s="913"/>
      <c r="E4955" s="913"/>
      <c r="F4955" s="55"/>
      <c r="L4955" s="372"/>
      <c r="M4955" s="372"/>
      <c r="S4955" s="378"/>
      <c r="T4955" s="372"/>
      <c r="U4955" s="372"/>
      <c r="V4955" s="372"/>
    </row>
    <row r="4956" spans="1:22">
      <c r="A4956" s="52"/>
      <c r="B4956" s="50">
        <f t="shared" si="85"/>
        <v>4934</v>
      </c>
      <c r="C4956" s="913"/>
      <c r="D4956" s="913"/>
      <c r="E4956" s="913"/>
      <c r="F4956" s="55"/>
      <c r="L4956" s="372"/>
      <c r="M4956" s="372"/>
      <c r="S4956" s="378"/>
      <c r="T4956" s="372"/>
      <c r="U4956" s="372"/>
      <c r="V4956" s="372"/>
    </row>
    <row r="4957" spans="1:22">
      <c r="A4957" s="52"/>
      <c r="B4957" s="50">
        <f t="shared" si="85"/>
        <v>4935</v>
      </c>
      <c r="C4957" s="913"/>
      <c r="D4957" s="913"/>
      <c r="E4957" s="913"/>
      <c r="F4957" s="55"/>
      <c r="L4957" s="372"/>
      <c r="M4957" s="372"/>
      <c r="S4957" s="378"/>
      <c r="T4957" s="372"/>
      <c r="U4957" s="372"/>
      <c r="V4957" s="372"/>
    </row>
    <row r="4958" spans="1:22">
      <c r="A4958" s="52"/>
      <c r="B4958" s="50">
        <f t="shared" si="85"/>
        <v>4936</v>
      </c>
      <c r="C4958" s="913"/>
      <c r="D4958" s="913"/>
      <c r="E4958" s="913"/>
      <c r="F4958" s="55"/>
      <c r="L4958" s="372"/>
      <c r="M4958" s="372"/>
      <c r="S4958" s="378"/>
      <c r="T4958" s="372"/>
      <c r="U4958" s="372"/>
      <c r="V4958" s="372"/>
    </row>
    <row r="4959" spans="1:22">
      <c r="A4959" s="52"/>
      <c r="B4959" s="50">
        <f t="shared" si="85"/>
        <v>4937</v>
      </c>
      <c r="C4959" s="913"/>
      <c r="D4959" s="913"/>
      <c r="E4959" s="913"/>
      <c r="F4959" s="55"/>
      <c r="L4959" s="372"/>
      <c r="M4959" s="372"/>
      <c r="S4959" s="378"/>
      <c r="T4959" s="372"/>
      <c r="U4959" s="372"/>
      <c r="V4959" s="372"/>
    </row>
    <row r="4960" spans="1:22">
      <c r="A4960" s="52"/>
      <c r="B4960" s="50">
        <f t="shared" si="85"/>
        <v>4938</v>
      </c>
      <c r="C4960" s="913"/>
      <c r="D4960" s="913"/>
      <c r="E4960" s="913"/>
      <c r="F4960" s="55"/>
      <c r="L4960" s="372"/>
      <c r="M4960" s="372"/>
      <c r="S4960" s="378"/>
      <c r="T4960" s="372"/>
      <c r="U4960" s="372"/>
      <c r="V4960" s="372"/>
    </row>
    <row r="4961" spans="1:22">
      <c r="A4961" s="52"/>
      <c r="B4961" s="50">
        <f t="shared" si="85"/>
        <v>4939</v>
      </c>
      <c r="C4961" s="913"/>
      <c r="D4961" s="913"/>
      <c r="E4961" s="913"/>
      <c r="F4961" s="55"/>
      <c r="L4961" s="372"/>
      <c r="M4961" s="372"/>
      <c r="S4961" s="378"/>
      <c r="T4961" s="372"/>
      <c r="U4961" s="372"/>
      <c r="V4961" s="372"/>
    </row>
    <row r="4962" spans="1:22">
      <c r="A4962" s="52"/>
      <c r="B4962" s="50">
        <f t="shared" si="85"/>
        <v>4940</v>
      </c>
      <c r="C4962" s="913"/>
      <c r="D4962" s="913"/>
      <c r="E4962" s="913"/>
      <c r="F4962" s="55"/>
      <c r="L4962" s="372"/>
      <c r="M4962" s="372"/>
      <c r="S4962" s="378"/>
      <c r="T4962" s="372"/>
      <c r="U4962" s="372"/>
      <c r="V4962" s="372"/>
    </row>
    <row r="4963" spans="1:22">
      <c r="A4963" s="52"/>
      <c r="B4963" s="50">
        <f t="shared" si="85"/>
        <v>4941</v>
      </c>
      <c r="C4963" s="913"/>
      <c r="D4963" s="913"/>
      <c r="E4963" s="913"/>
      <c r="F4963" s="55"/>
      <c r="L4963" s="372"/>
      <c r="M4963" s="372"/>
      <c r="S4963" s="378"/>
      <c r="T4963" s="372"/>
      <c r="U4963" s="372"/>
      <c r="V4963" s="372"/>
    </row>
    <row r="4964" spans="1:22">
      <c r="A4964" s="52"/>
      <c r="B4964" s="50">
        <f t="shared" si="85"/>
        <v>4942</v>
      </c>
      <c r="C4964" s="913"/>
      <c r="D4964" s="913"/>
      <c r="E4964" s="913"/>
      <c r="F4964" s="55"/>
      <c r="L4964" s="372"/>
      <c r="M4964" s="372"/>
      <c r="S4964" s="378"/>
      <c r="T4964" s="372"/>
      <c r="U4964" s="372"/>
      <c r="V4964" s="372"/>
    </row>
    <row r="4965" spans="1:22">
      <c r="A4965" s="52"/>
      <c r="B4965" s="50">
        <f t="shared" si="85"/>
        <v>4943</v>
      </c>
      <c r="C4965" s="913"/>
      <c r="D4965" s="913"/>
      <c r="E4965" s="913"/>
      <c r="F4965" s="55"/>
      <c r="L4965" s="372"/>
      <c r="M4965" s="372"/>
      <c r="S4965" s="378"/>
      <c r="T4965" s="372"/>
      <c r="U4965" s="372"/>
      <c r="V4965" s="372"/>
    </row>
    <row r="4966" spans="1:22">
      <c r="A4966" s="52"/>
      <c r="B4966" s="50">
        <f t="shared" si="85"/>
        <v>4944</v>
      </c>
      <c r="C4966" s="913"/>
      <c r="D4966" s="913"/>
      <c r="E4966" s="913"/>
      <c r="F4966" s="55"/>
      <c r="L4966" s="372"/>
      <c r="M4966" s="372"/>
      <c r="S4966" s="378"/>
      <c r="T4966" s="372"/>
      <c r="U4966" s="372"/>
      <c r="V4966" s="372"/>
    </row>
    <row r="4967" spans="1:22">
      <c r="A4967" s="52"/>
      <c r="B4967" s="50">
        <f t="shared" si="85"/>
        <v>4945</v>
      </c>
      <c r="C4967" s="913"/>
      <c r="D4967" s="913"/>
      <c r="E4967" s="913"/>
      <c r="F4967" s="55"/>
      <c r="L4967" s="372"/>
      <c r="M4967" s="372"/>
      <c r="S4967" s="378"/>
      <c r="T4967" s="372"/>
      <c r="U4967" s="372"/>
      <c r="V4967" s="372"/>
    </row>
    <row r="4968" spans="1:22">
      <c r="A4968" s="52"/>
      <c r="B4968" s="50">
        <f t="shared" si="85"/>
        <v>4946</v>
      </c>
      <c r="C4968" s="913"/>
      <c r="D4968" s="913"/>
      <c r="E4968" s="913"/>
      <c r="F4968" s="55"/>
      <c r="L4968" s="372"/>
      <c r="M4968" s="372"/>
      <c r="S4968" s="378"/>
      <c r="T4968" s="372"/>
      <c r="U4968" s="372"/>
      <c r="V4968" s="372"/>
    </row>
    <row r="4969" spans="1:22">
      <c r="A4969" s="52"/>
      <c r="B4969" s="50">
        <f t="shared" si="85"/>
        <v>4947</v>
      </c>
      <c r="C4969" s="913"/>
      <c r="D4969" s="913"/>
      <c r="E4969" s="913"/>
      <c r="F4969" s="55"/>
      <c r="L4969" s="372"/>
      <c r="M4969" s="372"/>
      <c r="S4969" s="378"/>
      <c r="T4969" s="372"/>
      <c r="U4969" s="372"/>
      <c r="V4969" s="372"/>
    </row>
    <row r="4970" spans="1:22">
      <c r="A4970" s="52"/>
      <c r="B4970" s="50">
        <f t="shared" si="85"/>
        <v>4948</v>
      </c>
      <c r="C4970" s="913"/>
      <c r="D4970" s="913"/>
      <c r="E4970" s="913"/>
      <c r="F4970" s="55"/>
      <c r="L4970" s="372"/>
      <c r="M4970" s="372"/>
      <c r="S4970" s="378"/>
      <c r="T4970" s="372"/>
      <c r="U4970" s="372"/>
      <c r="V4970" s="372"/>
    </row>
    <row r="4971" spans="1:22">
      <c r="A4971" s="52"/>
      <c r="B4971" s="50">
        <f t="shared" si="85"/>
        <v>4949</v>
      </c>
      <c r="C4971" s="913"/>
      <c r="D4971" s="913"/>
      <c r="E4971" s="913"/>
      <c r="F4971" s="55"/>
      <c r="L4971" s="372"/>
      <c r="M4971" s="372"/>
      <c r="S4971" s="378"/>
      <c r="T4971" s="372"/>
      <c r="U4971" s="372"/>
      <c r="V4971" s="372"/>
    </row>
    <row r="4972" spans="1:22">
      <c r="A4972" s="52"/>
      <c r="B4972" s="50">
        <f t="shared" si="85"/>
        <v>4950</v>
      </c>
      <c r="C4972" s="913"/>
      <c r="D4972" s="913"/>
      <c r="E4972" s="913"/>
      <c r="F4972" s="55"/>
      <c r="L4972" s="372"/>
      <c r="M4972" s="372"/>
      <c r="S4972" s="378"/>
      <c r="T4972" s="372"/>
      <c r="U4972" s="372"/>
      <c r="V4972" s="372"/>
    </row>
    <row r="4973" spans="1:22">
      <c r="A4973" s="52"/>
      <c r="B4973" s="50">
        <f t="shared" si="85"/>
        <v>4951</v>
      </c>
      <c r="C4973" s="913"/>
      <c r="D4973" s="913"/>
      <c r="E4973" s="913"/>
      <c r="F4973" s="55"/>
      <c r="L4973" s="372"/>
      <c r="M4973" s="372"/>
      <c r="S4973" s="378"/>
      <c r="T4973" s="372"/>
      <c r="U4973" s="372"/>
      <c r="V4973" s="372"/>
    </row>
    <row r="4974" spans="1:22">
      <c r="A4974" s="52"/>
      <c r="B4974" s="50">
        <f t="shared" si="85"/>
        <v>4952</v>
      </c>
      <c r="C4974" s="913"/>
      <c r="D4974" s="913"/>
      <c r="E4974" s="913"/>
      <c r="F4974" s="55"/>
      <c r="L4974" s="372"/>
      <c r="M4974" s="372"/>
      <c r="S4974" s="378"/>
      <c r="T4974" s="372"/>
      <c r="U4974" s="372"/>
      <c r="V4974" s="372"/>
    </row>
    <row r="4975" spans="1:22">
      <c r="A4975" s="52"/>
      <c r="B4975" s="50">
        <f t="shared" si="85"/>
        <v>4953</v>
      </c>
      <c r="C4975" s="913"/>
      <c r="D4975" s="913"/>
      <c r="E4975" s="913"/>
      <c r="F4975" s="55"/>
      <c r="L4975" s="372"/>
      <c r="M4975" s="372"/>
      <c r="S4975" s="378"/>
      <c r="T4975" s="372"/>
      <c r="U4975" s="372"/>
      <c r="V4975" s="372"/>
    </row>
    <row r="4976" spans="1:22">
      <c r="A4976" s="52"/>
      <c r="B4976" s="50">
        <f t="shared" si="85"/>
        <v>4954</v>
      </c>
      <c r="C4976" s="913"/>
      <c r="D4976" s="913"/>
      <c r="E4976" s="913"/>
      <c r="F4976" s="55"/>
      <c r="L4976" s="372"/>
      <c r="M4976" s="372"/>
      <c r="S4976" s="378"/>
      <c r="T4976" s="372"/>
      <c r="U4976" s="372"/>
      <c r="V4976" s="372"/>
    </row>
    <row r="4977" spans="1:22">
      <c r="A4977" s="52"/>
      <c r="B4977" s="50">
        <f t="shared" si="85"/>
        <v>4955</v>
      </c>
      <c r="C4977" s="913"/>
      <c r="D4977" s="913"/>
      <c r="E4977" s="913"/>
      <c r="F4977" s="55"/>
      <c r="L4977" s="372"/>
      <c r="M4977" s="372"/>
      <c r="S4977" s="378"/>
      <c r="T4977" s="372"/>
      <c r="U4977" s="372"/>
      <c r="V4977" s="372"/>
    </row>
    <row r="4978" spans="1:22">
      <c r="A4978" s="52"/>
      <c r="B4978" s="50">
        <f t="shared" si="85"/>
        <v>4956</v>
      </c>
      <c r="C4978" s="913"/>
      <c r="D4978" s="913"/>
      <c r="E4978" s="913"/>
      <c r="F4978" s="55"/>
      <c r="L4978" s="372"/>
      <c r="M4978" s="372"/>
      <c r="S4978" s="378"/>
      <c r="T4978" s="372"/>
      <c r="U4978" s="372"/>
      <c r="V4978" s="372"/>
    </row>
    <row r="4979" spans="1:22">
      <c r="A4979" s="52"/>
      <c r="B4979" s="50">
        <f t="shared" si="85"/>
        <v>4957</v>
      </c>
      <c r="C4979" s="913"/>
      <c r="D4979" s="913"/>
      <c r="E4979" s="913"/>
      <c r="F4979" s="55"/>
      <c r="L4979" s="372"/>
      <c r="M4979" s="372"/>
      <c r="S4979" s="378"/>
      <c r="T4979" s="372"/>
      <c r="U4979" s="372"/>
      <c r="V4979" s="372"/>
    </row>
    <row r="4980" spans="1:22">
      <c r="A4980" s="52"/>
      <c r="B4980" s="50">
        <f t="shared" si="85"/>
        <v>4958</v>
      </c>
      <c r="C4980" s="913"/>
      <c r="D4980" s="913"/>
      <c r="E4980" s="913"/>
      <c r="F4980" s="55"/>
      <c r="L4980" s="372"/>
      <c r="M4980" s="372"/>
      <c r="S4980" s="378"/>
      <c r="T4980" s="372"/>
      <c r="U4980" s="372"/>
      <c r="V4980" s="372"/>
    </row>
    <row r="4981" spans="1:22">
      <c r="A4981" s="52"/>
      <c r="B4981" s="50">
        <f t="shared" si="85"/>
        <v>4959</v>
      </c>
      <c r="C4981" s="913"/>
      <c r="D4981" s="913"/>
      <c r="E4981" s="913"/>
      <c r="F4981" s="55"/>
      <c r="L4981" s="372"/>
      <c r="M4981" s="372"/>
      <c r="S4981" s="378"/>
      <c r="T4981" s="372"/>
      <c r="U4981" s="372"/>
      <c r="V4981" s="372"/>
    </row>
    <row r="4982" spans="1:22">
      <c r="A4982" s="52"/>
      <c r="B4982" s="50">
        <f t="shared" si="85"/>
        <v>4960</v>
      </c>
      <c r="C4982" s="913"/>
      <c r="D4982" s="913"/>
      <c r="E4982" s="913"/>
      <c r="F4982" s="55"/>
      <c r="L4982" s="372"/>
      <c r="M4982" s="372"/>
      <c r="S4982" s="378"/>
      <c r="T4982" s="372"/>
      <c r="U4982" s="372"/>
      <c r="V4982" s="372"/>
    </row>
    <row r="4983" spans="1:22">
      <c r="A4983" s="52"/>
      <c r="B4983" s="50">
        <f t="shared" si="85"/>
        <v>4961</v>
      </c>
      <c r="C4983" s="913"/>
      <c r="D4983" s="913"/>
      <c r="E4983" s="913"/>
      <c r="F4983" s="55"/>
      <c r="L4983" s="372"/>
      <c r="M4983" s="372"/>
      <c r="S4983" s="378"/>
      <c r="T4983" s="372"/>
      <c r="U4983" s="372"/>
      <c r="V4983" s="372"/>
    </row>
    <row r="4984" spans="1:22">
      <c r="A4984" s="52"/>
      <c r="B4984" s="50">
        <f t="shared" si="85"/>
        <v>4962</v>
      </c>
      <c r="C4984" s="913"/>
      <c r="D4984" s="913"/>
      <c r="E4984" s="913"/>
      <c r="F4984" s="55"/>
      <c r="L4984" s="372"/>
      <c r="M4984" s="372"/>
      <c r="S4984" s="378"/>
      <c r="T4984" s="372"/>
      <c r="U4984" s="372"/>
      <c r="V4984" s="372"/>
    </row>
    <row r="4985" spans="1:22">
      <c r="A4985" s="52"/>
      <c r="B4985" s="50">
        <f t="shared" si="85"/>
        <v>4963</v>
      </c>
      <c r="C4985" s="913"/>
      <c r="D4985" s="913"/>
      <c r="E4985" s="913"/>
      <c r="F4985" s="55"/>
      <c r="L4985" s="372"/>
      <c r="M4985" s="372"/>
      <c r="S4985" s="378"/>
      <c r="T4985" s="372"/>
      <c r="U4985" s="372"/>
      <c r="V4985" s="372"/>
    </row>
    <row r="4986" spans="1:22">
      <c r="A4986" s="52"/>
      <c r="B4986" s="50">
        <f t="shared" si="85"/>
        <v>4964</v>
      </c>
      <c r="C4986" s="913"/>
      <c r="D4986" s="913"/>
      <c r="E4986" s="913"/>
      <c r="F4986" s="55"/>
      <c r="L4986" s="372"/>
      <c r="M4986" s="372"/>
      <c r="S4986" s="378"/>
      <c r="T4986" s="372"/>
      <c r="U4986" s="372"/>
      <c r="V4986" s="372"/>
    </row>
    <row r="4987" spans="1:22">
      <c r="A4987" s="52"/>
      <c r="B4987" s="50">
        <f t="shared" si="85"/>
        <v>4965</v>
      </c>
      <c r="C4987" s="913"/>
      <c r="D4987" s="913"/>
      <c r="E4987" s="913"/>
      <c r="F4987" s="55"/>
      <c r="L4987" s="372"/>
      <c r="M4987" s="372"/>
      <c r="S4987" s="378"/>
      <c r="T4987" s="372"/>
      <c r="U4987" s="372"/>
      <c r="V4987" s="372"/>
    </row>
    <row r="4988" spans="1:22">
      <c r="A4988" s="52"/>
      <c r="B4988" s="50">
        <f t="shared" si="85"/>
        <v>4966</v>
      </c>
      <c r="C4988" s="913"/>
      <c r="D4988" s="913"/>
      <c r="E4988" s="913"/>
      <c r="F4988" s="55"/>
      <c r="L4988" s="372"/>
      <c r="M4988" s="372"/>
      <c r="S4988" s="378"/>
      <c r="T4988" s="372"/>
      <c r="U4988" s="372"/>
      <c r="V4988" s="372"/>
    </row>
    <row r="4989" spans="1:22">
      <c r="A4989" s="52"/>
      <c r="B4989" s="50">
        <f t="shared" si="85"/>
        <v>4967</v>
      </c>
      <c r="C4989" s="913"/>
      <c r="D4989" s="913"/>
      <c r="E4989" s="913"/>
      <c r="F4989" s="55"/>
      <c r="L4989" s="372"/>
      <c r="M4989" s="372"/>
      <c r="S4989" s="378"/>
      <c r="T4989" s="372"/>
      <c r="U4989" s="372"/>
      <c r="V4989" s="372"/>
    </row>
    <row r="4990" spans="1:22">
      <c r="A4990" s="52"/>
      <c r="B4990" s="50">
        <f t="shared" si="85"/>
        <v>4968</v>
      </c>
      <c r="C4990" s="913"/>
      <c r="D4990" s="913"/>
      <c r="E4990" s="913"/>
      <c r="F4990" s="55"/>
      <c r="L4990" s="372"/>
      <c r="M4990" s="372"/>
      <c r="S4990" s="378"/>
      <c r="T4990" s="372"/>
      <c r="U4990" s="372"/>
      <c r="V4990" s="372"/>
    </row>
    <row r="4991" spans="1:22">
      <c r="A4991" s="52"/>
      <c r="B4991" s="50">
        <f t="shared" si="85"/>
        <v>4969</v>
      </c>
      <c r="C4991" s="913"/>
      <c r="D4991" s="913"/>
      <c r="E4991" s="913"/>
      <c r="F4991" s="55"/>
      <c r="L4991" s="372"/>
      <c r="M4991" s="372"/>
      <c r="S4991" s="378"/>
      <c r="T4991" s="372"/>
      <c r="U4991" s="372"/>
      <c r="V4991" s="372"/>
    </row>
    <row r="4992" spans="1:22">
      <c r="A4992" s="52"/>
      <c r="B4992" s="50">
        <f t="shared" si="85"/>
        <v>4970</v>
      </c>
      <c r="C4992" s="913"/>
      <c r="D4992" s="913"/>
      <c r="E4992" s="913"/>
      <c r="F4992" s="55"/>
      <c r="L4992" s="372"/>
      <c r="M4992" s="372"/>
      <c r="S4992" s="378"/>
      <c r="T4992" s="372"/>
      <c r="U4992" s="372"/>
      <c r="V4992" s="372"/>
    </row>
    <row r="4993" spans="1:22">
      <c r="A4993" s="52"/>
      <c r="B4993" s="50">
        <f t="shared" si="85"/>
        <v>4971</v>
      </c>
      <c r="C4993" s="913"/>
      <c r="D4993" s="913"/>
      <c r="E4993" s="913"/>
      <c r="F4993" s="55"/>
      <c r="L4993" s="372"/>
      <c r="M4993" s="372"/>
      <c r="S4993" s="378"/>
      <c r="T4993" s="372"/>
      <c r="U4993" s="372"/>
      <c r="V4993" s="372"/>
    </row>
    <row r="4994" spans="1:22">
      <c r="A4994" s="52"/>
      <c r="B4994" s="50">
        <f t="shared" si="85"/>
        <v>4972</v>
      </c>
      <c r="C4994" s="913"/>
      <c r="D4994" s="913"/>
      <c r="E4994" s="913"/>
      <c r="F4994" s="55"/>
      <c r="L4994" s="372"/>
      <c r="M4994" s="372"/>
      <c r="S4994" s="378"/>
      <c r="T4994" s="372"/>
      <c r="U4994" s="372"/>
      <c r="V4994" s="372"/>
    </row>
    <row r="4995" spans="1:22">
      <c r="A4995" s="52"/>
      <c r="B4995" s="50">
        <f t="shared" si="85"/>
        <v>4973</v>
      </c>
      <c r="C4995" s="913"/>
      <c r="D4995" s="913"/>
      <c r="E4995" s="913"/>
      <c r="F4995" s="55"/>
      <c r="L4995" s="372"/>
      <c r="M4995" s="372"/>
      <c r="S4995" s="378"/>
      <c r="T4995" s="372"/>
      <c r="U4995" s="372"/>
      <c r="V4995" s="372"/>
    </row>
    <row r="4996" spans="1:22">
      <c r="A4996" s="52"/>
      <c r="B4996" s="50">
        <f t="shared" si="85"/>
        <v>4974</v>
      </c>
      <c r="C4996" s="913"/>
      <c r="D4996" s="913"/>
      <c r="E4996" s="913"/>
      <c r="F4996" s="55"/>
      <c r="L4996" s="372"/>
      <c r="M4996" s="372"/>
      <c r="S4996" s="378"/>
      <c r="T4996" s="372"/>
      <c r="U4996" s="372"/>
      <c r="V4996" s="372"/>
    </row>
    <row r="4997" spans="1:22">
      <c r="A4997" s="52"/>
      <c r="B4997" s="50">
        <f t="shared" si="85"/>
        <v>4975</v>
      </c>
      <c r="C4997" s="913"/>
      <c r="D4997" s="913"/>
      <c r="E4997" s="913"/>
      <c r="F4997" s="55"/>
      <c r="L4997" s="372"/>
      <c r="M4997" s="372"/>
      <c r="S4997" s="378"/>
      <c r="T4997" s="372"/>
      <c r="U4997" s="372"/>
      <c r="V4997" s="372"/>
    </row>
    <row r="4998" spans="1:22">
      <c r="A4998" s="52"/>
      <c r="B4998" s="50">
        <f t="shared" si="85"/>
        <v>4976</v>
      </c>
      <c r="C4998" s="913"/>
      <c r="D4998" s="913"/>
      <c r="E4998" s="913"/>
      <c r="F4998" s="55"/>
      <c r="L4998" s="372"/>
      <c r="M4998" s="372"/>
      <c r="S4998" s="378"/>
      <c r="T4998" s="372"/>
      <c r="U4998" s="372"/>
      <c r="V4998" s="372"/>
    </row>
    <row r="4999" spans="1:22">
      <c r="A4999" s="52"/>
      <c r="B4999" s="50">
        <f t="shared" si="85"/>
        <v>4977</v>
      </c>
      <c r="C4999" s="913"/>
      <c r="D4999" s="913"/>
      <c r="E4999" s="913"/>
      <c r="F4999" s="55"/>
      <c r="L4999" s="372"/>
      <c r="M4999" s="372"/>
      <c r="S4999" s="378"/>
      <c r="T4999" s="372"/>
      <c r="U4999" s="372"/>
      <c r="V4999" s="372"/>
    </row>
    <row r="5000" spans="1:22">
      <c r="A5000" s="52"/>
      <c r="B5000" s="50">
        <f t="shared" si="85"/>
        <v>4978</v>
      </c>
      <c r="C5000" s="913"/>
      <c r="D5000" s="913"/>
      <c r="E5000" s="913"/>
      <c r="F5000" s="55"/>
      <c r="L5000" s="372"/>
      <c r="M5000" s="372"/>
      <c r="S5000" s="378"/>
      <c r="T5000" s="372"/>
      <c r="U5000" s="372"/>
      <c r="V5000" s="372"/>
    </row>
    <row r="5001" spans="1:22">
      <c r="A5001" s="52"/>
      <c r="B5001" s="50">
        <f t="shared" si="85"/>
        <v>4979</v>
      </c>
      <c r="C5001" s="913"/>
      <c r="D5001" s="913"/>
      <c r="E5001" s="913"/>
      <c r="F5001" s="55"/>
      <c r="L5001" s="372"/>
      <c r="M5001" s="372"/>
      <c r="S5001" s="378"/>
      <c r="T5001" s="372"/>
      <c r="U5001" s="372"/>
      <c r="V5001" s="372"/>
    </row>
    <row r="5002" spans="1:22">
      <c r="A5002" s="52"/>
      <c r="B5002" s="50">
        <f t="shared" si="85"/>
        <v>4980</v>
      </c>
      <c r="C5002" s="913"/>
      <c r="D5002" s="913"/>
      <c r="E5002" s="913"/>
      <c r="F5002" s="55"/>
      <c r="L5002" s="372"/>
      <c r="M5002" s="372"/>
      <c r="S5002" s="378"/>
      <c r="T5002" s="372"/>
      <c r="U5002" s="372"/>
      <c r="V5002" s="372"/>
    </row>
    <row r="5003" spans="1:22">
      <c r="A5003" s="52"/>
      <c r="B5003" s="50">
        <f t="shared" si="85"/>
        <v>4981</v>
      </c>
      <c r="C5003" s="913"/>
      <c r="D5003" s="913"/>
      <c r="E5003" s="913"/>
      <c r="F5003" s="55"/>
      <c r="L5003" s="372"/>
      <c r="M5003" s="372"/>
      <c r="S5003" s="378"/>
      <c r="T5003" s="372"/>
      <c r="U5003" s="372"/>
      <c r="V5003" s="372"/>
    </row>
    <row r="5004" spans="1:22">
      <c r="A5004" s="52"/>
      <c r="B5004" s="50">
        <f t="shared" si="85"/>
        <v>4982</v>
      </c>
      <c r="C5004" s="913"/>
      <c r="D5004" s="913"/>
      <c r="E5004" s="913"/>
      <c r="F5004" s="55"/>
      <c r="L5004" s="372"/>
      <c r="M5004" s="372"/>
      <c r="S5004" s="378"/>
      <c r="T5004" s="372"/>
      <c r="U5004" s="372"/>
      <c r="V5004" s="372"/>
    </row>
    <row r="5005" spans="1:22">
      <c r="A5005" s="52"/>
      <c r="B5005" s="50">
        <f t="shared" si="85"/>
        <v>4983</v>
      </c>
      <c r="C5005" s="913"/>
      <c r="D5005" s="913"/>
      <c r="E5005" s="913"/>
      <c r="F5005" s="55"/>
      <c r="L5005" s="372"/>
      <c r="M5005" s="372"/>
      <c r="S5005" s="378"/>
      <c r="T5005" s="372"/>
      <c r="U5005" s="372"/>
      <c r="V5005" s="372"/>
    </row>
    <row r="5006" spans="1:22">
      <c r="A5006" s="52"/>
      <c r="B5006" s="50">
        <f t="shared" si="85"/>
        <v>4984</v>
      </c>
      <c r="C5006" s="913"/>
      <c r="D5006" s="913"/>
      <c r="E5006" s="913"/>
      <c r="F5006" s="55"/>
      <c r="L5006" s="372"/>
      <c r="M5006" s="372"/>
      <c r="S5006" s="378"/>
      <c r="T5006" s="372"/>
      <c r="U5006" s="372"/>
      <c r="V5006" s="372"/>
    </row>
    <row r="5007" spans="1:22">
      <c r="A5007" s="52"/>
      <c r="B5007" s="50">
        <f t="shared" si="85"/>
        <v>4985</v>
      </c>
      <c r="C5007" s="913"/>
      <c r="D5007" s="913"/>
      <c r="E5007" s="913"/>
      <c r="F5007" s="55"/>
      <c r="L5007" s="372"/>
      <c r="M5007" s="372"/>
      <c r="S5007" s="378"/>
      <c r="T5007" s="372"/>
      <c r="U5007" s="372"/>
      <c r="V5007" s="372"/>
    </row>
    <row r="5008" spans="1:22">
      <c r="A5008" s="52"/>
      <c r="B5008" s="50">
        <f t="shared" si="85"/>
        <v>4986</v>
      </c>
      <c r="C5008" s="913"/>
      <c r="D5008" s="913"/>
      <c r="E5008" s="913"/>
      <c r="F5008" s="55"/>
      <c r="L5008" s="372"/>
      <c r="M5008" s="372"/>
      <c r="S5008" s="378"/>
      <c r="T5008" s="372"/>
      <c r="U5008" s="372"/>
      <c r="V5008" s="372"/>
    </row>
    <row r="5009" spans="1:22">
      <c r="A5009" s="52"/>
      <c r="B5009" s="50">
        <f t="shared" si="85"/>
        <v>4987</v>
      </c>
      <c r="C5009" s="913"/>
      <c r="D5009" s="913"/>
      <c r="E5009" s="913"/>
      <c r="F5009" s="55"/>
      <c r="L5009" s="372"/>
      <c r="M5009" s="372"/>
      <c r="S5009" s="378"/>
      <c r="T5009" s="372"/>
      <c r="U5009" s="372"/>
      <c r="V5009" s="372"/>
    </row>
    <row r="5010" spans="1:22">
      <c r="A5010" s="52"/>
      <c r="B5010" s="50">
        <f t="shared" si="85"/>
        <v>4988</v>
      </c>
      <c r="C5010" s="913"/>
      <c r="D5010" s="913"/>
      <c r="E5010" s="913"/>
      <c r="F5010" s="55"/>
      <c r="L5010" s="372"/>
      <c r="M5010" s="372"/>
      <c r="S5010" s="378"/>
      <c r="T5010" s="372"/>
      <c r="U5010" s="372"/>
      <c r="V5010" s="372"/>
    </row>
    <row r="5011" spans="1:22">
      <c r="A5011" s="52"/>
      <c r="B5011" s="50">
        <f t="shared" si="85"/>
        <v>4989</v>
      </c>
      <c r="C5011" s="913"/>
      <c r="D5011" s="913"/>
      <c r="E5011" s="913"/>
      <c r="F5011" s="55"/>
      <c r="L5011" s="372"/>
      <c r="M5011" s="372"/>
      <c r="S5011" s="378"/>
      <c r="T5011" s="372"/>
      <c r="U5011" s="372"/>
      <c r="V5011" s="372"/>
    </row>
    <row r="5012" spans="1:22">
      <c r="A5012" s="52"/>
      <c r="B5012" s="50">
        <f t="shared" si="85"/>
        <v>4990</v>
      </c>
      <c r="C5012" s="913"/>
      <c r="D5012" s="913"/>
      <c r="E5012" s="913"/>
      <c r="F5012" s="55"/>
      <c r="L5012" s="372"/>
      <c r="M5012" s="372"/>
      <c r="S5012" s="378"/>
      <c r="T5012" s="372"/>
      <c r="U5012" s="372"/>
      <c r="V5012" s="372"/>
    </row>
    <row r="5013" spans="1:22">
      <c r="A5013" s="52"/>
      <c r="B5013" s="50">
        <f t="shared" si="85"/>
        <v>4991</v>
      </c>
      <c r="C5013" s="913"/>
      <c r="D5013" s="913"/>
      <c r="E5013" s="913"/>
      <c r="F5013" s="55"/>
      <c r="L5013" s="372"/>
      <c r="M5013" s="372"/>
      <c r="S5013" s="378"/>
      <c r="T5013" s="372"/>
      <c r="U5013" s="372"/>
      <c r="V5013" s="372"/>
    </row>
    <row r="5014" spans="1:22">
      <c r="A5014" s="52"/>
      <c r="B5014" s="50">
        <f t="shared" si="85"/>
        <v>4992</v>
      </c>
      <c r="C5014" s="913"/>
      <c r="D5014" s="913"/>
      <c r="E5014" s="913"/>
      <c r="F5014" s="55"/>
      <c r="L5014" s="372"/>
      <c r="M5014" s="372"/>
      <c r="S5014" s="378"/>
      <c r="T5014" s="372"/>
      <c r="U5014" s="372"/>
      <c r="V5014" s="372"/>
    </row>
    <row r="5015" spans="1:22">
      <c r="A5015" s="52"/>
      <c r="B5015" s="50">
        <f t="shared" si="85"/>
        <v>4993</v>
      </c>
      <c r="C5015" s="913"/>
      <c r="D5015" s="913"/>
      <c r="E5015" s="913"/>
      <c r="F5015" s="55"/>
      <c r="L5015" s="372"/>
      <c r="M5015" s="372"/>
      <c r="S5015" s="378"/>
      <c r="T5015" s="372"/>
      <c r="U5015" s="372"/>
      <c r="V5015" s="372"/>
    </row>
    <row r="5016" spans="1:22">
      <c r="A5016" s="52"/>
      <c r="B5016" s="50">
        <f t="shared" si="85"/>
        <v>4994</v>
      </c>
      <c r="C5016" s="913"/>
      <c r="D5016" s="913"/>
      <c r="E5016" s="913"/>
      <c r="F5016" s="55"/>
      <c r="L5016" s="372"/>
      <c r="M5016" s="372"/>
      <c r="S5016" s="378"/>
      <c r="T5016" s="372"/>
      <c r="U5016" s="372"/>
      <c r="V5016" s="372"/>
    </row>
    <row r="5017" spans="1:22">
      <c r="A5017" s="52"/>
      <c r="B5017" s="50">
        <f t="shared" ref="B5017:B5080" si="86">B5016+1</f>
        <v>4995</v>
      </c>
      <c r="C5017" s="913"/>
      <c r="D5017" s="913"/>
      <c r="E5017" s="913"/>
      <c r="F5017" s="55"/>
      <c r="L5017" s="372"/>
      <c r="M5017" s="372"/>
      <c r="S5017" s="378"/>
      <c r="T5017" s="372"/>
      <c r="U5017" s="372"/>
      <c r="V5017" s="372"/>
    </row>
    <row r="5018" spans="1:22">
      <c r="A5018" s="52"/>
      <c r="B5018" s="50">
        <f t="shared" si="86"/>
        <v>4996</v>
      </c>
      <c r="C5018" s="913"/>
      <c r="D5018" s="913"/>
      <c r="E5018" s="913"/>
      <c r="F5018" s="55"/>
      <c r="L5018" s="372"/>
      <c r="M5018" s="372"/>
      <c r="S5018" s="378"/>
      <c r="T5018" s="372"/>
      <c r="U5018" s="372"/>
      <c r="V5018" s="372"/>
    </row>
    <row r="5019" spans="1:22">
      <c r="A5019" s="52"/>
      <c r="B5019" s="50">
        <f t="shared" si="86"/>
        <v>4997</v>
      </c>
      <c r="C5019" s="913"/>
      <c r="D5019" s="913"/>
      <c r="E5019" s="913"/>
      <c r="F5019" s="55"/>
      <c r="L5019" s="372"/>
      <c r="M5019" s="372"/>
      <c r="S5019" s="378"/>
      <c r="T5019" s="372"/>
      <c r="U5019" s="372"/>
      <c r="V5019" s="372"/>
    </row>
    <row r="5020" spans="1:22">
      <c r="A5020" s="52"/>
      <c r="B5020" s="50">
        <f t="shared" si="86"/>
        <v>4998</v>
      </c>
      <c r="C5020" s="913"/>
      <c r="D5020" s="913"/>
      <c r="E5020" s="913"/>
      <c r="F5020" s="55"/>
      <c r="L5020" s="372"/>
      <c r="M5020" s="372"/>
      <c r="S5020" s="378"/>
      <c r="T5020" s="372"/>
      <c r="U5020" s="372"/>
      <c r="V5020" s="372"/>
    </row>
    <row r="5021" spans="1:22">
      <c r="A5021" s="52"/>
      <c r="B5021" s="50">
        <f t="shared" si="86"/>
        <v>4999</v>
      </c>
      <c r="C5021" s="913"/>
      <c r="D5021" s="913"/>
      <c r="E5021" s="913"/>
      <c r="F5021" s="55"/>
      <c r="L5021" s="372"/>
      <c r="M5021" s="372"/>
      <c r="S5021" s="378"/>
      <c r="T5021" s="372"/>
      <c r="U5021" s="372"/>
      <c r="V5021" s="372"/>
    </row>
    <row r="5022" spans="1:22">
      <c r="A5022" s="52"/>
      <c r="B5022" s="50">
        <f t="shared" si="86"/>
        <v>5000</v>
      </c>
      <c r="C5022" s="913"/>
      <c r="D5022" s="913"/>
      <c r="E5022" s="913"/>
      <c r="F5022" s="55"/>
      <c r="L5022" s="372"/>
      <c r="M5022" s="372"/>
      <c r="S5022" s="378"/>
      <c r="T5022" s="372"/>
      <c r="U5022" s="372"/>
      <c r="V5022" s="372"/>
    </row>
    <row r="5023" spans="1:22">
      <c r="A5023" s="52"/>
      <c r="B5023" s="50">
        <f t="shared" si="86"/>
        <v>5001</v>
      </c>
      <c r="C5023" s="913"/>
      <c r="D5023" s="913"/>
      <c r="E5023" s="913"/>
      <c r="F5023" s="55"/>
      <c r="L5023" s="372"/>
      <c r="M5023" s="372"/>
      <c r="S5023" s="378"/>
      <c r="T5023" s="372"/>
      <c r="U5023" s="372"/>
      <c r="V5023" s="372"/>
    </row>
    <row r="5024" spans="1:22">
      <c r="A5024" s="52"/>
      <c r="B5024" s="50">
        <f t="shared" si="86"/>
        <v>5002</v>
      </c>
      <c r="C5024" s="913"/>
      <c r="D5024" s="913"/>
      <c r="E5024" s="913"/>
      <c r="F5024" s="55"/>
      <c r="L5024" s="372"/>
      <c r="M5024" s="372"/>
      <c r="S5024" s="378"/>
      <c r="T5024" s="372"/>
      <c r="U5024" s="372"/>
      <c r="V5024" s="372"/>
    </row>
    <row r="5025" spans="1:22">
      <c r="A5025" s="52"/>
      <c r="B5025" s="50">
        <f t="shared" si="86"/>
        <v>5003</v>
      </c>
      <c r="C5025" s="913"/>
      <c r="D5025" s="913"/>
      <c r="E5025" s="913"/>
      <c r="F5025" s="55"/>
      <c r="L5025" s="372"/>
      <c r="M5025" s="372"/>
      <c r="S5025" s="378"/>
      <c r="T5025" s="372"/>
      <c r="U5025" s="372"/>
      <c r="V5025" s="372"/>
    </row>
    <row r="5026" spans="1:22">
      <c r="A5026" s="52"/>
      <c r="B5026" s="50">
        <f t="shared" si="86"/>
        <v>5004</v>
      </c>
      <c r="C5026" s="913"/>
      <c r="D5026" s="913"/>
      <c r="E5026" s="913"/>
      <c r="F5026" s="55"/>
      <c r="L5026" s="372"/>
      <c r="M5026" s="372"/>
      <c r="S5026" s="378"/>
      <c r="T5026" s="372"/>
      <c r="U5026" s="372"/>
      <c r="V5026" s="372"/>
    </row>
    <row r="5027" spans="1:22">
      <c r="A5027" s="52"/>
      <c r="B5027" s="50">
        <f t="shared" si="86"/>
        <v>5005</v>
      </c>
      <c r="C5027" s="913"/>
      <c r="D5027" s="913"/>
      <c r="E5027" s="913"/>
      <c r="F5027" s="55"/>
      <c r="L5027" s="372"/>
      <c r="M5027" s="372"/>
      <c r="S5027" s="378"/>
      <c r="T5027" s="372"/>
      <c r="U5027" s="372"/>
      <c r="V5027" s="372"/>
    </row>
    <row r="5028" spans="1:22">
      <c r="A5028" s="52"/>
      <c r="B5028" s="50">
        <f t="shared" si="86"/>
        <v>5006</v>
      </c>
      <c r="C5028" s="913"/>
      <c r="D5028" s="913"/>
      <c r="E5028" s="913"/>
      <c r="F5028" s="55"/>
      <c r="L5028" s="372"/>
      <c r="M5028" s="372"/>
      <c r="S5028" s="378"/>
      <c r="T5028" s="372"/>
      <c r="U5028" s="372"/>
      <c r="V5028" s="372"/>
    </row>
    <row r="5029" spans="1:22">
      <c r="A5029" s="52"/>
      <c r="B5029" s="50">
        <f t="shared" si="86"/>
        <v>5007</v>
      </c>
      <c r="C5029" s="913"/>
      <c r="D5029" s="913"/>
      <c r="E5029" s="913"/>
      <c r="F5029" s="55"/>
      <c r="L5029" s="372"/>
      <c r="M5029" s="372"/>
      <c r="S5029" s="378"/>
      <c r="T5029" s="372"/>
      <c r="U5029" s="372"/>
      <c r="V5029" s="372"/>
    </row>
    <row r="5030" spans="1:22">
      <c r="A5030" s="52"/>
      <c r="B5030" s="50">
        <f t="shared" si="86"/>
        <v>5008</v>
      </c>
      <c r="C5030" s="913"/>
      <c r="D5030" s="913"/>
      <c r="E5030" s="913"/>
      <c r="F5030" s="55"/>
      <c r="L5030" s="372"/>
      <c r="M5030" s="372"/>
      <c r="S5030" s="378"/>
      <c r="T5030" s="372"/>
      <c r="U5030" s="372"/>
      <c r="V5030" s="372"/>
    </row>
    <row r="5031" spans="1:22">
      <c r="A5031" s="52"/>
      <c r="B5031" s="50">
        <f t="shared" si="86"/>
        <v>5009</v>
      </c>
      <c r="C5031" s="913"/>
      <c r="D5031" s="913"/>
      <c r="E5031" s="913"/>
      <c r="F5031" s="55"/>
      <c r="L5031" s="372"/>
      <c r="M5031" s="372"/>
      <c r="S5031" s="378"/>
      <c r="T5031" s="372"/>
      <c r="U5031" s="372"/>
      <c r="V5031" s="372"/>
    </row>
    <row r="5032" spans="1:22">
      <c r="A5032" s="52"/>
      <c r="B5032" s="50">
        <f t="shared" si="86"/>
        <v>5010</v>
      </c>
      <c r="C5032" s="913"/>
      <c r="D5032" s="913"/>
      <c r="E5032" s="913"/>
      <c r="F5032" s="55"/>
      <c r="L5032" s="372"/>
      <c r="M5032" s="372"/>
      <c r="S5032" s="378"/>
      <c r="T5032" s="372"/>
      <c r="U5032" s="372"/>
      <c r="V5032" s="372"/>
    </row>
    <row r="5033" spans="1:22">
      <c r="A5033" s="52"/>
      <c r="B5033" s="50">
        <f t="shared" si="86"/>
        <v>5011</v>
      </c>
      <c r="C5033" s="913"/>
      <c r="D5033" s="913"/>
      <c r="E5033" s="913"/>
      <c r="F5033" s="55"/>
      <c r="L5033" s="372"/>
      <c r="M5033" s="372"/>
      <c r="S5033" s="378"/>
      <c r="T5033" s="372"/>
      <c r="U5033" s="372"/>
      <c r="V5033" s="372"/>
    </row>
    <row r="5034" spans="1:22">
      <c r="A5034" s="52"/>
      <c r="B5034" s="50">
        <f t="shared" si="86"/>
        <v>5012</v>
      </c>
      <c r="C5034" s="913"/>
      <c r="D5034" s="913"/>
      <c r="E5034" s="913"/>
      <c r="F5034" s="55"/>
      <c r="L5034" s="372"/>
      <c r="M5034" s="372"/>
      <c r="S5034" s="378"/>
      <c r="T5034" s="372"/>
      <c r="U5034" s="372"/>
      <c r="V5034" s="372"/>
    </row>
    <row r="5035" spans="1:22">
      <c r="A5035" s="52"/>
      <c r="B5035" s="50">
        <f t="shared" si="86"/>
        <v>5013</v>
      </c>
      <c r="C5035" s="913"/>
      <c r="D5035" s="913"/>
      <c r="E5035" s="913"/>
      <c r="F5035" s="55"/>
      <c r="L5035" s="372"/>
      <c r="M5035" s="372"/>
      <c r="S5035" s="378"/>
      <c r="T5035" s="372"/>
      <c r="U5035" s="372"/>
      <c r="V5035" s="372"/>
    </row>
    <row r="5036" spans="1:22">
      <c r="A5036" s="52"/>
      <c r="B5036" s="50">
        <f t="shared" si="86"/>
        <v>5014</v>
      </c>
      <c r="C5036" s="913"/>
      <c r="D5036" s="913"/>
      <c r="E5036" s="913"/>
      <c r="F5036" s="55"/>
      <c r="L5036" s="372"/>
      <c r="M5036" s="372"/>
      <c r="S5036" s="378"/>
      <c r="T5036" s="372"/>
      <c r="U5036" s="372"/>
      <c r="V5036" s="372"/>
    </row>
    <row r="5037" spans="1:22">
      <c r="A5037" s="52"/>
      <c r="B5037" s="50">
        <f t="shared" si="86"/>
        <v>5015</v>
      </c>
      <c r="C5037" s="913"/>
      <c r="D5037" s="913"/>
      <c r="E5037" s="913"/>
      <c r="F5037" s="55"/>
      <c r="L5037" s="372"/>
      <c r="M5037" s="372"/>
      <c r="S5037" s="378"/>
      <c r="T5037" s="372"/>
      <c r="U5037" s="372"/>
      <c r="V5037" s="372"/>
    </row>
    <row r="5038" spans="1:22">
      <c r="A5038" s="52"/>
      <c r="B5038" s="50">
        <f t="shared" si="86"/>
        <v>5016</v>
      </c>
      <c r="C5038" s="913"/>
      <c r="D5038" s="913"/>
      <c r="E5038" s="913"/>
      <c r="F5038" s="55"/>
      <c r="L5038" s="372"/>
      <c r="M5038" s="372"/>
      <c r="S5038" s="378"/>
      <c r="T5038" s="372"/>
      <c r="U5038" s="372"/>
      <c r="V5038" s="372"/>
    </row>
    <row r="5039" spans="1:22">
      <c r="A5039" s="52"/>
      <c r="B5039" s="50">
        <f t="shared" si="86"/>
        <v>5017</v>
      </c>
      <c r="C5039" s="913"/>
      <c r="D5039" s="913"/>
      <c r="E5039" s="913"/>
      <c r="F5039" s="55"/>
      <c r="L5039" s="372"/>
      <c r="M5039" s="372"/>
      <c r="S5039" s="378"/>
      <c r="T5039" s="372"/>
      <c r="U5039" s="372"/>
      <c r="V5039" s="372"/>
    </row>
    <row r="5040" spans="1:22">
      <c r="A5040" s="52"/>
      <c r="B5040" s="50">
        <f t="shared" si="86"/>
        <v>5018</v>
      </c>
      <c r="C5040" s="913"/>
      <c r="D5040" s="913"/>
      <c r="E5040" s="913"/>
      <c r="F5040" s="55"/>
      <c r="L5040" s="372"/>
      <c r="M5040" s="372"/>
      <c r="S5040" s="378"/>
      <c r="T5040" s="372"/>
      <c r="U5040" s="372"/>
      <c r="V5040" s="372"/>
    </row>
    <row r="5041" spans="1:22">
      <c r="A5041" s="52"/>
      <c r="B5041" s="50">
        <f t="shared" si="86"/>
        <v>5019</v>
      </c>
      <c r="C5041" s="913"/>
      <c r="D5041" s="913"/>
      <c r="E5041" s="913"/>
      <c r="F5041" s="55"/>
      <c r="L5041" s="372"/>
      <c r="M5041" s="372"/>
      <c r="S5041" s="378"/>
      <c r="T5041" s="372"/>
      <c r="U5041" s="372"/>
      <c r="V5041" s="372"/>
    </row>
    <row r="5042" spans="1:22">
      <c r="A5042" s="52"/>
      <c r="B5042" s="50">
        <f t="shared" si="86"/>
        <v>5020</v>
      </c>
      <c r="C5042" s="913"/>
      <c r="D5042" s="913"/>
      <c r="E5042" s="913"/>
      <c r="F5042" s="55"/>
      <c r="L5042" s="372"/>
      <c r="M5042" s="372"/>
      <c r="S5042" s="378"/>
      <c r="T5042" s="372"/>
      <c r="U5042" s="372"/>
      <c r="V5042" s="372"/>
    </row>
    <row r="5043" spans="1:22">
      <c r="A5043" s="52"/>
      <c r="B5043" s="50">
        <f t="shared" si="86"/>
        <v>5021</v>
      </c>
      <c r="C5043" s="913"/>
      <c r="D5043" s="913"/>
      <c r="E5043" s="913"/>
      <c r="F5043" s="55"/>
      <c r="L5043" s="372"/>
      <c r="M5043" s="372"/>
      <c r="S5043" s="378"/>
      <c r="T5043" s="372"/>
      <c r="U5043" s="372"/>
      <c r="V5043" s="372"/>
    </row>
    <row r="5044" spans="1:22">
      <c r="A5044" s="52"/>
      <c r="B5044" s="50">
        <f t="shared" si="86"/>
        <v>5022</v>
      </c>
      <c r="C5044" s="913"/>
      <c r="D5044" s="913"/>
      <c r="E5044" s="913"/>
      <c r="F5044" s="55"/>
      <c r="L5044" s="372"/>
      <c r="M5044" s="372"/>
      <c r="S5044" s="378"/>
      <c r="T5044" s="372"/>
      <c r="U5044" s="372"/>
      <c r="V5044" s="372"/>
    </row>
    <row r="5045" spans="1:22">
      <c r="A5045" s="52"/>
      <c r="B5045" s="50">
        <f t="shared" si="86"/>
        <v>5023</v>
      </c>
      <c r="C5045" s="913"/>
      <c r="D5045" s="913"/>
      <c r="E5045" s="913"/>
      <c r="F5045" s="55"/>
      <c r="L5045" s="372"/>
      <c r="M5045" s="372"/>
      <c r="S5045" s="378"/>
      <c r="T5045" s="372"/>
      <c r="U5045" s="372"/>
      <c r="V5045" s="372"/>
    </row>
    <row r="5046" spans="1:22">
      <c r="A5046" s="52"/>
      <c r="B5046" s="50">
        <f t="shared" si="86"/>
        <v>5024</v>
      </c>
      <c r="C5046" s="913"/>
      <c r="D5046" s="913"/>
      <c r="E5046" s="913"/>
      <c r="F5046" s="55"/>
      <c r="L5046" s="372"/>
      <c r="M5046" s="372"/>
      <c r="S5046" s="378"/>
      <c r="T5046" s="372"/>
      <c r="U5046" s="372"/>
      <c r="V5046" s="372"/>
    </row>
    <row r="5047" spans="1:22">
      <c r="A5047" s="52"/>
      <c r="B5047" s="50">
        <f t="shared" si="86"/>
        <v>5025</v>
      </c>
      <c r="C5047" s="913"/>
      <c r="D5047" s="913"/>
      <c r="E5047" s="913"/>
      <c r="F5047" s="55"/>
      <c r="L5047" s="372"/>
      <c r="M5047" s="372"/>
      <c r="S5047" s="378"/>
      <c r="T5047" s="372"/>
      <c r="U5047" s="372"/>
      <c r="V5047" s="372"/>
    </row>
    <row r="5048" spans="1:22">
      <c r="A5048" s="52"/>
      <c r="B5048" s="50">
        <f t="shared" si="86"/>
        <v>5026</v>
      </c>
      <c r="C5048" s="913"/>
      <c r="D5048" s="913"/>
      <c r="E5048" s="913"/>
      <c r="F5048" s="55"/>
      <c r="L5048" s="372"/>
      <c r="M5048" s="372"/>
      <c r="S5048" s="378"/>
      <c r="T5048" s="372"/>
      <c r="U5048" s="372"/>
      <c r="V5048" s="372"/>
    </row>
    <row r="5049" spans="1:22">
      <c r="A5049" s="52"/>
      <c r="B5049" s="50">
        <f t="shared" si="86"/>
        <v>5027</v>
      </c>
      <c r="C5049" s="913"/>
      <c r="D5049" s="913"/>
      <c r="E5049" s="913"/>
      <c r="F5049" s="55"/>
      <c r="L5049" s="372"/>
      <c r="M5049" s="372"/>
      <c r="S5049" s="378"/>
      <c r="T5049" s="372"/>
      <c r="U5049" s="372"/>
      <c r="V5049" s="372"/>
    </row>
    <row r="5050" spans="1:22">
      <c r="A5050" s="52"/>
      <c r="B5050" s="50">
        <f t="shared" si="86"/>
        <v>5028</v>
      </c>
      <c r="C5050" s="913"/>
      <c r="D5050" s="913"/>
      <c r="E5050" s="913"/>
      <c r="F5050" s="55"/>
      <c r="L5050" s="372"/>
      <c r="M5050" s="372"/>
      <c r="S5050" s="378"/>
      <c r="T5050" s="372"/>
      <c r="U5050" s="372"/>
      <c r="V5050" s="372"/>
    </row>
    <row r="5051" spans="1:22">
      <c r="A5051" s="52"/>
      <c r="B5051" s="50">
        <f t="shared" si="86"/>
        <v>5029</v>
      </c>
      <c r="C5051" s="913"/>
      <c r="D5051" s="913"/>
      <c r="E5051" s="913"/>
      <c r="F5051" s="55"/>
      <c r="L5051" s="372"/>
      <c r="M5051" s="372"/>
      <c r="S5051" s="378"/>
      <c r="T5051" s="372"/>
      <c r="U5051" s="372"/>
      <c r="V5051" s="372"/>
    </row>
    <row r="5052" spans="1:22">
      <c r="A5052" s="52"/>
      <c r="B5052" s="50">
        <f t="shared" si="86"/>
        <v>5030</v>
      </c>
      <c r="C5052" s="913"/>
      <c r="D5052" s="913"/>
      <c r="E5052" s="913"/>
      <c r="F5052" s="55"/>
      <c r="L5052" s="372"/>
      <c r="M5052" s="372"/>
      <c r="S5052" s="378"/>
      <c r="T5052" s="372"/>
      <c r="U5052" s="372"/>
      <c r="V5052" s="372"/>
    </row>
    <row r="5053" spans="1:22">
      <c r="A5053" s="52"/>
      <c r="B5053" s="50">
        <f t="shared" si="86"/>
        <v>5031</v>
      </c>
      <c r="C5053" s="913"/>
      <c r="D5053" s="913"/>
      <c r="E5053" s="913"/>
      <c r="F5053" s="55"/>
      <c r="L5053" s="372"/>
      <c r="M5053" s="372"/>
      <c r="S5053" s="378"/>
      <c r="T5053" s="372"/>
      <c r="U5053" s="372"/>
      <c r="V5053" s="372"/>
    </row>
    <row r="5054" spans="1:22">
      <c r="A5054" s="52"/>
      <c r="B5054" s="50">
        <f t="shared" si="86"/>
        <v>5032</v>
      </c>
      <c r="C5054" s="913"/>
      <c r="D5054" s="913"/>
      <c r="E5054" s="913"/>
      <c r="F5054" s="55"/>
      <c r="L5054" s="372"/>
      <c r="M5054" s="372"/>
      <c r="S5054" s="378"/>
      <c r="T5054" s="372"/>
      <c r="U5054" s="372"/>
      <c r="V5054" s="372"/>
    </row>
    <row r="5055" spans="1:22">
      <c r="A5055" s="52"/>
      <c r="B5055" s="50">
        <f t="shared" si="86"/>
        <v>5033</v>
      </c>
      <c r="C5055" s="913"/>
      <c r="D5055" s="913"/>
      <c r="E5055" s="913"/>
      <c r="F5055" s="55"/>
      <c r="L5055" s="372"/>
      <c r="M5055" s="372"/>
      <c r="S5055" s="378"/>
      <c r="T5055" s="372"/>
      <c r="U5055" s="372"/>
      <c r="V5055" s="372"/>
    </row>
    <row r="5056" spans="1:22">
      <c r="A5056" s="52"/>
      <c r="B5056" s="50">
        <f t="shared" si="86"/>
        <v>5034</v>
      </c>
      <c r="C5056" s="913"/>
      <c r="D5056" s="913"/>
      <c r="E5056" s="913"/>
      <c r="F5056" s="55"/>
      <c r="L5056" s="372"/>
      <c r="M5056" s="372"/>
      <c r="S5056" s="378"/>
      <c r="T5056" s="372"/>
      <c r="U5056" s="372"/>
      <c r="V5056" s="372"/>
    </row>
    <row r="5057" spans="1:22">
      <c r="A5057" s="52"/>
      <c r="B5057" s="50">
        <f t="shared" si="86"/>
        <v>5035</v>
      </c>
      <c r="C5057" s="913"/>
      <c r="D5057" s="913"/>
      <c r="E5057" s="913"/>
      <c r="F5057" s="55"/>
      <c r="L5057" s="372"/>
      <c r="M5057" s="372"/>
      <c r="S5057" s="378"/>
      <c r="T5057" s="372"/>
      <c r="U5057" s="372"/>
      <c r="V5057" s="372"/>
    </row>
    <row r="5058" spans="1:22">
      <c r="A5058" s="52"/>
      <c r="B5058" s="50">
        <f t="shared" si="86"/>
        <v>5036</v>
      </c>
      <c r="C5058" s="913"/>
      <c r="D5058" s="913"/>
      <c r="E5058" s="913"/>
      <c r="F5058" s="55"/>
      <c r="L5058" s="372"/>
      <c r="M5058" s="372"/>
      <c r="S5058" s="378"/>
      <c r="T5058" s="372"/>
      <c r="U5058" s="372"/>
      <c r="V5058" s="372"/>
    </row>
    <row r="5059" spans="1:22">
      <c r="A5059" s="52"/>
      <c r="B5059" s="50">
        <f t="shared" si="86"/>
        <v>5037</v>
      </c>
      <c r="C5059" s="913"/>
      <c r="D5059" s="913"/>
      <c r="E5059" s="913"/>
      <c r="F5059" s="55"/>
      <c r="L5059" s="372"/>
      <c r="M5059" s="372"/>
      <c r="S5059" s="378"/>
      <c r="T5059" s="372"/>
      <c r="U5059" s="372"/>
      <c r="V5059" s="372"/>
    </row>
    <row r="5060" spans="1:22">
      <c r="A5060" s="52"/>
      <c r="B5060" s="50">
        <f t="shared" si="86"/>
        <v>5038</v>
      </c>
      <c r="C5060" s="913"/>
      <c r="D5060" s="913"/>
      <c r="E5060" s="913"/>
      <c r="F5060" s="55"/>
      <c r="L5060" s="372"/>
      <c r="M5060" s="372"/>
      <c r="S5060" s="378"/>
      <c r="T5060" s="372"/>
      <c r="U5060" s="372"/>
      <c r="V5060" s="372"/>
    </row>
    <row r="5061" spans="1:22">
      <c r="A5061" s="52"/>
      <c r="B5061" s="50">
        <f t="shared" si="86"/>
        <v>5039</v>
      </c>
      <c r="C5061" s="913"/>
      <c r="D5061" s="913"/>
      <c r="E5061" s="913"/>
      <c r="F5061" s="55"/>
      <c r="L5061" s="372"/>
      <c r="M5061" s="372"/>
      <c r="S5061" s="378"/>
      <c r="T5061" s="372"/>
      <c r="U5061" s="372"/>
      <c r="V5061" s="372"/>
    </row>
    <row r="5062" spans="1:22">
      <c r="A5062" s="52"/>
      <c r="B5062" s="50">
        <f t="shared" si="86"/>
        <v>5040</v>
      </c>
      <c r="C5062" s="913"/>
      <c r="D5062" s="913"/>
      <c r="E5062" s="913"/>
      <c r="F5062" s="55"/>
      <c r="L5062" s="372"/>
      <c r="M5062" s="372"/>
      <c r="S5062" s="378"/>
      <c r="T5062" s="372"/>
      <c r="U5062" s="372"/>
      <c r="V5062" s="372"/>
    </row>
    <row r="5063" spans="1:22">
      <c r="A5063" s="52"/>
      <c r="B5063" s="50">
        <f t="shared" si="86"/>
        <v>5041</v>
      </c>
      <c r="C5063" s="913"/>
      <c r="D5063" s="913"/>
      <c r="E5063" s="913"/>
      <c r="F5063" s="55"/>
      <c r="L5063" s="372"/>
      <c r="M5063" s="372"/>
      <c r="S5063" s="378"/>
      <c r="T5063" s="372"/>
      <c r="U5063" s="372"/>
      <c r="V5063" s="372"/>
    </row>
    <row r="5064" spans="1:22">
      <c r="A5064" s="52"/>
      <c r="B5064" s="50">
        <f t="shared" si="86"/>
        <v>5042</v>
      </c>
      <c r="C5064" s="913"/>
      <c r="D5064" s="913"/>
      <c r="E5064" s="913"/>
      <c r="F5064" s="55"/>
      <c r="L5064" s="372"/>
      <c r="M5064" s="372"/>
      <c r="S5064" s="378"/>
      <c r="T5064" s="372"/>
      <c r="U5064" s="372"/>
      <c r="V5064" s="372"/>
    </row>
    <row r="5065" spans="1:22">
      <c r="A5065" s="52"/>
      <c r="B5065" s="50">
        <f t="shared" si="86"/>
        <v>5043</v>
      </c>
      <c r="C5065" s="913"/>
      <c r="D5065" s="913"/>
      <c r="E5065" s="913"/>
      <c r="F5065" s="55"/>
      <c r="L5065" s="372"/>
      <c r="M5065" s="372"/>
      <c r="S5065" s="378"/>
      <c r="T5065" s="372"/>
      <c r="U5065" s="372"/>
      <c r="V5065" s="372"/>
    </row>
    <row r="5066" spans="1:22">
      <c r="A5066" s="52"/>
      <c r="B5066" s="50">
        <f t="shared" si="86"/>
        <v>5044</v>
      </c>
      <c r="C5066" s="913"/>
      <c r="D5066" s="913"/>
      <c r="E5066" s="913"/>
      <c r="F5066" s="55"/>
      <c r="L5066" s="372"/>
      <c r="M5066" s="372"/>
      <c r="S5066" s="378"/>
      <c r="T5066" s="372"/>
      <c r="U5066" s="372"/>
      <c r="V5066" s="372"/>
    </row>
    <row r="5067" spans="1:22">
      <c r="A5067" s="52"/>
      <c r="B5067" s="50">
        <f t="shared" si="86"/>
        <v>5045</v>
      </c>
      <c r="C5067" s="913"/>
      <c r="D5067" s="913"/>
      <c r="E5067" s="913"/>
      <c r="F5067" s="55"/>
      <c r="L5067" s="372"/>
      <c r="M5067" s="372"/>
      <c r="S5067" s="378"/>
      <c r="T5067" s="372"/>
      <c r="U5067" s="372"/>
      <c r="V5067" s="372"/>
    </row>
    <row r="5068" spans="1:22">
      <c r="A5068" s="52"/>
      <c r="B5068" s="50">
        <f t="shared" si="86"/>
        <v>5046</v>
      </c>
      <c r="C5068" s="913"/>
      <c r="D5068" s="913"/>
      <c r="E5068" s="913"/>
      <c r="F5068" s="55"/>
      <c r="L5068" s="372"/>
      <c r="M5068" s="372"/>
      <c r="S5068" s="378"/>
      <c r="T5068" s="372"/>
      <c r="U5068" s="372"/>
      <c r="V5068" s="372"/>
    </row>
    <row r="5069" spans="1:22">
      <c r="A5069" s="52"/>
      <c r="B5069" s="50">
        <f t="shared" si="86"/>
        <v>5047</v>
      </c>
      <c r="C5069" s="913"/>
      <c r="D5069" s="913"/>
      <c r="E5069" s="913"/>
      <c r="F5069" s="55"/>
      <c r="L5069" s="372"/>
      <c r="M5069" s="372"/>
      <c r="S5069" s="378"/>
      <c r="T5069" s="372"/>
      <c r="U5069" s="372"/>
      <c r="V5069" s="372"/>
    </row>
    <row r="5070" spans="1:22">
      <c r="A5070" s="52"/>
      <c r="B5070" s="50">
        <f t="shared" si="86"/>
        <v>5048</v>
      </c>
      <c r="C5070" s="913"/>
      <c r="D5070" s="913"/>
      <c r="E5070" s="913"/>
      <c r="F5070" s="55"/>
      <c r="L5070" s="372"/>
      <c r="M5070" s="372"/>
      <c r="S5070" s="378"/>
      <c r="T5070" s="372"/>
      <c r="U5070" s="372"/>
      <c r="V5070" s="372"/>
    </row>
    <row r="5071" spans="1:22">
      <c r="A5071" s="52"/>
      <c r="B5071" s="50">
        <f t="shared" si="86"/>
        <v>5049</v>
      </c>
      <c r="C5071" s="913"/>
      <c r="D5071" s="913"/>
      <c r="E5071" s="913"/>
      <c r="F5071" s="55"/>
      <c r="L5071" s="372"/>
      <c r="M5071" s="372"/>
      <c r="S5071" s="378"/>
      <c r="T5071" s="372"/>
      <c r="U5071" s="372"/>
      <c r="V5071" s="372"/>
    </row>
    <row r="5072" spans="1:22">
      <c r="A5072" s="52"/>
      <c r="B5072" s="50">
        <f t="shared" si="86"/>
        <v>5050</v>
      </c>
      <c r="C5072" s="913"/>
      <c r="D5072" s="913"/>
      <c r="E5072" s="913"/>
      <c r="F5072" s="55"/>
      <c r="L5072" s="372"/>
      <c r="M5072" s="372"/>
      <c r="S5072" s="378"/>
      <c r="T5072" s="372"/>
      <c r="U5072" s="372"/>
      <c r="V5072" s="372"/>
    </row>
    <row r="5073" spans="1:22">
      <c r="A5073" s="52"/>
      <c r="B5073" s="50">
        <f t="shared" si="86"/>
        <v>5051</v>
      </c>
      <c r="C5073" s="913"/>
      <c r="D5073" s="913"/>
      <c r="E5073" s="913"/>
      <c r="F5073" s="55"/>
      <c r="L5073" s="372"/>
      <c r="M5073" s="372"/>
      <c r="S5073" s="378"/>
      <c r="T5073" s="372"/>
      <c r="U5073" s="372"/>
      <c r="V5073" s="372"/>
    </row>
    <row r="5074" spans="1:22">
      <c r="A5074" s="52"/>
      <c r="B5074" s="50">
        <f t="shared" si="86"/>
        <v>5052</v>
      </c>
      <c r="C5074" s="913"/>
      <c r="D5074" s="913"/>
      <c r="E5074" s="913"/>
      <c r="F5074" s="55"/>
      <c r="L5074" s="372"/>
      <c r="M5074" s="372"/>
      <c r="S5074" s="378"/>
      <c r="T5074" s="372"/>
      <c r="U5074" s="372"/>
      <c r="V5074" s="372"/>
    </row>
    <row r="5075" spans="1:22">
      <c r="A5075" s="52"/>
      <c r="B5075" s="50">
        <f t="shared" si="86"/>
        <v>5053</v>
      </c>
      <c r="C5075" s="913"/>
      <c r="D5075" s="913"/>
      <c r="E5075" s="913"/>
      <c r="F5075" s="55"/>
      <c r="L5075" s="372"/>
      <c r="M5075" s="372"/>
      <c r="S5075" s="378"/>
      <c r="T5075" s="372"/>
      <c r="U5075" s="372"/>
      <c r="V5075" s="372"/>
    </row>
    <row r="5076" spans="1:22">
      <c r="A5076" s="52"/>
      <c r="B5076" s="50">
        <f t="shared" si="86"/>
        <v>5054</v>
      </c>
      <c r="C5076" s="913"/>
      <c r="D5076" s="913"/>
      <c r="E5076" s="913"/>
      <c r="F5076" s="55"/>
      <c r="L5076" s="372"/>
      <c r="M5076" s="372"/>
      <c r="S5076" s="378"/>
      <c r="T5076" s="372"/>
      <c r="U5076" s="372"/>
      <c r="V5076" s="372"/>
    </row>
    <row r="5077" spans="1:22">
      <c r="A5077" s="52"/>
      <c r="B5077" s="50">
        <f t="shared" si="86"/>
        <v>5055</v>
      </c>
      <c r="C5077" s="913"/>
      <c r="D5077" s="913"/>
      <c r="E5077" s="913"/>
      <c r="F5077" s="55"/>
      <c r="L5077" s="372"/>
      <c r="M5077" s="372"/>
      <c r="S5077" s="378"/>
      <c r="T5077" s="372"/>
      <c r="U5077" s="372"/>
      <c r="V5077" s="372"/>
    </row>
    <row r="5078" spans="1:22">
      <c r="A5078" s="52"/>
      <c r="B5078" s="50">
        <f t="shared" si="86"/>
        <v>5056</v>
      </c>
      <c r="C5078" s="913"/>
      <c r="D5078" s="913"/>
      <c r="E5078" s="913"/>
      <c r="F5078" s="55"/>
      <c r="L5078" s="372"/>
      <c r="M5078" s="372"/>
      <c r="S5078" s="378"/>
      <c r="T5078" s="372"/>
      <c r="U5078" s="372"/>
      <c r="V5078" s="372"/>
    </row>
    <row r="5079" spans="1:22">
      <c r="A5079" s="52"/>
      <c r="B5079" s="50">
        <f t="shared" si="86"/>
        <v>5057</v>
      </c>
      <c r="C5079" s="913"/>
      <c r="D5079" s="913"/>
      <c r="E5079" s="913"/>
      <c r="F5079" s="55"/>
      <c r="L5079" s="372"/>
      <c r="M5079" s="372"/>
      <c r="S5079" s="378"/>
      <c r="T5079" s="372"/>
      <c r="U5079" s="372"/>
      <c r="V5079" s="372"/>
    </row>
    <row r="5080" spans="1:22">
      <c r="A5080" s="52"/>
      <c r="B5080" s="50">
        <f t="shared" si="86"/>
        <v>5058</v>
      </c>
      <c r="C5080" s="913"/>
      <c r="D5080" s="913"/>
      <c r="E5080" s="913"/>
      <c r="F5080" s="55"/>
      <c r="L5080" s="372"/>
      <c r="M5080" s="372"/>
      <c r="S5080" s="378"/>
      <c r="T5080" s="372"/>
      <c r="U5080" s="372"/>
      <c r="V5080" s="372"/>
    </row>
    <row r="5081" spans="1:22">
      <c r="A5081" s="52"/>
      <c r="B5081" s="50">
        <f t="shared" ref="B5081:B5144" si="87">B5080+1</f>
        <v>5059</v>
      </c>
      <c r="C5081" s="913"/>
      <c r="D5081" s="913"/>
      <c r="E5081" s="913"/>
      <c r="F5081" s="55"/>
      <c r="L5081" s="372"/>
      <c r="M5081" s="372"/>
      <c r="S5081" s="378"/>
      <c r="T5081" s="372"/>
      <c r="U5081" s="372"/>
      <c r="V5081" s="372"/>
    </row>
    <row r="5082" spans="1:22">
      <c r="A5082" s="52"/>
      <c r="B5082" s="50">
        <f t="shared" si="87"/>
        <v>5060</v>
      </c>
      <c r="C5082" s="913"/>
      <c r="D5082" s="913"/>
      <c r="E5082" s="913"/>
      <c r="F5082" s="55"/>
      <c r="L5082" s="372"/>
      <c r="M5082" s="372"/>
      <c r="S5082" s="378"/>
      <c r="T5082" s="372"/>
      <c r="U5082" s="372"/>
      <c r="V5082" s="372"/>
    </row>
    <row r="5083" spans="1:22">
      <c r="A5083" s="52"/>
      <c r="B5083" s="50">
        <f t="shared" si="87"/>
        <v>5061</v>
      </c>
      <c r="C5083" s="913"/>
      <c r="D5083" s="913"/>
      <c r="E5083" s="913"/>
      <c r="F5083" s="55"/>
      <c r="L5083" s="372"/>
      <c r="M5083" s="372"/>
      <c r="S5083" s="378"/>
      <c r="T5083" s="372"/>
      <c r="U5083" s="372"/>
      <c r="V5083" s="372"/>
    </row>
    <row r="5084" spans="1:22">
      <c r="A5084" s="52"/>
      <c r="B5084" s="50">
        <f t="shared" si="87"/>
        <v>5062</v>
      </c>
      <c r="C5084" s="913"/>
      <c r="D5084" s="913"/>
      <c r="E5084" s="913"/>
      <c r="F5084" s="55"/>
      <c r="L5084" s="372"/>
      <c r="M5084" s="372"/>
      <c r="S5084" s="378"/>
      <c r="T5084" s="372"/>
      <c r="U5084" s="372"/>
      <c r="V5084" s="372"/>
    </row>
    <row r="5085" spans="1:22">
      <c r="A5085" s="52"/>
      <c r="B5085" s="50">
        <f t="shared" si="87"/>
        <v>5063</v>
      </c>
      <c r="C5085" s="913"/>
      <c r="D5085" s="913"/>
      <c r="E5085" s="913"/>
      <c r="F5085" s="55"/>
      <c r="L5085" s="372"/>
      <c r="M5085" s="372"/>
      <c r="S5085" s="378"/>
      <c r="T5085" s="372"/>
      <c r="U5085" s="372"/>
      <c r="V5085" s="372"/>
    </row>
    <row r="5086" spans="1:22">
      <c r="A5086" s="52"/>
      <c r="B5086" s="50">
        <f t="shared" si="87"/>
        <v>5064</v>
      </c>
      <c r="C5086" s="913"/>
      <c r="D5086" s="913"/>
      <c r="E5086" s="913"/>
      <c r="F5086" s="55"/>
      <c r="L5086" s="372"/>
      <c r="M5086" s="372"/>
      <c r="S5086" s="378"/>
      <c r="T5086" s="372"/>
      <c r="U5086" s="372"/>
      <c r="V5086" s="372"/>
    </row>
    <row r="5087" spans="1:22">
      <c r="A5087" s="52"/>
      <c r="B5087" s="50">
        <f t="shared" si="87"/>
        <v>5065</v>
      </c>
      <c r="C5087" s="913"/>
      <c r="D5087" s="913"/>
      <c r="E5087" s="913"/>
      <c r="F5087" s="55"/>
      <c r="L5087" s="372"/>
      <c r="M5087" s="372"/>
      <c r="S5087" s="378"/>
      <c r="T5087" s="372"/>
      <c r="U5087" s="372"/>
      <c r="V5087" s="372"/>
    </row>
    <row r="5088" spans="1:22">
      <c r="A5088" s="52"/>
      <c r="B5088" s="50">
        <f t="shared" si="87"/>
        <v>5066</v>
      </c>
      <c r="C5088" s="913"/>
      <c r="D5088" s="913"/>
      <c r="E5088" s="913"/>
      <c r="F5088" s="55"/>
      <c r="L5088" s="372"/>
      <c r="M5088" s="372"/>
      <c r="S5088" s="378"/>
      <c r="T5088" s="372"/>
      <c r="U5088" s="372"/>
      <c r="V5088" s="372"/>
    </row>
    <row r="5089" spans="1:22">
      <c r="A5089" s="52"/>
      <c r="B5089" s="50">
        <f t="shared" si="87"/>
        <v>5067</v>
      </c>
      <c r="C5089" s="913"/>
      <c r="D5089" s="913"/>
      <c r="E5089" s="913"/>
      <c r="F5089" s="55"/>
      <c r="L5089" s="372"/>
      <c r="M5089" s="372"/>
      <c r="S5089" s="378"/>
      <c r="T5089" s="372"/>
      <c r="U5089" s="372"/>
      <c r="V5089" s="372"/>
    </row>
    <row r="5090" spans="1:22">
      <c r="A5090" s="52"/>
      <c r="B5090" s="50">
        <f t="shared" si="87"/>
        <v>5068</v>
      </c>
      <c r="C5090" s="913"/>
      <c r="D5090" s="913"/>
      <c r="E5090" s="913"/>
      <c r="F5090" s="55"/>
      <c r="L5090" s="372"/>
      <c r="M5090" s="372"/>
      <c r="S5090" s="378"/>
      <c r="T5090" s="372"/>
      <c r="U5090" s="372"/>
      <c r="V5090" s="372"/>
    </row>
    <row r="5091" spans="1:22">
      <c r="A5091" s="52"/>
      <c r="B5091" s="50">
        <f t="shared" si="87"/>
        <v>5069</v>
      </c>
      <c r="C5091" s="913"/>
      <c r="D5091" s="913"/>
      <c r="E5091" s="913"/>
      <c r="F5091" s="55"/>
      <c r="L5091" s="372"/>
      <c r="M5091" s="372"/>
      <c r="S5091" s="378"/>
      <c r="T5091" s="372"/>
      <c r="U5091" s="372"/>
      <c r="V5091" s="372"/>
    </row>
    <row r="5092" spans="1:22">
      <c r="A5092" s="52"/>
      <c r="B5092" s="50">
        <f t="shared" si="87"/>
        <v>5070</v>
      </c>
      <c r="C5092" s="913"/>
      <c r="D5092" s="913"/>
      <c r="E5092" s="913"/>
      <c r="F5092" s="55"/>
      <c r="L5092" s="372"/>
      <c r="M5092" s="372"/>
      <c r="S5092" s="378"/>
      <c r="T5092" s="372"/>
      <c r="U5092" s="372"/>
      <c r="V5092" s="372"/>
    </row>
    <row r="5093" spans="1:22">
      <c r="A5093" s="52"/>
      <c r="B5093" s="50">
        <f t="shared" si="87"/>
        <v>5071</v>
      </c>
      <c r="C5093" s="913"/>
      <c r="D5093" s="913"/>
      <c r="E5093" s="913"/>
      <c r="F5093" s="55"/>
      <c r="L5093" s="372"/>
      <c r="M5093" s="372"/>
      <c r="S5093" s="378"/>
      <c r="T5093" s="372"/>
      <c r="U5093" s="372"/>
      <c r="V5093" s="372"/>
    </row>
    <row r="5094" spans="1:22">
      <c r="A5094" s="52"/>
      <c r="B5094" s="50">
        <f t="shared" si="87"/>
        <v>5072</v>
      </c>
      <c r="C5094" s="913"/>
      <c r="D5094" s="913"/>
      <c r="E5094" s="913"/>
      <c r="F5094" s="55"/>
      <c r="L5094" s="372"/>
      <c r="M5094" s="372"/>
      <c r="S5094" s="378"/>
      <c r="T5094" s="372"/>
      <c r="U5094" s="372"/>
      <c r="V5094" s="372"/>
    </row>
    <row r="5095" spans="1:22">
      <c r="A5095" s="52"/>
      <c r="B5095" s="50">
        <f t="shared" si="87"/>
        <v>5073</v>
      </c>
      <c r="C5095" s="913"/>
      <c r="D5095" s="913"/>
      <c r="E5095" s="913"/>
      <c r="F5095" s="55"/>
      <c r="L5095" s="372"/>
      <c r="M5095" s="372"/>
      <c r="S5095" s="378"/>
      <c r="T5095" s="372"/>
      <c r="U5095" s="372"/>
      <c r="V5095" s="372"/>
    </row>
    <row r="5096" spans="1:22">
      <c r="A5096" s="52"/>
      <c r="B5096" s="50">
        <f t="shared" si="87"/>
        <v>5074</v>
      </c>
      <c r="C5096" s="913"/>
      <c r="D5096" s="913"/>
      <c r="E5096" s="913"/>
      <c r="F5096" s="55"/>
      <c r="L5096" s="372"/>
      <c r="M5096" s="372"/>
      <c r="S5096" s="378"/>
      <c r="T5096" s="372"/>
      <c r="U5096" s="372"/>
      <c r="V5096" s="372"/>
    </row>
    <row r="5097" spans="1:22">
      <c r="A5097" s="52"/>
      <c r="B5097" s="50">
        <f t="shared" si="87"/>
        <v>5075</v>
      </c>
      <c r="C5097" s="913"/>
      <c r="D5097" s="913"/>
      <c r="E5097" s="913"/>
      <c r="F5097" s="55"/>
      <c r="L5097" s="372"/>
      <c r="M5097" s="372"/>
      <c r="S5097" s="378"/>
      <c r="T5097" s="372"/>
      <c r="U5097" s="372"/>
      <c r="V5097" s="372"/>
    </row>
    <row r="5098" spans="1:22">
      <c r="A5098" s="52"/>
      <c r="B5098" s="50">
        <f t="shared" si="87"/>
        <v>5076</v>
      </c>
      <c r="C5098" s="913"/>
      <c r="D5098" s="913"/>
      <c r="E5098" s="913"/>
      <c r="F5098" s="55"/>
      <c r="L5098" s="372"/>
      <c r="M5098" s="372"/>
      <c r="S5098" s="378"/>
      <c r="T5098" s="372"/>
      <c r="U5098" s="372"/>
      <c r="V5098" s="372"/>
    </row>
    <row r="5099" spans="1:22">
      <c r="A5099" s="52"/>
      <c r="B5099" s="50">
        <f t="shared" si="87"/>
        <v>5077</v>
      </c>
      <c r="C5099" s="913"/>
      <c r="D5099" s="913"/>
      <c r="E5099" s="913"/>
      <c r="F5099" s="55"/>
      <c r="L5099" s="372"/>
      <c r="M5099" s="372"/>
      <c r="S5099" s="378"/>
      <c r="T5099" s="372"/>
      <c r="U5099" s="372"/>
      <c r="V5099" s="372"/>
    </row>
    <row r="5100" spans="1:22">
      <c r="A5100" s="52"/>
      <c r="B5100" s="50">
        <f t="shared" si="87"/>
        <v>5078</v>
      </c>
      <c r="C5100" s="913"/>
      <c r="D5100" s="913"/>
      <c r="E5100" s="913"/>
      <c r="F5100" s="55"/>
      <c r="L5100" s="372"/>
      <c r="M5100" s="372"/>
      <c r="S5100" s="378"/>
      <c r="T5100" s="372"/>
      <c r="U5100" s="372"/>
      <c r="V5100" s="372"/>
    </row>
    <row r="5101" spans="1:22">
      <c r="A5101" s="52"/>
      <c r="B5101" s="50">
        <f t="shared" si="87"/>
        <v>5079</v>
      </c>
      <c r="C5101" s="913"/>
      <c r="D5101" s="913"/>
      <c r="E5101" s="913"/>
      <c r="F5101" s="55"/>
      <c r="L5101" s="372"/>
      <c r="M5101" s="372"/>
      <c r="S5101" s="378"/>
      <c r="T5101" s="372"/>
      <c r="U5101" s="372"/>
      <c r="V5101" s="372"/>
    </row>
    <row r="5102" spans="1:22">
      <c r="A5102" s="52"/>
      <c r="B5102" s="50">
        <f t="shared" si="87"/>
        <v>5080</v>
      </c>
      <c r="C5102" s="913"/>
      <c r="D5102" s="913"/>
      <c r="E5102" s="913"/>
      <c r="F5102" s="55"/>
      <c r="L5102" s="372"/>
      <c r="M5102" s="372"/>
      <c r="S5102" s="378"/>
      <c r="T5102" s="372"/>
      <c r="U5102" s="372"/>
      <c r="V5102" s="372"/>
    </row>
    <row r="5103" spans="1:22">
      <c r="A5103" s="52"/>
      <c r="B5103" s="50">
        <f t="shared" si="87"/>
        <v>5081</v>
      </c>
      <c r="C5103" s="913"/>
      <c r="D5103" s="913"/>
      <c r="E5103" s="913"/>
      <c r="F5103" s="55"/>
      <c r="L5103" s="372"/>
      <c r="M5103" s="372"/>
      <c r="S5103" s="378"/>
      <c r="T5103" s="372"/>
      <c r="U5103" s="372"/>
      <c r="V5103" s="372"/>
    </row>
    <row r="5104" spans="1:22">
      <c r="A5104" s="52"/>
      <c r="B5104" s="50">
        <f t="shared" si="87"/>
        <v>5082</v>
      </c>
      <c r="C5104" s="913"/>
      <c r="D5104" s="913"/>
      <c r="E5104" s="913"/>
      <c r="F5104" s="55"/>
      <c r="L5104" s="372"/>
      <c r="M5104" s="372"/>
      <c r="S5104" s="378"/>
      <c r="T5104" s="372"/>
      <c r="U5104" s="372"/>
      <c r="V5104" s="372"/>
    </row>
    <row r="5105" spans="1:22">
      <c r="A5105" s="52"/>
      <c r="B5105" s="50">
        <f t="shared" si="87"/>
        <v>5083</v>
      </c>
      <c r="C5105" s="913"/>
      <c r="D5105" s="913"/>
      <c r="E5105" s="913"/>
      <c r="F5105" s="55"/>
      <c r="L5105" s="372"/>
      <c r="M5105" s="372"/>
      <c r="S5105" s="378"/>
      <c r="T5105" s="372"/>
      <c r="U5105" s="372"/>
      <c r="V5105" s="372"/>
    </row>
    <row r="5106" spans="1:22">
      <c r="A5106" s="52"/>
      <c r="B5106" s="50">
        <f t="shared" si="87"/>
        <v>5084</v>
      </c>
      <c r="C5106" s="913"/>
      <c r="D5106" s="913"/>
      <c r="E5106" s="913"/>
      <c r="F5106" s="55"/>
      <c r="L5106" s="372"/>
      <c r="M5106" s="372"/>
      <c r="S5106" s="378"/>
      <c r="T5106" s="372"/>
      <c r="U5106" s="372"/>
      <c r="V5106" s="372"/>
    </row>
    <row r="5107" spans="1:22">
      <c r="A5107" s="52"/>
      <c r="B5107" s="50">
        <f t="shared" si="87"/>
        <v>5085</v>
      </c>
      <c r="C5107" s="913"/>
      <c r="D5107" s="913"/>
      <c r="E5107" s="913"/>
      <c r="F5107" s="55"/>
      <c r="L5107" s="372"/>
      <c r="M5107" s="372"/>
      <c r="S5107" s="378"/>
      <c r="T5107" s="372"/>
      <c r="U5107" s="372"/>
      <c r="V5107" s="372"/>
    </row>
    <row r="5108" spans="1:22">
      <c r="A5108" s="52"/>
      <c r="B5108" s="50">
        <f t="shared" si="87"/>
        <v>5086</v>
      </c>
      <c r="C5108" s="913"/>
      <c r="D5108" s="913"/>
      <c r="E5108" s="913"/>
      <c r="F5108" s="55"/>
      <c r="L5108" s="372"/>
      <c r="M5108" s="372"/>
      <c r="S5108" s="378"/>
      <c r="T5108" s="372"/>
      <c r="U5108" s="372"/>
      <c r="V5108" s="372"/>
    </row>
    <row r="5109" spans="1:22">
      <c r="A5109" s="52"/>
      <c r="B5109" s="50">
        <f t="shared" si="87"/>
        <v>5087</v>
      </c>
      <c r="C5109" s="913"/>
      <c r="D5109" s="913"/>
      <c r="E5109" s="913"/>
      <c r="F5109" s="55"/>
      <c r="L5109" s="372"/>
      <c r="M5109" s="372"/>
      <c r="S5109" s="378"/>
      <c r="T5109" s="372"/>
      <c r="U5109" s="372"/>
      <c r="V5109" s="372"/>
    </row>
    <row r="5110" spans="1:22">
      <c r="A5110" s="52"/>
      <c r="B5110" s="50">
        <f t="shared" si="87"/>
        <v>5088</v>
      </c>
      <c r="C5110" s="913"/>
      <c r="D5110" s="913"/>
      <c r="E5110" s="913"/>
      <c r="F5110" s="55"/>
      <c r="L5110" s="372"/>
      <c r="M5110" s="372"/>
      <c r="S5110" s="378"/>
      <c r="T5110" s="372"/>
      <c r="U5110" s="372"/>
      <c r="V5110" s="372"/>
    </row>
    <row r="5111" spans="1:22">
      <c r="A5111" s="52"/>
      <c r="B5111" s="50">
        <f t="shared" si="87"/>
        <v>5089</v>
      </c>
      <c r="C5111" s="913"/>
      <c r="D5111" s="913"/>
      <c r="E5111" s="913"/>
      <c r="F5111" s="55"/>
      <c r="L5111" s="372"/>
      <c r="M5111" s="372"/>
      <c r="S5111" s="378"/>
      <c r="T5111" s="372"/>
      <c r="U5111" s="372"/>
      <c r="V5111" s="372"/>
    </row>
    <row r="5112" spans="1:22">
      <c r="A5112" s="52"/>
      <c r="B5112" s="50">
        <f t="shared" si="87"/>
        <v>5090</v>
      </c>
      <c r="C5112" s="913"/>
      <c r="D5112" s="913"/>
      <c r="E5112" s="913"/>
      <c r="F5112" s="55"/>
      <c r="L5112" s="372"/>
      <c r="M5112" s="372"/>
      <c r="S5112" s="378"/>
      <c r="T5112" s="372"/>
      <c r="U5112" s="372"/>
      <c r="V5112" s="372"/>
    </row>
    <row r="5113" spans="1:22">
      <c r="A5113" s="52"/>
      <c r="B5113" s="50">
        <f t="shared" si="87"/>
        <v>5091</v>
      </c>
      <c r="C5113" s="913"/>
      <c r="D5113" s="913"/>
      <c r="E5113" s="913"/>
      <c r="F5113" s="55"/>
      <c r="L5113" s="372"/>
      <c r="M5113" s="372"/>
      <c r="S5113" s="378"/>
      <c r="T5113" s="372"/>
      <c r="U5113" s="372"/>
      <c r="V5113" s="372"/>
    </row>
    <row r="5114" spans="1:22">
      <c r="A5114" s="52"/>
      <c r="B5114" s="50">
        <f t="shared" si="87"/>
        <v>5092</v>
      </c>
      <c r="C5114" s="913"/>
      <c r="D5114" s="913"/>
      <c r="E5114" s="913"/>
      <c r="F5114" s="55"/>
      <c r="L5114" s="372"/>
      <c r="M5114" s="372"/>
      <c r="S5114" s="378"/>
      <c r="T5114" s="372"/>
      <c r="U5114" s="372"/>
      <c r="V5114" s="372"/>
    </row>
    <row r="5115" spans="1:22">
      <c r="A5115" s="52"/>
      <c r="B5115" s="50">
        <f t="shared" si="87"/>
        <v>5093</v>
      </c>
      <c r="C5115" s="913"/>
      <c r="D5115" s="913"/>
      <c r="E5115" s="913"/>
      <c r="F5115" s="55"/>
      <c r="L5115" s="372"/>
      <c r="M5115" s="372"/>
      <c r="S5115" s="378"/>
      <c r="T5115" s="372"/>
      <c r="U5115" s="372"/>
      <c r="V5115" s="372"/>
    </row>
    <row r="5116" spans="1:22">
      <c r="A5116" s="52"/>
      <c r="B5116" s="50">
        <f t="shared" si="87"/>
        <v>5094</v>
      </c>
      <c r="C5116" s="913"/>
      <c r="D5116" s="913"/>
      <c r="E5116" s="913"/>
      <c r="F5116" s="55"/>
      <c r="L5116" s="372"/>
      <c r="M5116" s="372"/>
      <c r="S5116" s="378"/>
      <c r="T5116" s="372"/>
      <c r="U5116" s="372"/>
      <c r="V5116" s="372"/>
    </row>
    <row r="5117" spans="1:22">
      <c r="A5117" s="52"/>
      <c r="B5117" s="50">
        <f t="shared" si="87"/>
        <v>5095</v>
      </c>
      <c r="C5117" s="913"/>
      <c r="D5117" s="913"/>
      <c r="E5117" s="913"/>
      <c r="F5117" s="55"/>
      <c r="L5117" s="372"/>
      <c r="M5117" s="372"/>
      <c r="S5117" s="378"/>
      <c r="T5117" s="372"/>
      <c r="U5117" s="372"/>
      <c r="V5117" s="372"/>
    </row>
    <row r="5118" spans="1:22">
      <c r="A5118" s="52"/>
      <c r="B5118" s="50">
        <f t="shared" si="87"/>
        <v>5096</v>
      </c>
      <c r="C5118" s="913"/>
      <c r="D5118" s="913"/>
      <c r="E5118" s="913"/>
      <c r="F5118" s="55"/>
      <c r="L5118" s="372"/>
      <c r="M5118" s="372"/>
      <c r="S5118" s="378"/>
      <c r="T5118" s="372"/>
      <c r="U5118" s="372"/>
      <c r="V5118" s="372"/>
    </row>
    <row r="5119" spans="1:22">
      <c r="A5119" s="52"/>
      <c r="B5119" s="50">
        <f t="shared" si="87"/>
        <v>5097</v>
      </c>
      <c r="C5119" s="913"/>
      <c r="D5119" s="913"/>
      <c r="E5119" s="913"/>
      <c r="F5119" s="55"/>
      <c r="L5119" s="372"/>
      <c r="M5119" s="372"/>
      <c r="S5119" s="378"/>
      <c r="T5119" s="372"/>
      <c r="U5119" s="372"/>
      <c r="V5119" s="372"/>
    </row>
    <row r="5120" spans="1:22">
      <c r="A5120" s="52"/>
      <c r="B5120" s="50">
        <f t="shared" si="87"/>
        <v>5098</v>
      </c>
      <c r="C5120" s="913"/>
      <c r="D5120" s="913"/>
      <c r="E5120" s="913"/>
      <c r="F5120" s="55"/>
      <c r="L5120" s="372"/>
      <c r="M5120" s="372"/>
      <c r="S5120" s="378"/>
      <c r="T5120" s="372"/>
      <c r="U5120" s="372"/>
      <c r="V5120" s="372"/>
    </row>
    <row r="5121" spans="1:22">
      <c r="A5121" s="52"/>
      <c r="B5121" s="50">
        <f t="shared" si="87"/>
        <v>5099</v>
      </c>
      <c r="C5121" s="913"/>
      <c r="D5121" s="913"/>
      <c r="E5121" s="913"/>
      <c r="F5121" s="55"/>
      <c r="L5121" s="372"/>
      <c r="M5121" s="372"/>
      <c r="S5121" s="378"/>
      <c r="T5121" s="372"/>
      <c r="U5121" s="372"/>
      <c r="V5121" s="372"/>
    </row>
    <row r="5122" spans="1:22">
      <c r="A5122" s="52"/>
      <c r="B5122" s="50">
        <f t="shared" si="87"/>
        <v>5100</v>
      </c>
      <c r="C5122" s="913"/>
      <c r="D5122" s="913"/>
      <c r="E5122" s="913"/>
      <c r="F5122" s="55"/>
      <c r="L5122" s="372"/>
      <c r="M5122" s="372"/>
      <c r="S5122" s="378"/>
      <c r="T5122" s="372"/>
      <c r="U5122" s="372"/>
      <c r="V5122" s="372"/>
    </row>
    <row r="5123" spans="1:22">
      <c r="A5123" s="52"/>
      <c r="B5123" s="50">
        <f t="shared" si="87"/>
        <v>5101</v>
      </c>
      <c r="C5123" s="913"/>
      <c r="D5123" s="913"/>
      <c r="E5123" s="913"/>
      <c r="F5123" s="55"/>
      <c r="L5123" s="372"/>
      <c r="M5123" s="372"/>
      <c r="S5123" s="378"/>
      <c r="T5123" s="372"/>
      <c r="U5123" s="372"/>
      <c r="V5123" s="372"/>
    </row>
    <row r="5124" spans="1:22">
      <c r="A5124" s="52"/>
      <c r="B5124" s="50">
        <f t="shared" si="87"/>
        <v>5102</v>
      </c>
      <c r="C5124" s="913"/>
      <c r="D5124" s="913"/>
      <c r="E5124" s="913"/>
      <c r="F5124" s="55"/>
      <c r="L5124" s="372"/>
      <c r="M5124" s="372"/>
      <c r="S5124" s="378"/>
      <c r="T5124" s="372"/>
      <c r="U5124" s="372"/>
      <c r="V5124" s="372"/>
    </row>
    <row r="5125" spans="1:22">
      <c r="A5125" s="52"/>
      <c r="B5125" s="50">
        <f t="shared" si="87"/>
        <v>5103</v>
      </c>
      <c r="C5125" s="913"/>
      <c r="D5125" s="913"/>
      <c r="E5125" s="913"/>
      <c r="F5125" s="55"/>
      <c r="L5125" s="372"/>
      <c r="M5125" s="372"/>
      <c r="S5125" s="378"/>
      <c r="T5125" s="372"/>
      <c r="U5125" s="372"/>
      <c r="V5125" s="372"/>
    </row>
    <row r="5126" spans="1:22">
      <c r="A5126" s="52"/>
      <c r="B5126" s="50">
        <f t="shared" si="87"/>
        <v>5104</v>
      </c>
      <c r="C5126" s="913"/>
      <c r="D5126" s="913"/>
      <c r="E5126" s="913"/>
      <c r="F5126" s="55"/>
      <c r="L5126" s="372"/>
      <c r="M5126" s="372"/>
      <c r="S5126" s="378"/>
      <c r="T5126" s="372"/>
      <c r="U5126" s="372"/>
      <c r="V5126" s="372"/>
    </row>
    <row r="5127" spans="1:22">
      <c r="A5127" s="52"/>
      <c r="B5127" s="50">
        <f t="shared" si="87"/>
        <v>5105</v>
      </c>
      <c r="C5127" s="913"/>
      <c r="D5127" s="913"/>
      <c r="E5127" s="913"/>
      <c r="F5127" s="55"/>
      <c r="L5127" s="372"/>
      <c r="M5127" s="372"/>
      <c r="S5127" s="378"/>
      <c r="T5127" s="372"/>
      <c r="U5127" s="372"/>
      <c r="V5127" s="372"/>
    </row>
    <row r="5128" spans="1:22">
      <c r="A5128" s="52"/>
      <c r="B5128" s="50">
        <f t="shared" si="87"/>
        <v>5106</v>
      </c>
      <c r="C5128" s="913"/>
      <c r="D5128" s="913"/>
      <c r="E5128" s="913"/>
      <c r="F5128" s="55"/>
      <c r="L5128" s="372"/>
      <c r="M5128" s="372"/>
      <c r="S5128" s="378"/>
      <c r="T5128" s="372"/>
      <c r="U5128" s="372"/>
      <c r="V5128" s="372"/>
    </row>
    <row r="5129" spans="1:22">
      <c r="A5129" s="52"/>
      <c r="B5129" s="50">
        <f t="shared" si="87"/>
        <v>5107</v>
      </c>
      <c r="C5129" s="913"/>
      <c r="D5129" s="913"/>
      <c r="E5129" s="913"/>
      <c r="F5129" s="55"/>
      <c r="L5129" s="372"/>
      <c r="M5129" s="372"/>
      <c r="S5129" s="378"/>
      <c r="T5129" s="372"/>
      <c r="U5129" s="372"/>
      <c r="V5129" s="372"/>
    </row>
    <row r="5130" spans="1:22">
      <c r="A5130" s="52"/>
      <c r="B5130" s="50">
        <f t="shared" si="87"/>
        <v>5108</v>
      </c>
      <c r="C5130" s="913"/>
      <c r="D5130" s="913"/>
      <c r="E5130" s="913"/>
      <c r="F5130" s="55"/>
      <c r="L5130" s="372"/>
      <c r="M5130" s="372"/>
      <c r="S5130" s="378"/>
      <c r="T5130" s="372"/>
      <c r="U5130" s="372"/>
      <c r="V5130" s="372"/>
    </row>
    <row r="5131" spans="1:22">
      <c r="A5131" s="52"/>
      <c r="B5131" s="50">
        <f t="shared" si="87"/>
        <v>5109</v>
      </c>
      <c r="C5131" s="913"/>
      <c r="D5131" s="913"/>
      <c r="E5131" s="913"/>
      <c r="F5131" s="55"/>
      <c r="L5131" s="372"/>
      <c r="M5131" s="372"/>
      <c r="S5131" s="378"/>
      <c r="T5131" s="372"/>
      <c r="U5131" s="372"/>
      <c r="V5131" s="372"/>
    </row>
    <row r="5132" spans="1:22">
      <c r="A5132" s="52"/>
      <c r="B5132" s="50">
        <f t="shared" si="87"/>
        <v>5110</v>
      </c>
      <c r="C5132" s="913"/>
      <c r="D5132" s="913"/>
      <c r="E5132" s="913"/>
      <c r="F5132" s="55"/>
      <c r="L5132" s="372"/>
      <c r="M5132" s="372"/>
      <c r="S5132" s="378"/>
      <c r="T5132" s="372"/>
      <c r="U5132" s="372"/>
      <c r="V5132" s="372"/>
    </row>
    <row r="5133" spans="1:22">
      <c r="A5133" s="52"/>
      <c r="B5133" s="50">
        <f t="shared" si="87"/>
        <v>5111</v>
      </c>
      <c r="C5133" s="913"/>
      <c r="D5133" s="913"/>
      <c r="E5133" s="913"/>
      <c r="F5133" s="55"/>
      <c r="L5133" s="372"/>
      <c r="M5133" s="372"/>
      <c r="S5133" s="378"/>
      <c r="T5133" s="372"/>
      <c r="U5133" s="372"/>
      <c r="V5133" s="372"/>
    </row>
    <row r="5134" spans="1:22">
      <c r="A5134" s="52"/>
      <c r="B5134" s="50">
        <f t="shared" si="87"/>
        <v>5112</v>
      </c>
      <c r="C5134" s="913"/>
      <c r="D5134" s="913"/>
      <c r="E5134" s="913"/>
      <c r="F5134" s="55"/>
      <c r="L5134" s="372"/>
      <c r="M5134" s="372"/>
      <c r="S5134" s="378"/>
      <c r="T5134" s="372"/>
      <c r="U5134" s="372"/>
      <c r="V5134" s="372"/>
    </row>
    <row r="5135" spans="1:22">
      <c r="A5135" s="52"/>
      <c r="B5135" s="50">
        <f t="shared" si="87"/>
        <v>5113</v>
      </c>
      <c r="C5135" s="913"/>
      <c r="D5135" s="913"/>
      <c r="E5135" s="913"/>
      <c r="F5135" s="55"/>
      <c r="L5135" s="372"/>
      <c r="M5135" s="372"/>
      <c r="S5135" s="378"/>
      <c r="T5135" s="372"/>
      <c r="U5135" s="372"/>
      <c r="V5135" s="372"/>
    </row>
    <row r="5136" spans="1:22">
      <c r="A5136" s="52"/>
      <c r="B5136" s="50">
        <f t="shared" si="87"/>
        <v>5114</v>
      </c>
      <c r="C5136" s="913"/>
      <c r="D5136" s="913"/>
      <c r="E5136" s="913"/>
      <c r="F5136" s="55"/>
      <c r="L5136" s="372"/>
      <c r="M5136" s="372"/>
      <c r="S5136" s="378"/>
      <c r="T5136" s="372"/>
      <c r="U5136" s="372"/>
      <c r="V5136" s="372"/>
    </row>
    <row r="5137" spans="1:22">
      <c r="A5137" s="52"/>
      <c r="B5137" s="50">
        <f t="shared" si="87"/>
        <v>5115</v>
      </c>
      <c r="C5137" s="913"/>
      <c r="D5137" s="913"/>
      <c r="E5137" s="913"/>
      <c r="F5137" s="55"/>
      <c r="L5137" s="372"/>
      <c r="M5137" s="372"/>
      <c r="S5137" s="378"/>
      <c r="T5137" s="372"/>
      <c r="U5137" s="372"/>
      <c r="V5137" s="372"/>
    </row>
    <row r="5138" spans="1:22">
      <c r="A5138" s="52"/>
      <c r="B5138" s="50">
        <f t="shared" si="87"/>
        <v>5116</v>
      </c>
      <c r="C5138" s="913"/>
      <c r="D5138" s="913"/>
      <c r="E5138" s="913"/>
      <c r="F5138" s="55"/>
      <c r="L5138" s="372"/>
      <c r="M5138" s="372"/>
      <c r="S5138" s="378"/>
      <c r="T5138" s="372"/>
      <c r="U5138" s="372"/>
      <c r="V5138" s="372"/>
    </row>
    <row r="5139" spans="1:22">
      <c r="A5139" s="52"/>
      <c r="B5139" s="50">
        <f t="shared" si="87"/>
        <v>5117</v>
      </c>
      <c r="C5139" s="913"/>
      <c r="D5139" s="913"/>
      <c r="E5139" s="913"/>
      <c r="F5139" s="55"/>
      <c r="L5139" s="372"/>
      <c r="M5139" s="372"/>
      <c r="S5139" s="378"/>
      <c r="T5139" s="372"/>
      <c r="U5139" s="372"/>
      <c r="V5139" s="372"/>
    </row>
    <row r="5140" spans="1:22">
      <c r="A5140" s="52"/>
      <c r="B5140" s="50">
        <f t="shared" si="87"/>
        <v>5118</v>
      </c>
      <c r="C5140" s="913"/>
      <c r="D5140" s="913"/>
      <c r="E5140" s="913"/>
      <c r="F5140" s="55"/>
      <c r="L5140" s="372"/>
      <c r="M5140" s="372"/>
      <c r="S5140" s="378"/>
      <c r="T5140" s="372"/>
      <c r="U5140" s="372"/>
      <c r="V5140" s="372"/>
    </row>
    <row r="5141" spans="1:22">
      <c r="A5141" s="52"/>
      <c r="B5141" s="50">
        <f t="shared" si="87"/>
        <v>5119</v>
      </c>
      <c r="C5141" s="913"/>
      <c r="D5141" s="913"/>
      <c r="E5141" s="913"/>
      <c r="F5141" s="55"/>
      <c r="L5141" s="372"/>
      <c r="M5141" s="372"/>
      <c r="S5141" s="378"/>
      <c r="T5141" s="372"/>
      <c r="U5141" s="372"/>
      <c r="V5141" s="372"/>
    </row>
    <row r="5142" spans="1:22">
      <c r="A5142" s="52"/>
      <c r="B5142" s="50">
        <f t="shared" si="87"/>
        <v>5120</v>
      </c>
      <c r="C5142" s="913"/>
      <c r="D5142" s="913"/>
      <c r="E5142" s="913"/>
      <c r="F5142" s="55"/>
      <c r="L5142" s="372"/>
      <c r="M5142" s="372"/>
      <c r="S5142" s="378"/>
      <c r="T5142" s="372"/>
      <c r="U5142" s="372"/>
      <c r="V5142" s="372"/>
    </row>
    <row r="5143" spans="1:22">
      <c r="A5143" s="52"/>
      <c r="B5143" s="50">
        <f t="shared" si="87"/>
        <v>5121</v>
      </c>
      <c r="C5143" s="913"/>
      <c r="D5143" s="913"/>
      <c r="E5143" s="913"/>
      <c r="F5143" s="55"/>
      <c r="L5143" s="372"/>
      <c r="M5143" s="372"/>
      <c r="S5143" s="378"/>
      <c r="T5143" s="372"/>
      <c r="U5143" s="372"/>
      <c r="V5143" s="372"/>
    </row>
    <row r="5144" spans="1:22">
      <c r="A5144" s="52"/>
      <c r="B5144" s="50">
        <f t="shared" si="87"/>
        <v>5122</v>
      </c>
      <c r="C5144" s="913"/>
      <c r="D5144" s="913"/>
      <c r="E5144" s="913"/>
      <c r="F5144" s="55"/>
      <c r="L5144" s="372"/>
      <c r="M5144" s="372"/>
      <c r="S5144" s="378"/>
      <c r="T5144" s="372"/>
      <c r="U5144" s="372"/>
      <c r="V5144" s="372"/>
    </row>
    <row r="5145" spans="1:22">
      <c r="A5145" s="52"/>
      <c r="B5145" s="50">
        <f t="shared" ref="B5145:B5208" si="88">B5144+1</f>
        <v>5123</v>
      </c>
      <c r="C5145" s="913"/>
      <c r="D5145" s="913"/>
      <c r="E5145" s="913"/>
      <c r="F5145" s="55"/>
      <c r="L5145" s="372"/>
      <c r="M5145" s="372"/>
      <c r="S5145" s="378"/>
      <c r="T5145" s="372"/>
      <c r="U5145" s="372"/>
      <c r="V5145" s="372"/>
    </row>
    <row r="5146" spans="1:22">
      <c r="A5146" s="52"/>
      <c r="B5146" s="50">
        <f t="shared" si="88"/>
        <v>5124</v>
      </c>
      <c r="C5146" s="913"/>
      <c r="D5146" s="913"/>
      <c r="E5146" s="913"/>
      <c r="F5146" s="55"/>
      <c r="L5146" s="372"/>
      <c r="M5146" s="372"/>
      <c r="S5146" s="378"/>
      <c r="T5146" s="372"/>
      <c r="U5146" s="372"/>
      <c r="V5146" s="372"/>
    </row>
    <row r="5147" spans="1:22">
      <c r="A5147" s="52"/>
      <c r="B5147" s="50">
        <f t="shared" si="88"/>
        <v>5125</v>
      </c>
      <c r="C5147" s="913"/>
      <c r="D5147" s="913"/>
      <c r="E5147" s="913"/>
      <c r="F5147" s="55"/>
      <c r="L5147" s="372"/>
      <c r="M5147" s="372"/>
      <c r="S5147" s="378"/>
      <c r="T5147" s="372"/>
      <c r="U5147" s="372"/>
      <c r="V5147" s="372"/>
    </row>
    <row r="5148" spans="1:22">
      <c r="A5148" s="52"/>
      <c r="B5148" s="50">
        <f t="shared" si="88"/>
        <v>5126</v>
      </c>
      <c r="C5148" s="913"/>
      <c r="D5148" s="913"/>
      <c r="E5148" s="913"/>
      <c r="F5148" s="55"/>
      <c r="L5148" s="372"/>
      <c r="M5148" s="372"/>
      <c r="S5148" s="378"/>
      <c r="T5148" s="372"/>
      <c r="U5148" s="372"/>
      <c r="V5148" s="372"/>
    </row>
    <row r="5149" spans="1:22">
      <c r="A5149" s="52"/>
      <c r="B5149" s="50">
        <f t="shared" si="88"/>
        <v>5127</v>
      </c>
      <c r="C5149" s="913"/>
      <c r="D5149" s="913"/>
      <c r="E5149" s="913"/>
      <c r="F5149" s="55"/>
      <c r="L5149" s="372"/>
      <c r="M5149" s="372"/>
      <c r="S5149" s="378"/>
      <c r="T5149" s="372"/>
      <c r="U5149" s="372"/>
      <c r="V5149" s="372"/>
    </row>
    <row r="5150" spans="1:22">
      <c r="A5150" s="52"/>
      <c r="B5150" s="50">
        <f t="shared" si="88"/>
        <v>5128</v>
      </c>
      <c r="C5150" s="913"/>
      <c r="D5150" s="913"/>
      <c r="E5150" s="913"/>
      <c r="F5150" s="55"/>
      <c r="L5150" s="372"/>
      <c r="M5150" s="372"/>
      <c r="S5150" s="378"/>
      <c r="T5150" s="372"/>
      <c r="U5150" s="372"/>
      <c r="V5150" s="372"/>
    </row>
    <row r="5151" spans="1:22">
      <c r="A5151" s="52"/>
      <c r="B5151" s="50">
        <f t="shared" si="88"/>
        <v>5129</v>
      </c>
      <c r="C5151" s="913"/>
      <c r="D5151" s="913"/>
      <c r="E5151" s="913"/>
      <c r="F5151" s="55"/>
      <c r="L5151" s="372"/>
      <c r="M5151" s="372"/>
      <c r="S5151" s="378"/>
      <c r="T5151" s="372"/>
      <c r="U5151" s="372"/>
      <c r="V5151" s="372"/>
    </row>
    <row r="5152" spans="1:22">
      <c r="A5152" s="52"/>
      <c r="B5152" s="50">
        <f t="shared" si="88"/>
        <v>5130</v>
      </c>
      <c r="C5152" s="913"/>
      <c r="D5152" s="913"/>
      <c r="E5152" s="913"/>
      <c r="F5152" s="55"/>
      <c r="L5152" s="372"/>
      <c r="M5152" s="372"/>
      <c r="S5152" s="378"/>
      <c r="T5152" s="372"/>
      <c r="U5152" s="372"/>
      <c r="V5152" s="372"/>
    </row>
    <row r="5153" spans="1:22">
      <c r="A5153" s="52"/>
      <c r="B5153" s="50">
        <f t="shared" si="88"/>
        <v>5131</v>
      </c>
      <c r="C5153" s="913"/>
      <c r="D5153" s="913"/>
      <c r="E5153" s="913"/>
      <c r="F5153" s="55"/>
      <c r="L5153" s="372"/>
      <c r="M5153" s="372"/>
      <c r="S5153" s="378"/>
      <c r="T5153" s="372"/>
      <c r="U5153" s="372"/>
      <c r="V5153" s="372"/>
    </row>
    <row r="5154" spans="1:22">
      <c r="A5154" s="52"/>
      <c r="B5154" s="50">
        <f t="shared" si="88"/>
        <v>5132</v>
      </c>
      <c r="C5154" s="913"/>
      <c r="D5154" s="913"/>
      <c r="E5154" s="913"/>
      <c r="F5154" s="55"/>
      <c r="L5154" s="372"/>
      <c r="M5154" s="372"/>
      <c r="S5154" s="378"/>
      <c r="T5154" s="372"/>
      <c r="U5154" s="372"/>
      <c r="V5154" s="372"/>
    </row>
    <row r="5155" spans="1:22">
      <c r="A5155" s="52"/>
      <c r="B5155" s="50">
        <f t="shared" si="88"/>
        <v>5133</v>
      </c>
      <c r="C5155" s="913"/>
      <c r="D5155" s="913"/>
      <c r="E5155" s="913"/>
      <c r="F5155" s="55"/>
      <c r="L5155" s="372"/>
      <c r="M5155" s="372"/>
      <c r="S5155" s="378"/>
      <c r="T5155" s="372"/>
      <c r="U5155" s="372"/>
      <c r="V5155" s="372"/>
    </row>
    <row r="5156" spans="1:22">
      <c r="A5156" s="52"/>
      <c r="B5156" s="50">
        <f t="shared" si="88"/>
        <v>5134</v>
      </c>
      <c r="C5156" s="913"/>
      <c r="D5156" s="913"/>
      <c r="E5156" s="913"/>
      <c r="F5156" s="55"/>
      <c r="L5156" s="372"/>
      <c r="M5156" s="372"/>
      <c r="S5156" s="378"/>
      <c r="T5156" s="372"/>
      <c r="U5156" s="372"/>
      <c r="V5156" s="372"/>
    </row>
    <row r="5157" spans="1:22">
      <c r="A5157" s="52"/>
      <c r="B5157" s="50">
        <f t="shared" si="88"/>
        <v>5135</v>
      </c>
      <c r="C5157" s="913"/>
      <c r="D5157" s="913"/>
      <c r="E5157" s="913"/>
      <c r="F5157" s="55"/>
      <c r="L5157" s="372"/>
      <c r="M5157" s="372"/>
      <c r="S5157" s="378"/>
      <c r="T5157" s="372"/>
      <c r="U5157" s="372"/>
      <c r="V5157" s="372"/>
    </row>
    <row r="5158" spans="1:22">
      <c r="A5158" s="52"/>
      <c r="B5158" s="50">
        <f t="shared" si="88"/>
        <v>5136</v>
      </c>
      <c r="C5158" s="913"/>
      <c r="D5158" s="913"/>
      <c r="E5158" s="913"/>
      <c r="F5158" s="55"/>
      <c r="L5158" s="372"/>
      <c r="M5158" s="372"/>
      <c r="S5158" s="378"/>
      <c r="T5158" s="372"/>
      <c r="U5158" s="372"/>
      <c r="V5158" s="372"/>
    </row>
    <row r="5159" spans="1:22">
      <c r="A5159" s="52"/>
      <c r="B5159" s="50">
        <f t="shared" si="88"/>
        <v>5137</v>
      </c>
      <c r="C5159" s="913"/>
      <c r="D5159" s="913"/>
      <c r="E5159" s="913"/>
      <c r="F5159" s="55"/>
      <c r="L5159" s="372"/>
      <c r="M5159" s="372"/>
      <c r="S5159" s="378"/>
      <c r="T5159" s="372"/>
      <c r="U5159" s="372"/>
      <c r="V5159" s="372"/>
    </row>
    <row r="5160" spans="1:22">
      <c r="A5160" s="52"/>
      <c r="B5160" s="50">
        <f t="shared" si="88"/>
        <v>5138</v>
      </c>
      <c r="C5160" s="913"/>
      <c r="D5160" s="913"/>
      <c r="E5160" s="913"/>
      <c r="F5160" s="55"/>
      <c r="L5160" s="372"/>
      <c r="M5160" s="372"/>
      <c r="S5160" s="378"/>
      <c r="T5160" s="372"/>
      <c r="U5160" s="372"/>
      <c r="V5160" s="372"/>
    </row>
    <row r="5161" spans="1:22">
      <c r="A5161" s="52"/>
      <c r="B5161" s="50">
        <f t="shared" si="88"/>
        <v>5139</v>
      </c>
      <c r="C5161" s="913"/>
      <c r="D5161" s="913"/>
      <c r="E5161" s="913"/>
      <c r="F5161" s="55"/>
      <c r="L5161" s="372"/>
      <c r="M5161" s="372"/>
      <c r="S5161" s="378"/>
      <c r="T5161" s="372"/>
      <c r="U5161" s="372"/>
      <c r="V5161" s="372"/>
    </row>
    <row r="5162" spans="1:22">
      <c r="A5162" s="52"/>
      <c r="B5162" s="50">
        <f t="shared" si="88"/>
        <v>5140</v>
      </c>
      <c r="C5162" s="913"/>
      <c r="D5162" s="913"/>
      <c r="E5162" s="913"/>
      <c r="F5162" s="55"/>
      <c r="L5162" s="372"/>
      <c r="M5162" s="372"/>
      <c r="S5162" s="378"/>
      <c r="T5162" s="372"/>
      <c r="U5162" s="372"/>
      <c r="V5162" s="372"/>
    </row>
    <row r="5163" spans="1:22">
      <c r="A5163" s="52"/>
      <c r="B5163" s="50">
        <f t="shared" si="88"/>
        <v>5141</v>
      </c>
      <c r="C5163" s="913"/>
      <c r="D5163" s="913"/>
      <c r="E5163" s="913"/>
      <c r="F5163" s="55"/>
      <c r="L5163" s="372"/>
      <c r="M5163" s="372"/>
      <c r="S5163" s="378"/>
      <c r="T5163" s="372"/>
      <c r="U5163" s="372"/>
      <c r="V5163" s="372"/>
    </row>
    <row r="5164" spans="1:22">
      <c r="A5164" s="52"/>
      <c r="B5164" s="50">
        <f t="shared" si="88"/>
        <v>5142</v>
      </c>
      <c r="C5164" s="913"/>
      <c r="D5164" s="913"/>
      <c r="E5164" s="913"/>
      <c r="F5164" s="55"/>
      <c r="L5164" s="372"/>
      <c r="M5164" s="372"/>
      <c r="S5164" s="378"/>
      <c r="T5164" s="372"/>
      <c r="U5164" s="372"/>
      <c r="V5164" s="372"/>
    </row>
    <row r="5165" spans="1:22">
      <c r="A5165" s="52"/>
      <c r="B5165" s="50">
        <f t="shared" si="88"/>
        <v>5143</v>
      </c>
      <c r="C5165" s="913"/>
      <c r="D5165" s="913"/>
      <c r="E5165" s="913"/>
      <c r="F5165" s="55"/>
      <c r="L5165" s="372"/>
      <c r="M5165" s="372"/>
      <c r="S5165" s="378"/>
      <c r="T5165" s="372"/>
      <c r="U5165" s="372"/>
      <c r="V5165" s="372"/>
    </row>
    <row r="5166" spans="1:22">
      <c r="A5166" s="52"/>
      <c r="B5166" s="50">
        <f t="shared" si="88"/>
        <v>5144</v>
      </c>
      <c r="C5166" s="913"/>
      <c r="D5166" s="913"/>
      <c r="E5166" s="913"/>
      <c r="F5166" s="55"/>
      <c r="L5166" s="372"/>
      <c r="M5166" s="372"/>
      <c r="S5166" s="378"/>
      <c r="T5166" s="372"/>
      <c r="U5166" s="372"/>
      <c r="V5166" s="372"/>
    </row>
    <row r="5167" spans="1:22">
      <c r="A5167" s="52"/>
      <c r="B5167" s="50">
        <f t="shared" si="88"/>
        <v>5145</v>
      </c>
      <c r="C5167" s="913"/>
      <c r="D5167" s="913"/>
      <c r="E5167" s="913"/>
      <c r="F5167" s="55"/>
      <c r="L5167" s="372"/>
      <c r="M5167" s="372"/>
      <c r="S5167" s="378"/>
      <c r="T5167" s="372"/>
      <c r="U5167" s="372"/>
      <c r="V5167" s="372"/>
    </row>
    <row r="5168" spans="1:22">
      <c r="A5168" s="52"/>
      <c r="B5168" s="50">
        <f t="shared" si="88"/>
        <v>5146</v>
      </c>
      <c r="C5168" s="913"/>
      <c r="D5168" s="913"/>
      <c r="E5168" s="913"/>
      <c r="F5168" s="55"/>
      <c r="L5168" s="372"/>
      <c r="M5168" s="372"/>
      <c r="S5168" s="378"/>
      <c r="T5168" s="372"/>
      <c r="U5168" s="372"/>
      <c r="V5168" s="372"/>
    </row>
    <row r="5169" spans="1:22">
      <c r="A5169" s="52"/>
      <c r="B5169" s="50">
        <f t="shared" si="88"/>
        <v>5147</v>
      </c>
      <c r="C5169" s="913"/>
      <c r="D5169" s="913"/>
      <c r="E5169" s="913"/>
      <c r="F5169" s="55"/>
      <c r="L5169" s="372"/>
      <c r="M5169" s="372"/>
      <c r="S5169" s="378"/>
      <c r="T5169" s="372"/>
      <c r="U5169" s="372"/>
      <c r="V5169" s="372"/>
    </row>
    <row r="5170" spans="1:22">
      <c r="A5170" s="52"/>
      <c r="B5170" s="50">
        <f t="shared" si="88"/>
        <v>5148</v>
      </c>
      <c r="C5170" s="913"/>
      <c r="D5170" s="913"/>
      <c r="E5170" s="913"/>
      <c r="F5170" s="55"/>
      <c r="L5170" s="372"/>
      <c r="M5170" s="372"/>
      <c r="S5170" s="378"/>
      <c r="T5170" s="372"/>
      <c r="U5170" s="372"/>
      <c r="V5170" s="372"/>
    </row>
    <row r="5171" spans="1:22">
      <c r="A5171" s="52"/>
      <c r="B5171" s="50">
        <f t="shared" si="88"/>
        <v>5149</v>
      </c>
      <c r="C5171" s="913"/>
      <c r="D5171" s="913"/>
      <c r="E5171" s="913"/>
      <c r="F5171" s="55"/>
      <c r="L5171" s="372"/>
      <c r="M5171" s="372"/>
      <c r="S5171" s="378"/>
      <c r="T5171" s="372"/>
      <c r="U5171" s="372"/>
      <c r="V5171" s="372"/>
    </row>
    <row r="5172" spans="1:22">
      <c r="A5172" s="52"/>
      <c r="B5172" s="50">
        <f t="shared" si="88"/>
        <v>5150</v>
      </c>
      <c r="C5172" s="913"/>
      <c r="D5172" s="913"/>
      <c r="E5172" s="913"/>
      <c r="F5172" s="55"/>
      <c r="L5172" s="372"/>
      <c r="M5172" s="372"/>
      <c r="S5172" s="378"/>
      <c r="T5172" s="372"/>
      <c r="U5172" s="372"/>
      <c r="V5172" s="372"/>
    </row>
    <row r="5173" spans="1:22">
      <c r="A5173" s="52"/>
      <c r="B5173" s="50">
        <f t="shared" si="88"/>
        <v>5151</v>
      </c>
      <c r="C5173" s="913"/>
      <c r="D5173" s="913"/>
      <c r="E5173" s="913"/>
      <c r="F5173" s="55"/>
      <c r="L5173" s="372"/>
      <c r="M5173" s="372"/>
      <c r="S5173" s="378"/>
      <c r="T5173" s="372"/>
      <c r="U5173" s="372"/>
      <c r="V5173" s="372"/>
    </row>
    <row r="5174" spans="1:22">
      <c r="A5174" s="52"/>
      <c r="B5174" s="50">
        <f t="shared" si="88"/>
        <v>5152</v>
      </c>
      <c r="C5174" s="913"/>
      <c r="D5174" s="913"/>
      <c r="E5174" s="913"/>
      <c r="F5174" s="55"/>
      <c r="L5174" s="372"/>
      <c r="M5174" s="372"/>
      <c r="S5174" s="378"/>
      <c r="T5174" s="372"/>
      <c r="U5174" s="372"/>
      <c r="V5174" s="372"/>
    </row>
    <row r="5175" spans="1:22">
      <c r="A5175" s="52"/>
      <c r="B5175" s="50">
        <f t="shared" si="88"/>
        <v>5153</v>
      </c>
      <c r="C5175" s="913"/>
      <c r="D5175" s="913"/>
      <c r="E5175" s="913"/>
      <c r="F5175" s="55"/>
      <c r="L5175" s="372"/>
      <c r="M5175" s="372"/>
      <c r="S5175" s="378"/>
      <c r="T5175" s="372"/>
      <c r="U5175" s="372"/>
      <c r="V5175" s="372"/>
    </row>
    <row r="5176" spans="1:22">
      <c r="A5176" s="52"/>
      <c r="B5176" s="50">
        <f t="shared" si="88"/>
        <v>5154</v>
      </c>
      <c r="C5176" s="913"/>
      <c r="D5176" s="913"/>
      <c r="E5176" s="913"/>
      <c r="F5176" s="55"/>
      <c r="L5176" s="372"/>
      <c r="M5176" s="372"/>
      <c r="S5176" s="378"/>
      <c r="T5176" s="372"/>
      <c r="U5176" s="372"/>
      <c r="V5176" s="372"/>
    </row>
    <row r="5177" spans="1:22">
      <c r="A5177" s="52"/>
      <c r="B5177" s="50">
        <f t="shared" si="88"/>
        <v>5155</v>
      </c>
      <c r="C5177" s="913"/>
      <c r="D5177" s="913"/>
      <c r="E5177" s="913"/>
      <c r="F5177" s="55"/>
      <c r="L5177" s="372"/>
      <c r="M5177" s="372"/>
      <c r="S5177" s="378"/>
      <c r="T5177" s="372"/>
      <c r="U5177" s="372"/>
      <c r="V5177" s="372"/>
    </row>
    <row r="5178" spans="1:22">
      <c r="A5178" s="52"/>
      <c r="B5178" s="50">
        <f t="shared" si="88"/>
        <v>5156</v>
      </c>
      <c r="C5178" s="913"/>
      <c r="D5178" s="913"/>
      <c r="E5178" s="913"/>
      <c r="F5178" s="55"/>
      <c r="L5178" s="372"/>
      <c r="M5178" s="372"/>
      <c r="S5178" s="378"/>
      <c r="T5178" s="372"/>
      <c r="U5178" s="372"/>
      <c r="V5178" s="372"/>
    </row>
    <row r="5179" spans="1:22">
      <c r="A5179" s="52"/>
      <c r="B5179" s="50">
        <f t="shared" si="88"/>
        <v>5157</v>
      </c>
      <c r="C5179" s="913"/>
      <c r="D5179" s="913"/>
      <c r="E5179" s="913"/>
      <c r="F5179" s="55"/>
      <c r="L5179" s="372"/>
      <c r="M5179" s="372"/>
      <c r="S5179" s="378"/>
      <c r="T5179" s="372"/>
      <c r="U5179" s="372"/>
      <c r="V5179" s="372"/>
    </row>
    <row r="5180" spans="1:22">
      <c r="A5180" s="52"/>
      <c r="B5180" s="50">
        <f t="shared" si="88"/>
        <v>5158</v>
      </c>
      <c r="C5180" s="913"/>
      <c r="D5180" s="913"/>
      <c r="E5180" s="913"/>
      <c r="F5180" s="55"/>
      <c r="L5180" s="372"/>
      <c r="M5180" s="372"/>
      <c r="S5180" s="378"/>
      <c r="T5180" s="372"/>
      <c r="U5180" s="372"/>
      <c r="V5180" s="372"/>
    </row>
    <row r="5181" spans="1:22">
      <c r="A5181" s="52"/>
      <c r="B5181" s="50">
        <f t="shared" si="88"/>
        <v>5159</v>
      </c>
      <c r="C5181" s="913"/>
      <c r="D5181" s="913"/>
      <c r="E5181" s="913"/>
      <c r="F5181" s="55"/>
      <c r="L5181" s="372"/>
      <c r="M5181" s="372"/>
      <c r="S5181" s="378"/>
      <c r="T5181" s="372"/>
      <c r="U5181" s="372"/>
      <c r="V5181" s="372"/>
    </row>
    <row r="5182" spans="1:22">
      <c r="A5182" s="52"/>
      <c r="B5182" s="50">
        <f t="shared" si="88"/>
        <v>5160</v>
      </c>
      <c r="C5182" s="913"/>
      <c r="D5182" s="913"/>
      <c r="E5182" s="913"/>
      <c r="F5182" s="55"/>
      <c r="L5182" s="372"/>
      <c r="M5182" s="372"/>
      <c r="S5182" s="378"/>
      <c r="T5182" s="372"/>
      <c r="U5182" s="372"/>
      <c r="V5182" s="372"/>
    </row>
    <row r="5183" spans="1:22">
      <c r="A5183" s="52"/>
      <c r="B5183" s="50">
        <f t="shared" si="88"/>
        <v>5161</v>
      </c>
      <c r="C5183" s="913"/>
      <c r="D5183" s="913"/>
      <c r="E5183" s="913"/>
      <c r="F5183" s="55"/>
      <c r="L5183" s="372"/>
      <c r="M5183" s="372"/>
      <c r="S5183" s="378"/>
      <c r="T5183" s="372"/>
      <c r="U5183" s="372"/>
      <c r="V5183" s="372"/>
    </row>
    <row r="5184" spans="1:22">
      <c r="A5184" s="52"/>
      <c r="B5184" s="50">
        <f t="shared" si="88"/>
        <v>5162</v>
      </c>
      <c r="C5184" s="913"/>
      <c r="D5184" s="913"/>
      <c r="E5184" s="913"/>
      <c r="F5184" s="55"/>
      <c r="L5184" s="372"/>
      <c r="M5184" s="372"/>
      <c r="S5184" s="378"/>
      <c r="T5184" s="372"/>
      <c r="U5184" s="372"/>
      <c r="V5184" s="372"/>
    </row>
    <row r="5185" spans="1:22">
      <c r="A5185" s="52"/>
      <c r="B5185" s="50">
        <f t="shared" si="88"/>
        <v>5163</v>
      </c>
      <c r="C5185" s="913"/>
      <c r="D5185" s="913"/>
      <c r="E5185" s="913"/>
      <c r="F5185" s="55"/>
      <c r="L5185" s="372"/>
      <c r="M5185" s="372"/>
      <c r="S5185" s="378"/>
      <c r="T5185" s="372"/>
      <c r="U5185" s="372"/>
      <c r="V5185" s="372"/>
    </row>
    <row r="5186" spans="1:22">
      <c r="A5186" s="52"/>
      <c r="B5186" s="50">
        <f t="shared" si="88"/>
        <v>5164</v>
      </c>
      <c r="C5186" s="913"/>
      <c r="D5186" s="913"/>
      <c r="E5186" s="913"/>
      <c r="F5186" s="55"/>
      <c r="L5186" s="372"/>
      <c r="M5186" s="372"/>
      <c r="S5186" s="378"/>
      <c r="T5186" s="372"/>
      <c r="U5186" s="372"/>
      <c r="V5186" s="372"/>
    </row>
    <row r="5187" spans="1:22">
      <c r="A5187" s="52"/>
      <c r="B5187" s="50">
        <f t="shared" si="88"/>
        <v>5165</v>
      </c>
      <c r="C5187" s="913"/>
      <c r="D5187" s="913"/>
      <c r="E5187" s="913"/>
      <c r="F5187" s="55"/>
      <c r="L5187" s="372"/>
      <c r="M5187" s="372"/>
      <c r="S5187" s="378"/>
      <c r="T5187" s="372"/>
      <c r="U5187" s="372"/>
      <c r="V5187" s="372"/>
    </row>
    <row r="5188" spans="1:22">
      <c r="A5188" s="52"/>
      <c r="B5188" s="50">
        <f t="shared" si="88"/>
        <v>5166</v>
      </c>
      <c r="C5188" s="913"/>
      <c r="D5188" s="913"/>
      <c r="E5188" s="913"/>
      <c r="F5188" s="55"/>
      <c r="L5188" s="372"/>
      <c r="M5188" s="372"/>
      <c r="S5188" s="378"/>
      <c r="T5188" s="372"/>
      <c r="U5188" s="372"/>
      <c r="V5188" s="372"/>
    </row>
    <row r="5189" spans="1:22">
      <c r="A5189" s="52"/>
      <c r="B5189" s="50">
        <f t="shared" si="88"/>
        <v>5167</v>
      </c>
      <c r="C5189" s="913"/>
      <c r="D5189" s="913"/>
      <c r="E5189" s="913"/>
      <c r="F5189" s="55"/>
      <c r="L5189" s="372"/>
      <c r="M5189" s="372"/>
      <c r="S5189" s="378"/>
      <c r="T5189" s="372"/>
      <c r="U5189" s="372"/>
      <c r="V5189" s="372"/>
    </row>
    <row r="5190" spans="1:22">
      <c r="A5190" s="52"/>
      <c r="B5190" s="50">
        <f t="shared" si="88"/>
        <v>5168</v>
      </c>
      <c r="C5190" s="913"/>
      <c r="D5190" s="913"/>
      <c r="E5190" s="913"/>
      <c r="F5190" s="55"/>
      <c r="L5190" s="372"/>
      <c r="M5190" s="372"/>
      <c r="S5190" s="378"/>
      <c r="T5190" s="372"/>
      <c r="U5190" s="372"/>
      <c r="V5190" s="372"/>
    </row>
    <row r="5191" spans="1:22">
      <c r="A5191" s="52"/>
      <c r="B5191" s="50">
        <f t="shared" si="88"/>
        <v>5169</v>
      </c>
      <c r="C5191" s="913"/>
      <c r="D5191" s="913"/>
      <c r="E5191" s="913"/>
      <c r="F5191" s="55"/>
      <c r="L5191" s="372"/>
      <c r="M5191" s="372"/>
      <c r="S5191" s="378"/>
      <c r="T5191" s="372"/>
      <c r="U5191" s="372"/>
      <c r="V5191" s="372"/>
    </row>
    <row r="5192" spans="1:22">
      <c r="A5192" s="52"/>
      <c r="B5192" s="50">
        <f t="shared" si="88"/>
        <v>5170</v>
      </c>
      <c r="C5192" s="913"/>
      <c r="D5192" s="913"/>
      <c r="E5192" s="913"/>
      <c r="F5192" s="55"/>
      <c r="L5192" s="372"/>
      <c r="M5192" s="372"/>
      <c r="S5192" s="378"/>
      <c r="T5192" s="372"/>
      <c r="U5192" s="372"/>
      <c r="V5192" s="372"/>
    </row>
    <row r="5193" spans="1:22">
      <c r="A5193" s="52"/>
      <c r="B5193" s="50">
        <f t="shared" si="88"/>
        <v>5171</v>
      </c>
      <c r="C5193" s="913"/>
      <c r="D5193" s="913"/>
      <c r="E5193" s="913"/>
      <c r="F5193" s="55"/>
      <c r="L5193" s="372"/>
      <c r="M5193" s="372"/>
      <c r="S5193" s="378"/>
      <c r="T5193" s="372"/>
      <c r="U5193" s="372"/>
      <c r="V5193" s="372"/>
    </row>
    <row r="5194" spans="1:22">
      <c r="A5194" s="52"/>
      <c r="B5194" s="50">
        <f t="shared" si="88"/>
        <v>5172</v>
      </c>
      <c r="C5194" s="913"/>
      <c r="D5194" s="913"/>
      <c r="E5194" s="913"/>
      <c r="F5194" s="55"/>
      <c r="L5194" s="372"/>
      <c r="M5194" s="372"/>
      <c r="S5194" s="378"/>
      <c r="T5194" s="372"/>
      <c r="U5194" s="372"/>
      <c r="V5194" s="372"/>
    </row>
    <row r="5195" spans="1:22">
      <c r="A5195" s="52"/>
      <c r="B5195" s="50">
        <f t="shared" si="88"/>
        <v>5173</v>
      </c>
      <c r="C5195" s="913"/>
      <c r="D5195" s="913"/>
      <c r="E5195" s="913"/>
      <c r="F5195" s="55"/>
      <c r="L5195" s="372"/>
      <c r="M5195" s="372"/>
      <c r="S5195" s="378"/>
      <c r="T5195" s="372"/>
      <c r="U5195" s="372"/>
      <c r="V5195" s="372"/>
    </row>
    <row r="5196" spans="1:22">
      <c r="A5196" s="52"/>
      <c r="B5196" s="50">
        <f t="shared" si="88"/>
        <v>5174</v>
      </c>
      <c r="C5196" s="913"/>
      <c r="D5196" s="913"/>
      <c r="E5196" s="913"/>
      <c r="F5196" s="55"/>
      <c r="L5196" s="372"/>
      <c r="M5196" s="372"/>
      <c r="S5196" s="378"/>
      <c r="T5196" s="372"/>
      <c r="U5196" s="372"/>
      <c r="V5196" s="372"/>
    </row>
    <row r="5197" spans="1:22">
      <c r="A5197" s="52"/>
      <c r="B5197" s="50">
        <f t="shared" si="88"/>
        <v>5175</v>
      </c>
      <c r="C5197" s="913"/>
      <c r="D5197" s="913"/>
      <c r="E5197" s="913"/>
      <c r="F5197" s="55"/>
      <c r="L5197" s="372"/>
      <c r="M5197" s="372"/>
      <c r="S5197" s="378"/>
      <c r="T5197" s="372"/>
      <c r="U5197" s="372"/>
      <c r="V5197" s="372"/>
    </row>
    <row r="5198" spans="1:22">
      <c r="A5198" s="52"/>
      <c r="B5198" s="50">
        <f t="shared" si="88"/>
        <v>5176</v>
      </c>
      <c r="C5198" s="913"/>
      <c r="D5198" s="913"/>
      <c r="E5198" s="913"/>
      <c r="F5198" s="55"/>
      <c r="L5198" s="372"/>
      <c r="M5198" s="372"/>
      <c r="S5198" s="378"/>
      <c r="T5198" s="372"/>
      <c r="U5198" s="372"/>
      <c r="V5198" s="372"/>
    </row>
    <row r="5199" spans="1:22">
      <c r="A5199" s="52"/>
      <c r="B5199" s="50">
        <f t="shared" si="88"/>
        <v>5177</v>
      </c>
      <c r="C5199" s="913"/>
      <c r="D5199" s="913"/>
      <c r="E5199" s="913"/>
      <c r="F5199" s="55"/>
      <c r="L5199" s="372"/>
      <c r="M5199" s="372"/>
      <c r="S5199" s="378"/>
      <c r="T5199" s="372"/>
      <c r="U5199" s="372"/>
      <c r="V5199" s="372"/>
    </row>
    <row r="5200" spans="1:22">
      <c r="A5200" s="52"/>
      <c r="B5200" s="50">
        <f t="shared" si="88"/>
        <v>5178</v>
      </c>
      <c r="C5200" s="913"/>
      <c r="D5200" s="913"/>
      <c r="E5200" s="913"/>
      <c r="F5200" s="55"/>
      <c r="L5200" s="372"/>
      <c r="M5200" s="372"/>
      <c r="S5200" s="378"/>
      <c r="T5200" s="372"/>
      <c r="U5200" s="372"/>
      <c r="V5200" s="372"/>
    </row>
    <row r="5201" spans="1:22">
      <c r="A5201" s="52"/>
      <c r="B5201" s="50">
        <f t="shared" si="88"/>
        <v>5179</v>
      </c>
      <c r="C5201" s="913"/>
      <c r="D5201" s="913"/>
      <c r="E5201" s="913"/>
      <c r="F5201" s="55"/>
      <c r="L5201" s="372"/>
      <c r="M5201" s="372"/>
      <c r="S5201" s="378"/>
      <c r="T5201" s="372"/>
      <c r="U5201" s="372"/>
      <c r="V5201" s="372"/>
    </row>
    <row r="5202" spans="1:22">
      <c r="A5202" s="52"/>
      <c r="B5202" s="50">
        <f t="shared" si="88"/>
        <v>5180</v>
      </c>
      <c r="C5202" s="913"/>
      <c r="D5202" s="913"/>
      <c r="E5202" s="913"/>
      <c r="F5202" s="55"/>
      <c r="L5202" s="372"/>
      <c r="M5202" s="372"/>
      <c r="S5202" s="378"/>
      <c r="T5202" s="372"/>
      <c r="U5202" s="372"/>
      <c r="V5202" s="372"/>
    </row>
    <row r="5203" spans="1:22">
      <c r="A5203" s="52"/>
      <c r="B5203" s="50">
        <f t="shared" si="88"/>
        <v>5181</v>
      </c>
      <c r="C5203" s="913"/>
      <c r="D5203" s="913"/>
      <c r="E5203" s="913"/>
      <c r="F5203" s="55"/>
      <c r="L5203" s="372"/>
      <c r="M5203" s="372"/>
      <c r="S5203" s="378"/>
      <c r="T5203" s="372"/>
      <c r="U5203" s="372"/>
      <c r="V5203" s="372"/>
    </row>
    <row r="5204" spans="1:22">
      <c r="A5204" s="52"/>
      <c r="B5204" s="50">
        <f t="shared" si="88"/>
        <v>5182</v>
      </c>
      <c r="C5204" s="913"/>
      <c r="D5204" s="913"/>
      <c r="E5204" s="913"/>
      <c r="F5204" s="55"/>
      <c r="L5204" s="372"/>
      <c r="M5204" s="372"/>
      <c r="S5204" s="378"/>
      <c r="T5204" s="372"/>
      <c r="U5204" s="372"/>
      <c r="V5204" s="372"/>
    </row>
    <row r="5205" spans="1:22">
      <c r="A5205" s="52"/>
      <c r="B5205" s="50">
        <f t="shared" si="88"/>
        <v>5183</v>
      </c>
      <c r="C5205" s="913"/>
      <c r="D5205" s="913"/>
      <c r="E5205" s="913"/>
      <c r="F5205" s="55"/>
      <c r="L5205" s="372"/>
      <c r="M5205" s="372"/>
      <c r="S5205" s="378"/>
      <c r="T5205" s="372"/>
      <c r="U5205" s="372"/>
      <c r="V5205" s="372"/>
    </row>
    <row r="5206" spans="1:22">
      <c r="A5206" s="52"/>
      <c r="B5206" s="50">
        <f t="shared" si="88"/>
        <v>5184</v>
      </c>
      <c r="C5206" s="913"/>
      <c r="D5206" s="913"/>
      <c r="E5206" s="913"/>
      <c r="F5206" s="55"/>
      <c r="L5206" s="372"/>
      <c r="M5206" s="372"/>
      <c r="S5206" s="378"/>
      <c r="T5206" s="372"/>
      <c r="U5206" s="372"/>
      <c r="V5206" s="372"/>
    </row>
    <row r="5207" spans="1:22">
      <c r="A5207" s="52"/>
      <c r="B5207" s="50">
        <f t="shared" si="88"/>
        <v>5185</v>
      </c>
      <c r="C5207" s="913"/>
      <c r="D5207" s="913"/>
      <c r="E5207" s="913"/>
      <c r="F5207" s="55"/>
      <c r="L5207" s="372"/>
      <c r="M5207" s="372"/>
      <c r="S5207" s="378"/>
      <c r="T5207" s="372"/>
      <c r="U5207" s="372"/>
      <c r="V5207" s="372"/>
    </row>
    <row r="5208" spans="1:22">
      <c r="A5208" s="52"/>
      <c r="B5208" s="50">
        <f t="shared" si="88"/>
        <v>5186</v>
      </c>
      <c r="C5208" s="913"/>
      <c r="D5208" s="913"/>
      <c r="E5208" s="913"/>
      <c r="F5208" s="55"/>
      <c r="L5208" s="372"/>
      <c r="M5208" s="372"/>
      <c r="S5208" s="378"/>
      <c r="T5208" s="372"/>
      <c r="U5208" s="372"/>
      <c r="V5208" s="372"/>
    </row>
    <row r="5209" spans="1:22">
      <c r="A5209" s="52"/>
      <c r="B5209" s="50">
        <f t="shared" ref="B5209:B5272" si="89">B5208+1</f>
        <v>5187</v>
      </c>
      <c r="C5209" s="913"/>
      <c r="D5209" s="913"/>
      <c r="E5209" s="913"/>
      <c r="F5209" s="55"/>
      <c r="L5209" s="372"/>
      <c r="M5209" s="372"/>
      <c r="S5209" s="378"/>
      <c r="T5209" s="372"/>
      <c r="U5209" s="372"/>
      <c r="V5209" s="372"/>
    </row>
    <row r="5210" spans="1:22">
      <c r="A5210" s="52"/>
      <c r="B5210" s="50">
        <f t="shared" si="89"/>
        <v>5188</v>
      </c>
      <c r="C5210" s="913"/>
      <c r="D5210" s="913"/>
      <c r="E5210" s="913"/>
      <c r="F5210" s="55"/>
      <c r="L5210" s="372"/>
      <c r="M5210" s="372"/>
      <c r="S5210" s="378"/>
      <c r="T5210" s="372"/>
      <c r="U5210" s="372"/>
      <c r="V5210" s="372"/>
    </row>
    <row r="5211" spans="1:22">
      <c r="A5211" s="52"/>
      <c r="B5211" s="50">
        <f t="shared" si="89"/>
        <v>5189</v>
      </c>
      <c r="C5211" s="913"/>
      <c r="D5211" s="913"/>
      <c r="E5211" s="913"/>
      <c r="F5211" s="55"/>
      <c r="L5211" s="372"/>
      <c r="M5211" s="372"/>
      <c r="S5211" s="378"/>
      <c r="T5211" s="372"/>
      <c r="U5211" s="372"/>
      <c r="V5211" s="372"/>
    </row>
    <row r="5212" spans="1:22">
      <c r="A5212" s="52"/>
      <c r="B5212" s="50">
        <f t="shared" si="89"/>
        <v>5190</v>
      </c>
      <c r="C5212" s="913"/>
      <c r="D5212" s="913"/>
      <c r="E5212" s="913"/>
      <c r="F5212" s="55"/>
      <c r="L5212" s="372"/>
      <c r="M5212" s="372"/>
      <c r="S5212" s="378"/>
      <c r="T5212" s="372"/>
      <c r="U5212" s="372"/>
      <c r="V5212" s="372"/>
    </row>
    <row r="5213" spans="1:22">
      <c r="A5213" s="52"/>
      <c r="B5213" s="50">
        <f t="shared" si="89"/>
        <v>5191</v>
      </c>
      <c r="C5213" s="913"/>
      <c r="D5213" s="913"/>
      <c r="E5213" s="913"/>
      <c r="F5213" s="55"/>
      <c r="L5213" s="372"/>
      <c r="M5213" s="372"/>
      <c r="S5213" s="378"/>
      <c r="T5213" s="372"/>
      <c r="U5213" s="372"/>
      <c r="V5213" s="372"/>
    </row>
    <row r="5214" spans="1:22">
      <c r="A5214" s="52"/>
      <c r="B5214" s="50">
        <f t="shared" si="89"/>
        <v>5192</v>
      </c>
      <c r="C5214" s="913"/>
      <c r="D5214" s="913"/>
      <c r="E5214" s="913"/>
      <c r="F5214" s="55"/>
      <c r="L5214" s="372"/>
      <c r="M5214" s="372"/>
      <c r="S5214" s="378"/>
      <c r="T5214" s="372"/>
      <c r="U5214" s="372"/>
      <c r="V5214" s="372"/>
    </row>
    <row r="5215" spans="1:22">
      <c r="A5215" s="52"/>
      <c r="B5215" s="50">
        <f t="shared" si="89"/>
        <v>5193</v>
      </c>
      <c r="C5215" s="913"/>
      <c r="D5215" s="913"/>
      <c r="E5215" s="913"/>
      <c r="F5215" s="55"/>
      <c r="L5215" s="372"/>
      <c r="M5215" s="372"/>
      <c r="S5215" s="378"/>
      <c r="T5215" s="372"/>
      <c r="U5215" s="372"/>
      <c r="V5215" s="372"/>
    </row>
    <row r="5216" spans="1:22">
      <c r="A5216" s="52"/>
      <c r="B5216" s="50">
        <f t="shared" si="89"/>
        <v>5194</v>
      </c>
      <c r="C5216" s="913"/>
      <c r="D5216" s="913"/>
      <c r="E5216" s="913"/>
      <c r="F5216" s="55"/>
      <c r="L5216" s="372"/>
      <c r="M5216" s="372"/>
      <c r="S5216" s="378"/>
      <c r="T5216" s="372"/>
      <c r="U5216" s="372"/>
      <c r="V5216" s="372"/>
    </row>
    <row r="5217" spans="1:22">
      <c r="A5217" s="52"/>
      <c r="B5217" s="50">
        <f t="shared" si="89"/>
        <v>5195</v>
      </c>
      <c r="C5217" s="913"/>
      <c r="D5217" s="913"/>
      <c r="E5217" s="913"/>
      <c r="F5217" s="55"/>
      <c r="L5217" s="372"/>
      <c r="M5217" s="372"/>
      <c r="S5217" s="378"/>
      <c r="T5217" s="372"/>
      <c r="U5217" s="372"/>
      <c r="V5217" s="372"/>
    </row>
    <row r="5218" spans="1:22">
      <c r="A5218" s="52"/>
      <c r="B5218" s="50">
        <f t="shared" si="89"/>
        <v>5196</v>
      </c>
      <c r="C5218" s="913"/>
      <c r="D5218" s="913"/>
      <c r="E5218" s="913"/>
      <c r="F5218" s="55"/>
      <c r="L5218" s="372"/>
      <c r="M5218" s="372"/>
      <c r="S5218" s="378"/>
      <c r="T5218" s="372"/>
      <c r="U5218" s="372"/>
      <c r="V5218" s="372"/>
    </row>
    <row r="5219" spans="1:22">
      <c r="A5219" s="52"/>
      <c r="B5219" s="50">
        <f t="shared" si="89"/>
        <v>5197</v>
      </c>
      <c r="C5219" s="913"/>
      <c r="D5219" s="913"/>
      <c r="E5219" s="913"/>
      <c r="F5219" s="55"/>
      <c r="L5219" s="372"/>
      <c r="M5219" s="372"/>
      <c r="S5219" s="378"/>
      <c r="T5219" s="372"/>
      <c r="U5219" s="372"/>
      <c r="V5219" s="372"/>
    </row>
    <row r="5220" spans="1:22">
      <c r="A5220" s="52"/>
      <c r="B5220" s="50">
        <f t="shared" si="89"/>
        <v>5198</v>
      </c>
      <c r="C5220" s="913"/>
      <c r="D5220" s="913"/>
      <c r="E5220" s="913"/>
      <c r="F5220" s="55"/>
      <c r="L5220" s="372"/>
      <c r="M5220" s="372"/>
      <c r="S5220" s="378"/>
      <c r="T5220" s="372"/>
      <c r="U5220" s="372"/>
      <c r="V5220" s="372"/>
    </row>
    <row r="5221" spans="1:22">
      <c r="A5221" s="52"/>
      <c r="B5221" s="50">
        <f t="shared" si="89"/>
        <v>5199</v>
      </c>
      <c r="C5221" s="913"/>
      <c r="D5221" s="913"/>
      <c r="E5221" s="913"/>
      <c r="F5221" s="55"/>
      <c r="L5221" s="372"/>
      <c r="M5221" s="372"/>
      <c r="S5221" s="378"/>
      <c r="T5221" s="372"/>
      <c r="U5221" s="372"/>
      <c r="V5221" s="372"/>
    </row>
    <row r="5222" spans="1:22">
      <c r="A5222" s="52"/>
      <c r="B5222" s="50">
        <f t="shared" si="89"/>
        <v>5200</v>
      </c>
      <c r="C5222" s="913"/>
      <c r="D5222" s="913"/>
      <c r="E5222" s="913"/>
      <c r="F5222" s="55"/>
      <c r="L5222" s="372"/>
      <c r="M5222" s="372"/>
      <c r="S5222" s="378"/>
      <c r="T5222" s="372"/>
      <c r="U5222" s="372"/>
      <c r="V5222" s="372"/>
    </row>
    <row r="5223" spans="1:22">
      <c r="A5223" s="52"/>
      <c r="B5223" s="50">
        <f t="shared" si="89"/>
        <v>5201</v>
      </c>
      <c r="C5223" s="913"/>
      <c r="D5223" s="913"/>
      <c r="E5223" s="913"/>
      <c r="F5223" s="55"/>
      <c r="L5223" s="372"/>
      <c r="M5223" s="372"/>
      <c r="S5223" s="378"/>
      <c r="T5223" s="372"/>
      <c r="U5223" s="372"/>
      <c r="V5223" s="372"/>
    </row>
    <row r="5224" spans="1:22">
      <c r="A5224" s="52"/>
      <c r="B5224" s="50">
        <f t="shared" si="89"/>
        <v>5202</v>
      </c>
      <c r="C5224" s="913"/>
      <c r="D5224" s="913"/>
      <c r="E5224" s="913"/>
      <c r="F5224" s="55"/>
      <c r="L5224" s="372"/>
      <c r="M5224" s="372"/>
      <c r="S5224" s="378"/>
      <c r="T5224" s="372"/>
      <c r="U5224" s="372"/>
      <c r="V5224" s="372"/>
    </row>
    <row r="5225" spans="1:22">
      <c r="A5225" s="52"/>
      <c r="B5225" s="50">
        <f t="shared" si="89"/>
        <v>5203</v>
      </c>
      <c r="C5225" s="913"/>
      <c r="D5225" s="913"/>
      <c r="E5225" s="913"/>
      <c r="F5225" s="55"/>
      <c r="L5225" s="372"/>
      <c r="M5225" s="372"/>
      <c r="S5225" s="378"/>
      <c r="T5225" s="372"/>
      <c r="U5225" s="372"/>
      <c r="V5225" s="372"/>
    </row>
    <row r="5226" spans="1:22">
      <c r="A5226" s="52"/>
      <c r="B5226" s="50">
        <f t="shared" si="89"/>
        <v>5204</v>
      </c>
      <c r="C5226" s="913"/>
      <c r="D5226" s="913"/>
      <c r="E5226" s="913"/>
      <c r="F5226" s="55"/>
      <c r="L5226" s="372"/>
      <c r="M5226" s="372"/>
      <c r="S5226" s="378"/>
      <c r="T5226" s="372"/>
      <c r="U5226" s="372"/>
      <c r="V5226" s="372"/>
    </row>
    <row r="5227" spans="1:22">
      <c r="A5227" s="52"/>
      <c r="B5227" s="50">
        <f t="shared" si="89"/>
        <v>5205</v>
      </c>
      <c r="C5227" s="913"/>
      <c r="D5227" s="913"/>
      <c r="E5227" s="913"/>
      <c r="F5227" s="55"/>
      <c r="L5227" s="372"/>
      <c r="M5227" s="372"/>
      <c r="S5227" s="378"/>
      <c r="T5227" s="372"/>
      <c r="U5227" s="372"/>
      <c r="V5227" s="372"/>
    </row>
    <row r="5228" spans="1:22">
      <c r="A5228" s="52"/>
      <c r="B5228" s="50">
        <f t="shared" si="89"/>
        <v>5206</v>
      </c>
      <c r="C5228" s="913"/>
      <c r="D5228" s="913"/>
      <c r="E5228" s="913"/>
      <c r="F5228" s="55"/>
      <c r="L5228" s="372"/>
      <c r="M5228" s="372"/>
      <c r="S5228" s="378"/>
      <c r="T5228" s="372"/>
      <c r="U5228" s="372"/>
      <c r="V5228" s="372"/>
    </row>
    <row r="5229" spans="1:22">
      <c r="A5229" s="52"/>
      <c r="B5229" s="50">
        <f t="shared" si="89"/>
        <v>5207</v>
      </c>
      <c r="C5229" s="913"/>
      <c r="D5229" s="913"/>
      <c r="E5229" s="913"/>
      <c r="F5229" s="55"/>
      <c r="L5229" s="372"/>
      <c r="M5229" s="372"/>
      <c r="S5229" s="378"/>
      <c r="T5229" s="372"/>
      <c r="U5229" s="372"/>
      <c r="V5229" s="372"/>
    </row>
    <row r="5230" spans="1:22">
      <c r="A5230" s="52"/>
      <c r="B5230" s="50">
        <f t="shared" si="89"/>
        <v>5208</v>
      </c>
      <c r="C5230" s="913"/>
      <c r="D5230" s="913"/>
      <c r="E5230" s="913"/>
      <c r="F5230" s="55"/>
      <c r="L5230" s="372"/>
      <c r="M5230" s="372"/>
      <c r="S5230" s="378"/>
      <c r="T5230" s="372"/>
      <c r="U5230" s="372"/>
      <c r="V5230" s="372"/>
    </row>
    <row r="5231" spans="1:22">
      <c r="A5231" s="52"/>
      <c r="B5231" s="50">
        <f t="shared" si="89"/>
        <v>5209</v>
      </c>
      <c r="C5231" s="913"/>
      <c r="D5231" s="913"/>
      <c r="E5231" s="913"/>
      <c r="F5231" s="55"/>
      <c r="L5231" s="372"/>
      <c r="M5231" s="372"/>
      <c r="S5231" s="378"/>
      <c r="T5231" s="372"/>
      <c r="U5231" s="372"/>
      <c r="V5231" s="372"/>
    </row>
    <row r="5232" spans="1:22">
      <c r="A5232" s="52"/>
      <c r="B5232" s="50">
        <f t="shared" si="89"/>
        <v>5210</v>
      </c>
      <c r="C5232" s="913"/>
      <c r="D5232" s="913"/>
      <c r="E5232" s="913"/>
      <c r="F5232" s="55"/>
      <c r="L5232" s="372"/>
      <c r="M5232" s="372"/>
      <c r="S5232" s="378"/>
      <c r="T5232" s="372"/>
      <c r="U5232" s="372"/>
      <c r="V5232" s="372"/>
    </row>
    <row r="5233" spans="1:22">
      <c r="A5233" s="52"/>
      <c r="B5233" s="50">
        <f t="shared" si="89"/>
        <v>5211</v>
      </c>
      <c r="C5233" s="913"/>
      <c r="D5233" s="913"/>
      <c r="E5233" s="913"/>
      <c r="F5233" s="55"/>
      <c r="L5233" s="372"/>
      <c r="M5233" s="372"/>
      <c r="S5233" s="378"/>
      <c r="T5233" s="372"/>
      <c r="U5233" s="372"/>
      <c r="V5233" s="372"/>
    </row>
    <row r="5234" spans="1:22">
      <c r="A5234" s="52"/>
      <c r="B5234" s="50">
        <f t="shared" si="89"/>
        <v>5212</v>
      </c>
      <c r="C5234" s="913"/>
      <c r="D5234" s="913"/>
      <c r="E5234" s="913"/>
      <c r="F5234" s="55"/>
      <c r="L5234" s="372"/>
      <c r="M5234" s="372"/>
      <c r="S5234" s="378"/>
      <c r="T5234" s="372"/>
      <c r="U5234" s="372"/>
      <c r="V5234" s="372"/>
    </row>
    <row r="5235" spans="1:22">
      <c r="A5235" s="52"/>
      <c r="B5235" s="50">
        <f t="shared" si="89"/>
        <v>5213</v>
      </c>
      <c r="C5235" s="913"/>
      <c r="D5235" s="913"/>
      <c r="E5235" s="913"/>
      <c r="F5235" s="55"/>
      <c r="L5235" s="372"/>
      <c r="M5235" s="372"/>
      <c r="S5235" s="378"/>
      <c r="T5235" s="372"/>
      <c r="U5235" s="372"/>
      <c r="V5235" s="372"/>
    </row>
    <row r="5236" spans="1:22">
      <c r="A5236" s="52"/>
      <c r="B5236" s="50">
        <f t="shared" si="89"/>
        <v>5214</v>
      </c>
      <c r="C5236" s="913"/>
      <c r="D5236" s="913"/>
      <c r="E5236" s="913"/>
      <c r="F5236" s="55"/>
      <c r="L5236" s="372"/>
      <c r="M5236" s="372"/>
      <c r="S5236" s="378"/>
      <c r="T5236" s="372"/>
      <c r="U5236" s="372"/>
      <c r="V5236" s="372"/>
    </row>
    <row r="5237" spans="1:22">
      <c r="A5237" s="52"/>
      <c r="B5237" s="50">
        <f t="shared" si="89"/>
        <v>5215</v>
      </c>
      <c r="C5237" s="913"/>
      <c r="D5237" s="913"/>
      <c r="E5237" s="913"/>
      <c r="F5237" s="55"/>
      <c r="L5237" s="372"/>
      <c r="M5237" s="372"/>
      <c r="S5237" s="378"/>
      <c r="T5237" s="372"/>
      <c r="U5237" s="372"/>
      <c r="V5237" s="372"/>
    </row>
    <row r="5238" spans="1:22">
      <c r="A5238" s="52"/>
      <c r="B5238" s="50">
        <f t="shared" si="89"/>
        <v>5216</v>
      </c>
      <c r="C5238" s="913"/>
      <c r="D5238" s="913"/>
      <c r="E5238" s="913"/>
      <c r="F5238" s="55"/>
      <c r="L5238" s="372"/>
      <c r="M5238" s="372"/>
      <c r="S5238" s="378"/>
      <c r="T5238" s="372"/>
      <c r="U5238" s="372"/>
      <c r="V5238" s="372"/>
    </row>
    <row r="5239" spans="1:22">
      <c r="A5239" s="52"/>
      <c r="B5239" s="50">
        <f t="shared" si="89"/>
        <v>5217</v>
      </c>
      <c r="C5239" s="913"/>
      <c r="D5239" s="913"/>
      <c r="E5239" s="913"/>
      <c r="F5239" s="55"/>
      <c r="L5239" s="372"/>
      <c r="M5239" s="372"/>
      <c r="S5239" s="378"/>
      <c r="T5239" s="372"/>
      <c r="U5239" s="372"/>
      <c r="V5239" s="372"/>
    </row>
    <row r="5240" spans="1:22">
      <c r="A5240" s="52"/>
      <c r="B5240" s="50">
        <f t="shared" si="89"/>
        <v>5218</v>
      </c>
      <c r="C5240" s="913"/>
      <c r="D5240" s="913"/>
      <c r="E5240" s="913"/>
      <c r="F5240" s="55"/>
      <c r="L5240" s="372"/>
      <c r="M5240" s="372"/>
      <c r="S5240" s="378"/>
      <c r="T5240" s="372"/>
      <c r="U5240" s="372"/>
      <c r="V5240" s="372"/>
    </row>
    <row r="5241" spans="1:22">
      <c r="A5241" s="52"/>
      <c r="B5241" s="50">
        <f t="shared" si="89"/>
        <v>5219</v>
      </c>
      <c r="C5241" s="913"/>
      <c r="D5241" s="913"/>
      <c r="E5241" s="913"/>
      <c r="F5241" s="55"/>
      <c r="L5241" s="372"/>
      <c r="M5241" s="372"/>
      <c r="S5241" s="378"/>
      <c r="T5241" s="372"/>
      <c r="U5241" s="372"/>
      <c r="V5241" s="372"/>
    </row>
    <row r="5242" spans="1:22">
      <c r="A5242" s="52"/>
      <c r="B5242" s="50">
        <f t="shared" si="89"/>
        <v>5220</v>
      </c>
      <c r="C5242" s="913"/>
      <c r="D5242" s="913"/>
      <c r="E5242" s="913"/>
      <c r="F5242" s="55"/>
      <c r="L5242" s="372"/>
      <c r="M5242" s="372"/>
      <c r="S5242" s="378"/>
      <c r="T5242" s="372"/>
      <c r="U5242" s="372"/>
      <c r="V5242" s="372"/>
    </row>
    <row r="5243" spans="1:22">
      <c r="A5243" s="52"/>
      <c r="B5243" s="50">
        <f t="shared" si="89"/>
        <v>5221</v>
      </c>
      <c r="C5243" s="913"/>
      <c r="D5243" s="913"/>
      <c r="E5243" s="913"/>
      <c r="F5243" s="55"/>
      <c r="L5243" s="372"/>
      <c r="M5243" s="372"/>
      <c r="S5243" s="378"/>
      <c r="T5243" s="372"/>
      <c r="U5243" s="372"/>
      <c r="V5243" s="372"/>
    </row>
    <row r="5244" spans="1:22">
      <c r="A5244" s="52"/>
      <c r="B5244" s="50">
        <f t="shared" si="89"/>
        <v>5222</v>
      </c>
      <c r="C5244" s="913"/>
      <c r="D5244" s="913"/>
      <c r="E5244" s="913"/>
      <c r="F5244" s="55"/>
      <c r="L5244" s="372"/>
      <c r="M5244" s="372"/>
      <c r="S5244" s="378"/>
      <c r="T5244" s="372"/>
      <c r="U5244" s="372"/>
      <c r="V5244" s="372"/>
    </row>
    <row r="5245" spans="1:22">
      <c r="A5245" s="52"/>
      <c r="B5245" s="50">
        <f t="shared" si="89"/>
        <v>5223</v>
      </c>
      <c r="C5245" s="913"/>
      <c r="D5245" s="913"/>
      <c r="E5245" s="913"/>
      <c r="F5245" s="55"/>
      <c r="L5245" s="372"/>
      <c r="M5245" s="372"/>
      <c r="S5245" s="378"/>
      <c r="T5245" s="372"/>
      <c r="U5245" s="372"/>
      <c r="V5245" s="372"/>
    </row>
    <row r="5246" spans="1:22">
      <c r="A5246" s="52"/>
      <c r="B5246" s="50">
        <f t="shared" si="89"/>
        <v>5224</v>
      </c>
      <c r="C5246" s="913"/>
      <c r="D5246" s="913"/>
      <c r="E5246" s="913"/>
      <c r="F5246" s="55"/>
      <c r="L5246" s="372"/>
      <c r="M5246" s="372"/>
      <c r="S5246" s="378"/>
      <c r="T5246" s="372"/>
      <c r="U5246" s="372"/>
      <c r="V5246" s="372"/>
    </row>
    <row r="5247" spans="1:22">
      <c r="A5247" s="52"/>
      <c r="B5247" s="50">
        <f t="shared" si="89"/>
        <v>5225</v>
      </c>
      <c r="C5247" s="913"/>
      <c r="D5247" s="913"/>
      <c r="E5247" s="913"/>
      <c r="F5247" s="55"/>
      <c r="L5247" s="372"/>
      <c r="M5247" s="372"/>
      <c r="S5247" s="378"/>
      <c r="T5247" s="372"/>
      <c r="U5247" s="372"/>
      <c r="V5247" s="372"/>
    </row>
    <row r="5248" spans="1:22">
      <c r="A5248" s="52"/>
      <c r="B5248" s="50">
        <f t="shared" si="89"/>
        <v>5226</v>
      </c>
      <c r="C5248" s="913"/>
      <c r="D5248" s="913"/>
      <c r="E5248" s="913"/>
      <c r="F5248" s="55"/>
      <c r="L5248" s="372"/>
      <c r="M5248" s="372"/>
      <c r="S5248" s="378"/>
      <c r="T5248" s="372"/>
      <c r="U5248" s="372"/>
      <c r="V5248" s="372"/>
    </row>
    <row r="5249" spans="1:22">
      <c r="A5249" s="52"/>
      <c r="B5249" s="50">
        <f t="shared" si="89"/>
        <v>5227</v>
      </c>
      <c r="C5249" s="913"/>
      <c r="D5249" s="913"/>
      <c r="E5249" s="913"/>
      <c r="F5249" s="55"/>
      <c r="L5249" s="372"/>
      <c r="M5249" s="372"/>
      <c r="S5249" s="378"/>
      <c r="T5249" s="372"/>
      <c r="U5249" s="372"/>
      <c r="V5249" s="372"/>
    </row>
    <row r="5250" spans="1:22">
      <c r="A5250" s="52"/>
      <c r="B5250" s="50">
        <f t="shared" si="89"/>
        <v>5228</v>
      </c>
      <c r="C5250" s="913"/>
      <c r="D5250" s="913"/>
      <c r="E5250" s="913"/>
      <c r="F5250" s="55"/>
      <c r="L5250" s="372"/>
      <c r="M5250" s="372"/>
      <c r="S5250" s="378"/>
      <c r="T5250" s="372"/>
      <c r="U5250" s="372"/>
      <c r="V5250" s="372"/>
    </row>
    <row r="5251" spans="1:22">
      <c r="A5251" s="52"/>
      <c r="B5251" s="50">
        <f t="shared" si="89"/>
        <v>5229</v>
      </c>
      <c r="C5251" s="913"/>
      <c r="D5251" s="913"/>
      <c r="E5251" s="913"/>
      <c r="F5251" s="55"/>
      <c r="L5251" s="372"/>
      <c r="M5251" s="372"/>
      <c r="S5251" s="378"/>
      <c r="T5251" s="372"/>
      <c r="U5251" s="372"/>
      <c r="V5251" s="372"/>
    </row>
    <row r="5252" spans="1:22">
      <c r="A5252" s="52"/>
      <c r="B5252" s="50">
        <f t="shared" si="89"/>
        <v>5230</v>
      </c>
      <c r="C5252" s="913"/>
      <c r="D5252" s="913"/>
      <c r="E5252" s="913"/>
      <c r="F5252" s="55"/>
      <c r="L5252" s="372"/>
      <c r="M5252" s="372"/>
      <c r="S5252" s="378"/>
      <c r="T5252" s="372"/>
      <c r="U5252" s="372"/>
      <c r="V5252" s="372"/>
    </row>
    <row r="5253" spans="1:22">
      <c r="A5253" s="52"/>
      <c r="B5253" s="50">
        <f t="shared" si="89"/>
        <v>5231</v>
      </c>
      <c r="C5253" s="913"/>
      <c r="D5253" s="913"/>
      <c r="E5253" s="913"/>
      <c r="F5253" s="55"/>
      <c r="L5253" s="372"/>
      <c r="M5253" s="372"/>
      <c r="S5253" s="378"/>
      <c r="T5253" s="372"/>
      <c r="U5253" s="372"/>
      <c r="V5253" s="372"/>
    </row>
    <row r="5254" spans="1:22">
      <c r="A5254" s="52"/>
      <c r="B5254" s="50">
        <f t="shared" si="89"/>
        <v>5232</v>
      </c>
      <c r="C5254" s="913"/>
      <c r="D5254" s="913"/>
      <c r="E5254" s="913"/>
      <c r="F5254" s="55"/>
      <c r="L5254" s="372"/>
      <c r="M5254" s="372"/>
      <c r="S5254" s="378"/>
      <c r="T5254" s="372"/>
      <c r="U5254" s="372"/>
      <c r="V5254" s="372"/>
    </row>
    <row r="5255" spans="1:22">
      <c r="A5255" s="52"/>
      <c r="B5255" s="50">
        <f t="shared" si="89"/>
        <v>5233</v>
      </c>
      <c r="C5255" s="913"/>
      <c r="D5255" s="913"/>
      <c r="E5255" s="913"/>
      <c r="F5255" s="55"/>
      <c r="L5255" s="372"/>
      <c r="M5255" s="372"/>
      <c r="S5255" s="378"/>
      <c r="T5255" s="372"/>
      <c r="U5255" s="372"/>
      <c r="V5255" s="372"/>
    </row>
    <row r="5256" spans="1:22">
      <c r="A5256" s="52"/>
      <c r="B5256" s="50">
        <f t="shared" si="89"/>
        <v>5234</v>
      </c>
      <c r="C5256" s="913"/>
      <c r="D5256" s="913"/>
      <c r="E5256" s="913"/>
      <c r="F5256" s="55"/>
      <c r="L5256" s="372"/>
      <c r="M5256" s="372"/>
      <c r="S5256" s="378"/>
      <c r="T5256" s="372"/>
      <c r="U5256" s="372"/>
      <c r="V5256" s="372"/>
    </row>
    <row r="5257" spans="1:22">
      <c r="A5257" s="52"/>
      <c r="B5257" s="50">
        <f t="shared" si="89"/>
        <v>5235</v>
      </c>
      <c r="C5257" s="913"/>
      <c r="D5257" s="913"/>
      <c r="E5257" s="913"/>
      <c r="F5257" s="55"/>
      <c r="L5257" s="372"/>
      <c r="M5257" s="372"/>
      <c r="S5257" s="378"/>
      <c r="T5257" s="372"/>
      <c r="U5257" s="372"/>
      <c r="V5257" s="372"/>
    </row>
    <row r="5258" spans="1:22">
      <c r="A5258" s="52"/>
      <c r="B5258" s="50">
        <f t="shared" si="89"/>
        <v>5236</v>
      </c>
      <c r="C5258" s="913"/>
      <c r="D5258" s="913"/>
      <c r="E5258" s="913"/>
      <c r="F5258" s="55"/>
      <c r="L5258" s="372"/>
      <c r="M5258" s="372"/>
      <c r="S5258" s="378"/>
      <c r="T5258" s="372"/>
      <c r="U5258" s="372"/>
      <c r="V5258" s="372"/>
    </row>
    <row r="5259" spans="1:22">
      <c r="A5259" s="52"/>
      <c r="B5259" s="50">
        <f t="shared" si="89"/>
        <v>5237</v>
      </c>
      <c r="C5259" s="913"/>
      <c r="D5259" s="913"/>
      <c r="E5259" s="913"/>
      <c r="F5259" s="55"/>
      <c r="L5259" s="372"/>
      <c r="M5259" s="372"/>
      <c r="S5259" s="378"/>
      <c r="T5259" s="372"/>
      <c r="U5259" s="372"/>
      <c r="V5259" s="372"/>
    </row>
    <row r="5260" spans="1:22">
      <c r="A5260" s="52"/>
      <c r="B5260" s="50">
        <f t="shared" si="89"/>
        <v>5238</v>
      </c>
      <c r="C5260" s="913"/>
      <c r="D5260" s="913"/>
      <c r="E5260" s="913"/>
      <c r="F5260" s="55"/>
      <c r="L5260" s="372"/>
      <c r="M5260" s="372"/>
      <c r="S5260" s="378"/>
      <c r="T5260" s="372"/>
      <c r="U5260" s="372"/>
      <c r="V5260" s="372"/>
    </row>
    <row r="5261" spans="1:22">
      <c r="A5261" s="52"/>
      <c r="B5261" s="50">
        <f t="shared" si="89"/>
        <v>5239</v>
      </c>
      <c r="C5261" s="913"/>
      <c r="D5261" s="913"/>
      <c r="E5261" s="913"/>
      <c r="F5261" s="55"/>
      <c r="L5261" s="372"/>
      <c r="M5261" s="372"/>
      <c r="S5261" s="378"/>
      <c r="T5261" s="372"/>
      <c r="U5261" s="372"/>
      <c r="V5261" s="372"/>
    </row>
    <row r="5262" spans="1:22">
      <c r="A5262" s="52"/>
      <c r="B5262" s="50">
        <f t="shared" si="89"/>
        <v>5240</v>
      </c>
      <c r="C5262" s="913"/>
      <c r="D5262" s="913"/>
      <c r="E5262" s="913"/>
      <c r="F5262" s="55"/>
      <c r="L5262" s="372"/>
      <c r="M5262" s="372"/>
      <c r="S5262" s="378"/>
      <c r="T5262" s="372"/>
      <c r="U5262" s="372"/>
      <c r="V5262" s="372"/>
    </row>
    <row r="5263" spans="1:22">
      <c r="A5263" s="52"/>
      <c r="B5263" s="50">
        <f t="shared" si="89"/>
        <v>5241</v>
      </c>
      <c r="C5263" s="913"/>
      <c r="D5263" s="913"/>
      <c r="E5263" s="913"/>
      <c r="F5263" s="55"/>
      <c r="L5263" s="372"/>
      <c r="M5263" s="372"/>
      <c r="S5263" s="378"/>
      <c r="T5263" s="372"/>
      <c r="U5263" s="372"/>
      <c r="V5263" s="372"/>
    </row>
    <row r="5264" spans="1:22">
      <c r="A5264" s="52"/>
      <c r="B5264" s="50">
        <f t="shared" si="89"/>
        <v>5242</v>
      </c>
      <c r="C5264" s="913"/>
      <c r="D5264" s="913"/>
      <c r="E5264" s="913"/>
      <c r="F5264" s="55"/>
      <c r="L5264" s="372"/>
      <c r="M5264" s="372"/>
      <c r="S5264" s="378"/>
      <c r="T5264" s="372"/>
      <c r="U5264" s="372"/>
      <c r="V5264" s="372"/>
    </row>
    <row r="5265" spans="1:22">
      <c r="A5265" s="52"/>
      <c r="B5265" s="50">
        <f t="shared" si="89"/>
        <v>5243</v>
      </c>
      <c r="C5265" s="913"/>
      <c r="D5265" s="913"/>
      <c r="E5265" s="913"/>
      <c r="F5265" s="55"/>
      <c r="L5265" s="372"/>
      <c r="M5265" s="372"/>
      <c r="S5265" s="378"/>
      <c r="T5265" s="372"/>
      <c r="U5265" s="372"/>
      <c r="V5265" s="372"/>
    </row>
    <row r="5266" spans="1:22">
      <c r="A5266" s="52"/>
      <c r="B5266" s="50">
        <f t="shared" si="89"/>
        <v>5244</v>
      </c>
      <c r="C5266" s="913"/>
      <c r="D5266" s="913"/>
      <c r="E5266" s="913"/>
      <c r="F5266" s="55"/>
      <c r="L5266" s="372"/>
      <c r="M5266" s="372"/>
      <c r="S5266" s="378"/>
      <c r="T5266" s="372"/>
      <c r="U5266" s="372"/>
      <c r="V5266" s="372"/>
    </row>
    <row r="5267" spans="1:22">
      <c r="A5267" s="52"/>
      <c r="B5267" s="50">
        <f t="shared" si="89"/>
        <v>5245</v>
      </c>
      <c r="C5267" s="913"/>
      <c r="D5267" s="913"/>
      <c r="E5267" s="913"/>
      <c r="F5267" s="55"/>
      <c r="L5267" s="372"/>
      <c r="M5267" s="372"/>
      <c r="S5267" s="378"/>
      <c r="T5267" s="372"/>
      <c r="U5267" s="372"/>
      <c r="V5267" s="372"/>
    </row>
    <row r="5268" spans="1:22">
      <c r="A5268" s="52"/>
      <c r="B5268" s="50">
        <f t="shared" si="89"/>
        <v>5246</v>
      </c>
      <c r="C5268" s="913"/>
      <c r="D5268" s="913"/>
      <c r="E5268" s="913"/>
      <c r="F5268" s="55"/>
      <c r="L5268" s="372"/>
      <c r="M5268" s="372"/>
      <c r="S5268" s="378"/>
      <c r="T5268" s="372"/>
      <c r="U5268" s="372"/>
      <c r="V5268" s="372"/>
    </row>
    <row r="5269" spans="1:22">
      <c r="A5269" s="52"/>
      <c r="B5269" s="50">
        <f t="shared" si="89"/>
        <v>5247</v>
      </c>
      <c r="C5269" s="913"/>
      <c r="D5269" s="913"/>
      <c r="E5269" s="913"/>
      <c r="F5269" s="55"/>
      <c r="L5269" s="372"/>
      <c r="M5269" s="372"/>
      <c r="S5269" s="378"/>
      <c r="T5269" s="372"/>
      <c r="U5269" s="372"/>
      <c r="V5269" s="372"/>
    </row>
    <row r="5270" spans="1:22">
      <c r="A5270" s="52"/>
      <c r="B5270" s="50">
        <f t="shared" si="89"/>
        <v>5248</v>
      </c>
      <c r="C5270" s="913"/>
      <c r="D5270" s="913"/>
      <c r="E5270" s="913"/>
      <c r="F5270" s="55"/>
      <c r="L5270" s="372"/>
      <c r="M5270" s="372"/>
      <c r="S5270" s="378"/>
      <c r="T5270" s="372"/>
      <c r="U5270" s="372"/>
      <c r="V5270" s="372"/>
    </row>
    <row r="5271" spans="1:22">
      <c r="A5271" s="52"/>
      <c r="B5271" s="50">
        <f t="shared" si="89"/>
        <v>5249</v>
      </c>
      <c r="C5271" s="913"/>
      <c r="D5271" s="913"/>
      <c r="E5271" s="913"/>
      <c r="F5271" s="55"/>
      <c r="L5271" s="372"/>
      <c r="M5271" s="372"/>
      <c r="S5271" s="378"/>
      <c r="T5271" s="372"/>
      <c r="U5271" s="372"/>
      <c r="V5271" s="372"/>
    </row>
    <row r="5272" spans="1:22">
      <c r="A5272" s="52"/>
      <c r="B5272" s="50">
        <f t="shared" si="89"/>
        <v>5250</v>
      </c>
      <c r="C5272" s="913"/>
      <c r="D5272" s="913"/>
      <c r="E5272" s="913"/>
      <c r="F5272" s="55"/>
      <c r="L5272" s="372"/>
      <c r="M5272" s="372"/>
      <c r="S5272" s="378"/>
      <c r="T5272" s="372"/>
      <c r="U5272" s="372"/>
      <c r="V5272" s="372"/>
    </row>
    <row r="5273" spans="1:22">
      <c r="A5273" s="52"/>
      <c r="B5273" s="50">
        <f t="shared" ref="B5273:B5336" si="90">B5272+1</f>
        <v>5251</v>
      </c>
      <c r="C5273" s="913"/>
      <c r="D5273" s="913"/>
      <c r="E5273" s="913"/>
      <c r="F5273" s="55"/>
      <c r="L5273" s="372"/>
      <c r="M5273" s="372"/>
      <c r="S5273" s="378"/>
      <c r="T5273" s="372"/>
      <c r="U5273" s="372"/>
      <c r="V5273" s="372"/>
    </row>
    <row r="5274" spans="1:22">
      <c r="A5274" s="52"/>
      <c r="B5274" s="50">
        <f t="shared" si="90"/>
        <v>5252</v>
      </c>
      <c r="C5274" s="913"/>
      <c r="D5274" s="913"/>
      <c r="E5274" s="913"/>
      <c r="F5274" s="55"/>
      <c r="L5274" s="372"/>
      <c r="M5274" s="372"/>
      <c r="S5274" s="378"/>
      <c r="T5274" s="372"/>
      <c r="U5274" s="372"/>
      <c r="V5274" s="372"/>
    </row>
    <row r="5275" spans="1:22">
      <c r="A5275" s="52"/>
      <c r="B5275" s="50">
        <f t="shared" si="90"/>
        <v>5253</v>
      </c>
      <c r="C5275" s="913"/>
      <c r="D5275" s="913"/>
      <c r="E5275" s="913"/>
      <c r="F5275" s="55"/>
      <c r="L5275" s="372"/>
      <c r="M5275" s="372"/>
      <c r="S5275" s="378"/>
      <c r="T5275" s="372"/>
      <c r="U5275" s="372"/>
      <c r="V5275" s="372"/>
    </row>
    <row r="5276" spans="1:22">
      <c r="A5276" s="52"/>
      <c r="B5276" s="50">
        <f t="shared" si="90"/>
        <v>5254</v>
      </c>
      <c r="C5276" s="913"/>
      <c r="D5276" s="913"/>
      <c r="E5276" s="913"/>
      <c r="F5276" s="55"/>
      <c r="L5276" s="372"/>
      <c r="M5276" s="372"/>
      <c r="S5276" s="378"/>
      <c r="T5276" s="372"/>
      <c r="U5276" s="372"/>
      <c r="V5276" s="372"/>
    </row>
    <row r="5277" spans="1:22">
      <c r="A5277" s="52"/>
      <c r="B5277" s="50">
        <f t="shared" si="90"/>
        <v>5255</v>
      </c>
      <c r="C5277" s="913"/>
      <c r="D5277" s="913"/>
      <c r="E5277" s="913"/>
      <c r="F5277" s="55"/>
      <c r="L5277" s="372"/>
      <c r="M5277" s="372"/>
      <c r="S5277" s="378"/>
      <c r="T5277" s="372"/>
      <c r="U5277" s="372"/>
      <c r="V5277" s="372"/>
    </row>
    <row r="5278" spans="1:22">
      <c r="A5278" s="52"/>
      <c r="B5278" s="50">
        <f t="shared" si="90"/>
        <v>5256</v>
      </c>
      <c r="C5278" s="913"/>
      <c r="D5278" s="913"/>
      <c r="E5278" s="913"/>
      <c r="F5278" s="55"/>
      <c r="L5278" s="372"/>
      <c r="M5278" s="372"/>
      <c r="S5278" s="378"/>
      <c r="T5278" s="372"/>
      <c r="U5278" s="372"/>
      <c r="V5278" s="372"/>
    </row>
    <row r="5279" spans="1:22">
      <c r="A5279" s="52"/>
      <c r="B5279" s="50">
        <f t="shared" si="90"/>
        <v>5257</v>
      </c>
      <c r="C5279" s="913"/>
      <c r="D5279" s="913"/>
      <c r="E5279" s="913"/>
      <c r="F5279" s="55"/>
      <c r="L5279" s="372"/>
      <c r="M5279" s="372"/>
      <c r="S5279" s="378"/>
      <c r="T5279" s="372"/>
      <c r="U5279" s="372"/>
      <c r="V5279" s="372"/>
    </row>
    <row r="5280" spans="1:22">
      <c r="A5280" s="52"/>
      <c r="B5280" s="50">
        <f t="shared" si="90"/>
        <v>5258</v>
      </c>
      <c r="C5280" s="913"/>
      <c r="D5280" s="913"/>
      <c r="E5280" s="913"/>
      <c r="F5280" s="55"/>
      <c r="L5280" s="372"/>
      <c r="M5280" s="372"/>
      <c r="S5280" s="378"/>
      <c r="T5280" s="372"/>
      <c r="U5280" s="372"/>
      <c r="V5280" s="372"/>
    </row>
    <row r="5281" spans="1:22">
      <c r="A5281" s="52"/>
      <c r="B5281" s="50">
        <f t="shared" si="90"/>
        <v>5259</v>
      </c>
      <c r="C5281" s="913"/>
      <c r="D5281" s="913"/>
      <c r="E5281" s="913"/>
      <c r="F5281" s="55"/>
      <c r="L5281" s="372"/>
      <c r="M5281" s="372"/>
      <c r="S5281" s="378"/>
      <c r="T5281" s="372"/>
      <c r="U5281" s="372"/>
      <c r="V5281" s="372"/>
    </row>
    <row r="5282" spans="1:22">
      <c r="A5282" s="52"/>
      <c r="B5282" s="50">
        <f t="shared" si="90"/>
        <v>5260</v>
      </c>
      <c r="C5282" s="913"/>
      <c r="D5282" s="913"/>
      <c r="E5282" s="913"/>
      <c r="F5282" s="55"/>
      <c r="L5282" s="372"/>
      <c r="M5282" s="372"/>
      <c r="S5282" s="378"/>
      <c r="T5282" s="372"/>
      <c r="U5282" s="372"/>
      <c r="V5282" s="372"/>
    </row>
    <row r="5283" spans="1:22">
      <c r="A5283" s="52"/>
      <c r="B5283" s="50">
        <f t="shared" si="90"/>
        <v>5261</v>
      </c>
      <c r="C5283" s="913"/>
      <c r="D5283" s="913"/>
      <c r="E5283" s="913"/>
      <c r="F5283" s="55"/>
      <c r="L5283" s="372"/>
      <c r="M5283" s="372"/>
      <c r="S5283" s="378"/>
      <c r="T5283" s="372"/>
      <c r="U5283" s="372"/>
      <c r="V5283" s="372"/>
    </row>
    <row r="5284" spans="1:22">
      <c r="A5284" s="52"/>
      <c r="B5284" s="50">
        <f t="shared" si="90"/>
        <v>5262</v>
      </c>
      <c r="C5284" s="913"/>
      <c r="D5284" s="913"/>
      <c r="E5284" s="913"/>
      <c r="F5284" s="55"/>
      <c r="L5284" s="372"/>
      <c r="M5284" s="372"/>
      <c r="S5284" s="378"/>
      <c r="T5284" s="372"/>
      <c r="U5284" s="372"/>
      <c r="V5284" s="372"/>
    </row>
    <row r="5285" spans="1:22">
      <c r="A5285" s="52"/>
      <c r="B5285" s="50">
        <f t="shared" si="90"/>
        <v>5263</v>
      </c>
      <c r="C5285" s="913"/>
      <c r="D5285" s="913"/>
      <c r="E5285" s="913"/>
      <c r="F5285" s="55"/>
      <c r="L5285" s="372"/>
      <c r="M5285" s="372"/>
      <c r="S5285" s="378"/>
      <c r="T5285" s="372"/>
      <c r="U5285" s="372"/>
      <c r="V5285" s="372"/>
    </row>
    <row r="5286" spans="1:22">
      <c r="A5286" s="52"/>
      <c r="B5286" s="50">
        <f t="shared" si="90"/>
        <v>5264</v>
      </c>
      <c r="C5286" s="913"/>
      <c r="D5286" s="913"/>
      <c r="E5286" s="913"/>
      <c r="F5286" s="55"/>
      <c r="L5286" s="372"/>
      <c r="M5286" s="372"/>
      <c r="S5286" s="378"/>
      <c r="T5286" s="372"/>
      <c r="U5286" s="372"/>
      <c r="V5286" s="372"/>
    </row>
    <row r="5287" spans="1:22">
      <c r="A5287" s="52"/>
      <c r="B5287" s="50">
        <f t="shared" si="90"/>
        <v>5265</v>
      </c>
      <c r="C5287" s="913"/>
      <c r="D5287" s="913"/>
      <c r="E5287" s="913"/>
      <c r="F5287" s="55"/>
      <c r="L5287" s="372"/>
      <c r="M5287" s="372"/>
      <c r="S5287" s="378"/>
      <c r="T5287" s="372"/>
      <c r="U5287" s="372"/>
      <c r="V5287" s="372"/>
    </row>
    <row r="5288" spans="1:22">
      <c r="A5288" s="52"/>
      <c r="B5288" s="50">
        <f t="shared" si="90"/>
        <v>5266</v>
      </c>
      <c r="C5288" s="913"/>
      <c r="D5288" s="913"/>
      <c r="E5288" s="913"/>
      <c r="F5288" s="55"/>
      <c r="L5288" s="372"/>
      <c r="M5288" s="372"/>
      <c r="S5288" s="378"/>
      <c r="T5288" s="372"/>
      <c r="U5288" s="372"/>
      <c r="V5288" s="372"/>
    </row>
    <row r="5289" spans="1:22">
      <c r="A5289" s="52"/>
      <c r="B5289" s="50">
        <f t="shared" si="90"/>
        <v>5267</v>
      </c>
      <c r="C5289" s="913"/>
      <c r="D5289" s="913"/>
      <c r="E5289" s="913"/>
      <c r="F5289" s="55"/>
      <c r="L5289" s="372"/>
      <c r="M5289" s="372"/>
      <c r="S5289" s="378"/>
      <c r="T5289" s="372"/>
      <c r="U5289" s="372"/>
      <c r="V5289" s="372"/>
    </row>
    <row r="5290" spans="1:22">
      <c r="A5290" s="52"/>
      <c r="B5290" s="50">
        <f t="shared" si="90"/>
        <v>5268</v>
      </c>
      <c r="C5290" s="913"/>
      <c r="D5290" s="913"/>
      <c r="E5290" s="913"/>
      <c r="F5290" s="55"/>
      <c r="L5290" s="372"/>
      <c r="M5290" s="372"/>
      <c r="S5290" s="378"/>
      <c r="T5290" s="372"/>
      <c r="U5290" s="372"/>
      <c r="V5290" s="372"/>
    </row>
    <row r="5291" spans="1:22">
      <c r="A5291" s="52"/>
      <c r="B5291" s="50">
        <f t="shared" si="90"/>
        <v>5269</v>
      </c>
      <c r="C5291" s="913"/>
      <c r="D5291" s="913"/>
      <c r="E5291" s="913"/>
      <c r="F5291" s="55"/>
      <c r="L5291" s="372"/>
      <c r="M5291" s="372"/>
      <c r="S5291" s="378"/>
      <c r="T5291" s="372"/>
      <c r="U5291" s="372"/>
      <c r="V5291" s="372"/>
    </row>
    <row r="5292" spans="1:22">
      <c r="A5292" s="52"/>
      <c r="B5292" s="50">
        <f t="shared" si="90"/>
        <v>5270</v>
      </c>
      <c r="C5292" s="913"/>
      <c r="D5292" s="913"/>
      <c r="E5292" s="913"/>
      <c r="F5292" s="55"/>
      <c r="L5292" s="372"/>
      <c r="M5292" s="372"/>
      <c r="S5292" s="378"/>
      <c r="T5292" s="372"/>
      <c r="U5292" s="372"/>
      <c r="V5292" s="372"/>
    </row>
    <row r="5293" spans="1:22">
      <c r="A5293" s="52"/>
      <c r="B5293" s="50">
        <f t="shared" si="90"/>
        <v>5271</v>
      </c>
      <c r="C5293" s="913"/>
      <c r="D5293" s="913"/>
      <c r="E5293" s="913"/>
      <c r="F5293" s="55"/>
      <c r="L5293" s="372"/>
      <c r="M5293" s="372"/>
      <c r="S5293" s="378"/>
      <c r="T5293" s="372"/>
      <c r="U5293" s="372"/>
      <c r="V5293" s="372"/>
    </row>
    <row r="5294" spans="1:22">
      <c r="A5294" s="52"/>
      <c r="B5294" s="50">
        <f t="shared" si="90"/>
        <v>5272</v>
      </c>
      <c r="C5294" s="913"/>
      <c r="D5294" s="913"/>
      <c r="E5294" s="913"/>
      <c r="F5294" s="55"/>
      <c r="L5294" s="372"/>
      <c r="M5294" s="372"/>
      <c r="S5294" s="378"/>
      <c r="T5294" s="372"/>
      <c r="U5294" s="372"/>
      <c r="V5294" s="372"/>
    </row>
    <row r="5295" spans="1:22">
      <c r="A5295" s="52"/>
      <c r="B5295" s="50">
        <f t="shared" si="90"/>
        <v>5273</v>
      </c>
      <c r="C5295" s="913"/>
      <c r="D5295" s="913"/>
      <c r="E5295" s="913"/>
      <c r="F5295" s="55"/>
      <c r="L5295" s="372"/>
      <c r="M5295" s="372"/>
      <c r="S5295" s="378"/>
      <c r="T5295" s="372"/>
      <c r="U5295" s="372"/>
      <c r="V5295" s="372"/>
    </row>
    <row r="5296" spans="1:22">
      <c r="A5296" s="52"/>
      <c r="B5296" s="50">
        <f t="shared" si="90"/>
        <v>5274</v>
      </c>
      <c r="C5296" s="913"/>
      <c r="D5296" s="913"/>
      <c r="E5296" s="913"/>
      <c r="F5296" s="55"/>
      <c r="L5296" s="372"/>
      <c r="M5296" s="372"/>
      <c r="S5296" s="378"/>
      <c r="T5296" s="372"/>
      <c r="U5296" s="372"/>
      <c r="V5296" s="372"/>
    </row>
    <row r="5297" spans="1:22">
      <c r="A5297" s="52"/>
      <c r="B5297" s="50">
        <f t="shared" si="90"/>
        <v>5275</v>
      </c>
      <c r="C5297" s="913"/>
      <c r="D5297" s="913"/>
      <c r="E5297" s="913"/>
      <c r="F5297" s="55"/>
      <c r="L5297" s="372"/>
      <c r="M5297" s="372"/>
      <c r="S5297" s="378"/>
      <c r="T5297" s="372"/>
      <c r="U5297" s="372"/>
      <c r="V5297" s="372"/>
    </row>
    <row r="5298" spans="1:22">
      <c r="A5298" s="52"/>
      <c r="B5298" s="50">
        <f t="shared" si="90"/>
        <v>5276</v>
      </c>
      <c r="C5298" s="913"/>
      <c r="D5298" s="913"/>
      <c r="E5298" s="913"/>
      <c r="F5298" s="55"/>
      <c r="L5298" s="372"/>
      <c r="M5298" s="372"/>
      <c r="S5298" s="378"/>
      <c r="T5298" s="372"/>
      <c r="U5298" s="372"/>
      <c r="V5298" s="372"/>
    </row>
    <row r="5299" spans="1:22">
      <c r="A5299" s="52"/>
      <c r="B5299" s="50">
        <f t="shared" si="90"/>
        <v>5277</v>
      </c>
      <c r="C5299" s="913"/>
      <c r="D5299" s="913"/>
      <c r="E5299" s="913"/>
      <c r="F5299" s="55"/>
      <c r="L5299" s="372"/>
      <c r="M5299" s="372"/>
      <c r="S5299" s="378"/>
      <c r="T5299" s="372"/>
      <c r="U5299" s="372"/>
      <c r="V5299" s="372"/>
    </row>
    <row r="5300" spans="1:22">
      <c r="A5300" s="52"/>
      <c r="B5300" s="50">
        <f t="shared" si="90"/>
        <v>5278</v>
      </c>
      <c r="C5300" s="913"/>
      <c r="D5300" s="913"/>
      <c r="E5300" s="913"/>
      <c r="F5300" s="55"/>
      <c r="L5300" s="372"/>
      <c r="M5300" s="372"/>
      <c r="S5300" s="378"/>
      <c r="T5300" s="372"/>
      <c r="U5300" s="372"/>
      <c r="V5300" s="372"/>
    </row>
    <row r="5301" spans="1:22">
      <c r="A5301" s="52"/>
      <c r="B5301" s="50">
        <f t="shared" si="90"/>
        <v>5279</v>
      </c>
      <c r="C5301" s="913"/>
      <c r="D5301" s="913"/>
      <c r="E5301" s="913"/>
      <c r="F5301" s="55"/>
      <c r="L5301" s="372"/>
      <c r="M5301" s="372"/>
      <c r="S5301" s="378"/>
      <c r="T5301" s="372"/>
      <c r="U5301" s="372"/>
      <c r="V5301" s="372"/>
    </row>
    <row r="5302" spans="1:22">
      <c r="A5302" s="52"/>
      <c r="B5302" s="50">
        <f t="shared" si="90"/>
        <v>5280</v>
      </c>
      <c r="C5302" s="913"/>
      <c r="D5302" s="913"/>
      <c r="E5302" s="913"/>
      <c r="F5302" s="55"/>
      <c r="L5302" s="372"/>
      <c r="M5302" s="372"/>
      <c r="S5302" s="378"/>
      <c r="T5302" s="372"/>
      <c r="U5302" s="372"/>
      <c r="V5302" s="372"/>
    </row>
    <row r="5303" spans="1:22">
      <c r="A5303" s="52"/>
      <c r="B5303" s="50">
        <f t="shared" si="90"/>
        <v>5281</v>
      </c>
      <c r="C5303" s="913"/>
      <c r="D5303" s="913"/>
      <c r="E5303" s="913"/>
      <c r="F5303" s="55"/>
      <c r="L5303" s="372"/>
      <c r="M5303" s="372"/>
      <c r="S5303" s="378"/>
      <c r="T5303" s="372"/>
      <c r="U5303" s="372"/>
      <c r="V5303" s="372"/>
    </row>
    <row r="5304" spans="1:22">
      <c r="A5304" s="52"/>
      <c r="B5304" s="50">
        <f t="shared" si="90"/>
        <v>5282</v>
      </c>
      <c r="C5304" s="913"/>
      <c r="D5304" s="913"/>
      <c r="E5304" s="913"/>
      <c r="F5304" s="55"/>
      <c r="L5304" s="372"/>
      <c r="M5304" s="372"/>
      <c r="S5304" s="378"/>
      <c r="T5304" s="372"/>
      <c r="U5304" s="372"/>
      <c r="V5304" s="372"/>
    </row>
    <row r="5305" spans="1:22">
      <c r="A5305" s="52"/>
      <c r="B5305" s="50">
        <f t="shared" si="90"/>
        <v>5283</v>
      </c>
      <c r="C5305" s="913"/>
      <c r="D5305" s="913"/>
      <c r="E5305" s="913"/>
      <c r="F5305" s="55"/>
      <c r="L5305" s="372"/>
      <c r="M5305" s="372"/>
      <c r="S5305" s="378"/>
      <c r="T5305" s="372"/>
      <c r="U5305" s="372"/>
      <c r="V5305" s="372"/>
    </row>
    <row r="5306" spans="1:22">
      <c r="A5306" s="52"/>
      <c r="B5306" s="50">
        <f t="shared" si="90"/>
        <v>5284</v>
      </c>
      <c r="C5306" s="913"/>
      <c r="D5306" s="913"/>
      <c r="E5306" s="913"/>
      <c r="F5306" s="55"/>
      <c r="L5306" s="372"/>
      <c r="M5306" s="372"/>
      <c r="S5306" s="378"/>
      <c r="T5306" s="372"/>
      <c r="U5306" s="372"/>
      <c r="V5306" s="372"/>
    </row>
    <row r="5307" spans="1:22">
      <c r="A5307" s="52"/>
      <c r="B5307" s="50">
        <f t="shared" si="90"/>
        <v>5285</v>
      </c>
      <c r="C5307" s="913"/>
      <c r="D5307" s="913"/>
      <c r="E5307" s="913"/>
      <c r="F5307" s="55"/>
      <c r="L5307" s="372"/>
      <c r="M5307" s="372"/>
      <c r="S5307" s="378"/>
      <c r="T5307" s="372"/>
      <c r="U5307" s="372"/>
      <c r="V5307" s="372"/>
    </row>
    <row r="5308" spans="1:22">
      <c r="A5308" s="52"/>
      <c r="B5308" s="50">
        <f t="shared" si="90"/>
        <v>5286</v>
      </c>
      <c r="C5308" s="913"/>
      <c r="D5308" s="913"/>
      <c r="E5308" s="913"/>
      <c r="F5308" s="55"/>
      <c r="L5308" s="372"/>
      <c r="M5308" s="372"/>
      <c r="S5308" s="378"/>
      <c r="T5308" s="372"/>
      <c r="U5308" s="372"/>
      <c r="V5308" s="372"/>
    </row>
    <row r="5309" spans="1:22">
      <c r="A5309" s="52"/>
      <c r="B5309" s="50">
        <f t="shared" si="90"/>
        <v>5287</v>
      </c>
      <c r="C5309" s="913"/>
      <c r="D5309" s="913"/>
      <c r="E5309" s="913"/>
      <c r="F5309" s="55"/>
      <c r="L5309" s="372"/>
      <c r="M5309" s="372"/>
      <c r="S5309" s="378"/>
      <c r="T5309" s="372"/>
      <c r="U5309" s="372"/>
      <c r="V5309" s="372"/>
    </row>
    <row r="5310" spans="1:22">
      <c r="A5310" s="52"/>
      <c r="B5310" s="50">
        <f t="shared" si="90"/>
        <v>5288</v>
      </c>
      <c r="C5310" s="913"/>
      <c r="D5310" s="913"/>
      <c r="E5310" s="913"/>
      <c r="F5310" s="55"/>
      <c r="L5310" s="372"/>
      <c r="M5310" s="372"/>
      <c r="S5310" s="378"/>
      <c r="T5310" s="372"/>
      <c r="U5310" s="372"/>
      <c r="V5310" s="372"/>
    </row>
    <row r="5311" spans="1:22">
      <c r="A5311" s="52"/>
      <c r="B5311" s="50">
        <f t="shared" si="90"/>
        <v>5289</v>
      </c>
      <c r="C5311" s="913"/>
      <c r="D5311" s="913"/>
      <c r="E5311" s="913"/>
      <c r="F5311" s="55"/>
      <c r="L5311" s="372"/>
      <c r="M5311" s="372"/>
      <c r="S5311" s="378"/>
      <c r="T5311" s="372"/>
      <c r="U5311" s="372"/>
      <c r="V5311" s="372"/>
    </row>
    <row r="5312" spans="1:22">
      <c r="A5312" s="52"/>
      <c r="B5312" s="50">
        <f t="shared" si="90"/>
        <v>5290</v>
      </c>
      <c r="C5312" s="913"/>
      <c r="D5312" s="913"/>
      <c r="E5312" s="913"/>
      <c r="F5312" s="55"/>
      <c r="L5312" s="372"/>
      <c r="M5312" s="372"/>
      <c r="S5312" s="378"/>
      <c r="T5312" s="372"/>
      <c r="U5312" s="372"/>
      <c r="V5312" s="372"/>
    </row>
    <row r="5313" spans="1:22">
      <c r="A5313" s="52"/>
      <c r="B5313" s="50">
        <f t="shared" si="90"/>
        <v>5291</v>
      </c>
      <c r="C5313" s="913"/>
      <c r="D5313" s="913"/>
      <c r="E5313" s="913"/>
      <c r="F5313" s="55"/>
      <c r="L5313" s="372"/>
      <c r="M5313" s="372"/>
      <c r="S5313" s="378"/>
      <c r="T5313" s="372"/>
      <c r="U5313" s="372"/>
      <c r="V5313" s="372"/>
    </row>
    <row r="5314" spans="1:22">
      <c r="A5314" s="52"/>
      <c r="B5314" s="50">
        <f t="shared" si="90"/>
        <v>5292</v>
      </c>
      <c r="C5314" s="913"/>
      <c r="D5314" s="913"/>
      <c r="E5314" s="913"/>
      <c r="F5314" s="55"/>
      <c r="L5314" s="372"/>
      <c r="M5314" s="372"/>
      <c r="S5314" s="378"/>
      <c r="T5314" s="372"/>
      <c r="U5314" s="372"/>
      <c r="V5314" s="372"/>
    </row>
    <row r="5315" spans="1:22">
      <c r="A5315" s="52"/>
      <c r="B5315" s="50">
        <f t="shared" si="90"/>
        <v>5293</v>
      </c>
      <c r="C5315" s="913"/>
      <c r="D5315" s="913"/>
      <c r="E5315" s="913"/>
      <c r="F5315" s="55"/>
      <c r="L5315" s="372"/>
      <c r="M5315" s="372"/>
      <c r="S5315" s="378"/>
      <c r="T5315" s="372"/>
      <c r="U5315" s="372"/>
      <c r="V5315" s="372"/>
    </row>
    <row r="5316" spans="1:22">
      <c r="A5316" s="52"/>
      <c r="B5316" s="50">
        <f t="shared" si="90"/>
        <v>5294</v>
      </c>
      <c r="C5316" s="913"/>
      <c r="D5316" s="913"/>
      <c r="E5316" s="913"/>
      <c r="F5316" s="55"/>
      <c r="L5316" s="372"/>
      <c r="M5316" s="372"/>
      <c r="S5316" s="378"/>
      <c r="T5316" s="372"/>
      <c r="U5316" s="372"/>
      <c r="V5316" s="372"/>
    </row>
    <row r="5317" spans="1:22">
      <c r="A5317" s="52"/>
      <c r="B5317" s="50">
        <f t="shared" si="90"/>
        <v>5295</v>
      </c>
      <c r="C5317" s="913"/>
      <c r="D5317" s="913"/>
      <c r="E5317" s="913"/>
      <c r="F5317" s="55"/>
      <c r="L5317" s="372"/>
      <c r="M5317" s="372"/>
      <c r="S5317" s="378"/>
      <c r="T5317" s="372"/>
      <c r="U5317" s="372"/>
      <c r="V5317" s="372"/>
    </row>
    <row r="5318" spans="1:22">
      <c r="A5318" s="52"/>
      <c r="B5318" s="50">
        <f t="shared" si="90"/>
        <v>5296</v>
      </c>
      <c r="C5318" s="913"/>
      <c r="D5318" s="913"/>
      <c r="E5318" s="913"/>
      <c r="F5318" s="55"/>
      <c r="L5318" s="372"/>
      <c r="M5318" s="372"/>
      <c r="S5318" s="378"/>
      <c r="T5318" s="372"/>
      <c r="U5318" s="372"/>
      <c r="V5318" s="372"/>
    </row>
    <row r="5319" spans="1:22">
      <c r="A5319" s="52"/>
      <c r="B5319" s="50">
        <f t="shared" si="90"/>
        <v>5297</v>
      </c>
      <c r="C5319" s="913"/>
      <c r="D5319" s="913"/>
      <c r="E5319" s="913"/>
      <c r="F5319" s="55"/>
      <c r="L5319" s="372"/>
      <c r="M5319" s="372"/>
      <c r="S5319" s="378"/>
      <c r="T5319" s="372"/>
      <c r="U5319" s="372"/>
      <c r="V5319" s="372"/>
    </row>
    <row r="5320" spans="1:22">
      <c r="A5320" s="52"/>
      <c r="B5320" s="50">
        <f t="shared" si="90"/>
        <v>5298</v>
      </c>
      <c r="C5320" s="913"/>
      <c r="D5320" s="913"/>
      <c r="E5320" s="913"/>
      <c r="F5320" s="55"/>
      <c r="L5320" s="372"/>
      <c r="M5320" s="372"/>
      <c r="S5320" s="378"/>
      <c r="T5320" s="372"/>
      <c r="U5320" s="372"/>
      <c r="V5320" s="372"/>
    </row>
    <row r="5321" spans="1:22">
      <c r="A5321" s="52"/>
      <c r="B5321" s="50">
        <f t="shared" si="90"/>
        <v>5299</v>
      </c>
      <c r="C5321" s="913"/>
      <c r="D5321" s="913"/>
      <c r="E5321" s="913"/>
      <c r="F5321" s="55"/>
      <c r="L5321" s="372"/>
      <c r="M5321" s="372"/>
      <c r="S5321" s="378"/>
      <c r="T5321" s="372"/>
      <c r="U5321" s="372"/>
      <c r="V5321" s="372"/>
    </row>
    <row r="5322" spans="1:22">
      <c r="A5322" s="52"/>
      <c r="B5322" s="50">
        <f t="shared" si="90"/>
        <v>5300</v>
      </c>
      <c r="C5322" s="913"/>
      <c r="D5322" s="913"/>
      <c r="E5322" s="913"/>
      <c r="F5322" s="55"/>
      <c r="L5322" s="372"/>
      <c r="M5322" s="372"/>
      <c r="S5322" s="378"/>
      <c r="T5322" s="372"/>
      <c r="U5322" s="372"/>
      <c r="V5322" s="372"/>
    </row>
    <row r="5323" spans="1:22">
      <c r="A5323" s="52"/>
      <c r="B5323" s="50">
        <f t="shared" si="90"/>
        <v>5301</v>
      </c>
      <c r="C5323" s="913"/>
      <c r="D5323" s="913"/>
      <c r="E5323" s="913"/>
      <c r="F5323" s="55"/>
      <c r="L5323" s="372"/>
      <c r="M5323" s="372"/>
      <c r="S5323" s="378"/>
      <c r="T5323" s="372"/>
      <c r="U5323" s="372"/>
      <c r="V5323" s="372"/>
    </row>
    <row r="5324" spans="1:22">
      <c r="A5324" s="52"/>
      <c r="B5324" s="50">
        <f t="shared" si="90"/>
        <v>5302</v>
      </c>
      <c r="C5324" s="913"/>
      <c r="D5324" s="913"/>
      <c r="E5324" s="913"/>
      <c r="F5324" s="55"/>
      <c r="L5324" s="372"/>
      <c r="M5324" s="372"/>
      <c r="S5324" s="378"/>
      <c r="T5324" s="372"/>
      <c r="U5324" s="372"/>
      <c r="V5324" s="372"/>
    </row>
    <row r="5325" spans="1:22">
      <c r="A5325" s="52"/>
      <c r="B5325" s="50">
        <f t="shared" si="90"/>
        <v>5303</v>
      </c>
      <c r="C5325" s="913"/>
      <c r="D5325" s="913"/>
      <c r="E5325" s="913"/>
      <c r="F5325" s="55"/>
      <c r="L5325" s="372"/>
      <c r="M5325" s="372"/>
      <c r="S5325" s="378"/>
      <c r="T5325" s="372"/>
      <c r="U5325" s="372"/>
      <c r="V5325" s="372"/>
    </row>
    <row r="5326" spans="1:22">
      <c r="A5326" s="52"/>
      <c r="B5326" s="50">
        <f t="shared" si="90"/>
        <v>5304</v>
      </c>
      <c r="C5326" s="913"/>
      <c r="D5326" s="913"/>
      <c r="E5326" s="913"/>
      <c r="F5326" s="55"/>
      <c r="L5326" s="372"/>
      <c r="M5326" s="372"/>
      <c r="S5326" s="378"/>
      <c r="T5326" s="372"/>
      <c r="U5326" s="372"/>
      <c r="V5326" s="372"/>
    </row>
    <row r="5327" spans="1:22">
      <c r="A5327" s="52"/>
      <c r="B5327" s="50">
        <f t="shared" si="90"/>
        <v>5305</v>
      </c>
      <c r="C5327" s="913"/>
      <c r="D5327" s="913"/>
      <c r="E5327" s="913"/>
      <c r="F5327" s="55"/>
      <c r="L5327" s="372"/>
      <c r="M5327" s="372"/>
      <c r="S5327" s="378"/>
      <c r="T5327" s="372"/>
      <c r="U5327" s="372"/>
      <c r="V5327" s="372"/>
    </row>
    <row r="5328" spans="1:22">
      <c r="A5328" s="52"/>
      <c r="B5328" s="50">
        <f t="shared" si="90"/>
        <v>5306</v>
      </c>
      <c r="C5328" s="913"/>
      <c r="D5328" s="913"/>
      <c r="E5328" s="913"/>
      <c r="F5328" s="55"/>
      <c r="L5328" s="372"/>
      <c r="M5328" s="372"/>
      <c r="S5328" s="378"/>
      <c r="T5328" s="372"/>
      <c r="U5328" s="372"/>
      <c r="V5328" s="372"/>
    </row>
    <row r="5329" spans="1:22">
      <c r="A5329" s="52"/>
      <c r="B5329" s="50">
        <f t="shared" si="90"/>
        <v>5307</v>
      </c>
      <c r="C5329" s="913"/>
      <c r="D5329" s="913"/>
      <c r="E5329" s="913"/>
      <c r="F5329" s="55"/>
      <c r="L5329" s="372"/>
      <c r="M5329" s="372"/>
      <c r="S5329" s="378"/>
      <c r="T5329" s="372"/>
      <c r="U5329" s="372"/>
      <c r="V5329" s="372"/>
    </row>
    <row r="5330" spans="1:22">
      <c r="A5330" s="52"/>
      <c r="B5330" s="50">
        <f t="shared" si="90"/>
        <v>5308</v>
      </c>
      <c r="C5330" s="913"/>
      <c r="D5330" s="913"/>
      <c r="E5330" s="913"/>
      <c r="F5330" s="55"/>
      <c r="L5330" s="372"/>
      <c r="M5330" s="372"/>
      <c r="S5330" s="378"/>
      <c r="T5330" s="372"/>
      <c r="U5330" s="372"/>
      <c r="V5330" s="372"/>
    </row>
    <row r="5331" spans="1:22">
      <c r="A5331" s="52"/>
      <c r="B5331" s="50">
        <f t="shared" si="90"/>
        <v>5309</v>
      </c>
      <c r="C5331" s="913"/>
      <c r="D5331" s="913"/>
      <c r="E5331" s="913"/>
      <c r="F5331" s="55"/>
      <c r="L5331" s="372"/>
      <c r="M5331" s="372"/>
      <c r="S5331" s="378"/>
      <c r="T5331" s="372"/>
      <c r="U5331" s="372"/>
      <c r="V5331" s="372"/>
    </row>
    <row r="5332" spans="1:22">
      <c r="A5332" s="52"/>
      <c r="B5332" s="50">
        <f t="shared" si="90"/>
        <v>5310</v>
      </c>
      <c r="C5332" s="913"/>
      <c r="D5332" s="913"/>
      <c r="E5332" s="913"/>
      <c r="F5332" s="55"/>
      <c r="L5332" s="372"/>
      <c r="M5332" s="372"/>
      <c r="S5332" s="378"/>
      <c r="T5332" s="372"/>
      <c r="U5332" s="372"/>
      <c r="V5332" s="372"/>
    </row>
    <row r="5333" spans="1:22">
      <c r="A5333" s="52"/>
      <c r="B5333" s="50">
        <f t="shared" si="90"/>
        <v>5311</v>
      </c>
      <c r="C5333" s="913"/>
      <c r="D5333" s="913"/>
      <c r="E5333" s="913"/>
      <c r="F5333" s="55"/>
      <c r="L5333" s="372"/>
      <c r="M5333" s="372"/>
      <c r="S5333" s="378"/>
      <c r="T5333" s="372"/>
      <c r="U5333" s="372"/>
      <c r="V5333" s="372"/>
    </row>
    <row r="5334" spans="1:22">
      <c r="A5334" s="52"/>
      <c r="B5334" s="50">
        <f t="shared" si="90"/>
        <v>5312</v>
      </c>
      <c r="C5334" s="913"/>
      <c r="D5334" s="913"/>
      <c r="E5334" s="913"/>
      <c r="F5334" s="55"/>
      <c r="L5334" s="372"/>
      <c r="M5334" s="372"/>
      <c r="S5334" s="378"/>
      <c r="T5334" s="372"/>
      <c r="U5334" s="372"/>
      <c r="V5334" s="372"/>
    </row>
    <row r="5335" spans="1:22">
      <c r="A5335" s="52"/>
      <c r="B5335" s="50">
        <f t="shared" si="90"/>
        <v>5313</v>
      </c>
      <c r="C5335" s="913"/>
      <c r="D5335" s="913"/>
      <c r="E5335" s="913"/>
      <c r="F5335" s="55"/>
      <c r="L5335" s="372"/>
      <c r="M5335" s="372"/>
      <c r="S5335" s="378"/>
      <c r="T5335" s="372"/>
      <c r="U5335" s="372"/>
      <c r="V5335" s="372"/>
    </row>
    <row r="5336" spans="1:22">
      <c r="A5336" s="52"/>
      <c r="B5336" s="50">
        <f t="shared" si="90"/>
        <v>5314</v>
      </c>
      <c r="C5336" s="913"/>
      <c r="D5336" s="913"/>
      <c r="E5336" s="913"/>
      <c r="F5336" s="55"/>
      <c r="L5336" s="372"/>
      <c r="M5336" s="372"/>
      <c r="S5336" s="378"/>
      <c r="T5336" s="372"/>
      <c r="U5336" s="372"/>
      <c r="V5336" s="372"/>
    </row>
    <row r="5337" spans="1:22">
      <c r="A5337" s="52"/>
      <c r="B5337" s="50">
        <f t="shared" ref="B5337:B5400" si="91">B5336+1</f>
        <v>5315</v>
      </c>
      <c r="C5337" s="913"/>
      <c r="D5337" s="913"/>
      <c r="E5337" s="913"/>
      <c r="F5337" s="55"/>
      <c r="L5337" s="372"/>
      <c r="M5337" s="372"/>
      <c r="S5337" s="378"/>
      <c r="T5337" s="372"/>
      <c r="U5337" s="372"/>
      <c r="V5337" s="372"/>
    </row>
    <row r="5338" spans="1:22">
      <c r="A5338" s="52"/>
      <c r="B5338" s="50">
        <f t="shared" si="91"/>
        <v>5316</v>
      </c>
      <c r="C5338" s="913"/>
      <c r="D5338" s="913"/>
      <c r="E5338" s="913"/>
      <c r="F5338" s="55"/>
      <c r="L5338" s="372"/>
      <c r="M5338" s="372"/>
      <c r="S5338" s="378"/>
      <c r="T5338" s="372"/>
      <c r="U5338" s="372"/>
      <c r="V5338" s="372"/>
    </row>
    <row r="5339" spans="1:22">
      <c r="A5339" s="52"/>
      <c r="B5339" s="50">
        <f t="shared" si="91"/>
        <v>5317</v>
      </c>
      <c r="C5339" s="913"/>
      <c r="D5339" s="913"/>
      <c r="E5339" s="913"/>
      <c r="F5339" s="55"/>
      <c r="L5339" s="372"/>
      <c r="M5339" s="372"/>
      <c r="S5339" s="378"/>
      <c r="T5339" s="372"/>
      <c r="U5339" s="372"/>
      <c r="V5339" s="372"/>
    </row>
    <row r="5340" spans="1:22">
      <c r="A5340" s="52"/>
      <c r="B5340" s="50">
        <f t="shared" si="91"/>
        <v>5318</v>
      </c>
      <c r="C5340" s="913"/>
      <c r="D5340" s="913"/>
      <c r="E5340" s="913"/>
      <c r="F5340" s="55"/>
      <c r="L5340" s="372"/>
      <c r="M5340" s="372"/>
      <c r="S5340" s="378"/>
      <c r="T5340" s="372"/>
      <c r="U5340" s="372"/>
      <c r="V5340" s="372"/>
    </row>
    <row r="5341" spans="1:22">
      <c r="A5341" s="52"/>
      <c r="B5341" s="50">
        <f t="shared" si="91"/>
        <v>5319</v>
      </c>
      <c r="C5341" s="913"/>
      <c r="D5341" s="913"/>
      <c r="E5341" s="913"/>
      <c r="F5341" s="55"/>
      <c r="L5341" s="372"/>
      <c r="M5341" s="372"/>
      <c r="S5341" s="378"/>
      <c r="T5341" s="372"/>
      <c r="U5341" s="372"/>
      <c r="V5341" s="372"/>
    </row>
    <row r="5342" spans="1:22">
      <c r="A5342" s="52"/>
      <c r="B5342" s="50">
        <f t="shared" si="91"/>
        <v>5320</v>
      </c>
      <c r="C5342" s="913"/>
      <c r="D5342" s="913"/>
      <c r="E5342" s="913"/>
      <c r="F5342" s="55"/>
      <c r="L5342" s="372"/>
      <c r="M5342" s="372"/>
      <c r="S5342" s="378"/>
      <c r="T5342" s="372"/>
      <c r="U5342" s="372"/>
      <c r="V5342" s="372"/>
    </row>
    <row r="5343" spans="1:22">
      <c r="A5343" s="52"/>
      <c r="B5343" s="50">
        <f t="shared" si="91"/>
        <v>5321</v>
      </c>
      <c r="C5343" s="913"/>
      <c r="D5343" s="913"/>
      <c r="E5343" s="913"/>
      <c r="F5343" s="55"/>
      <c r="L5343" s="372"/>
      <c r="M5343" s="372"/>
      <c r="S5343" s="378"/>
      <c r="T5343" s="372"/>
      <c r="U5343" s="372"/>
      <c r="V5343" s="372"/>
    </row>
    <row r="5344" spans="1:22">
      <c r="A5344" s="52"/>
      <c r="B5344" s="50">
        <f t="shared" si="91"/>
        <v>5322</v>
      </c>
      <c r="C5344" s="913"/>
      <c r="D5344" s="913"/>
      <c r="E5344" s="913"/>
      <c r="F5344" s="55"/>
      <c r="L5344" s="372"/>
      <c r="M5344" s="372"/>
      <c r="S5344" s="378"/>
      <c r="T5344" s="372"/>
      <c r="U5344" s="372"/>
      <c r="V5344" s="372"/>
    </row>
    <row r="5345" spans="1:22">
      <c r="A5345" s="52"/>
      <c r="B5345" s="50">
        <f t="shared" si="91"/>
        <v>5323</v>
      </c>
      <c r="C5345" s="913"/>
      <c r="D5345" s="913"/>
      <c r="E5345" s="913"/>
      <c r="F5345" s="55"/>
      <c r="L5345" s="372"/>
      <c r="M5345" s="372"/>
      <c r="S5345" s="378"/>
      <c r="T5345" s="372"/>
      <c r="U5345" s="372"/>
      <c r="V5345" s="372"/>
    </row>
    <row r="5346" spans="1:22">
      <c r="A5346" s="52"/>
      <c r="B5346" s="50">
        <f t="shared" si="91"/>
        <v>5324</v>
      </c>
      <c r="C5346" s="913"/>
      <c r="D5346" s="913"/>
      <c r="E5346" s="913"/>
      <c r="F5346" s="55"/>
      <c r="L5346" s="372"/>
      <c r="M5346" s="372"/>
      <c r="S5346" s="378"/>
      <c r="T5346" s="372"/>
      <c r="U5346" s="372"/>
      <c r="V5346" s="372"/>
    </row>
    <row r="5347" spans="1:22">
      <c r="A5347" s="52"/>
      <c r="B5347" s="50">
        <f t="shared" si="91"/>
        <v>5325</v>
      </c>
      <c r="C5347" s="913"/>
      <c r="D5347" s="913"/>
      <c r="E5347" s="913"/>
      <c r="F5347" s="55"/>
      <c r="L5347" s="372"/>
      <c r="M5347" s="372"/>
      <c r="S5347" s="378"/>
      <c r="T5347" s="372"/>
      <c r="U5347" s="372"/>
      <c r="V5347" s="372"/>
    </row>
    <row r="5348" spans="1:22">
      <c r="A5348" s="52"/>
      <c r="B5348" s="50">
        <f t="shared" si="91"/>
        <v>5326</v>
      </c>
      <c r="C5348" s="913"/>
      <c r="D5348" s="913"/>
      <c r="E5348" s="913"/>
      <c r="F5348" s="55"/>
      <c r="L5348" s="372"/>
      <c r="M5348" s="372"/>
      <c r="S5348" s="378"/>
      <c r="T5348" s="372"/>
      <c r="U5348" s="372"/>
      <c r="V5348" s="372"/>
    </row>
    <row r="5349" spans="1:22">
      <c r="A5349" s="52"/>
      <c r="B5349" s="50">
        <f t="shared" si="91"/>
        <v>5327</v>
      </c>
      <c r="C5349" s="913"/>
      <c r="D5349" s="913"/>
      <c r="E5349" s="913"/>
      <c r="F5349" s="55"/>
      <c r="L5349" s="372"/>
      <c r="M5349" s="372"/>
      <c r="S5349" s="378"/>
      <c r="T5349" s="372"/>
      <c r="U5349" s="372"/>
      <c r="V5349" s="372"/>
    </row>
    <row r="5350" spans="1:22">
      <c r="A5350" s="52"/>
      <c r="B5350" s="50">
        <f t="shared" si="91"/>
        <v>5328</v>
      </c>
      <c r="C5350" s="913"/>
      <c r="D5350" s="913"/>
      <c r="E5350" s="913"/>
      <c r="F5350" s="55"/>
      <c r="L5350" s="372"/>
      <c r="M5350" s="372"/>
      <c r="S5350" s="378"/>
      <c r="T5350" s="372"/>
      <c r="U5350" s="372"/>
      <c r="V5350" s="372"/>
    </row>
    <row r="5351" spans="1:22">
      <c r="A5351" s="52"/>
      <c r="B5351" s="50">
        <f t="shared" si="91"/>
        <v>5329</v>
      </c>
      <c r="C5351" s="913"/>
      <c r="D5351" s="913"/>
      <c r="E5351" s="913"/>
      <c r="F5351" s="55"/>
      <c r="L5351" s="372"/>
      <c r="M5351" s="372"/>
      <c r="S5351" s="378"/>
      <c r="T5351" s="372"/>
      <c r="U5351" s="372"/>
      <c r="V5351" s="372"/>
    </row>
    <row r="5352" spans="1:22">
      <c r="A5352" s="52"/>
      <c r="B5352" s="50">
        <f t="shared" si="91"/>
        <v>5330</v>
      </c>
      <c r="C5352" s="913"/>
      <c r="D5352" s="913"/>
      <c r="E5352" s="913"/>
      <c r="F5352" s="55"/>
      <c r="L5352" s="372"/>
      <c r="M5352" s="372"/>
      <c r="S5352" s="378"/>
      <c r="T5352" s="372"/>
      <c r="U5352" s="372"/>
      <c r="V5352" s="372"/>
    </row>
    <row r="5353" spans="1:22">
      <c r="A5353" s="52"/>
      <c r="B5353" s="50">
        <f t="shared" si="91"/>
        <v>5331</v>
      </c>
      <c r="C5353" s="913"/>
      <c r="D5353" s="913"/>
      <c r="E5353" s="913"/>
      <c r="F5353" s="55"/>
      <c r="L5353" s="372"/>
      <c r="M5353" s="372"/>
      <c r="S5353" s="378"/>
      <c r="T5353" s="372"/>
      <c r="U5353" s="372"/>
      <c r="V5353" s="372"/>
    </row>
    <row r="5354" spans="1:22">
      <c r="A5354" s="52"/>
      <c r="B5354" s="50">
        <f t="shared" si="91"/>
        <v>5332</v>
      </c>
      <c r="C5354" s="913"/>
      <c r="D5354" s="913"/>
      <c r="E5354" s="913"/>
      <c r="F5354" s="55"/>
      <c r="L5354" s="372"/>
      <c r="M5354" s="372"/>
      <c r="S5354" s="378"/>
      <c r="T5354" s="372"/>
      <c r="U5354" s="372"/>
      <c r="V5354" s="372"/>
    </row>
    <row r="5355" spans="1:22">
      <c r="A5355" s="52"/>
      <c r="B5355" s="50">
        <f t="shared" si="91"/>
        <v>5333</v>
      </c>
      <c r="C5355" s="913"/>
      <c r="D5355" s="913"/>
      <c r="E5355" s="913"/>
      <c r="F5355" s="55"/>
      <c r="L5355" s="372"/>
      <c r="M5355" s="372"/>
      <c r="S5355" s="378"/>
      <c r="T5355" s="372"/>
      <c r="U5355" s="372"/>
      <c r="V5355" s="372"/>
    </row>
    <row r="5356" spans="1:22">
      <c r="A5356" s="52"/>
      <c r="B5356" s="50">
        <f t="shared" si="91"/>
        <v>5334</v>
      </c>
      <c r="C5356" s="913"/>
      <c r="D5356" s="913"/>
      <c r="E5356" s="913"/>
      <c r="F5356" s="55"/>
      <c r="L5356" s="372"/>
      <c r="M5356" s="372"/>
      <c r="S5356" s="378"/>
      <c r="T5356" s="372"/>
      <c r="U5356" s="372"/>
      <c r="V5356" s="372"/>
    </row>
    <row r="5357" spans="1:22">
      <c r="A5357" s="52"/>
      <c r="B5357" s="50">
        <f t="shared" si="91"/>
        <v>5335</v>
      </c>
      <c r="C5357" s="913"/>
      <c r="D5357" s="913"/>
      <c r="E5357" s="913"/>
      <c r="F5357" s="55"/>
      <c r="L5357" s="372"/>
      <c r="M5357" s="372"/>
      <c r="S5357" s="378"/>
      <c r="T5357" s="372"/>
      <c r="U5357" s="372"/>
      <c r="V5357" s="372"/>
    </row>
    <row r="5358" spans="1:22">
      <c r="A5358" s="52"/>
      <c r="B5358" s="50">
        <f t="shared" si="91"/>
        <v>5336</v>
      </c>
      <c r="C5358" s="913"/>
      <c r="D5358" s="913"/>
      <c r="E5358" s="913"/>
      <c r="F5358" s="55"/>
      <c r="L5358" s="372"/>
      <c r="M5358" s="372"/>
      <c r="S5358" s="378"/>
      <c r="T5358" s="372"/>
      <c r="U5358" s="372"/>
      <c r="V5358" s="372"/>
    </row>
    <row r="5359" spans="1:22">
      <c r="A5359" s="52"/>
      <c r="B5359" s="50">
        <f t="shared" si="91"/>
        <v>5337</v>
      </c>
      <c r="C5359" s="913"/>
      <c r="D5359" s="913"/>
      <c r="E5359" s="913"/>
      <c r="F5359" s="55"/>
      <c r="L5359" s="372"/>
      <c r="M5359" s="372"/>
      <c r="S5359" s="378"/>
      <c r="T5359" s="372"/>
      <c r="U5359" s="372"/>
      <c r="V5359" s="372"/>
    </row>
    <row r="5360" spans="1:22">
      <c r="A5360" s="52"/>
      <c r="B5360" s="50">
        <f t="shared" si="91"/>
        <v>5338</v>
      </c>
      <c r="C5360" s="913"/>
      <c r="D5360" s="913"/>
      <c r="E5360" s="913"/>
      <c r="F5360" s="55"/>
      <c r="L5360" s="372"/>
      <c r="M5360" s="372"/>
      <c r="S5360" s="378"/>
      <c r="T5360" s="372"/>
      <c r="U5360" s="372"/>
      <c r="V5360" s="372"/>
    </row>
    <row r="5361" spans="1:22">
      <c r="A5361" s="52"/>
      <c r="B5361" s="50">
        <f t="shared" si="91"/>
        <v>5339</v>
      </c>
      <c r="C5361" s="913"/>
      <c r="D5361" s="913"/>
      <c r="E5361" s="913"/>
      <c r="F5361" s="55"/>
      <c r="L5361" s="372"/>
      <c r="M5361" s="372"/>
      <c r="S5361" s="378"/>
      <c r="T5361" s="372"/>
      <c r="U5361" s="372"/>
      <c r="V5361" s="372"/>
    </row>
    <row r="5362" spans="1:22">
      <c r="A5362" s="52"/>
      <c r="B5362" s="50">
        <f t="shared" si="91"/>
        <v>5340</v>
      </c>
      <c r="C5362" s="913"/>
      <c r="D5362" s="913"/>
      <c r="E5362" s="913"/>
      <c r="F5362" s="55"/>
      <c r="L5362" s="372"/>
      <c r="M5362" s="372"/>
      <c r="S5362" s="378"/>
      <c r="T5362" s="372"/>
      <c r="U5362" s="372"/>
      <c r="V5362" s="372"/>
    </row>
    <row r="5363" spans="1:22">
      <c r="A5363" s="52"/>
      <c r="B5363" s="50">
        <f t="shared" si="91"/>
        <v>5341</v>
      </c>
      <c r="C5363" s="913"/>
      <c r="D5363" s="913"/>
      <c r="E5363" s="913"/>
      <c r="F5363" s="55"/>
      <c r="L5363" s="372"/>
      <c r="M5363" s="372"/>
      <c r="S5363" s="378"/>
      <c r="T5363" s="372"/>
      <c r="U5363" s="372"/>
      <c r="V5363" s="372"/>
    </row>
    <row r="5364" spans="1:22">
      <c r="A5364" s="52"/>
      <c r="B5364" s="50">
        <f t="shared" si="91"/>
        <v>5342</v>
      </c>
      <c r="C5364" s="913"/>
      <c r="D5364" s="913"/>
      <c r="E5364" s="913"/>
      <c r="F5364" s="55"/>
      <c r="L5364" s="372"/>
      <c r="M5364" s="372"/>
      <c r="S5364" s="378"/>
      <c r="T5364" s="372"/>
      <c r="U5364" s="372"/>
      <c r="V5364" s="372"/>
    </row>
    <row r="5365" spans="1:22">
      <c r="A5365" s="52"/>
      <c r="B5365" s="50">
        <f t="shared" si="91"/>
        <v>5343</v>
      </c>
      <c r="C5365" s="913"/>
      <c r="D5365" s="913"/>
      <c r="E5365" s="913"/>
      <c r="F5365" s="55"/>
      <c r="L5365" s="372"/>
      <c r="M5365" s="372"/>
      <c r="S5365" s="378"/>
      <c r="T5365" s="372"/>
      <c r="U5365" s="372"/>
      <c r="V5365" s="372"/>
    </row>
    <row r="5366" spans="1:22">
      <c r="A5366" s="52"/>
      <c r="B5366" s="50">
        <f t="shared" si="91"/>
        <v>5344</v>
      </c>
      <c r="C5366" s="913"/>
      <c r="D5366" s="913"/>
      <c r="E5366" s="913"/>
      <c r="F5366" s="55"/>
      <c r="L5366" s="372"/>
      <c r="M5366" s="372"/>
      <c r="S5366" s="378"/>
      <c r="T5366" s="372"/>
      <c r="U5366" s="372"/>
      <c r="V5366" s="372"/>
    </row>
    <row r="5367" spans="1:22">
      <c r="A5367" s="52"/>
      <c r="B5367" s="50">
        <f t="shared" si="91"/>
        <v>5345</v>
      </c>
      <c r="C5367" s="913"/>
      <c r="D5367" s="913"/>
      <c r="E5367" s="913"/>
      <c r="F5367" s="55"/>
      <c r="L5367" s="372"/>
      <c r="M5367" s="372"/>
      <c r="S5367" s="378"/>
      <c r="T5367" s="372"/>
      <c r="U5367" s="372"/>
      <c r="V5367" s="372"/>
    </row>
    <row r="5368" spans="1:22">
      <c r="A5368" s="52"/>
      <c r="B5368" s="50">
        <f t="shared" si="91"/>
        <v>5346</v>
      </c>
      <c r="C5368" s="913"/>
      <c r="D5368" s="913"/>
      <c r="E5368" s="913"/>
      <c r="F5368" s="55"/>
      <c r="L5368" s="372"/>
      <c r="M5368" s="372"/>
      <c r="S5368" s="378"/>
      <c r="T5368" s="372"/>
      <c r="U5368" s="372"/>
      <c r="V5368" s="372"/>
    </row>
    <row r="5369" spans="1:22">
      <c r="A5369" s="52"/>
      <c r="B5369" s="50">
        <f t="shared" si="91"/>
        <v>5347</v>
      </c>
      <c r="C5369" s="913"/>
      <c r="D5369" s="913"/>
      <c r="E5369" s="913"/>
      <c r="F5369" s="55"/>
      <c r="L5369" s="372"/>
      <c r="M5369" s="372"/>
      <c r="S5369" s="378"/>
      <c r="T5369" s="372"/>
      <c r="U5369" s="372"/>
      <c r="V5369" s="372"/>
    </row>
    <row r="5370" spans="1:22">
      <c r="A5370" s="52"/>
      <c r="B5370" s="50">
        <f t="shared" si="91"/>
        <v>5348</v>
      </c>
      <c r="C5370" s="913"/>
      <c r="D5370" s="913"/>
      <c r="E5370" s="913"/>
      <c r="F5370" s="55"/>
      <c r="L5370" s="372"/>
      <c r="M5370" s="372"/>
      <c r="S5370" s="378"/>
      <c r="T5370" s="372"/>
      <c r="U5370" s="372"/>
      <c r="V5370" s="372"/>
    </row>
    <row r="5371" spans="1:22">
      <c r="A5371" s="52"/>
      <c r="B5371" s="50">
        <f t="shared" si="91"/>
        <v>5349</v>
      </c>
      <c r="C5371" s="913"/>
      <c r="D5371" s="913"/>
      <c r="E5371" s="913"/>
      <c r="F5371" s="55"/>
      <c r="L5371" s="372"/>
      <c r="M5371" s="372"/>
      <c r="S5371" s="378"/>
      <c r="T5371" s="372"/>
      <c r="U5371" s="372"/>
      <c r="V5371" s="372"/>
    </row>
    <row r="5372" spans="1:22">
      <c r="A5372" s="52"/>
      <c r="B5372" s="50">
        <f t="shared" si="91"/>
        <v>5350</v>
      </c>
      <c r="C5372" s="913"/>
      <c r="D5372" s="913"/>
      <c r="E5372" s="913"/>
      <c r="F5372" s="55"/>
      <c r="L5372" s="372"/>
      <c r="M5372" s="372"/>
      <c r="S5372" s="378"/>
      <c r="T5372" s="372"/>
      <c r="U5372" s="372"/>
      <c r="V5372" s="372"/>
    </row>
    <row r="5373" spans="1:22">
      <c r="A5373" s="52"/>
      <c r="B5373" s="50">
        <f t="shared" si="91"/>
        <v>5351</v>
      </c>
      <c r="C5373" s="913"/>
      <c r="D5373" s="913"/>
      <c r="E5373" s="913"/>
      <c r="F5373" s="55"/>
      <c r="L5373" s="372"/>
      <c r="M5373" s="372"/>
      <c r="S5373" s="378"/>
      <c r="T5373" s="372"/>
      <c r="U5373" s="372"/>
      <c r="V5373" s="372"/>
    </row>
    <row r="5374" spans="1:22">
      <c r="A5374" s="52"/>
      <c r="B5374" s="50">
        <f t="shared" si="91"/>
        <v>5352</v>
      </c>
      <c r="C5374" s="913"/>
      <c r="D5374" s="913"/>
      <c r="E5374" s="913"/>
      <c r="F5374" s="55"/>
      <c r="L5374" s="372"/>
      <c r="M5374" s="372"/>
      <c r="S5374" s="378"/>
      <c r="T5374" s="372"/>
      <c r="U5374" s="372"/>
      <c r="V5374" s="372"/>
    </row>
    <row r="5375" spans="1:22">
      <c r="A5375" s="52"/>
      <c r="B5375" s="50">
        <f t="shared" si="91"/>
        <v>5353</v>
      </c>
      <c r="C5375" s="913"/>
      <c r="D5375" s="913"/>
      <c r="E5375" s="913"/>
      <c r="F5375" s="55"/>
      <c r="L5375" s="372"/>
      <c r="M5375" s="372"/>
      <c r="S5375" s="378"/>
      <c r="T5375" s="372"/>
      <c r="U5375" s="372"/>
      <c r="V5375" s="372"/>
    </row>
    <row r="5376" spans="1:22">
      <c r="A5376" s="52"/>
      <c r="B5376" s="50">
        <f t="shared" si="91"/>
        <v>5354</v>
      </c>
      <c r="C5376" s="913"/>
      <c r="D5376" s="913"/>
      <c r="E5376" s="913"/>
      <c r="F5376" s="55"/>
      <c r="L5376" s="372"/>
      <c r="M5376" s="372"/>
      <c r="S5376" s="378"/>
      <c r="T5376" s="372"/>
      <c r="U5376" s="372"/>
      <c r="V5376" s="372"/>
    </row>
    <row r="5377" spans="1:22">
      <c r="A5377" s="52"/>
      <c r="B5377" s="50">
        <f t="shared" si="91"/>
        <v>5355</v>
      </c>
      <c r="C5377" s="913"/>
      <c r="D5377" s="913"/>
      <c r="E5377" s="913"/>
      <c r="F5377" s="55"/>
      <c r="L5377" s="372"/>
      <c r="M5377" s="372"/>
      <c r="S5377" s="378"/>
      <c r="T5377" s="372"/>
      <c r="U5377" s="372"/>
      <c r="V5377" s="372"/>
    </row>
    <row r="5378" spans="1:22">
      <c r="A5378" s="52"/>
      <c r="B5378" s="50">
        <f t="shared" si="91"/>
        <v>5356</v>
      </c>
      <c r="C5378" s="913"/>
      <c r="D5378" s="913"/>
      <c r="E5378" s="913"/>
      <c r="F5378" s="55"/>
      <c r="L5378" s="372"/>
      <c r="M5378" s="372"/>
      <c r="S5378" s="378"/>
      <c r="T5378" s="372"/>
      <c r="U5378" s="372"/>
      <c r="V5378" s="372"/>
    </row>
    <row r="5379" spans="1:22">
      <c r="A5379" s="52"/>
      <c r="B5379" s="50">
        <f t="shared" si="91"/>
        <v>5357</v>
      </c>
      <c r="C5379" s="913"/>
      <c r="D5379" s="913"/>
      <c r="E5379" s="913"/>
      <c r="F5379" s="55"/>
      <c r="L5379" s="372"/>
      <c r="M5379" s="372"/>
      <c r="S5379" s="378"/>
      <c r="T5379" s="372"/>
      <c r="U5379" s="372"/>
      <c r="V5379" s="372"/>
    </row>
    <row r="5380" spans="1:22">
      <c r="A5380" s="52"/>
      <c r="B5380" s="50">
        <f t="shared" si="91"/>
        <v>5358</v>
      </c>
      <c r="C5380" s="913"/>
      <c r="D5380" s="913"/>
      <c r="E5380" s="913"/>
      <c r="F5380" s="55"/>
      <c r="L5380" s="372"/>
      <c r="M5380" s="372"/>
      <c r="S5380" s="378"/>
      <c r="T5380" s="372"/>
      <c r="U5380" s="372"/>
      <c r="V5380" s="372"/>
    </row>
    <row r="5381" spans="1:22">
      <c r="A5381" s="52"/>
      <c r="B5381" s="50">
        <f t="shared" si="91"/>
        <v>5359</v>
      </c>
      <c r="C5381" s="913"/>
      <c r="D5381" s="913"/>
      <c r="E5381" s="913"/>
      <c r="F5381" s="55"/>
      <c r="L5381" s="372"/>
      <c r="M5381" s="372"/>
      <c r="S5381" s="378"/>
      <c r="T5381" s="372"/>
      <c r="U5381" s="372"/>
      <c r="V5381" s="372"/>
    </row>
    <row r="5382" spans="1:22">
      <c r="A5382" s="52"/>
      <c r="B5382" s="50">
        <f t="shared" si="91"/>
        <v>5360</v>
      </c>
      <c r="C5382" s="913"/>
      <c r="D5382" s="913"/>
      <c r="E5382" s="913"/>
      <c r="F5382" s="55"/>
      <c r="L5382" s="372"/>
      <c r="M5382" s="372"/>
      <c r="S5382" s="378"/>
      <c r="T5382" s="372"/>
      <c r="U5382" s="372"/>
      <c r="V5382" s="372"/>
    </row>
    <row r="5383" spans="1:22">
      <c r="A5383" s="52"/>
      <c r="B5383" s="50">
        <f t="shared" si="91"/>
        <v>5361</v>
      </c>
      <c r="C5383" s="913"/>
      <c r="D5383" s="913"/>
      <c r="E5383" s="913"/>
      <c r="F5383" s="55"/>
      <c r="L5383" s="372"/>
      <c r="M5383" s="372"/>
      <c r="S5383" s="378"/>
      <c r="T5383" s="372"/>
      <c r="U5383" s="372"/>
      <c r="V5383" s="372"/>
    </row>
    <row r="5384" spans="1:22">
      <c r="A5384" s="52"/>
      <c r="B5384" s="50">
        <f t="shared" si="91"/>
        <v>5362</v>
      </c>
      <c r="C5384" s="913"/>
      <c r="D5384" s="913"/>
      <c r="E5384" s="913"/>
      <c r="F5384" s="55"/>
      <c r="L5384" s="372"/>
      <c r="M5384" s="372"/>
      <c r="S5384" s="378"/>
      <c r="T5384" s="372"/>
      <c r="U5384" s="372"/>
      <c r="V5384" s="372"/>
    </row>
    <row r="5385" spans="1:22">
      <c r="A5385" s="52"/>
      <c r="B5385" s="50">
        <f t="shared" si="91"/>
        <v>5363</v>
      </c>
      <c r="C5385" s="913"/>
      <c r="D5385" s="913"/>
      <c r="E5385" s="913"/>
      <c r="F5385" s="55"/>
      <c r="L5385" s="372"/>
      <c r="M5385" s="372"/>
      <c r="S5385" s="378"/>
      <c r="T5385" s="372"/>
      <c r="U5385" s="372"/>
      <c r="V5385" s="372"/>
    </row>
    <row r="5386" spans="1:22">
      <c r="A5386" s="52"/>
      <c r="B5386" s="50">
        <f t="shared" si="91"/>
        <v>5364</v>
      </c>
      <c r="C5386" s="913"/>
      <c r="D5386" s="913"/>
      <c r="E5386" s="913"/>
      <c r="F5386" s="55"/>
      <c r="L5386" s="372"/>
      <c r="M5386" s="372"/>
      <c r="S5386" s="378"/>
      <c r="T5386" s="372"/>
      <c r="U5386" s="372"/>
      <c r="V5386" s="372"/>
    </row>
    <row r="5387" spans="1:22">
      <c r="A5387" s="52"/>
      <c r="B5387" s="50">
        <f t="shared" si="91"/>
        <v>5365</v>
      </c>
      <c r="C5387" s="913"/>
      <c r="D5387" s="913"/>
      <c r="E5387" s="913"/>
      <c r="F5387" s="55"/>
      <c r="L5387" s="372"/>
      <c r="M5387" s="372"/>
      <c r="S5387" s="378"/>
      <c r="T5387" s="372"/>
      <c r="U5387" s="372"/>
      <c r="V5387" s="372"/>
    </row>
    <row r="5388" spans="1:22">
      <c r="A5388" s="52"/>
      <c r="B5388" s="50">
        <f t="shared" si="91"/>
        <v>5366</v>
      </c>
      <c r="C5388" s="913"/>
      <c r="D5388" s="913"/>
      <c r="E5388" s="913"/>
      <c r="F5388" s="55"/>
      <c r="L5388" s="372"/>
      <c r="M5388" s="372"/>
      <c r="S5388" s="378"/>
      <c r="T5388" s="372"/>
      <c r="U5388" s="372"/>
      <c r="V5388" s="372"/>
    </row>
    <row r="5389" spans="1:22">
      <c r="A5389" s="52"/>
      <c r="B5389" s="50">
        <f t="shared" si="91"/>
        <v>5367</v>
      </c>
      <c r="C5389" s="913"/>
      <c r="D5389" s="913"/>
      <c r="E5389" s="913"/>
      <c r="F5389" s="55"/>
      <c r="L5389" s="372"/>
      <c r="M5389" s="372"/>
      <c r="S5389" s="378"/>
      <c r="T5389" s="372"/>
      <c r="U5389" s="372"/>
      <c r="V5389" s="372"/>
    </row>
    <row r="5390" spans="1:22">
      <c r="A5390" s="52"/>
      <c r="B5390" s="50">
        <f t="shared" si="91"/>
        <v>5368</v>
      </c>
      <c r="C5390" s="913"/>
      <c r="D5390" s="913"/>
      <c r="E5390" s="913"/>
      <c r="F5390" s="55"/>
      <c r="L5390" s="372"/>
      <c r="M5390" s="372"/>
      <c r="S5390" s="378"/>
      <c r="T5390" s="372"/>
      <c r="U5390" s="372"/>
      <c r="V5390" s="372"/>
    </row>
    <row r="5391" spans="1:22">
      <c r="A5391" s="52"/>
      <c r="B5391" s="50">
        <f t="shared" si="91"/>
        <v>5369</v>
      </c>
      <c r="C5391" s="913"/>
      <c r="D5391" s="913"/>
      <c r="E5391" s="913"/>
      <c r="F5391" s="55"/>
      <c r="L5391" s="372"/>
      <c r="M5391" s="372"/>
      <c r="S5391" s="378"/>
      <c r="T5391" s="372"/>
      <c r="U5391" s="372"/>
      <c r="V5391" s="372"/>
    </row>
    <row r="5392" spans="1:22">
      <c r="A5392" s="52"/>
      <c r="B5392" s="50">
        <f t="shared" si="91"/>
        <v>5370</v>
      </c>
      <c r="C5392" s="913"/>
      <c r="D5392" s="913"/>
      <c r="E5392" s="913"/>
      <c r="F5392" s="55"/>
      <c r="L5392" s="372"/>
      <c r="M5392" s="372"/>
      <c r="S5392" s="378"/>
      <c r="T5392" s="372"/>
      <c r="U5392" s="372"/>
      <c r="V5392" s="372"/>
    </row>
    <row r="5393" spans="1:22">
      <c r="A5393" s="52"/>
      <c r="B5393" s="50">
        <f t="shared" si="91"/>
        <v>5371</v>
      </c>
      <c r="C5393" s="913"/>
      <c r="D5393" s="913"/>
      <c r="E5393" s="913"/>
      <c r="F5393" s="55"/>
      <c r="L5393" s="372"/>
      <c r="M5393" s="372"/>
      <c r="S5393" s="378"/>
      <c r="T5393" s="372"/>
      <c r="U5393" s="372"/>
      <c r="V5393" s="372"/>
    </row>
    <row r="5394" spans="1:22">
      <c r="A5394" s="52"/>
      <c r="B5394" s="50">
        <f t="shared" si="91"/>
        <v>5372</v>
      </c>
      <c r="C5394" s="913"/>
      <c r="D5394" s="913"/>
      <c r="E5394" s="913"/>
      <c r="F5394" s="55"/>
      <c r="L5394" s="372"/>
      <c r="M5394" s="372"/>
      <c r="S5394" s="378"/>
      <c r="T5394" s="372"/>
      <c r="U5394" s="372"/>
      <c r="V5394" s="372"/>
    </row>
    <row r="5395" spans="1:22">
      <c r="A5395" s="52"/>
      <c r="B5395" s="50">
        <f t="shared" si="91"/>
        <v>5373</v>
      </c>
      <c r="C5395" s="913"/>
      <c r="D5395" s="913"/>
      <c r="E5395" s="913"/>
      <c r="F5395" s="55"/>
      <c r="L5395" s="372"/>
      <c r="M5395" s="372"/>
      <c r="S5395" s="378"/>
      <c r="T5395" s="372"/>
      <c r="U5395" s="372"/>
      <c r="V5395" s="372"/>
    </row>
    <row r="5396" spans="1:22">
      <c r="A5396" s="52"/>
      <c r="B5396" s="50">
        <f t="shared" si="91"/>
        <v>5374</v>
      </c>
      <c r="C5396" s="913"/>
      <c r="D5396" s="913"/>
      <c r="E5396" s="913"/>
      <c r="F5396" s="55"/>
      <c r="L5396" s="372"/>
      <c r="M5396" s="372"/>
      <c r="S5396" s="378"/>
      <c r="T5396" s="372"/>
      <c r="U5396" s="372"/>
      <c r="V5396" s="372"/>
    </row>
    <row r="5397" spans="1:22">
      <c r="A5397" s="52"/>
      <c r="B5397" s="50">
        <f t="shared" si="91"/>
        <v>5375</v>
      </c>
      <c r="C5397" s="913"/>
      <c r="D5397" s="913"/>
      <c r="E5397" s="913"/>
      <c r="F5397" s="55"/>
      <c r="L5397" s="372"/>
      <c r="M5397" s="372"/>
      <c r="S5397" s="378"/>
      <c r="T5397" s="372"/>
      <c r="U5397" s="372"/>
      <c r="V5397" s="372"/>
    </row>
    <row r="5398" spans="1:22">
      <c r="A5398" s="52"/>
      <c r="B5398" s="50">
        <f t="shared" si="91"/>
        <v>5376</v>
      </c>
      <c r="C5398" s="913"/>
      <c r="D5398" s="913"/>
      <c r="E5398" s="913"/>
      <c r="F5398" s="55"/>
      <c r="L5398" s="372"/>
      <c r="M5398" s="372"/>
      <c r="S5398" s="378"/>
      <c r="T5398" s="372"/>
      <c r="U5398" s="372"/>
      <c r="V5398" s="372"/>
    </row>
    <row r="5399" spans="1:22">
      <c r="A5399" s="52"/>
      <c r="B5399" s="50">
        <f t="shared" si="91"/>
        <v>5377</v>
      </c>
      <c r="C5399" s="913"/>
      <c r="D5399" s="913"/>
      <c r="E5399" s="913"/>
      <c r="F5399" s="55"/>
      <c r="L5399" s="372"/>
      <c r="M5399" s="372"/>
      <c r="S5399" s="378"/>
      <c r="T5399" s="372"/>
      <c r="U5399" s="372"/>
      <c r="V5399" s="372"/>
    </row>
    <row r="5400" spans="1:22">
      <c r="A5400" s="52"/>
      <c r="B5400" s="50">
        <f t="shared" si="91"/>
        <v>5378</v>
      </c>
      <c r="C5400" s="913"/>
      <c r="D5400" s="913"/>
      <c r="E5400" s="913"/>
      <c r="F5400" s="55"/>
      <c r="L5400" s="372"/>
      <c r="M5400" s="372"/>
      <c r="S5400" s="378"/>
      <c r="T5400" s="372"/>
      <c r="U5400" s="372"/>
      <c r="V5400" s="372"/>
    </row>
    <row r="5401" spans="1:22">
      <c r="A5401" s="52"/>
      <c r="B5401" s="50">
        <f t="shared" ref="B5401:B5464" si="92">B5400+1</f>
        <v>5379</v>
      </c>
      <c r="C5401" s="913"/>
      <c r="D5401" s="913"/>
      <c r="E5401" s="913"/>
      <c r="F5401" s="55"/>
      <c r="L5401" s="372"/>
      <c r="M5401" s="372"/>
      <c r="S5401" s="378"/>
      <c r="T5401" s="372"/>
      <c r="U5401" s="372"/>
      <c r="V5401" s="372"/>
    </row>
    <row r="5402" spans="1:22">
      <c r="A5402" s="52"/>
      <c r="B5402" s="50">
        <f t="shared" si="92"/>
        <v>5380</v>
      </c>
      <c r="C5402" s="913"/>
      <c r="D5402" s="913"/>
      <c r="E5402" s="913"/>
      <c r="F5402" s="55"/>
      <c r="L5402" s="372"/>
      <c r="M5402" s="372"/>
      <c r="S5402" s="378"/>
      <c r="T5402" s="372"/>
      <c r="U5402" s="372"/>
      <c r="V5402" s="372"/>
    </row>
    <row r="5403" spans="1:22">
      <c r="A5403" s="52"/>
      <c r="B5403" s="50">
        <f t="shared" si="92"/>
        <v>5381</v>
      </c>
      <c r="C5403" s="913"/>
      <c r="D5403" s="913"/>
      <c r="E5403" s="913"/>
      <c r="F5403" s="55"/>
      <c r="L5403" s="372"/>
      <c r="M5403" s="372"/>
      <c r="S5403" s="378"/>
      <c r="T5403" s="372"/>
      <c r="U5403" s="372"/>
      <c r="V5403" s="372"/>
    </row>
    <row r="5404" spans="1:22">
      <c r="A5404" s="52"/>
      <c r="B5404" s="50">
        <f t="shared" si="92"/>
        <v>5382</v>
      </c>
      <c r="C5404" s="913"/>
      <c r="D5404" s="913"/>
      <c r="E5404" s="913"/>
      <c r="F5404" s="55"/>
      <c r="L5404" s="372"/>
      <c r="M5404" s="372"/>
      <c r="S5404" s="378"/>
      <c r="T5404" s="372"/>
      <c r="U5404" s="372"/>
      <c r="V5404" s="372"/>
    </row>
    <row r="5405" spans="1:22">
      <c r="A5405" s="52"/>
      <c r="B5405" s="50">
        <f t="shared" si="92"/>
        <v>5383</v>
      </c>
      <c r="C5405" s="913"/>
      <c r="D5405" s="913"/>
      <c r="E5405" s="913"/>
      <c r="F5405" s="55"/>
      <c r="L5405" s="372"/>
      <c r="M5405" s="372"/>
      <c r="S5405" s="378"/>
      <c r="T5405" s="372"/>
      <c r="U5405" s="372"/>
      <c r="V5405" s="372"/>
    </row>
    <row r="5406" spans="1:22">
      <c r="A5406" s="52"/>
      <c r="B5406" s="50">
        <f t="shared" si="92"/>
        <v>5384</v>
      </c>
      <c r="C5406" s="913"/>
      <c r="D5406" s="913"/>
      <c r="E5406" s="913"/>
      <c r="F5406" s="55"/>
      <c r="L5406" s="372"/>
      <c r="M5406" s="372"/>
      <c r="S5406" s="378"/>
      <c r="T5406" s="372"/>
      <c r="U5406" s="372"/>
      <c r="V5406" s="372"/>
    </row>
    <row r="5407" spans="1:22">
      <c r="A5407" s="52"/>
      <c r="B5407" s="50">
        <f t="shared" si="92"/>
        <v>5385</v>
      </c>
      <c r="C5407" s="913"/>
      <c r="D5407" s="913"/>
      <c r="E5407" s="913"/>
      <c r="F5407" s="55"/>
      <c r="L5407" s="372"/>
      <c r="M5407" s="372"/>
      <c r="S5407" s="378"/>
      <c r="T5407" s="372"/>
      <c r="U5407" s="372"/>
      <c r="V5407" s="372"/>
    </row>
    <row r="5408" spans="1:22">
      <c r="A5408" s="52"/>
      <c r="B5408" s="50">
        <f t="shared" si="92"/>
        <v>5386</v>
      </c>
      <c r="C5408" s="913"/>
      <c r="D5408" s="913"/>
      <c r="E5408" s="913"/>
      <c r="F5408" s="55"/>
      <c r="L5408" s="372"/>
      <c r="M5408" s="372"/>
      <c r="S5408" s="378"/>
      <c r="T5408" s="372"/>
      <c r="U5408" s="372"/>
      <c r="V5408" s="372"/>
    </row>
    <row r="5409" spans="1:22">
      <c r="A5409" s="52"/>
      <c r="B5409" s="50">
        <f t="shared" si="92"/>
        <v>5387</v>
      </c>
      <c r="C5409" s="913"/>
      <c r="D5409" s="913"/>
      <c r="E5409" s="913"/>
      <c r="F5409" s="55"/>
      <c r="L5409" s="372"/>
      <c r="M5409" s="372"/>
      <c r="S5409" s="378"/>
      <c r="T5409" s="372"/>
      <c r="U5409" s="372"/>
      <c r="V5409" s="372"/>
    </row>
    <row r="5410" spans="1:22">
      <c r="A5410" s="52"/>
      <c r="B5410" s="50">
        <f t="shared" si="92"/>
        <v>5388</v>
      </c>
      <c r="C5410" s="913"/>
      <c r="D5410" s="913"/>
      <c r="E5410" s="913"/>
      <c r="F5410" s="55"/>
      <c r="L5410" s="372"/>
      <c r="M5410" s="372"/>
      <c r="S5410" s="378"/>
      <c r="T5410" s="372"/>
      <c r="U5410" s="372"/>
      <c r="V5410" s="372"/>
    </row>
    <row r="5411" spans="1:22">
      <c r="A5411" s="52"/>
      <c r="B5411" s="50">
        <f t="shared" si="92"/>
        <v>5389</v>
      </c>
      <c r="C5411" s="913"/>
      <c r="D5411" s="913"/>
      <c r="E5411" s="913"/>
      <c r="F5411" s="55"/>
      <c r="L5411" s="372"/>
      <c r="M5411" s="372"/>
      <c r="S5411" s="378"/>
      <c r="T5411" s="372"/>
      <c r="U5411" s="372"/>
      <c r="V5411" s="372"/>
    </row>
    <row r="5412" spans="1:22">
      <c r="A5412" s="52"/>
      <c r="B5412" s="50">
        <f t="shared" si="92"/>
        <v>5390</v>
      </c>
      <c r="C5412" s="913"/>
      <c r="D5412" s="913"/>
      <c r="E5412" s="913"/>
      <c r="F5412" s="55"/>
      <c r="L5412" s="372"/>
      <c r="M5412" s="372"/>
      <c r="S5412" s="378"/>
      <c r="T5412" s="372"/>
      <c r="U5412" s="372"/>
      <c r="V5412" s="372"/>
    </row>
    <row r="5413" spans="1:22">
      <c r="A5413" s="52"/>
      <c r="B5413" s="50">
        <f t="shared" si="92"/>
        <v>5391</v>
      </c>
      <c r="C5413" s="913"/>
      <c r="D5413" s="913"/>
      <c r="E5413" s="913"/>
      <c r="F5413" s="55"/>
      <c r="L5413" s="372"/>
      <c r="M5413" s="372"/>
      <c r="S5413" s="378"/>
      <c r="T5413" s="372"/>
      <c r="U5413" s="372"/>
      <c r="V5413" s="372"/>
    </row>
    <row r="5414" spans="1:22">
      <c r="A5414" s="52"/>
      <c r="B5414" s="50">
        <f t="shared" si="92"/>
        <v>5392</v>
      </c>
      <c r="C5414" s="913"/>
      <c r="D5414" s="913"/>
      <c r="E5414" s="913"/>
      <c r="F5414" s="55"/>
      <c r="L5414" s="372"/>
      <c r="M5414" s="372"/>
      <c r="S5414" s="378"/>
      <c r="T5414" s="372"/>
      <c r="U5414" s="372"/>
      <c r="V5414" s="372"/>
    </row>
    <row r="5415" spans="1:22">
      <c r="A5415" s="52"/>
      <c r="B5415" s="50">
        <f t="shared" si="92"/>
        <v>5393</v>
      </c>
      <c r="C5415" s="913"/>
      <c r="D5415" s="913"/>
      <c r="E5415" s="913"/>
      <c r="F5415" s="55"/>
      <c r="L5415" s="372"/>
      <c r="M5415" s="372"/>
      <c r="S5415" s="378"/>
      <c r="T5415" s="372"/>
      <c r="U5415" s="372"/>
      <c r="V5415" s="372"/>
    </row>
    <row r="5416" spans="1:22">
      <c r="A5416" s="52"/>
      <c r="B5416" s="50">
        <f t="shared" si="92"/>
        <v>5394</v>
      </c>
      <c r="C5416" s="913"/>
      <c r="D5416" s="913"/>
      <c r="E5416" s="913"/>
      <c r="F5416" s="55"/>
      <c r="L5416" s="372"/>
      <c r="M5416" s="372"/>
      <c r="S5416" s="378"/>
      <c r="T5416" s="372"/>
      <c r="U5416" s="372"/>
      <c r="V5416" s="372"/>
    </row>
    <row r="5417" spans="1:22">
      <c r="A5417" s="52"/>
      <c r="B5417" s="50">
        <f t="shared" si="92"/>
        <v>5395</v>
      </c>
      <c r="C5417" s="913"/>
      <c r="D5417" s="913"/>
      <c r="E5417" s="913"/>
      <c r="F5417" s="55"/>
      <c r="L5417" s="372"/>
      <c r="M5417" s="372"/>
      <c r="S5417" s="378"/>
      <c r="T5417" s="372"/>
      <c r="U5417" s="372"/>
      <c r="V5417" s="372"/>
    </row>
    <row r="5418" spans="1:22">
      <c r="A5418" s="52"/>
      <c r="B5418" s="50">
        <f t="shared" si="92"/>
        <v>5396</v>
      </c>
      <c r="C5418" s="913"/>
      <c r="D5418" s="913"/>
      <c r="E5418" s="913"/>
      <c r="F5418" s="55"/>
      <c r="L5418" s="372"/>
      <c r="M5418" s="372"/>
      <c r="S5418" s="378"/>
      <c r="T5418" s="372"/>
      <c r="U5418" s="372"/>
      <c r="V5418" s="372"/>
    </row>
    <row r="5419" spans="1:22">
      <c r="A5419" s="52"/>
      <c r="B5419" s="50">
        <f t="shared" si="92"/>
        <v>5397</v>
      </c>
      <c r="C5419" s="913"/>
      <c r="D5419" s="913"/>
      <c r="E5419" s="913"/>
      <c r="F5419" s="55"/>
      <c r="L5419" s="372"/>
      <c r="M5419" s="372"/>
      <c r="S5419" s="378"/>
      <c r="T5419" s="372"/>
      <c r="U5419" s="372"/>
      <c r="V5419" s="372"/>
    </row>
    <row r="5420" spans="1:22">
      <c r="A5420" s="52"/>
      <c r="B5420" s="50">
        <f t="shared" si="92"/>
        <v>5398</v>
      </c>
      <c r="C5420" s="913"/>
      <c r="D5420" s="913"/>
      <c r="E5420" s="913"/>
      <c r="F5420" s="55"/>
      <c r="L5420" s="372"/>
      <c r="M5420" s="372"/>
      <c r="S5420" s="378"/>
      <c r="T5420" s="372"/>
      <c r="U5420" s="372"/>
      <c r="V5420" s="372"/>
    </row>
    <row r="5421" spans="1:22">
      <c r="A5421" s="52"/>
      <c r="B5421" s="50">
        <f t="shared" si="92"/>
        <v>5399</v>
      </c>
      <c r="C5421" s="913"/>
      <c r="D5421" s="913"/>
      <c r="E5421" s="913"/>
      <c r="F5421" s="55"/>
      <c r="L5421" s="372"/>
      <c r="M5421" s="372"/>
      <c r="S5421" s="378"/>
      <c r="T5421" s="372"/>
      <c r="U5421" s="372"/>
      <c r="V5421" s="372"/>
    </row>
    <row r="5422" spans="1:22">
      <c r="A5422" s="52"/>
      <c r="B5422" s="50">
        <f t="shared" si="92"/>
        <v>5400</v>
      </c>
      <c r="C5422" s="913"/>
      <c r="D5422" s="913"/>
      <c r="E5422" s="913"/>
      <c r="F5422" s="55"/>
      <c r="L5422" s="372"/>
      <c r="M5422" s="372"/>
      <c r="S5422" s="378"/>
      <c r="T5422" s="372"/>
      <c r="U5422" s="372"/>
      <c r="V5422" s="372"/>
    </row>
    <row r="5423" spans="1:22">
      <c r="A5423" s="52"/>
      <c r="B5423" s="50">
        <f t="shared" si="92"/>
        <v>5401</v>
      </c>
      <c r="C5423" s="913"/>
      <c r="D5423" s="913"/>
      <c r="E5423" s="913"/>
      <c r="F5423" s="55"/>
      <c r="L5423" s="372"/>
      <c r="M5423" s="372"/>
      <c r="S5423" s="378"/>
      <c r="T5423" s="372"/>
      <c r="U5423" s="372"/>
      <c r="V5423" s="372"/>
    </row>
    <row r="5424" spans="1:22">
      <c r="A5424" s="52"/>
      <c r="B5424" s="50">
        <f t="shared" si="92"/>
        <v>5402</v>
      </c>
      <c r="C5424" s="913"/>
      <c r="D5424" s="913"/>
      <c r="E5424" s="913"/>
      <c r="F5424" s="55"/>
      <c r="L5424" s="372"/>
      <c r="M5424" s="372"/>
      <c r="S5424" s="378"/>
      <c r="T5424" s="372"/>
      <c r="U5424" s="372"/>
      <c r="V5424" s="372"/>
    </row>
    <row r="5425" spans="1:22">
      <c r="A5425" s="52"/>
      <c r="B5425" s="50">
        <f t="shared" si="92"/>
        <v>5403</v>
      </c>
      <c r="C5425" s="913"/>
      <c r="D5425" s="913"/>
      <c r="E5425" s="913"/>
      <c r="F5425" s="55"/>
      <c r="L5425" s="372"/>
      <c r="M5425" s="372"/>
      <c r="S5425" s="378"/>
      <c r="T5425" s="372"/>
      <c r="U5425" s="372"/>
      <c r="V5425" s="372"/>
    </row>
    <row r="5426" spans="1:22">
      <c r="A5426" s="52"/>
      <c r="B5426" s="50">
        <f t="shared" si="92"/>
        <v>5404</v>
      </c>
      <c r="C5426" s="913"/>
      <c r="D5426" s="913"/>
      <c r="E5426" s="913"/>
      <c r="F5426" s="55"/>
      <c r="L5426" s="372"/>
      <c r="M5426" s="372"/>
      <c r="S5426" s="378"/>
      <c r="T5426" s="372"/>
      <c r="U5426" s="372"/>
      <c r="V5426" s="372"/>
    </row>
    <row r="5427" spans="1:22">
      <c r="A5427" s="52"/>
      <c r="B5427" s="50">
        <f t="shared" si="92"/>
        <v>5405</v>
      </c>
      <c r="C5427" s="913"/>
      <c r="D5427" s="913"/>
      <c r="E5427" s="913"/>
      <c r="F5427" s="55"/>
      <c r="L5427" s="372"/>
      <c r="M5427" s="372"/>
      <c r="S5427" s="378"/>
      <c r="T5427" s="372"/>
      <c r="U5427" s="372"/>
      <c r="V5427" s="372"/>
    </row>
    <row r="5428" spans="1:22">
      <c r="A5428" s="52"/>
      <c r="B5428" s="50">
        <f t="shared" si="92"/>
        <v>5406</v>
      </c>
      <c r="C5428" s="913"/>
      <c r="D5428" s="913"/>
      <c r="E5428" s="913"/>
      <c r="F5428" s="55"/>
      <c r="L5428" s="372"/>
      <c r="M5428" s="372"/>
      <c r="S5428" s="378"/>
      <c r="T5428" s="372"/>
      <c r="U5428" s="372"/>
      <c r="V5428" s="372"/>
    </row>
    <row r="5429" spans="1:22">
      <c r="A5429" s="52"/>
      <c r="B5429" s="50">
        <f t="shared" si="92"/>
        <v>5407</v>
      </c>
      <c r="C5429" s="913"/>
      <c r="D5429" s="913"/>
      <c r="E5429" s="913"/>
      <c r="F5429" s="55"/>
      <c r="L5429" s="372"/>
      <c r="M5429" s="372"/>
      <c r="S5429" s="378"/>
      <c r="T5429" s="372"/>
      <c r="U5429" s="372"/>
      <c r="V5429" s="372"/>
    </row>
    <row r="5430" spans="1:22">
      <c r="A5430" s="52"/>
      <c r="B5430" s="50">
        <f t="shared" si="92"/>
        <v>5408</v>
      </c>
      <c r="C5430" s="913"/>
      <c r="D5430" s="913"/>
      <c r="E5430" s="913"/>
      <c r="F5430" s="55"/>
      <c r="L5430" s="372"/>
      <c r="M5430" s="372"/>
      <c r="S5430" s="378"/>
      <c r="T5430" s="372"/>
      <c r="U5430" s="372"/>
      <c r="V5430" s="372"/>
    </row>
    <row r="5431" spans="1:22">
      <c r="A5431" s="52"/>
      <c r="B5431" s="50">
        <f t="shared" si="92"/>
        <v>5409</v>
      </c>
      <c r="C5431" s="913"/>
      <c r="D5431" s="913"/>
      <c r="E5431" s="913"/>
      <c r="F5431" s="55"/>
      <c r="L5431" s="372"/>
      <c r="M5431" s="372"/>
      <c r="S5431" s="378"/>
      <c r="T5431" s="372"/>
      <c r="U5431" s="372"/>
      <c r="V5431" s="372"/>
    </row>
    <row r="5432" spans="1:22">
      <c r="A5432" s="52"/>
      <c r="B5432" s="50">
        <f t="shared" si="92"/>
        <v>5410</v>
      </c>
      <c r="C5432" s="913"/>
      <c r="D5432" s="913"/>
      <c r="E5432" s="913"/>
      <c r="F5432" s="55"/>
      <c r="L5432" s="372"/>
      <c r="M5432" s="372"/>
      <c r="S5432" s="378"/>
      <c r="T5432" s="372"/>
      <c r="U5432" s="372"/>
      <c r="V5432" s="372"/>
    </row>
    <row r="5433" spans="1:22">
      <c r="A5433" s="52"/>
      <c r="B5433" s="50">
        <f t="shared" si="92"/>
        <v>5411</v>
      </c>
      <c r="C5433" s="913"/>
      <c r="D5433" s="913"/>
      <c r="E5433" s="913"/>
      <c r="F5433" s="55"/>
      <c r="L5433" s="372"/>
      <c r="M5433" s="372"/>
      <c r="S5433" s="378"/>
      <c r="T5433" s="372"/>
      <c r="U5433" s="372"/>
      <c r="V5433" s="372"/>
    </row>
    <row r="5434" spans="1:22">
      <c r="A5434" s="52"/>
      <c r="B5434" s="50">
        <f t="shared" si="92"/>
        <v>5412</v>
      </c>
      <c r="C5434" s="913"/>
      <c r="D5434" s="913"/>
      <c r="E5434" s="913"/>
      <c r="F5434" s="55"/>
      <c r="L5434" s="372"/>
      <c r="M5434" s="372"/>
      <c r="S5434" s="378"/>
      <c r="T5434" s="372"/>
      <c r="U5434" s="372"/>
      <c r="V5434" s="372"/>
    </row>
    <row r="5435" spans="1:22">
      <c r="A5435" s="52"/>
      <c r="B5435" s="50">
        <f t="shared" si="92"/>
        <v>5413</v>
      </c>
      <c r="C5435" s="913"/>
      <c r="D5435" s="913"/>
      <c r="E5435" s="913"/>
      <c r="F5435" s="55"/>
      <c r="L5435" s="372"/>
      <c r="M5435" s="372"/>
      <c r="S5435" s="378"/>
      <c r="T5435" s="372"/>
      <c r="U5435" s="372"/>
      <c r="V5435" s="372"/>
    </row>
    <row r="5436" spans="1:22">
      <c r="A5436" s="52"/>
      <c r="B5436" s="50">
        <f t="shared" si="92"/>
        <v>5414</v>
      </c>
      <c r="C5436" s="913"/>
      <c r="D5436" s="913"/>
      <c r="E5436" s="913"/>
      <c r="F5436" s="55"/>
      <c r="L5436" s="372"/>
      <c r="M5436" s="372"/>
      <c r="S5436" s="378"/>
      <c r="T5436" s="372"/>
      <c r="U5436" s="372"/>
      <c r="V5436" s="372"/>
    </row>
    <row r="5437" spans="1:22">
      <c r="A5437" s="52"/>
      <c r="B5437" s="50">
        <f t="shared" si="92"/>
        <v>5415</v>
      </c>
      <c r="C5437" s="913"/>
      <c r="D5437" s="913"/>
      <c r="E5437" s="913"/>
      <c r="F5437" s="55"/>
      <c r="L5437" s="372"/>
      <c r="M5437" s="372"/>
      <c r="S5437" s="378"/>
      <c r="T5437" s="372"/>
      <c r="U5437" s="372"/>
      <c r="V5437" s="372"/>
    </row>
    <row r="5438" spans="1:22">
      <c r="A5438" s="52"/>
      <c r="B5438" s="50">
        <f t="shared" si="92"/>
        <v>5416</v>
      </c>
      <c r="C5438" s="913"/>
      <c r="D5438" s="913"/>
      <c r="E5438" s="913"/>
      <c r="F5438" s="55"/>
      <c r="L5438" s="372"/>
      <c r="M5438" s="372"/>
      <c r="S5438" s="378"/>
      <c r="T5438" s="372"/>
      <c r="U5438" s="372"/>
      <c r="V5438" s="372"/>
    </row>
    <row r="5439" spans="1:22">
      <c r="A5439" s="52"/>
      <c r="B5439" s="50">
        <f t="shared" si="92"/>
        <v>5417</v>
      </c>
      <c r="C5439" s="913"/>
      <c r="D5439" s="913"/>
      <c r="E5439" s="913"/>
      <c r="F5439" s="55"/>
      <c r="L5439" s="372"/>
      <c r="M5439" s="372"/>
      <c r="S5439" s="378"/>
      <c r="T5439" s="372"/>
      <c r="U5439" s="372"/>
      <c r="V5439" s="372"/>
    </row>
    <row r="5440" spans="1:22">
      <c r="A5440" s="52"/>
      <c r="B5440" s="50">
        <f t="shared" si="92"/>
        <v>5418</v>
      </c>
      <c r="C5440" s="913"/>
      <c r="D5440" s="913"/>
      <c r="E5440" s="913"/>
      <c r="F5440" s="55"/>
      <c r="L5440" s="372"/>
      <c r="M5440" s="372"/>
      <c r="S5440" s="378"/>
      <c r="T5440" s="372"/>
      <c r="U5440" s="372"/>
      <c r="V5440" s="372"/>
    </row>
    <row r="5441" spans="1:22">
      <c r="A5441" s="52"/>
      <c r="B5441" s="50">
        <f t="shared" si="92"/>
        <v>5419</v>
      </c>
      <c r="C5441" s="913"/>
      <c r="D5441" s="913"/>
      <c r="E5441" s="913"/>
      <c r="F5441" s="55"/>
      <c r="L5441" s="372"/>
      <c r="M5441" s="372"/>
      <c r="S5441" s="378"/>
      <c r="T5441" s="372"/>
      <c r="U5441" s="372"/>
      <c r="V5441" s="372"/>
    </row>
    <row r="5442" spans="1:22">
      <c r="A5442" s="52"/>
      <c r="B5442" s="50">
        <f t="shared" si="92"/>
        <v>5420</v>
      </c>
      <c r="C5442" s="913"/>
      <c r="D5442" s="913"/>
      <c r="E5442" s="913"/>
      <c r="F5442" s="55"/>
      <c r="L5442" s="372"/>
      <c r="M5442" s="372"/>
      <c r="S5442" s="378"/>
      <c r="T5442" s="372"/>
      <c r="U5442" s="372"/>
      <c r="V5442" s="372"/>
    </row>
    <row r="5443" spans="1:22">
      <c r="A5443" s="52"/>
      <c r="B5443" s="50">
        <f t="shared" si="92"/>
        <v>5421</v>
      </c>
      <c r="C5443" s="913"/>
      <c r="D5443" s="913"/>
      <c r="E5443" s="913"/>
      <c r="F5443" s="55"/>
      <c r="L5443" s="372"/>
      <c r="M5443" s="372"/>
      <c r="S5443" s="378"/>
      <c r="T5443" s="372"/>
      <c r="U5443" s="372"/>
      <c r="V5443" s="372"/>
    </row>
    <row r="5444" spans="1:22">
      <c r="A5444" s="52"/>
      <c r="B5444" s="50">
        <f t="shared" si="92"/>
        <v>5422</v>
      </c>
      <c r="C5444" s="913"/>
      <c r="D5444" s="913"/>
      <c r="E5444" s="913"/>
      <c r="F5444" s="55"/>
      <c r="L5444" s="372"/>
      <c r="M5444" s="372"/>
      <c r="S5444" s="378"/>
      <c r="T5444" s="372"/>
      <c r="U5444" s="372"/>
      <c r="V5444" s="372"/>
    </row>
    <row r="5445" spans="1:22">
      <c r="A5445" s="52"/>
      <c r="B5445" s="50">
        <f t="shared" si="92"/>
        <v>5423</v>
      </c>
      <c r="C5445" s="913"/>
      <c r="D5445" s="913"/>
      <c r="E5445" s="913"/>
      <c r="F5445" s="55"/>
      <c r="L5445" s="372"/>
      <c r="M5445" s="372"/>
      <c r="S5445" s="378"/>
      <c r="T5445" s="372"/>
      <c r="U5445" s="372"/>
      <c r="V5445" s="372"/>
    </row>
    <row r="5446" spans="1:22">
      <c r="A5446" s="52"/>
      <c r="B5446" s="50">
        <f t="shared" si="92"/>
        <v>5424</v>
      </c>
      <c r="C5446" s="913"/>
      <c r="D5446" s="913"/>
      <c r="E5446" s="913"/>
      <c r="F5446" s="55"/>
      <c r="L5446" s="372"/>
      <c r="M5446" s="372"/>
      <c r="S5446" s="378"/>
      <c r="T5446" s="372"/>
      <c r="U5446" s="372"/>
      <c r="V5446" s="372"/>
    </row>
    <row r="5447" spans="1:22">
      <c r="A5447" s="52"/>
      <c r="B5447" s="50">
        <f t="shared" si="92"/>
        <v>5425</v>
      </c>
      <c r="C5447" s="913"/>
      <c r="D5447" s="913"/>
      <c r="E5447" s="913"/>
      <c r="F5447" s="55"/>
      <c r="L5447" s="372"/>
      <c r="M5447" s="372"/>
      <c r="S5447" s="378"/>
      <c r="T5447" s="372"/>
      <c r="U5447" s="372"/>
      <c r="V5447" s="372"/>
    </row>
    <row r="5448" spans="1:22">
      <c r="A5448" s="52"/>
      <c r="B5448" s="50">
        <f t="shared" si="92"/>
        <v>5426</v>
      </c>
      <c r="C5448" s="913"/>
      <c r="D5448" s="913"/>
      <c r="E5448" s="913"/>
      <c r="F5448" s="55"/>
      <c r="L5448" s="372"/>
      <c r="M5448" s="372"/>
      <c r="S5448" s="378"/>
      <c r="T5448" s="372"/>
      <c r="U5448" s="372"/>
      <c r="V5448" s="372"/>
    </row>
    <row r="5449" spans="1:22">
      <c r="A5449" s="52"/>
      <c r="B5449" s="50">
        <f t="shared" si="92"/>
        <v>5427</v>
      </c>
      <c r="C5449" s="913"/>
      <c r="D5449" s="913"/>
      <c r="E5449" s="913"/>
      <c r="F5449" s="55"/>
      <c r="L5449" s="372"/>
      <c r="M5449" s="372"/>
      <c r="S5449" s="378"/>
      <c r="T5449" s="372"/>
      <c r="U5449" s="372"/>
      <c r="V5449" s="372"/>
    </row>
    <row r="5450" spans="1:22">
      <c r="A5450" s="52"/>
      <c r="B5450" s="50">
        <f t="shared" si="92"/>
        <v>5428</v>
      </c>
      <c r="C5450" s="913"/>
      <c r="D5450" s="913"/>
      <c r="E5450" s="913"/>
      <c r="F5450" s="55"/>
      <c r="L5450" s="372"/>
      <c r="M5450" s="372"/>
      <c r="S5450" s="378"/>
      <c r="T5450" s="372"/>
      <c r="U5450" s="372"/>
      <c r="V5450" s="372"/>
    </row>
    <row r="5451" spans="1:22">
      <c r="A5451" s="52"/>
      <c r="B5451" s="50">
        <f t="shared" si="92"/>
        <v>5429</v>
      </c>
      <c r="C5451" s="913"/>
      <c r="D5451" s="913"/>
      <c r="E5451" s="913"/>
      <c r="F5451" s="55"/>
      <c r="L5451" s="372"/>
      <c r="M5451" s="372"/>
      <c r="S5451" s="378"/>
      <c r="T5451" s="372"/>
      <c r="U5451" s="372"/>
      <c r="V5451" s="372"/>
    </row>
    <row r="5452" spans="1:22">
      <c r="A5452" s="52"/>
      <c r="B5452" s="50">
        <f t="shared" si="92"/>
        <v>5430</v>
      </c>
      <c r="C5452" s="913"/>
      <c r="D5452" s="913"/>
      <c r="E5452" s="913"/>
      <c r="F5452" s="55"/>
      <c r="L5452" s="372"/>
      <c r="M5452" s="372"/>
      <c r="S5452" s="378"/>
      <c r="T5452" s="372"/>
      <c r="U5452" s="372"/>
      <c r="V5452" s="372"/>
    </row>
    <row r="5453" spans="1:22">
      <c r="A5453" s="52"/>
      <c r="B5453" s="50">
        <f t="shared" si="92"/>
        <v>5431</v>
      </c>
      <c r="C5453" s="913"/>
      <c r="D5453" s="913"/>
      <c r="E5453" s="913"/>
      <c r="F5453" s="55"/>
      <c r="L5453" s="372"/>
      <c r="M5453" s="372"/>
      <c r="S5453" s="378"/>
      <c r="T5453" s="372"/>
      <c r="U5453" s="372"/>
      <c r="V5453" s="372"/>
    </row>
    <row r="5454" spans="1:22">
      <c r="A5454" s="52"/>
      <c r="B5454" s="50">
        <f t="shared" si="92"/>
        <v>5432</v>
      </c>
      <c r="C5454" s="913"/>
      <c r="D5454" s="913"/>
      <c r="E5454" s="913"/>
      <c r="F5454" s="55"/>
      <c r="L5454" s="372"/>
      <c r="M5454" s="372"/>
      <c r="S5454" s="378"/>
      <c r="T5454" s="372"/>
      <c r="U5454" s="372"/>
      <c r="V5454" s="372"/>
    </row>
    <row r="5455" spans="1:22">
      <c r="A5455" s="52"/>
      <c r="B5455" s="50">
        <f t="shared" si="92"/>
        <v>5433</v>
      </c>
      <c r="C5455" s="913"/>
      <c r="D5455" s="913"/>
      <c r="E5455" s="913"/>
      <c r="F5455" s="55"/>
      <c r="L5455" s="372"/>
      <c r="M5455" s="372"/>
      <c r="S5455" s="378"/>
      <c r="T5455" s="372"/>
      <c r="U5455" s="372"/>
      <c r="V5455" s="372"/>
    </row>
    <row r="5456" spans="1:22">
      <c r="A5456" s="52"/>
      <c r="B5456" s="50">
        <f t="shared" si="92"/>
        <v>5434</v>
      </c>
      <c r="C5456" s="913"/>
      <c r="D5456" s="913"/>
      <c r="E5456" s="913"/>
      <c r="F5456" s="55"/>
      <c r="L5456" s="372"/>
      <c r="M5456" s="372"/>
      <c r="S5456" s="378"/>
      <c r="T5456" s="372"/>
      <c r="U5456" s="372"/>
      <c r="V5456" s="372"/>
    </row>
    <row r="5457" spans="1:22">
      <c r="A5457" s="52"/>
      <c r="B5457" s="50">
        <f t="shared" si="92"/>
        <v>5435</v>
      </c>
      <c r="C5457" s="913"/>
      <c r="D5457" s="913"/>
      <c r="E5457" s="913"/>
      <c r="F5457" s="55"/>
      <c r="L5457" s="372"/>
      <c r="M5457" s="372"/>
      <c r="S5457" s="378"/>
      <c r="T5457" s="372"/>
      <c r="U5457" s="372"/>
      <c r="V5457" s="372"/>
    </row>
    <row r="5458" spans="1:22">
      <c r="A5458" s="52"/>
      <c r="B5458" s="50">
        <f t="shared" si="92"/>
        <v>5436</v>
      </c>
      <c r="C5458" s="913"/>
      <c r="D5458" s="913"/>
      <c r="E5458" s="913"/>
      <c r="F5458" s="55"/>
      <c r="L5458" s="372"/>
      <c r="M5458" s="372"/>
      <c r="S5458" s="378"/>
      <c r="T5458" s="372"/>
      <c r="U5458" s="372"/>
      <c r="V5458" s="372"/>
    </row>
    <row r="5459" spans="1:22">
      <c r="A5459" s="52"/>
      <c r="B5459" s="50">
        <f t="shared" si="92"/>
        <v>5437</v>
      </c>
      <c r="C5459" s="913"/>
      <c r="D5459" s="913"/>
      <c r="E5459" s="913"/>
      <c r="F5459" s="55"/>
      <c r="L5459" s="372"/>
      <c r="M5459" s="372"/>
      <c r="S5459" s="378"/>
      <c r="T5459" s="372"/>
      <c r="U5459" s="372"/>
      <c r="V5459" s="372"/>
    </row>
    <row r="5460" spans="1:22">
      <c r="A5460" s="52"/>
      <c r="B5460" s="50">
        <f t="shared" si="92"/>
        <v>5438</v>
      </c>
      <c r="C5460" s="913"/>
      <c r="D5460" s="913"/>
      <c r="E5460" s="913"/>
      <c r="F5460" s="55"/>
      <c r="L5460" s="372"/>
      <c r="M5460" s="372"/>
      <c r="S5460" s="378"/>
      <c r="T5460" s="372"/>
      <c r="U5460" s="372"/>
      <c r="V5460" s="372"/>
    </row>
    <row r="5461" spans="1:22">
      <c r="A5461" s="52"/>
      <c r="B5461" s="50">
        <f t="shared" si="92"/>
        <v>5439</v>
      </c>
      <c r="C5461" s="913"/>
      <c r="D5461" s="913"/>
      <c r="E5461" s="913"/>
      <c r="F5461" s="55"/>
      <c r="L5461" s="372"/>
      <c r="M5461" s="372"/>
      <c r="S5461" s="378"/>
      <c r="T5461" s="372"/>
      <c r="U5461" s="372"/>
      <c r="V5461" s="372"/>
    </row>
    <row r="5462" spans="1:22">
      <c r="A5462" s="52"/>
      <c r="B5462" s="50">
        <f t="shared" si="92"/>
        <v>5440</v>
      </c>
      <c r="C5462" s="913"/>
      <c r="D5462" s="913"/>
      <c r="E5462" s="913"/>
      <c r="F5462" s="55"/>
      <c r="L5462" s="372"/>
      <c r="M5462" s="372"/>
      <c r="S5462" s="378"/>
      <c r="T5462" s="372"/>
      <c r="U5462" s="372"/>
      <c r="V5462" s="372"/>
    </row>
    <row r="5463" spans="1:22">
      <c r="A5463" s="52"/>
      <c r="B5463" s="50">
        <f t="shared" si="92"/>
        <v>5441</v>
      </c>
      <c r="C5463" s="913"/>
      <c r="D5463" s="913"/>
      <c r="E5463" s="913"/>
      <c r="F5463" s="55"/>
      <c r="L5463" s="372"/>
      <c r="M5463" s="372"/>
      <c r="S5463" s="378"/>
      <c r="T5463" s="372"/>
      <c r="U5463" s="372"/>
      <c r="V5463" s="372"/>
    </row>
    <row r="5464" spans="1:22">
      <c r="A5464" s="52"/>
      <c r="B5464" s="50">
        <f t="shared" si="92"/>
        <v>5442</v>
      </c>
      <c r="C5464" s="913"/>
      <c r="D5464" s="913"/>
      <c r="E5464" s="913"/>
      <c r="F5464" s="55"/>
      <c r="L5464" s="372"/>
      <c r="M5464" s="372"/>
      <c r="S5464" s="378"/>
      <c r="T5464" s="372"/>
      <c r="U5464" s="372"/>
      <c r="V5464" s="372"/>
    </row>
    <row r="5465" spans="1:22">
      <c r="A5465" s="52"/>
      <c r="B5465" s="50">
        <f t="shared" ref="B5465:B5528" si="93">B5464+1</f>
        <v>5443</v>
      </c>
      <c r="C5465" s="913"/>
      <c r="D5465" s="913"/>
      <c r="E5465" s="913"/>
      <c r="F5465" s="55"/>
      <c r="L5465" s="372"/>
      <c r="M5465" s="372"/>
      <c r="S5465" s="378"/>
      <c r="T5465" s="372"/>
      <c r="U5465" s="372"/>
      <c r="V5465" s="372"/>
    </row>
    <row r="5466" spans="1:22">
      <c r="A5466" s="52"/>
      <c r="B5466" s="50">
        <f t="shared" si="93"/>
        <v>5444</v>
      </c>
      <c r="C5466" s="913"/>
      <c r="D5466" s="913"/>
      <c r="E5466" s="913"/>
      <c r="F5466" s="55"/>
      <c r="L5466" s="372"/>
      <c r="M5466" s="372"/>
      <c r="S5466" s="378"/>
      <c r="T5466" s="372"/>
      <c r="U5466" s="372"/>
      <c r="V5466" s="372"/>
    </row>
    <row r="5467" spans="1:22">
      <c r="A5467" s="52"/>
      <c r="B5467" s="50">
        <f t="shared" si="93"/>
        <v>5445</v>
      </c>
      <c r="C5467" s="913"/>
      <c r="D5467" s="913"/>
      <c r="E5467" s="913"/>
      <c r="F5467" s="55"/>
      <c r="L5467" s="372"/>
      <c r="M5467" s="372"/>
      <c r="S5467" s="378"/>
      <c r="T5467" s="372"/>
      <c r="U5467" s="372"/>
      <c r="V5467" s="372"/>
    </row>
    <row r="5468" spans="1:22">
      <c r="A5468" s="52"/>
      <c r="B5468" s="50">
        <f t="shared" si="93"/>
        <v>5446</v>
      </c>
      <c r="C5468" s="913"/>
      <c r="D5468" s="913"/>
      <c r="E5468" s="913"/>
      <c r="F5468" s="55"/>
      <c r="L5468" s="372"/>
      <c r="M5468" s="372"/>
      <c r="S5468" s="378"/>
      <c r="T5468" s="372"/>
      <c r="U5468" s="372"/>
      <c r="V5468" s="372"/>
    </row>
    <row r="5469" spans="1:22">
      <c r="A5469" s="52"/>
      <c r="B5469" s="50">
        <f t="shared" si="93"/>
        <v>5447</v>
      </c>
      <c r="C5469" s="913"/>
      <c r="D5469" s="913"/>
      <c r="E5469" s="913"/>
      <c r="F5469" s="55"/>
      <c r="L5469" s="372"/>
      <c r="M5469" s="372"/>
      <c r="S5469" s="378"/>
      <c r="T5469" s="372"/>
      <c r="U5469" s="372"/>
      <c r="V5469" s="372"/>
    </row>
    <row r="5470" spans="1:22">
      <c r="A5470" s="52"/>
      <c r="B5470" s="50">
        <f t="shared" si="93"/>
        <v>5448</v>
      </c>
      <c r="C5470" s="913"/>
      <c r="D5470" s="913"/>
      <c r="E5470" s="913"/>
      <c r="F5470" s="55"/>
      <c r="L5470" s="372"/>
      <c r="M5470" s="372"/>
      <c r="S5470" s="378"/>
      <c r="T5470" s="372"/>
      <c r="U5470" s="372"/>
      <c r="V5470" s="372"/>
    </row>
    <row r="5471" spans="1:22">
      <c r="A5471" s="52"/>
      <c r="B5471" s="50">
        <f t="shared" si="93"/>
        <v>5449</v>
      </c>
      <c r="C5471" s="913"/>
      <c r="D5471" s="913"/>
      <c r="E5471" s="913"/>
      <c r="F5471" s="55"/>
      <c r="L5471" s="372"/>
      <c r="M5471" s="372"/>
      <c r="S5471" s="378"/>
      <c r="T5471" s="372"/>
      <c r="U5471" s="372"/>
      <c r="V5471" s="372"/>
    </row>
    <row r="5472" spans="1:22">
      <c r="A5472" s="52"/>
      <c r="B5472" s="50">
        <f t="shared" si="93"/>
        <v>5450</v>
      </c>
      <c r="C5472" s="913"/>
      <c r="D5472" s="913"/>
      <c r="E5472" s="913"/>
      <c r="F5472" s="55"/>
      <c r="L5472" s="372"/>
      <c r="M5472" s="372"/>
      <c r="S5472" s="378"/>
      <c r="T5472" s="372"/>
      <c r="U5472" s="372"/>
      <c r="V5472" s="372"/>
    </row>
    <row r="5473" spans="1:22">
      <c r="A5473" s="52"/>
      <c r="B5473" s="50">
        <f t="shared" si="93"/>
        <v>5451</v>
      </c>
      <c r="C5473" s="913"/>
      <c r="D5473" s="913"/>
      <c r="E5473" s="913"/>
      <c r="F5473" s="55"/>
      <c r="L5473" s="372"/>
      <c r="M5473" s="372"/>
      <c r="S5473" s="378"/>
      <c r="T5473" s="372"/>
      <c r="U5473" s="372"/>
      <c r="V5473" s="372"/>
    </row>
    <row r="5474" spans="1:22">
      <c r="A5474" s="52"/>
      <c r="B5474" s="50">
        <f t="shared" si="93"/>
        <v>5452</v>
      </c>
      <c r="C5474" s="913"/>
      <c r="D5474" s="913"/>
      <c r="E5474" s="913"/>
      <c r="F5474" s="55"/>
      <c r="L5474" s="372"/>
      <c r="M5474" s="372"/>
      <c r="S5474" s="378"/>
      <c r="T5474" s="372"/>
      <c r="U5474" s="372"/>
      <c r="V5474" s="372"/>
    </row>
    <row r="5475" spans="1:22">
      <c r="A5475" s="52"/>
      <c r="B5475" s="50">
        <f t="shared" si="93"/>
        <v>5453</v>
      </c>
      <c r="C5475" s="913"/>
      <c r="D5475" s="913"/>
      <c r="E5475" s="913"/>
      <c r="F5475" s="55"/>
      <c r="L5475" s="372"/>
      <c r="M5475" s="372"/>
      <c r="S5475" s="378"/>
      <c r="T5475" s="372"/>
      <c r="U5475" s="372"/>
      <c r="V5475" s="372"/>
    </row>
    <row r="5476" spans="1:22">
      <c r="A5476" s="52"/>
      <c r="B5476" s="50">
        <f t="shared" si="93"/>
        <v>5454</v>
      </c>
      <c r="C5476" s="913"/>
      <c r="D5476" s="913"/>
      <c r="E5476" s="913"/>
      <c r="F5476" s="55"/>
      <c r="L5476" s="372"/>
      <c r="M5476" s="372"/>
      <c r="S5476" s="378"/>
      <c r="T5476" s="372"/>
      <c r="U5476" s="372"/>
      <c r="V5476" s="372"/>
    </row>
    <row r="5477" spans="1:22">
      <c r="A5477" s="52"/>
      <c r="B5477" s="50">
        <f t="shared" si="93"/>
        <v>5455</v>
      </c>
      <c r="C5477" s="913"/>
      <c r="D5477" s="913"/>
      <c r="E5477" s="913"/>
      <c r="F5477" s="55"/>
      <c r="L5477" s="372"/>
      <c r="M5477" s="372"/>
      <c r="S5477" s="378"/>
      <c r="T5477" s="372"/>
      <c r="U5477" s="372"/>
      <c r="V5477" s="372"/>
    </row>
    <row r="5478" spans="1:22">
      <c r="A5478" s="52"/>
      <c r="B5478" s="50">
        <f t="shared" si="93"/>
        <v>5456</v>
      </c>
      <c r="C5478" s="913"/>
      <c r="D5478" s="913"/>
      <c r="E5478" s="913"/>
      <c r="F5478" s="55"/>
      <c r="L5478" s="372"/>
      <c r="M5478" s="372"/>
      <c r="S5478" s="378"/>
      <c r="T5478" s="372"/>
      <c r="U5478" s="372"/>
      <c r="V5478" s="372"/>
    </row>
    <row r="5479" spans="1:22">
      <c r="A5479" s="52"/>
      <c r="B5479" s="50">
        <f t="shared" si="93"/>
        <v>5457</v>
      </c>
      <c r="C5479" s="913"/>
      <c r="D5479" s="913"/>
      <c r="E5479" s="913"/>
      <c r="F5479" s="55"/>
      <c r="L5479" s="372"/>
      <c r="M5479" s="372"/>
      <c r="S5479" s="378"/>
      <c r="T5479" s="372"/>
      <c r="U5479" s="372"/>
      <c r="V5479" s="372"/>
    </row>
    <row r="5480" spans="1:22">
      <c r="A5480" s="52"/>
      <c r="B5480" s="50">
        <f t="shared" si="93"/>
        <v>5458</v>
      </c>
      <c r="C5480" s="913"/>
      <c r="D5480" s="913"/>
      <c r="E5480" s="913"/>
      <c r="F5480" s="55"/>
      <c r="L5480" s="372"/>
      <c r="M5480" s="372"/>
      <c r="S5480" s="378"/>
      <c r="T5480" s="372"/>
      <c r="U5480" s="372"/>
      <c r="V5480" s="372"/>
    </row>
    <row r="5481" spans="1:22">
      <c r="A5481" s="52"/>
      <c r="B5481" s="50">
        <f t="shared" si="93"/>
        <v>5459</v>
      </c>
      <c r="C5481" s="913"/>
      <c r="D5481" s="913"/>
      <c r="E5481" s="913"/>
      <c r="F5481" s="55"/>
      <c r="L5481" s="372"/>
      <c r="M5481" s="372"/>
      <c r="S5481" s="378"/>
      <c r="T5481" s="372"/>
      <c r="U5481" s="372"/>
      <c r="V5481" s="372"/>
    </row>
    <row r="5482" spans="1:22">
      <c r="A5482" s="52"/>
      <c r="B5482" s="50">
        <f t="shared" si="93"/>
        <v>5460</v>
      </c>
      <c r="C5482" s="913"/>
      <c r="D5482" s="913"/>
      <c r="E5482" s="913"/>
      <c r="F5482" s="55"/>
      <c r="L5482" s="372"/>
      <c r="M5482" s="372"/>
      <c r="S5482" s="378"/>
      <c r="T5482" s="372"/>
      <c r="U5482" s="372"/>
      <c r="V5482" s="372"/>
    </row>
    <row r="5483" spans="1:22">
      <c r="A5483" s="52"/>
      <c r="B5483" s="50">
        <f t="shared" si="93"/>
        <v>5461</v>
      </c>
      <c r="C5483" s="913"/>
      <c r="D5483" s="913"/>
      <c r="E5483" s="913"/>
      <c r="F5483" s="55"/>
      <c r="L5483" s="372"/>
      <c r="M5483" s="372"/>
      <c r="S5483" s="378"/>
      <c r="T5483" s="372"/>
      <c r="U5483" s="372"/>
      <c r="V5483" s="372"/>
    </row>
    <row r="5484" spans="1:22">
      <c r="A5484" s="52"/>
      <c r="B5484" s="50">
        <f t="shared" si="93"/>
        <v>5462</v>
      </c>
      <c r="C5484" s="913"/>
      <c r="D5484" s="913"/>
      <c r="E5484" s="913"/>
      <c r="F5484" s="55"/>
      <c r="L5484" s="372"/>
      <c r="M5484" s="372"/>
      <c r="S5484" s="378"/>
      <c r="T5484" s="372"/>
      <c r="U5484" s="372"/>
      <c r="V5484" s="372"/>
    </row>
    <row r="5485" spans="1:22">
      <c r="A5485" s="52"/>
      <c r="B5485" s="50">
        <f t="shared" si="93"/>
        <v>5463</v>
      </c>
      <c r="C5485" s="913"/>
      <c r="D5485" s="913"/>
      <c r="E5485" s="913"/>
      <c r="F5485" s="55"/>
      <c r="L5485" s="372"/>
      <c r="M5485" s="372"/>
      <c r="S5485" s="378"/>
      <c r="T5485" s="372"/>
      <c r="U5485" s="372"/>
      <c r="V5485" s="372"/>
    </row>
    <row r="5486" spans="1:22">
      <c r="A5486" s="52"/>
      <c r="B5486" s="50">
        <f t="shared" si="93"/>
        <v>5464</v>
      </c>
      <c r="C5486" s="913"/>
      <c r="D5486" s="913"/>
      <c r="E5486" s="913"/>
      <c r="F5486" s="55"/>
      <c r="L5486" s="372"/>
      <c r="M5486" s="372"/>
      <c r="S5486" s="378"/>
      <c r="T5486" s="372"/>
      <c r="U5486" s="372"/>
      <c r="V5486" s="372"/>
    </row>
    <row r="5487" spans="1:22">
      <c r="A5487" s="52"/>
      <c r="B5487" s="50">
        <f t="shared" si="93"/>
        <v>5465</v>
      </c>
      <c r="C5487" s="913"/>
      <c r="D5487" s="913"/>
      <c r="E5487" s="913"/>
      <c r="F5487" s="55"/>
      <c r="L5487" s="372"/>
      <c r="M5487" s="372"/>
      <c r="S5487" s="378"/>
      <c r="T5487" s="372"/>
      <c r="U5487" s="372"/>
      <c r="V5487" s="372"/>
    </row>
    <row r="5488" spans="1:22">
      <c r="A5488" s="52"/>
      <c r="B5488" s="50">
        <f t="shared" si="93"/>
        <v>5466</v>
      </c>
      <c r="C5488" s="913"/>
      <c r="D5488" s="913"/>
      <c r="E5488" s="913"/>
      <c r="F5488" s="55"/>
      <c r="L5488" s="372"/>
      <c r="M5488" s="372"/>
      <c r="S5488" s="378"/>
      <c r="T5488" s="372"/>
      <c r="U5488" s="372"/>
      <c r="V5488" s="372"/>
    </row>
    <row r="5489" spans="1:22">
      <c r="A5489" s="52"/>
      <c r="B5489" s="50">
        <f t="shared" si="93"/>
        <v>5467</v>
      </c>
      <c r="C5489" s="913"/>
      <c r="D5489" s="913"/>
      <c r="E5489" s="913"/>
      <c r="F5489" s="55"/>
      <c r="L5489" s="372"/>
      <c r="M5489" s="372"/>
      <c r="S5489" s="378"/>
      <c r="T5489" s="372"/>
      <c r="U5489" s="372"/>
      <c r="V5489" s="372"/>
    </row>
    <row r="5490" spans="1:22">
      <c r="A5490" s="52"/>
      <c r="B5490" s="50">
        <f t="shared" si="93"/>
        <v>5468</v>
      </c>
      <c r="C5490" s="913"/>
      <c r="D5490" s="913"/>
      <c r="E5490" s="913"/>
      <c r="F5490" s="55"/>
      <c r="L5490" s="372"/>
      <c r="M5490" s="372"/>
      <c r="S5490" s="378"/>
      <c r="T5490" s="372"/>
      <c r="U5490" s="372"/>
      <c r="V5490" s="372"/>
    </row>
    <row r="5491" spans="1:22">
      <c r="A5491" s="52"/>
      <c r="B5491" s="50">
        <f t="shared" si="93"/>
        <v>5469</v>
      </c>
      <c r="C5491" s="913"/>
      <c r="D5491" s="913"/>
      <c r="E5491" s="913"/>
      <c r="F5491" s="55"/>
      <c r="L5491" s="372"/>
      <c r="M5491" s="372"/>
      <c r="S5491" s="378"/>
      <c r="T5491" s="372"/>
      <c r="U5491" s="372"/>
      <c r="V5491" s="372"/>
    </row>
    <row r="5492" spans="1:22">
      <c r="A5492" s="52"/>
      <c r="B5492" s="50">
        <f t="shared" si="93"/>
        <v>5470</v>
      </c>
      <c r="C5492" s="913"/>
      <c r="D5492" s="913"/>
      <c r="E5492" s="913"/>
      <c r="F5492" s="55"/>
      <c r="L5492" s="372"/>
      <c r="M5492" s="372"/>
      <c r="S5492" s="378"/>
      <c r="T5492" s="372"/>
      <c r="U5492" s="372"/>
      <c r="V5492" s="372"/>
    </row>
    <row r="5493" spans="1:22">
      <c r="A5493" s="52"/>
      <c r="B5493" s="50">
        <f t="shared" si="93"/>
        <v>5471</v>
      </c>
      <c r="C5493" s="913"/>
      <c r="D5493" s="913"/>
      <c r="E5493" s="913"/>
      <c r="F5493" s="55"/>
      <c r="L5493" s="372"/>
      <c r="M5493" s="372"/>
      <c r="S5493" s="378"/>
      <c r="T5493" s="372"/>
      <c r="U5493" s="372"/>
      <c r="V5493" s="372"/>
    </row>
    <row r="5494" spans="1:22">
      <c r="A5494" s="52"/>
      <c r="B5494" s="50">
        <f t="shared" si="93"/>
        <v>5472</v>
      </c>
      <c r="C5494" s="913"/>
      <c r="D5494" s="913"/>
      <c r="E5494" s="913"/>
      <c r="F5494" s="55"/>
      <c r="L5494" s="372"/>
      <c r="M5494" s="372"/>
      <c r="S5494" s="378"/>
      <c r="T5494" s="372"/>
      <c r="U5494" s="372"/>
      <c r="V5494" s="372"/>
    </row>
    <row r="5495" spans="1:22">
      <c r="A5495" s="52"/>
      <c r="B5495" s="50">
        <f t="shared" si="93"/>
        <v>5473</v>
      </c>
      <c r="C5495" s="913"/>
      <c r="D5495" s="913"/>
      <c r="E5495" s="913"/>
      <c r="F5495" s="55"/>
      <c r="L5495" s="372"/>
      <c r="M5495" s="372"/>
      <c r="S5495" s="378"/>
      <c r="T5495" s="372"/>
      <c r="U5495" s="372"/>
      <c r="V5495" s="372"/>
    </row>
    <row r="5496" spans="1:22">
      <c r="A5496" s="52"/>
      <c r="B5496" s="50">
        <f t="shared" si="93"/>
        <v>5474</v>
      </c>
      <c r="C5496" s="913"/>
      <c r="D5496" s="913"/>
      <c r="E5496" s="913"/>
      <c r="F5496" s="55"/>
      <c r="L5496" s="372"/>
      <c r="M5496" s="372"/>
      <c r="S5496" s="378"/>
      <c r="T5496" s="372"/>
      <c r="U5496" s="372"/>
      <c r="V5496" s="372"/>
    </row>
    <row r="5497" spans="1:22">
      <c r="A5497" s="52"/>
      <c r="B5497" s="50">
        <f t="shared" si="93"/>
        <v>5475</v>
      </c>
      <c r="C5497" s="913"/>
      <c r="D5497" s="913"/>
      <c r="E5497" s="913"/>
      <c r="F5497" s="55"/>
      <c r="L5497" s="372"/>
      <c r="M5497" s="372"/>
      <c r="S5497" s="378"/>
      <c r="T5497" s="372"/>
      <c r="U5497" s="372"/>
      <c r="V5497" s="372"/>
    </row>
    <row r="5498" spans="1:22">
      <c r="A5498" s="52"/>
      <c r="B5498" s="50">
        <f t="shared" si="93"/>
        <v>5476</v>
      </c>
      <c r="C5498" s="913"/>
      <c r="D5498" s="913"/>
      <c r="E5498" s="913"/>
      <c r="F5498" s="55"/>
      <c r="L5498" s="372"/>
      <c r="M5498" s="372"/>
      <c r="S5498" s="378"/>
      <c r="T5498" s="372"/>
      <c r="U5498" s="372"/>
      <c r="V5498" s="372"/>
    </row>
    <row r="5499" spans="1:22">
      <c r="A5499" s="52"/>
      <c r="B5499" s="50">
        <f t="shared" si="93"/>
        <v>5477</v>
      </c>
      <c r="C5499" s="913"/>
      <c r="D5499" s="913"/>
      <c r="E5499" s="913"/>
      <c r="F5499" s="55"/>
      <c r="L5499" s="372"/>
      <c r="M5499" s="372"/>
      <c r="S5499" s="378"/>
      <c r="T5499" s="372"/>
      <c r="U5499" s="372"/>
      <c r="V5499" s="372"/>
    </row>
    <row r="5500" spans="1:22">
      <c r="A5500" s="52"/>
      <c r="B5500" s="50">
        <f t="shared" si="93"/>
        <v>5478</v>
      </c>
      <c r="C5500" s="913"/>
      <c r="D5500" s="913"/>
      <c r="E5500" s="913"/>
      <c r="F5500" s="55"/>
      <c r="L5500" s="372"/>
      <c r="M5500" s="372"/>
      <c r="S5500" s="378"/>
      <c r="T5500" s="372"/>
      <c r="U5500" s="372"/>
      <c r="V5500" s="372"/>
    </row>
    <row r="5501" spans="1:22">
      <c r="A5501" s="52"/>
      <c r="B5501" s="50">
        <f t="shared" si="93"/>
        <v>5479</v>
      </c>
      <c r="C5501" s="913"/>
      <c r="D5501" s="913"/>
      <c r="E5501" s="913"/>
      <c r="F5501" s="55"/>
      <c r="L5501" s="372"/>
      <c r="M5501" s="372"/>
      <c r="S5501" s="378"/>
      <c r="T5501" s="372"/>
      <c r="U5501" s="372"/>
      <c r="V5501" s="372"/>
    </row>
    <row r="5502" spans="1:22">
      <c r="A5502" s="52"/>
      <c r="B5502" s="50">
        <f t="shared" si="93"/>
        <v>5480</v>
      </c>
      <c r="C5502" s="913"/>
      <c r="D5502" s="913"/>
      <c r="E5502" s="913"/>
      <c r="F5502" s="55"/>
      <c r="L5502" s="372"/>
      <c r="M5502" s="372"/>
      <c r="S5502" s="378"/>
      <c r="T5502" s="372"/>
      <c r="U5502" s="372"/>
      <c r="V5502" s="372"/>
    </row>
    <row r="5503" spans="1:22">
      <c r="A5503" s="52"/>
      <c r="B5503" s="50">
        <f t="shared" si="93"/>
        <v>5481</v>
      </c>
      <c r="C5503" s="913"/>
      <c r="D5503" s="913"/>
      <c r="E5503" s="913"/>
      <c r="F5503" s="55"/>
      <c r="L5503" s="372"/>
      <c r="M5503" s="372"/>
      <c r="S5503" s="378"/>
      <c r="T5503" s="372"/>
      <c r="U5503" s="372"/>
      <c r="V5503" s="372"/>
    </row>
    <row r="5504" spans="1:22">
      <c r="A5504" s="52"/>
      <c r="B5504" s="50">
        <f t="shared" si="93"/>
        <v>5482</v>
      </c>
      <c r="C5504" s="913"/>
      <c r="D5504" s="913"/>
      <c r="E5504" s="913"/>
      <c r="F5504" s="55"/>
      <c r="L5504" s="372"/>
      <c r="M5504" s="372"/>
      <c r="S5504" s="378"/>
      <c r="T5504" s="372"/>
      <c r="U5504" s="372"/>
      <c r="V5504" s="372"/>
    </row>
    <row r="5505" spans="1:22">
      <c r="A5505" s="52"/>
      <c r="B5505" s="50">
        <f t="shared" si="93"/>
        <v>5483</v>
      </c>
      <c r="C5505" s="913"/>
      <c r="D5505" s="913"/>
      <c r="E5505" s="913"/>
      <c r="F5505" s="55"/>
      <c r="L5505" s="372"/>
      <c r="M5505" s="372"/>
      <c r="S5505" s="378"/>
      <c r="T5505" s="372"/>
      <c r="U5505" s="372"/>
      <c r="V5505" s="372"/>
    </row>
    <row r="5506" spans="1:22">
      <c r="A5506" s="52"/>
      <c r="B5506" s="50">
        <f t="shared" si="93"/>
        <v>5484</v>
      </c>
      <c r="C5506" s="913"/>
      <c r="D5506" s="913"/>
      <c r="E5506" s="913"/>
      <c r="F5506" s="55"/>
      <c r="L5506" s="372"/>
      <c r="M5506" s="372"/>
      <c r="S5506" s="378"/>
      <c r="T5506" s="372"/>
      <c r="U5506" s="372"/>
      <c r="V5506" s="372"/>
    </row>
    <row r="5507" spans="1:22">
      <c r="A5507" s="52"/>
      <c r="B5507" s="50">
        <f t="shared" si="93"/>
        <v>5485</v>
      </c>
      <c r="C5507" s="913"/>
      <c r="D5507" s="913"/>
      <c r="E5507" s="913"/>
      <c r="F5507" s="55"/>
      <c r="L5507" s="372"/>
      <c r="M5507" s="372"/>
      <c r="S5507" s="378"/>
      <c r="T5507" s="372"/>
      <c r="U5507" s="372"/>
      <c r="V5507" s="372"/>
    </row>
    <row r="5508" spans="1:22">
      <c r="A5508" s="52"/>
      <c r="B5508" s="50">
        <f t="shared" si="93"/>
        <v>5486</v>
      </c>
      <c r="C5508" s="913"/>
      <c r="D5508" s="913"/>
      <c r="E5508" s="913"/>
      <c r="F5508" s="55"/>
      <c r="L5508" s="372"/>
      <c r="M5508" s="372"/>
      <c r="S5508" s="378"/>
      <c r="T5508" s="372"/>
      <c r="U5508" s="372"/>
      <c r="V5508" s="372"/>
    </row>
    <row r="5509" spans="1:22">
      <c r="A5509" s="52"/>
      <c r="B5509" s="50">
        <f t="shared" si="93"/>
        <v>5487</v>
      </c>
      <c r="C5509" s="913"/>
      <c r="D5509" s="913"/>
      <c r="E5509" s="913"/>
      <c r="F5509" s="55"/>
      <c r="L5509" s="372"/>
      <c r="M5509" s="372"/>
      <c r="S5509" s="378"/>
      <c r="T5509" s="372"/>
      <c r="U5509" s="372"/>
      <c r="V5509" s="372"/>
    </row>
    <row r="5510" spans="1:22">
      <c r="A5510" s="52"/>
      <c r="B5510" s="50">
        <f t="shared" si="93"/>
        <v>5488</v>
      </c>
      <c r="C5510" s="913"/>
      <c r="D5510" s="913"/>
      <c r="E5510" s="913"/>
      <c r="F5510" s="55"/>
      <c r="L5510" s="372"/>
      <c r="M5510" s="372"/>
      <c r="S5510" s="378"/>
      <c r="T5510" s="372"/>
      <c r="U5510" s="372"/>
      <c r="V5510" s="372"/>
    </row>
    <row r="5511" spans="1:22">
      <c r="A5511" s="52"/>
      <c r="B5511" s="50">
        <f t="shared" si="93"/>
        <v>5489</v>
      </c>
      <c r="C5511" s="913"/>
      <c r="D5511" s="913"/>
      <c r="E5511" s="913"/>
      <c r="F5511" s="55"/>
      <c r="L5511" s="372"/>
      <c r="M5511" s="372"/>
      <c r="S5511" s="378"/>
      <c r="T5511" s="372"/>
      <c r="U5511" s="372"/>
      <c r="V5511" s="372"/>
    </row>
    <row r="5512" spans="1:22">
      <c r="A5512" s="52"/>
      <c r="B5512" s="50">
        <f t="shared" si="93"/>
        <v>5490</v>
      </c>
      <c r="C5512" s="913"/>
      <c r="D5512" s="913"/>
      <c r="E5512" s="913"/>
      <c r="F5512" s="55"/>
      <c r="L5512" s="372"/>
      <c r="M5512" s="372"/>
      <c r="S5512" s="378"/>
      <c r="T5512" s="372"/>
      <c r="U5512" s="372"/>
      <c r="V5512" s="372"/>
    </row>
    <row r="5513" spans="1:22">
      <c r="A5513" s="52"/>
      <c r="B5513" s="50">
        <f t="shared" si="93"/>
        <v>5491</v>
      </c>
      <c r="C5513" s="913"/>
      <c r="D5513" s="913"/>
      <c r="E5513" s="913"/>
      <c r="F5513" s="55"/>
      <c r="L5513" s="372"/>
      <c r="M5513" s="372"/>
      <c r="S5513" s="378"/>
      <c r="T5513" s="372"/>
      <c r="U5513" s="372"/>
      <c r="V5513" s="372"/>
    </row>
    <row r="5514" spans="1:22">
      <c r="A5514" s="52"/>
      <c r="B5514" s="50">
        <f t="shared" si="93"/>
        <v>5492</v>
      </c>
      <c r="C5514" s="913"/>
      <c r="D5514" s="913"/>
      <c r="E5514" s="913"/>
      <c r="F5514" s="55"/>
      <c r="L5514" s="372"/>
      <c r="M5514" s="372"/>
      <c r="S5514" s="378"/>
      <c r="T5514" s="372"/>
      <c r="U5514" s="372"/>
      <c r="V5514" s="372"/>
    </row>
    <row r="5515" spans="1:22">
      <c r="A5515" s="52"/>
      <c r="B5515" s="50">
        <f t="shared" si="93"/>
        <v>5493</v>
      </c>
      <c r="C5515" s="913"/>
      <c r="D5515" s="913"/>
      <c r="E5515" s="913"/>
      <c r="F5515" s="55"/>
      <c r="L5515" s="372"/>
      <c r="M5515" s="372"/>
      <c r="S5515" s="378"/>
      <c r="T5515" s="372"/>
      <c r="U5515" s="372"/>
      <c r="V5515" s="372"/>
    </row>
    <row r="5516" spans="1:22">
      <c r="A5516" s="52"/>
      <c r="B5516" s="50">
        <f t="shared" si="93"/>
        <v>5494</v>
      </c>
      <c r="C5516" s="913"/>
      <c r="D5516" s="913"/>
      <c r="E5516" s="913"/>
      <c r="F5516" s="55"/>
      <c r="L5516" s="372"/>
      <c r="M5516" s="372"/>
      <c r="S5516" s="378"/>
      <c r="T5516" s="372"/>
      <c r="U5516" s="372"/>
      <c r="V5516" s="372"/>
    </row>
    <row r="5517" spans="1:22">
      <c r="A5517" s="52"/>
      <c r="B5517" s="50">
        <f t="shared" si="93"/>
        <v>5495</v>
      </c>
      <c r="C5517" s="913"/>
      <c r="D5517" s="913"/>
      <c r="E5517" s="913"/>
      <c r="F5517" s="55"/>
      <c r="L5517" s="372"/>
      <c r="M5517" s="372"/>
      <c r="S5517" s="378"/>
      <c r="T5517" s="372"/>
      <c r="U5517" s="372"/>
      <c r="V5517" s="372"/>
    </row>
    <row r="5518" spans="1:22">
      <c r="A5518" s="52"/>
      <c r="B5518" s="50">
        <f t="shared" si="93"/>
        <v>5496</v>
      </c>
      <c r="C5518" s="913"/>
      <c r="D5518" s="913"/>
      <c r="E5518" s="913"/>
      <c r="F5518" s="55"/>
      <c r="L5518" s="372"/>
      <c r="M5518" s="372"/>
      <c r="S5518" s="378"/>
      <c r="T5518" s="372"/>
      <c r="U5518" s="372"/>
      <c r="V5518" s="372"/>
    </row>
    <row r="5519" spans="1:22">
      <c r="A5519" s="52"/>
      <c r="B5519" s="50">
        <f t="shared" si="93"/>
        <v>5497</v>
      </c>
      <c r="C5519" s="913"/>
      <c r="D5519" s="913"/>
      <c r="E5519" s="913"/>
      <c r="F5519" s="55"/>
      <c r="L5519" s="372"/>
      <c r="M5519" s="372"/>
      <c r="S5519" s="378"/>
      <c r="T5519" s="372"/>
      <c r="U5519" s="372"/>
      <c r="V5519" s="372"/>
    </row>
    <row r="5520" spans="1:22">
      <c r="A5520" s="52"/>
      <c r="B5520" s="50">
        <f t="shared" si="93"/>
        <v>5498</v>
      </c>
      <c r="C5520" s="913"/>
      <c r="D5520" s="913"/>
      <c r="E5520" s="913"/>
      <c r="F5520" s="55"/>
      <c r="L5520" s="372"/>
      <c r="M5520" s="372"/>
      <c r="S5520" s="378"/>
      <c r="T5520" s="372"/>
      <c r="U5520" s="372"/>
      <c r="V5520" s="372"/>
    </row>
    <row r="5521" spans="1:22">
      <c r="A5521" s="52"/>
      <c r="B5521" s="50">
        <f t="shared" si="93"/>
        <v>5499</v>
      </c>
      <c r="C5521" s="913"/>
      <c r="D5521" s="913"/>
      <c r="E5521" s="913"/>
      <c r="F5521" s="55"/>
      <c r="L5521" s="372"/>
      <c r="M5521" s="372"/>
      <c r="S5521" s="378"/>
      <c r="T5521" s="372"/>
      <c r="U5521" s="372"/>
      <c r="V5521" s="372"/>
    </row>
    <row r="5522" spans="1:22">
      <c r="A5522" s="52"/>
      <c r="B5522" s="50">
        <f t="shared" si="93"/>
        <v>5500</v>
      </c>
      <c r="C5522" s="913"/>
      <c r="D5522" s="913"/>
      <c r="E5522" s="913"/>
      <c r="F5522" s="55"/>
      <c r="L5522" s="372"/>
      <c r="M5522" s="372"/>
      <c r="S5522" s="378"/>
      <c r="T5522" s="372"/>
      <c r="U5522" s="372"/>
      <c r="V5522" s="372"/>
    </row>
    <row r="5523" spans="1:22">
      <c r="A5523" s="52"/>
      <c r="B5523" s="50">
        <f t="shared" si="93"/>
        <v>5501</v>
      </c>
      <c r="C5523" s="913"/>
      <c r="D5523" s="913"/>
      <c r="E5523" s="913"/>
      <c r="F5523" s="55"/>
      <c r="L5523" s="372"/>
      <c r="M5523" s="372"/>
      <c r="S5523" s="378"/>
      <c r="T5523" s="372"/>
      <c r="U5523" s="372"/>
      <c r="V5523" s="372"/>
    </row>
    <row r="5524" spans="1:22">
      <c r="A5524" s="52"/>
      <c r="B5524" s="50">
        <f t="shared" si="93"/>
        <v>5502</v>
      </c>
      <c r="C5524" s="913"/>
      <c r="D5524" s="913"/>
      <c r="E5524" s="913"/>
      <c r="F5524" s="55"/>
      <c r="L5524" s="372"/>
      <c r="M5524" s="372"/>
      <c r="S5524" s="378"/>
      <c r="T5524" s="372"/>
      <c r="U5524" s="372"/>
      <c r="V5524" s="372"/>
    </row>
    <row r="5525" spans="1:22">
      <c r="A5525" s="52"/>
      <c r="B5525" s="50">
        <f t="shared" si="93"/>
        <v>5503</v>
      </c>
      <c r="C5525" s="913"/>
      <c r="D5525" s="913"/>
      <c r="E5525" s="913"/>
      <c r="F5525" s="55"/>
      <c r="L5525" s="372"/>
      <c r="M5525" s="372"/>
      <c r="S5525" s="378"/>
      <c r="T5525" s="372"/>
      <c r="U5525" s="372"/>
      <c r="V5525" s="372"/>
    </row>
    <row r="5526" spans="1:22">
      <c r="A5526" s="52"/>
      <c r="B5526" s="50">
        <f t="shared" si="93"/>
        <v>5504</v>
      </c>
      <c r="C5526" s="913"/>
      <c r="D5526" s="913"/>
      <c r="E5526" s="913"/>
      <c r="F5526" s="55"/>
      <c r="L5526" s="372"/>
      <c r="M5526" s="372"/>
      <c r="S5526" s="378"/>
      <c r="T5526" s="372"/>
      <c r="U5526" s="372"/>
      <c r="V5526" s="372"/>
    </row>
    <row r="5527" spans="1:22">
      <c r="A5527" s="52"/>
      <c r="B5527" s="50">
        <f t="shared" si="93"/>
        <v>5505</v>
      </c>
      <c r="C5527" s="913"/>
      <c r="D5527" s="913"/>
      <c r="E5527" s="913"/>
      <c r="F5527" s="55"/>
      <c r="L5527" s="372"/>
      <c r="M5527" s="372"/>
      <c r="S5527" s="378"/>
      <c r="T5527" s="372"/>
      <c r="U5527" s="372"/>
      <c r="V5527" s="372"/>
    </row>
    <row r="5528" spans="1:22">
      <c r="A5528" s="52"/>
      <c r="B5528" s="50">
        <f t="shared" si="93"/>
        <v>5506</v>
      </c>
      <c r="C5528" s="913"/>
      <c r="D5528" s="913"/>
      <c r="E5528" s="913"/>
      <c r="F5528" s="55"/>
      <c r="L5528" s="372"/>
      <c r="M5528" s="372"/>
      <c r="S5528" s="378"/>
      <c r="T5528" s="372"/>
      <c r="U5528" s="372"/>
      <c r="V5528" s="372"/>
    </row>
    <row r="5529" spans="1:22">
      <c r="A5529" s="52"/>
      <c r="B5529" s="50">
        <f t="shared" ref="B5529:B5592" si="94">B5528+1</f>
        <v>5507</v>
      </c>
      <c r="C5529" s="913"/>
      <c r="D5529" s="913"/>
      <c r="E5529" s="913"/>
      <c r="F5529" s="55"/>
      <c r="L5529" s="372"/>
      <c r="M5529" s="372"/>
      <c r="S5529" s="378"/>
      <c r="T5529" s="372"/>
      <c r="U5529" s="372"/>
      <c r="V5529" s="372"/>
    </row>
    <row r="5530" spans="1:22">
      <c r="A5530" s="52"/>
      <c r="B5530" s="50">
        <f t="shared" si="94"/>
        <v>5508</v>
      </c>
      <c r="C5530" s="913"/>
      <c r="D5530" s="913"/>
      <c r="E5530" s="913"/>
      <c r="F5530" s="55"/>
      <c r="L5530" s="372"/>
      <c r="M5530" s="372"/>
      <c r="S5530" s="378"/>
      <c r="T5530" s="372"/>
      <c r="U5530" s="372"/>
      <c r="V5530" s="372"/>
    </row>
    <row r="5531" spans="1:22">
      <c r="A5531" s="52"/>
      <c r="B5531" s="50">
        <f t="shared" si="94"/>
        <v>5509</v>
      </c>
      <c r="C5531" s="913"/>
      <c r="D5531" s="913"/>
      <c r="E5531" s="913"/>
      <c r="F5531" s="55"/>
      <c r="L5531" s="372"/>
      <c r="M5531" s="372"/>
      <c r="S5531" s="378"/>
      <c r="T5531" s="372"/>
      <c r="U5531" s="372"/>
      <c r="V5531" s="372"/>
    </row>
    <row r="5532" spans="1:22">
      <c r="A5532" s="52"/>
      <c r="B5532" s="50">
        <f t="shared" si="94"/>
        <v>5510</v>
      </c>
      <c r="C5532" s="913"/>
      <c r="D5532" s="913"/>
      <c r="E5532" s="913"/>
      <c r="F5532" s="55"/>
      <c r="L5532" s="372"/>
      <c r="M5532" s="372"/>
      <c r="S5532" s="378"/>
      <c r="T5532" s="372"/>
      <c r="U5532" s="372"/>
      <c r="V5532" s="372"/>
    </row>
    <row r="5533" spans="1:22">
      <c r="A5533" s="52"/>
      <c r="B5533" s="50">
        <f t="shared" si="94"/>
        <v>5511</v>
      </c>
      <c r="C5533" s="913"/>
      <c r="D5533" s="913"/>
      <c r="E5533" s="913"/>
      <c r="F5533" s="55"/>
      <c r="L5533" s="372"/>
      <c r="M5533" s="372"/>
      <c r="S5533" s="378"/>
      <c r="T5533" s="372"/>
      <c r="U5533" s="372"/>
      <c r="V5533" s="372"/>
    </row>
    <row r="5534" spans="1:22">
      <c r="A5534" s="52"/>
      <c r="B5534" s="50">
        <f t="shared" si="94"/>
        <v>5512</v>
      </c>
      <c r="C5534" s="913"/>
      <c r="D5534" s="913"/>
      <c r="E5534" s="913"/>
      <c r="F5534" s="55"/>
      <c r="L5534" s="372"/>
      <c r="M5534" s="372"/>
      <c r="S5534" s="378"/>
      <c r="T5534" s="372"/>
      <c r="U5534" s="372"/>
      <c r="V5534" s="372"/>
    </row>
    <row r="5535" spans="1:22">
      <c r="A5535" s="52"/>
      <c r="B5535" s="50">
        <f t="shared" si="94"/>
        <v>5513</v>
      </c>
      <c r="C5535" s="913"/>
      <c r="D5535" s="913"/>
      <c r="E5535" s="913"/>
      <c r="F5535" s="55"/>
      <c r="L5535" s="372"/>
      <c r="M5535" s="372"/>
      <c r="S5535" s="378"/>
      <c r="T5535" s="372"/>
      <c r="U5535" s="372"/>
      <c r="V5535" s="372"/>
    </row>
    <row r="5536" spans="1:22">
      <c r="A5536" s="52"/>
      <c r="B5536" s="50">
        <f t="shared" si="94"/>
        <v>5514</v>
      </c>
      <c r="C5536" s="913"/>
      <c r="D5536" s="913"/>
      <c r="E5536" s="913"/>
      <c r="F5536" s="55"/>
      <c r="L5536" s="372"/>
      <c r="M5536" s="372"/>
      <c r="S5536" s="378"/>
      <c r="T5536" s="372"/>
      <c r="U5536" s="372"/>
      <c r="V5536" s="372"/>
    </row>
    <row r="5537" spans="1:22">
      <c r="A5537" s="52"/>
      <c r="B5537" s="50">
        <f t="shared" si="94"/>
        <v>5515</v>
      </c>
      <c r="C5537" s="913"/>
      <c r="D5537" s="913"/>
      <c r="E5537" s="913"/>
      <c r="F5537" s="55"/>
      <c r="L5537" s="372"/>
      <c r="M5537" s="372"/>
      <c r="S5537" s="378"/>
      <c r="T5537" s="372"/>
      <c r="U5537" s="372"/>
      <c r="V5537" s="372"/>
    </row>
    <row r="5538" spans="1:22">
      <c r="A5538" s="52"/>
      <c r="B5538" s="50">
        <f t="shared" si="94"/>
        <v>5516</v>
      </c>
      <c r="C5538" s="913"/>
      <c r="D5538" s="913"/>
      <c r="E5538" s="913"/>
      <c r="F5538" s="55"/>
      <c r="L5538" s="372"/>
      <c r="M5538" s="372"/>
      <c r="S5538" s="378"/>
      <c r="T5538" s="372"/>
      <c r="U5538" s="372"/>
      <c r="V5538" s="372"/>
    </row>
    <row r="5539" spans="1:22">
      <c r="A5539" s="52"/>
      <c r="B5539" s="50">
        <f t="shared" si="94"/>
        <v>5517</v>
      </c>
      <c r="C5539" s="913"/>
      <c r="D5539" s="913"/>
      <c r="E5539" s="913"/>
      <c r="F5539" s="55"/>
      <c r="L5539" s="372"/>
      <c r="M5539" s="372"/>
      <c r="S5539" s="378"/>
      <c r="T5539" s="372"/>
      <c r="U5539" s="372"/>
      <c r="V5539" s="372"/>
    </row>
    <row r="5540" spans="1:22">
      <c r="A5540" s="52"/>
      <c r="B5540" s="50">
        <f t="shared" si="94"/>
        <v>5518</v>
      </c>
      <c r="C5540" s="913"/>
      <c r="D5540" s="913"/>
      <c r="E5540" s="913"/>
      <c r="F5540" s="55"/>
      <c r="L5540" s="372"/>
      <c r="M5540" s="372"/>
      <c r="S5540" s="378"/>
      <c r="T5540" s="372"/>
      <c r="U5540" s="372"/>
      <c r="V5540" s="372"/>
    </row>
    <row r="5541" spans="1:22">
      <c r="A5541" s="52"/>
      <c r="B5541" s="50">
        <f t="shared" si="94"/>
        <v>5519</v>
      </c>
      <c r="C5541" s="913"/>
      <c r="D5541" s="913"/>
      <c r="E5541" s="913"/>
      <c r="F5541" s="55"/>
      <c r="L5541" s="372"/>
      <c r="M5541" s="372"/>
      <c r="S5541" s="378"/>
      <c r="T5541" s="372"/>
      <c r="U5541" s="372"/>
      <c r="V5541" s="372"/>
    </row>
    <row r="5542" spans="1:22">
      <c r="A5542" s="52"/>
      <c r="B5542" s="50">
        <f t="shared" si="94"/>
        <v>5520</v>
      </c>
      <c r="C5542" s="913"/>
      <c r="D5542" s="913"/>
      <c r="E5542" s="913"/>
      <c r="F5542" s="55"/>
      <c r="L5542" s="372"/>
      <c r="M5542" s="372"/>
      <c r="S5542" s="378"/>
      <c r="T5542" s="372"/>
      <c r="U5542" s="372"/>
      <c r="V5542" s="372"/>
    </row>
    <row r="5543" spans="1:22">
      <c r="A5543" s="52"/>
      <c r="B5543" s="50">
        <f t="shared" si="94"/>
        <v>5521</v>
      </c>
      <c r="C5543" s="913"/>
      <c r="D5543" s="913"/>
      <c r="E5543" s="913"/>
      <c r="F5543" s="55"/>
      <c r="L5543" s="372"/>
      <c r="M5543" s="372"/>
      <c r="S5543" s="378"/>
      <c r="T5543" s="372"/>
      <c r="U5543" s="372"/>
      <c r="V5543" s="372"/>
    </row>
    <row r="5544" spans="1:22">
      <c r="A5544" s="52"/>
      <c r="B5544" s="50">
        <f t="shared" si="94"/>
        <v>5522</v>
      </c>
      <c r="C5544" s="913"/>
      <c r="D5544" s="913"/>
      <c r="E5544" s="913"/>
      <c r="F5544" s="55"/>
      <c r="L5544" s="372"/>
      <c r="M5544" s="372"/>
      <c r="S5544" s="378"/>
      <c r="T5544" s="372"/>
      <c r="U5544" s="372"/>
      <c r="V5544" s="372"/>
    </row>
    <row r="5545" spans="1:22">
      <c r="A5545" s="52"/>
      <c r="B5545" s="50">
        <f t="shared" si="94"/>
        <v>5523</v>
      </c>
      <c r="C5545" s="913"/>
      <c r="D5545" s="913"/>
      <c r="E5545" s="913"/>
      <c r="F5545" s="55"/>
      <c r="L5545" s="372"/>
      <c r="M5545" s="372"/>
      <c r="S5545" s="378"/>
      <c r="T5545" s="372"/>
      <c r="U5545" s="372"/>
      <c r="V5545" s="372"/>
    </row>
    <row r="5546" spans="1:22">
      <c r="A5546" s="52"/>
      <c r="B5546" s="50">
        <f t="shared" si="94"/>
        <v>5524</v>
      </c>
      <c r="C5546" s="913"/>
      <c r="D5546" s="913"/>
      <c r="E5546" s="913"/>
      <c r="F5546" s="55"/>
      <c r="L5546" s="372"/>
      <c r="M5546" s="372"/>
      <c r="S5546" s="378"/>
      <c r="T5546" s="372"/>
      <c r="U5546" s="372"/>
      <c r="V5546" s="372"/>
    </row>
    <row r="5547" spans="1:22">
      <c r="A5547" s="52"/>
      <c r="B5547" s="50">
        <f t="shared" si="94"/>
        <v>5525</v>
      </c>
      <c r="C5547" s="913"/>
      <c r="D5547" s="913"/>
      <c r="E5547" s="913"/>
      <c r="F5547" s="55"/>
      <c r="L5547" s="372"/>
      <c r="M5547" s="372"/>
      <c r="S5547" s="378"/>
      <c r="T5547" s="372"/>
      <c r="U5547" s="372"/>
      <c r="V5547" s="372"/>
    </row>
    <row r="5548" spans="1:22">
      <c r="A5548" s="52"/>
      <c r="B5548" s="50">
        <f t="shared" si="94"/>
        <v>5526</v>
      </c>
      <c r="C5548" s="913"/>
      <c r="D5548" s="913"/>
      <c r="E5548" s="913"/>
      <c r="F5548" s="55"/>
      <c r="L5548" s="372"/>
      <c r="M5548" s="372"/>
      <c r="S5548" s="378"/>
      <c r="T5548" s="372"/>
      <c r="U5548" s="372"/>
      <c r="V5548" s="372"/>
    </row>
    <row r="5549" spans="1:22">
      <c r="A5549" s="52"/>
      <c r="B5549" s="50">
        <f t="shared" si="94"/>
        <v>5527</v>
      </c>
      <c r="C5549" s="913"/>
      <c r="D5549" s="913"/>
      <c r="E5549" s="913"/>
      <c r="F5549" s="55"/>
      <c r="L5549" s="372"/>
      <c r="M5549" s="372"/>
      <c r="S5549" s="378"/>
      <c r="T5549" s="372"/>
      <c r="U5549" s="372"/>
      <c r="V5549" s="372"/>
    </row>
    <row r="5550" spans="1:22">
      <c r="A5550" s="52"/>
      <c r="B5550" s="50">
        <f t="shared" si="94"/>
        <v>5528</v>
      </c>
      <c r="C5550" s="913"/>
      <c r="D5550" s="913"/>
      <c r="E5550" s="913"/>
      <c r="F5550" s="55"/>
      <c r="L5550" s="372"/>
      <c r="M5550" s="372"/>
      <c r="S5550" s="378"/>
      <c r="T5550" s="372"/>
      <c r="U5550" s="372"/>
      <c r="V5550" s="372"/>
    </row>
    <row r="5551" spans="1:22">
      <c r="A5551" s="52"/>
      <c r="B5551" s="50">
        <f t="shared" si="94"/>
        <v>5529</v>
      </c>
      <c r="C5551" s="913"/>
      <c r="D5551" s="913"/>
      <c r="E5551" s="913"/>
      <c r="F5551" s="55"/>
      <c r="L5551" s="372"/>
      <c r="M5551" s="372"/>
      <c r="S5551" s="378"/>
      <c r="T5551" s="372"/>
      <c r="U5551" s="372"/>
      <c r="V5551" s="372"/>
    </row>
    <row r="5552" spans="1:22">
      <c r="A5552" s="52"/>
      <c r="B5552" s="50">
        <f t="shared" si="94"/>
        <v>5530</v>
      </c>
      <c r="C5552" s="913"/>
      <c r="D5552" s="913"/>
      <c r="E5552" s="913"/>
      <c r="F5552" s="55"/>
      <c r="L5552" s="372"/>
      <c r="M5552" s="372"/>
      <c r="S5552" s="378"/>
      <c r="T5552" s="372"/>
      <c r="U5552" s="372"/>
      <c r="V5552" s="372"/>
    </row>
    <row r="5553" spans="1:22">
      <c r="A5553" s="52"/>
      <c r="B5553" s="50">
        <f t="shared" si="94"/>
        <v>5531</v>
      </c>
      <c r="C5553" s="913"/>
      <c r="D5553" s="913"/>
      <c r="E5553" s="913"/>
      <c r="F5553" s="55"/>
      <c r="L5553" s="372"/>
      <c r="M5553" s="372"/>
      <c r="S5553" s="378"/>
      <c r="T5553" s="372"/>
      <c r="U5553" s="372"/>
      <c r="V5553" s="372"/>
    </row>
    <row r="5554" spans="1:22">
      <c r="A5554" s="52"/>
      <c r="B5554" s="50">
        <f t="shared" si="94"/>
        <v>5532</v>
      </c>
      <c r="C5554" s="913"/>
      <c r="D5554" s="913"/>
      <c r="E5554" s="913"/>
      <c r="F5554" s="55"/>
      <c r="L5554" s="372"/>
      <c r="M5554" s="372"/>
      <c r="S5554" s="378"/>
      <c r="T5554" s="372"/>
      <c r="U5554" s="372"/>
      <c r="V5554" s="372"/>
    </row>
    <row r="5555" spans="1:22">
      <c r="A5555" s="52"/>
      <c r="B5555" s="50">
        <f t="shared" si="94"/>
        <v>5533</v>
      </c>
      <c r="C5555" s="913"/>
      <c r="D5555" s="913"/>
      <c r="E5555" s="913"/>
      <c r="F5555" s="55"/>
      <c r="L5555" s="372"/>
      <c r="M5555" s="372"/>
      <c r="S5555" s="378"/>
      <c r="T5555" s="372"/>
      <c r="U5555" s="372"/>
      <c r="V5555" s="372"/>
    </row>
    <row r="5556" spans="1:22">
      <c r="A5556" s="52"/>
      <c r="B5556" s="50">
        <f t="shared" si="94"/>
        <v>5534</v>
      </c>
      <c r="C5556" s="913"/>
      <c r="D5556" s="913"/>
      <c r="E5556" s="913"/>
      <c r="F5556" s="55"/>
      <c r="L5556" s="372"/>
      <c r="M5556" s="372"/>
      <c r="S5556" s="378"/>
      <c r="T5556" s="372"/>
      <c r="U5556" s="372"/>
      <c r="V5556" s="372"/>
    </row>
    <row r="5557" spans="1:22">
      <c r="A5557" s="52"/>
      <c r="B5557" s="50">
        <f t="shared" si="94"/>
        <v>5535</v>
      </c>
      <c r="C5557" s="913"/>
      <c r="D5557" s="913"/>
      <c r="E5557" s="913"/>
      <c r="F5557" s="55"/>
      <c r="L5557" s="372"/>
      <c r="M5557" s="372"/>
      <c r="S5557" s="378"/>
      <c r="T5557" s="372"/>
      <c r="U5557" s="372"/>
      <c r="V5557" s="372"/>
    </row>
    <row r="5558" spans="1:22">
      <c r="A5558" s="52"/>
      <c r="B5558" s="50">
        <f t="shared" si="94"/>
        <v>5536</v>
      </c>
      <c r="C5558" s="913"/>
      <c r="D5558" s="913"/>
      <c r="E5558" s="913"/>
      <c r="F5558" s="55"/>
      <c r="L5558" s="372"/>
      <c r="M5558" s="372"/>
      <c r="S5558" s="378"/>
      <c r="T5558" s="372"/>
      <c r="U5558" s="372"/>
      <c r="V5558" s="372"/>
    </row>
    <row r="5559" spans="1:22">
      <c r="A5559" s="52"/>
      <c r="B5559" s="50">
        <f t="shared" si="94"/>
        <v>5537</v>
      </c>
      <c r="C5559" s="913"/>
      <c r="D5559" s="913"/>
      <c r="E5559" s="913"/>
      <c r="F5559" s="55"/>
      <c r="L5559" s="372"/>
      <c r="M5559" s="372"/>
      <c r="S5559" s="378"/>
      <c r="T5559" s="372"/>
      <c r="U5559" s="372"/>
      <c r="V5559" s="372"/>
    </row>
    <row r="5560" spans="1:22">
      <c r="A5560" s="52"/>
      <c r="B5560" s="50">
        <f t="shared" si="94"/>
        <v>5538</v>
      </c>
      <c r="C5560" s="913"/>
      <c r="D5560" s="913"/>
      <c r="E5560" s="913"/>
      <c r="F5560" s="55"/>
      <c r="L5560" s="372"/>
      <c r="M5560" s="372"/>
      <c r="S5560" s="378"/>
      <c r="T5560" s="372"/>
      <c r="U5560" s="372"/>
      <c r="V5560" s="372"/>
    </row>
    <row r="5561" spans="1:22">
      <c r="A5561" s="52"/>
      <c r="B5561" s="50">
        <f t="shared" si="94"/>
        <v>5539</v>
      </c>
      <c r="C5561" s="913"/>
      <c r="D5561" s="913"/>
      <c r="E5561" s="913"/>
      <c r="F5561" s="55"/>
      <c r="L5561" s="372"/>
      <c r="M5561" s="372"/>
      <c r="S5561" s="378"/>
      <c r="T5561" s="372"/>
      <c r="U5561" s="372"/>
      <c r="V5561" s="372"/>
    </row>
    <row r="5562" spans="1:22">
      <c r="A5562" s="52"/>
      <c r="B5562" s="50">
        <f t="shared" si="94"/>
        <v>5540</v>
      </c>
      <c r="C5562" s="913"/>
      <c r="D5562" s="913"/>
      <c r="E5562" s="913"/>
      <c r="F5562" s="55"/>
      <c r="L5562" s="372"/>
      <c r="M5562" s="372"/>
      <c r="S5562" s="378"/>
      <c r="T5562" s="372"/>
      <c r="U5562" s="372"/>
      <c r="V5562" s="372"/>
    </row>
    <row r="5563" spans="1:22">
      <c r="A5563" s="52"/>
      <c r="B5563" s="50">
        <f t="shared" si="94"/>
        <v>5541</v>
      </c>
      <c r="C5563" s="913"/>
      <c r="D5563" s="913"/>
      <c r="E5563" s="913"/>
      <c r="F5563" s="55"/>
      <c r="L5563" s="372"/>
      <c r="M5563" s="372"/>
      <c r="S5563" s="378"/>
      <c r="T5563" s="372"/>
      <c r="U5563" s="372"/>
      <c r="V5563" s="372"/>
    </row>
    <row r="5564" spans="1:22">
      <c r="A5564" s="52"/>
      <c r="B5564" s="50">
        <f t="shared" si="94"/>
        <v>5542</v>
      </c>
      <c r="C5564" s="913"/>
      <c r="D5564" s="913"/>
      <c r="E5564" s="913"/>
      <c r="F5564" s="55"/>
      <c r="L5564" s="372"/>
      <c r="M5564" s="372"/>
      <c r="S5564" s="378"/>
      <c r="T5564" s="372"/>
      <c r="U5564" s="372"/>
      <c r="V5564" s="372"/>
    </row>
    <row r="5565" spans="1:22">
      <c r="A5565" s="52"/>
      <c r="B5565" s="50">
        <f t="shared" si="94"/>
        <v>5543</v>
      </c>
      <c r="C5565" s="913"/>
      <c r="D5565" s="913"/>
      <c r="E5565" s="913"/>
      <c r="F5565" s="55"/>
      <c r="L5565" s="372"/>
      <c r="M5565" s="372"/>
      <c r="S5565" s="378"/>
      <c r="T5565" s="372"/>
      <c r="U5565" s="372"/>
      <c r="V5565" s="372"/>
    </row>
    <row r="5566" spans="1:22">
      <c r="A5566" s="52"/>
      <c r="B5566" s="50">
        <f t="shared" si="94"/>
        <v>5544</v>
      </c>
      <c r="C5566" s="913"/>
      <c r="D5566" s="913"/>
      <c r="E5566" s="913"/>
      <c r="F5566" s="55"/>
      <c r="L5566" s="372"/>
      <c r="M5566" s="372"/>
      <c r="S5566" s="378"/>
      <c r="T5566" s="372"/>
      <c r="U5566" s="372"/>
      <c r="V5566" s="372"/>
    </row>
    <row r="5567" spans="1:22">
      <c r="A5567" s="52"/>
      <c r="B5567" s="50">
        <f t="shared" si="94"/>
        <v>5545</v>
      </c>
      <c r="C5567" s="913"/>
      <c r="D5567" s="913"/>
      <c r="E5567" s="913"/>
      <c r="F5567" s="55"/>
      <c r="L5567" s="372"/>
      <c r="M5567" s="372"/>
      <c r="S5567" s="378"/>
      <c r="T5567" s="372"/>
      <c r="U5567" s="372"/>
      <c r="V5567" s="372"/>
    </row>
    <row r="5568" spans="1:22">
      <c r="A5568" s="52"/>
      <c r="B5568" s="50">
        <f t="shared" si="94"/>
        <v>5546</v>
      </c>
      <c r="C5568" s="913"/>
      <c r="D5568" s="913"/>
      <c r="E5568" s="913"/>
      <c r="F5568" s="55"/>
      <c r="L5568" s="372"/>
      <c r="M5568" s="372"/>
      <c r="S5568" s="378"/>
      <c r="T5568" s="372"/>
      <c r="U5568" s="372"/>
      <c r="V5568" s="372"/>
    </row>
    <row r="5569" spans="1:22">
      <c r="A5569" s="52"/>
      <c r="B5569" s="50">
        <f t="shared" si="94"/>
        <v>5547</v>
      </c>
      <c r="C5569" s="913"/>
      <c r="D5569" s="913"/>
      <c r="E5569" s="913"/>
      <c r="F5569" s="55"/>
      <c r="L5569" s="372"/>
      <c r="M5569" s="372"/>
      <c r="S5569" s="378"/>
      <c r="T5569" s="372"/>
      <c r="U5569" s="372"/>
      <c r="V5569" s="372"/>
    </row>
    <row r="5570" spans="1:22">
      <c r="A5570" s="52"/>
      <c r="B5570" s="50">
        <f t="shared" si="94"/>
        <v>5548</v>
      </c>
      <c r="C5570" s="913"/>
      <c r="D5570" s="913"/>
      <c r="E5570" s="913"/>
      <c r="F5570" s="55"/>
      <c r="L5570" s="372"/>
      <c r="M5570" s="372"/>
      <c r="S5570" s="378"/>
      <c r="T5570" s="372"/>
      <c r="U5570" s="372"/>
      <c r="V5570" s="372"/>
    </row>
    <row r="5571" spans="1:22">
      <c r="A5571" s="52"/>
      <c r="B5571" s="50">
        <f t="shared" si="94"/>
        <v>5549</v>
      </c>
      <c r="C5571" s="913"/>
      <c r="D5571" s="913"/>
      <c r="E5571" s="913"/>
      <c r="F5571" s="55"/>
      <c r="L5571" s="372"/>
      <c r="M5571" s="372"/>
      <c r="S5571" s="378"/>
      <c r="T5571" s="372"/>
      <c r="U5571" s="372"/>
      <c r="V5571" s="372"/>
    </row>
    <row r="5572" spans="1:22">
      <c r="A5572" s="52"/>
      <c r="B5572" s="50">
        <f t="shared" si="94"/>
        <v>5550</v>
      </c>
      <c r="C5572" s="913"/>
      <c r="D5572" s="913"/>
      <c r="E5572" s="913"/>
      <c r="F5572" s="55"/>
      <c r="L5572" s="372"/>
      <c r="M5572" s="372"/>
      <c r="S5572" s="378"/>
      <c r="T5572" s="372"/>
      <c r="U5572" s="372"/>
      <c r="V5572" s="372"/>
    </row>
    <row r="5573" spans="1:22">
      <c r="A5573" s="52"/>
      <c r="B5573" s="50">
        <f t="shared" si="94"/>
        <v>5551</v>
      </c>
      <c r="C5573" s="913"/>
      <c r="D5573" s="913"/>
      <c r="E5573" s="913"/>
      <c r="F5573" s="55"/>
      <c r="L5573" s="372"/>
      <c r="M5573" s="372"/>
      <c r="S5573" s="378"/>
      <c r="T5573" s="372"/>
      <c r="U5573" s="372"/>
      <c r="V5573" s="372"/>
    </row>
    <row r="5574" spans="1:22">
      <c r="A5574" s="52"/>
      <c r="B5574" s="50">
        <f t="shared" si="94"/>
        <v>5552</v>
      </c>
      <c r="C5574" s="913"/>
      <c r="D5574" s="913"/>
      <c r="E5574" s="913"/>
      <c r="F5574" s="55"/>
      <c r="L5574" s="372"/>
      <c r="M5574" s="372"/>
      <c r="S5574" s="378"/>
      <c r="T5574" s="372"/>
      <c r="U5574" s="372"/>
      <c r="V5574" s="372"/>
    </row>
    <row r="5575" spans="1:22">
      <c r="A5575" s="52"/>
      <c r="B5575" s="50">
        <f t="shared" si="94"/>
        <v>5553</v>
      </c>
      <c r="C5575" s="913"/>
      <c r="D5575" s="913"/>
      <c r="E5575" s="913"/>
      <c r="F5575" s="55"/>
      <c r="L5575" s="372"/>
      <c r="M5575" s="372"/>
      <c r="S5575" s="378"/>
      <c r="T5575" s="372"/>
      <c r="U5575" s="372"/>
      <c r="V5575" s="372"/>
    </row>
    <row r="5576" spans="1:22">
      <c r="A5576" s="52"/>
      <c r="B5576" s="50">
        <f t="shared" si="94"/>
        <v>5554</v>
      </c>
      <c r="C5576" s="913"/>
      <c r="D5576" s="913"/>
      <c r="E5576" s="913"/>
      <c r="F5576" s="55"/>
      <c r="L5576" s="372"/>
      <c r="M5576" s="372"/>
      <c r="S5576" s="378"/>
      <c r="T5576" s="372"/>
      <c r="U5576" s="372"/>
      <c r="V5576" s="372"/>
    </row>
    <row r="5577" spans="1:22">
      <c r="A5577" s="52"/>
      <c r="B5577" s="50">
        <f t="shared" si="94"/>
        <v>5555</v>
      </c>
      <c r="C5577" s="913"/>
      <c r="D5577" s="913"/>
      <c r="E5577" s="913"/>
      <c r="F5577" s="55"/>
      <c r="L5577" s="372"/>
      <c r="M5577" s="372"/>
      <c r="S5577" s="378"/>
      <c r="T5577" s="372"/>
      <c r="U5577" s="372"/>
      <c r="V5577" s="372"/>
    </row>
    <row r="5578" spans="1:22">
      <c r="A5578" s="52"/>
      <c r="B5578" s="50">
        <f t="shared" si="94"/>
        <v>5556</v>
      </c>
      <c r="C5578" s="913"/>
      <c r="D5578" s="913"/>
      <c r="E5578" s="913"/>
      <c r="F5578" s="55"/>
      <c r="L5578" s="372"/>
      <c r="M5578" s="372"/>
      <c r="S5578" s="378"/>
      <c r="T5578" s="372"/>
      <c r="U5578" s="372"/>
      <c r="V5578" s="372"/>
    </row>
    <row r="5579" spans="1:22">
      <c r="A5579" s="52"/>
      <c r="B5579" s="50">
        <f t="shared" si="94"/>
        <v>5557</v>
      </c>
      <c r="C5579" s="913"/>
      <c r="D5579" s="913"/>
      <c r="E5579" s="913"/>
      <c r="F5579" s="55"/>
      <c r="L5579" s="372"/>
      <c r="M5579" s="372"/>
      <c r="S5579" s="378"/>
      <c r="T5579" s="372"/>
      <c r="U5579" s="372"/>
      <c r="V5579" s="372"/>
    </row>
    <row r="5580" spans="1:22">
      <c r="A5580" s="52"/>
      <c r="B5580" s="50">
        <f t="shared" si="94"/>
        <v>5558</v>
      </c>
      <c r="C5580" s="913"/>
      <c r="D5580" s="913"/>
      <c r="E5580" s="913"/>
      <c r="F5580" s="55"/>
      <c r="L5580" s="372"/>
      <c r="M5580" s="372"/>
      <c r="S5580" s="378"/>
      <c r="T5580" s="372"/>
      <c r="U5580" s="372"/>
      <c r="V5580" s="372"/>
    </row>
    <row r="5581" spans="1:22">
      <c r="A5581" s="52"/>
      <c r="B5581" s="50">
        <f t="shared" si="94"/>
        <v>5559</v>
      </c>
      <c r="C5581" s="913"/>
      <c r="D5581" s="913"/>
      <c r="E5581" s="913"/>
      <c r="F5581" s="55"/>
      <c r="L5581" s="372"/>
      <c r="M5581" s="372"/>
      <c r="S5581" s="378"/>
      <c r="T5581" s="372"/>
      <c r="U5581" s="372"/>
      <c r="V5581" s="372"/>
    </row>
    <row r="5582" spans="1:22">
      <c r="A5582" s="52"/>
      <c r="B5582" s="50">
        <f t="shared" si="94"/>
        <v>5560</v>
      </c>
      <c r="C5582" s="913"/>
      <c r="D5582" s="913"/>
      <c r="E5582" s="913"/>
      <c r="F5582" s="55"/>
      <c r="L5582" s="372"/>
      <c r="M5582" s="372"/>
      <c r="S5582" s="378"/>
      <c r="T5582" s="372"/>
      <c r="U5582" s="372"/>
      <c r="V5582" s="372"/>
    </row>
    <row r="5583" spans="1:22">
      <c r="A5583" s="52"/>
      <c r="B5583" s="50">
        <f t="shared" si="94"/>
        <v>5561</v>
      </c>
      <c r="C5583" s="913"/>
      <c r="D5583" s="913"/>
      <c r="E5583" s="913"/>
      <c r="F5583" s="55"/>
      <c r="L5583" s="372"/>
      <c r="M5583" s="372"/>
      <c r="S5583" s="378"/>
      <c r="T5583" s="372"/>
      <c r="U5583" s="372"/>
      <c r="V5583" s="372"/>
    </row>
    <row r="5584" spans="1:22">
      <c r="A5584" s="52"/>
      <c r="B5584" s="50">
        <f t="shared" si="94"/>
        <v>5562</v>
      </c>
      <c r="C5584" s="913"/>
      <c r="D5584" s="913"/>
      <c r="E5584" s="913"/>
      <c r="F5584" s="55"/>
      <c r="L5584" s="372"/>
      <c r="M5584" s="372"/>
      <c r="S5584" s="378"/>
      <c r="T5584" s="372"/>
      <c r="U5584" s="372"/>
      <c r="V5584" s="372"/>
    </row>
    <row r="5585" spans="1:22">
      <c r="A5585" s="52"/>
      <c r="B5585" s="50">
        <f t="shared" si="94"/>
        <v>5563</v>
      </c>
      <c r="C5585" s="913"/>
      <c r="D5585" s="913"/>
      <c r="E5585" s="913"/>
      <c r="F5585" s="55"/>
      <c r="L5585" s="372"/>
      <c r="M5585" s="372"/>
      <c r="S5585" s="378"/>
      <c r="T5585" s="372"/>
      <c r="U5585" s="372"/>
      <c r="V5585" s="372"/>
    </row>
    <row r="5586" spans="1:22">
      <c r="A5586" s="52"/>
      <c r="B5586" s="50">
        <f t="shared" si="94"/>
        <v>5564</v>
      </c>
      <c r="C5586" s="913"/>
      <c r="D5586" s="913"/>
      <c r="E5586" s="913"/>
      <c r="F5586" s="55"/>
      <c r="L5586" s="372"/>
      <c r="M5586" s="372"/>
      <c r="S5586" s="378"/>
      <c r="T5586" s="372"/>
      <c r="U5586" s="372"/>
      <c r="V5586" s="372"/>
    </row>
    <row r="5587" spans="1:22">
      <c r="A5587" s="52"/>
      <c r="B5587" s="50">
        <f t="shared" si="94"/>
        <v>5565</v>
      </c>
      <c r="C5587" s="913"/>
      <c r="D5587" s="913"/>
      <c r="E5587" s="913"/>
      <c r="F5587" s="55"/>
      <c r="L5587" s="372"/>
      <c r="M5587" s="372"/>
      <c r="S5587" s="378"/>
      <c r="T5587" s="372"/>
      <c r="U5587" s="372"/>
      <c r="V5587" s="372"/>
    </row>
    <row r="5588" spans="1:22">
      <c r="A5588" s="52"/>
      <c r="B5588" s="50">
        <f t="shared" si="94"/>
        <v>5566</v>
      </c>
      <c r="C5588" s="913"/>
      <c r="D5588" s="913"/>
      <c r="E5588" s="913"/>
      <c r="F5588" s="55"/>
      <c r="L5588" s="372"/>
      <c r="M5588" s="372"/>
      <c r="S5588" s="378"/>
      <c r="T5588" s="372"/>
      <c r="U5588" s="372"/>
      <c r="V5588" s="372"/>
    </row>
    <row r="5589" spans="1:22">
      <c r="A5589" s="52"/>
      <c r="B5589" s="50">
        <f t="shared" si="94"/>
        <v>5567</v>
      </c>
      <c r="C5589" s="913"/>
      <c r="D5589" s="913"/>
      <c r="E5589" s="913"/>
      <c r="F5589" s="55"/>
      <c r="L5589" s="372"/>
      <c r="M5589" s="372"/>
      <c r="S5589" s="378"/>
      <c r="T5589" s="372"/>
      <c r="U5589" s="372"/>
      <c r="V5589" s="372"/>
    </row>
    <row r="5590" spans="1:22">
      <c r="A5590" s="52"/>
      <c r="B5590" s="50">
        <f t="shared" si="94"/>
        <v>5568</v>
      </c>
      <c r="C5590" s="913"/>
      <c r="D5590" s="913"/>
      <c r="E5590" s="913"/>
      <c r="F5590" s="55"/>
      <c r="L5590" s="372"/>
      <c r="M5590" s="372"/>
      <c r="S5590" s="378"/>
      <c r="T5590" s="372"/>
      <c r="U5590" s="372"/>
      <c r="V5590" s="372"/>
    </row>
    <row r="5591" spans="1:22">
      <c r="A5591" s="52"/>
      <c r="B5591" s="50">
        <f t="shared" si="94"/>
        <v>5569</v>
      </c>
      <c r="C5591" s="913"/>
      <c r="D5591" s="913"/>
      <c r="E5591" s="913"/>
      <c r="F5591" s="55"/>
      <c r="L5591" s="372"/>
      <c r="M5591" s="372"/>
      <c r="S5591" s="378"/>
      <c r="T5591" s="372"/>
      <c r="U5591" s="372"/>
      <c r="V5591" s="372"/>
    </row>
    <row r="5592" spans="1:22">
      <c r="A5592" s="52"/>
      <c r="B5592" s="50">
        <f t="shared" si="94"/>
        <v>5570</v>
      </c>
      <c r="C5592" s="913"/>
      <c r="D5592" s="913"/>
      <c r="E5592" s="913"/>
      <c r="F5592" s="55"/>
      <c r="L5592" s="372"/>
      <c r="M5592" s="372"/>
      <c r="S5592" s="378"/>
      <c r="T5592" s="372"/>
      <c r="U5592" s="372"/>
      <c r="V5592" s="372"/>
    </row>
    <row r="5593" spans="1:22">
      <c r="A5593" s="52"/>
      <c r="B5593" s="50">
        <f t="shared" ref="B5593:B5656" si="95">B5592+1</f>
        <v>5571</v>
      </c>
      <c r="C5593" s="913"/>
      <c r="D5593" s="913"/>
      <c r="E5593" s="913"/>
      <c r="F5593" s="55"/>
      <c r="L5593" s="372"/>
      <c r="M5593" s="372"/>
      <c r="S5593" s="378"/>
      <c r="T5593" s="372"/>
      <c r="U5593" s="372"/>
      <c r="V5593" s="372"/>
    </row>
    <row r="5594" spans="1:22">
      <c r="A5594" s="52"/>
      <c r="B5594" s="50">
        <f t="shared" si="95"/>
        <v>5572</v>
      </c>
      <c r="C5594" s="913"/>
      <c r="D5594" s="913"/>
      <c r="E5594" s="913"/>
      <c r="F5594" s="55"/>
      <c r="L5594" s="372"/>
      <c r="M5594" s="372"/>
      <c r="S5594" s="378"/>
      <c r="T5594" s="372"/>
      <c r="U5594" s="372"/>
      <c r="V5594" s="372"/>
    </row>
    <row r="5595" spans="1:22">
      <c r="A5595" s="52"/>
      <c r="B5595" s="50">
        <f t="shared" si="95"/>
        <v>5573</v>
      </c>
      <c r="C5595" s="913"/>
      <c r="D5595" s="913"/>
      <c r="E5595" s="913"/>
      <c r="F5595" s="55"/>
      <c r="L5595" s="372"/>
      <c r="M5595" s="372"/>
      <c r="S5595" s="378"/>
      <c r="T5595" s="372"/>
      <c r="U5595" s="372"/>
      <c r="V5595" s="372"/>
    </row>
    <row r="5596" spans="1:22">
      <c r="A5596" s="52"/>
      <c r="B5596" s="50">
        <f t="shared" si="95"/>
        <v>5574</v>
      </c>
      <c r="C5596" s="913"/>
      <c r="D5596" s="913"/>
      <c r="E5596" s="913"/>
      <c r="F5596" s="55"/>
      <c r="L5596" s="372"/>
      <c r="M5596" s="372"/>
      <c r="S5596" s="378"/>
      <c r="T5596" s="372"/>
      <c r="U5596" s="372"/>
      <c r="V5596" s="372"/>
    </row>
    <row r="5597" spans="1:22">
      <c r="A5597" s="52"/>
      <c r="B5597" s="50">
        <f t="shared" si="95"/>
        <v>5575</v>
      </c>
      <c r="C5597" s="913"/>
      <c r="D5597" s="913"/>
      <c r="E5597" s="913"/>
      <c r="F5597" s="55"/>
      <c r="L5597" s="372"/>
      <c r="M5597" s="372"/>
      <c r="S5597" s="378"/>
      <c r="T5597" s="372"/>
      <c r="U5597" s="372"/>
      <c r="V5597" s="372"/>
    </row>
    <row r="5598" spans="1:22">
      <c r="A5598" s="52"/>
      <c r="B5598" s="50">
        <f t="shared" si="95"/>
        <v>5576</v>
      </c>
      <c r="C5598" s="913"/>
      <c r="D5598" s="913"/>
      <c r="E5598" s="913"/>
      <c r="F5598" s="55"/>
      <c r="L5598" s="372"/>
      <c r="M5598" s="372"/>
      <c r="S5598" s="378"/>
      <c r="T5598" s="372"/>
      <c r="U5598" s="372"/>
      <c r="V5598" s="372"/>
    </row>
    <row r="5599" spans="1:22">
      <c r="A5599" s="52"/>
      <c r="B5599" s="50">
        <f t="shared" si="95"/>
        <v>5577</v>
      </c>
      <c r="C5599" s="913"/>
      <c r="D5599" s="913"/>
      <c r="E5599" s="913"/>
      <c r="F5599" s="55"/>
      <c r="L5599" s="372"/>
      <c r="M5599" s="372"/>
      <c r="S5599" s="378"/>
      <c r="T5599" s="372"/>
      <c r="U5599" s="372"/>
      <c r="V5599" s="372"/>
    </row>
    <row r="5600" spans="1:22">
      <c r="A5600" s="52"/>
      <c r="B5600" s="50">
        <f t="shared" si="95"/>
        <v>5578</v>
      </c>
      <c r="C5600" s="913"/>
      <c r="D5600" s="913"/>
      <c r="E5600" s="913"/>
      <c r="F5600" s="55"/>
      <c r="L5600" s="372"/>
      <c r="M5600" s="372"/>
      <c r="S5600" s="378"/>
      <c r="T5600" s="372"/>
      <c r="U5600" s="372"/>
      <c r="V5600" s="372"/>
    </row>
    <row r="5601" spans="1:22">
      <c r="A5601" s="52"/>
      <c r="B5601" s="50">
        <f t="shared" si="95"/>
        <v>5579</v>
      </c>
      <c r="C5601" s="913"/>
      <c r="D5601" s="913"/>
      <c r="E5601" s="913"/>
      <c r="F5601" s="55"/>
      <c r="L5601" s="372"/>
      <c r="M5601" s="372"/>
      <c r="S5601" s="378"/>
      <c r="T5601" s="372"/>
      <c r="U5601" s="372"/>
      <c r="V5601" s="372"/>
    </row>
    <row r="5602" spans="1:22">
      <c r="A5602" s="52"/>
      <c r="B5602" s="50">
        <f t="shared" si="95"/>
        <v>5580</v>
      </c>
      <c r="C5602" s="913"/>
      <c r="D5602" s="913"/>
      <c r="E5602" s="913"/>
      <c r="F5602" s="55"/>
      <c r="L5602" s="372"/>
      <c r="M5602" s="372"/>
      <c r="S5602" s="378"/>
      <c r="T5602" s="372"/>
      <c r="U5602" s="372"/>
      <c r="V5602" s="372"/>
    </row>
    <row r="5603" spans="1:22">
      <c r="A5603" s="52"/>
      <c r="B5603" s="50">
        <f t="shared" si="95"/>
        <v>5581</v>
      </c>
      <c r="C5603" s="913"/>
      <c r="D5603" s="913"/>
      <c r="E5603" s="913"/>
      <c r="F5603" s="55"/>
      <c r="L5603" s="372"/>
      <c r="M5603" s="372"/>
      <c r="S5603" s="378"/>
      <c r="T5603" s="372"/>
      <c r="U5603" s="372"/>
      <c r="V5603" s="372"/>
    </row>
    <row r="5604" spans="1:22">
      <c r="A5604" s="52"/>
      <c r="B5604" s="50">
        <f t="shared" si="95"/>
        <v>5582</v>
      </c>
      <c r="C5604" s="913"/>
      <c r="D5604" s="913"/>
      <c r="E5604" s="913"/>
      <c r="F5604" s="55"/>
      <c r="L5604" s="372"/>
      <c r="M5604" s="372"/>
      <c r="S5604" s="378"/>
      <c r="T5604" s="372"/>
      <c r="U5604" s="372"/>
      <c r="V5604" s="372"/>
    </row>
    <row r="5605" spans="1:22">
      <c r="A5605" s="52"/>
      <c r="B5605" s="50">
        <f t="shared" si="95"/>
        <v>5583</v>
      </c>
      <c r="C5605" s="913"/>
      <c r="D5605" s="913"/>
      <c r="E5605" s="913"/>
      <c r="F5605" s="55"/>
      <c r="L5605" s="372"/>
      <c r="M5605" s="372"/>
      <c r="S5605" s="378"/>
      <c r="T5605" s="372"/>
      <c r="U5605" s="372"/>
      <c r="V5605" s="372"/>
    </row>
    <row r="5606" spans="1:22">
      <c r="A5606" s="52"/>
      <c r="B5606" s="50">
        <f t="shared" si="95"/>
        <v>5584</v>
      </c>
      <c r="C5606" s="913"/>
      <c r="D5606" s="913"/>
      <c r="E5606" s="913"/>
      <c r="F5606" s="55"/>
      <c r="L5606" s="372"/>
      <c r="M5606" s="372"/>
      <c r="S5606" s="378"/>
      <c r="T5606" s="372"/>
      <c r="U5606" s="372"/>
      <c r="V5606" s="372"/>
    </row>
    <row r="5607" spans="1:22">
      <c r="A5607" s="52"/>
      <c r="B5607" s="50">
        <f t="shared" si="95"/>
        <v>5585</v>
      </c>
      <c r="C5607" s="913"/>
      <c r="D5607" s="913"/>
      <c r="E5607" s="913"/>
      <c r="F5607" s="55"/>
      <c r="L5607" s="372"/>
      <c r="M5607" s="372"/>
      <c r="S5607" s="378"/>
      <c r="T5607" s="372"/>
      <c r="U5607" s="372"/>
      <c r="V5607" s="372"/>
    </row>
    <row r="5608" spans="1:22">
      <c r="A5608" s="52"/>
      <c r="B5608" s="50">
        <f t="shared" si="95"/>
        <v>5586</v>
      </c>
      <c r="C5608" s="913"/>
      <c r="D5608" s="913"/>
      <c r="E5608" s="913"/>
      <c r="F5608" s="55"/>
      <c r="L5608" s="372"/>
      <c r="M5608" s="372"/>
      <c r="S5608" s="378"/>
      <c r="T5608" s="372"/>
      <c r="U5608" s="372"/>
      <c r="V5608" s="372"/>
    </row>
    <row r="5609" spans="1:22">
      <c r="A5609" s="52"/>
      <c r="B5609" s="50">
        <f t="shared" si="95"/>
        <v>5587</v>
      </c>
      <c r="C5609" s="913"/>
      <c r="D5609" s="913"/>
      <c r="E5609" s="913"/>
      <c r="F5609" s="55"/>
      <c r="L5609" s="372"/>
      <c r="M5609" s="372"/>
      <c r="S5609" s="378"/>
      <c r="T5609" s="372"/>
      <c r="U5609" s="372"/>
      <c r="V5609" s="372"/>
    </row>
    <row r="5610" spans="1:22">
      <c r="A5610" s="52"/>
      <c r="B5610" s="50">
        <f t="shared" si="95"/>
        <v>5588</v>
      </c>
      <c r="C5610" s="913"/>
      <c r="D5610" s="913"/>
      <c r="E5610" s="913"/>
      <c r="F5610" s="55"/>
      <c r="L5610" s="372"/>
      <c r="M5610" s="372"/>
      <c r="S5610" s="378"/>
      <c r="T5610" s="372"/>
      <c r="U5610" s="372"/>
      <c r="V5610" s="372"/>
    </row>
    <row r="5611" spans="1:22">
      <c r="A5611" s="52"/>
      <c r="B5611" s="50">
        <f t="shared" si="95"/>
        <v>5589</v>
      </c>
      <c r="C5611" s="913"/>
      <c r="D5611" s="913"/>
      <c r="E5611" s="913"/>
      <c r="F5611" s="55"/>
      <c r="L5611" s="372"/>
      <c r="M5611" s="372"/>
      <c r="S5611" s="378"/>
      <c r="T5611" s="372"/>
      <c r="U5611" s="372"/>
      <c r="V5611" s="372"/>
    </row>
    <row r="5612" spans="1:22">
      <c r="A5612" s="52"/>
      <c r="B5612" s="50">
        <f t="shared" si="95"/>
        <v>5590</v>
      </c>
      <c r="C5612" s="913"/>
      <c r="D5612" s="913"/>
      <c r="E5612" s="913"/>
      <c r="F5612" s="55"/>
      <c r="L5612" s="372"/>
      <c r="M5612" s="372"/>
      <c r="S5612" s="378"/>
      <c r="T5612" s="372"/>
      <c r="U5612" s="372"/>
      <c r="V5612" s="372"/>
    </row>
    <row r="5613" spans="1:22">
      <c r="A5613" s="52"/>
      <c r="B5613" s="50">
        <f t="shared" si="95"/>
        <v>5591</v>
      </c>
      <c r="C5613" s="913"/>
      <c r="D5613" s="913"/>
      <c r="E5613" s="913"/>
      <c r="F5613" s="55"/>
      <c r="L5613" s="372"/>
      <c r="M5613" s="372"/>
      <c r="S5613" s="378"/>
      <c r="T5613" s="372"/>
      <c r="U5613" s="372"/>
      <c r="V5613" s="372"/>
    </row>
    <row r="5614" spans="1:22">
      <c r="A5614" s="52"/>
      <c r="B5614" s="50">
        <f t="shared" si="95"/>
        <v>5592</v>
      </c>
      <c r="C5614" s="913"/>
      <c r="D5614" s="913"/>
      <c r="E5614" s="913"/>
      <c r="F5614" s="55"/>
      <c r="L5614" s="372"/>
      <c r="M5614" s="372"/>
      <c r="S5614" s="378"/>
      <c r="T5614" s="372"/>
      <c r="U5614" s="372"/>
      <c r="V5614" s="372"/>
    </row>
    <row r="5615" spans="1:22">
      <c r="A5615" s="52"/>
      <c r="B5615" s="50">
        <f t="shared" si="95"/>
        <v>5593</v>
      </c>
      <c r="C5615" s="913"/>
      <c r="D5615" s="913"/>
      <c r="E5615" s="913"/>
      <c r="F5615" s="55"/>
      <c r="L5615" s="372"/>
      <c r="M5615" s="372"/>
      <c r="S5615" s="378"/>
      <c r="T5615" s="372"/>
      <c r="U5615" s="372"/>
      <c r="V5615" s="372"/>
    </row>
    <row r="5616" spans="1:22">
      <c r="A5616" s="52"/>
      <c r="B5616" s="50">
        <f t="shared" si="95"/>
        <v>5594</v>
      </c>
      <c r="C5616" s="913"/>
      <c r="D5616" s="913"/>
      <c r="E5616" s="913"/>
      <c r="F5616" s="55"/>
      <c r="L5616" s="372"/>
      <c r="M5616" s="372"/>
      <c r="S5616" s="378"/>
      <c r="T5616" s="372"/>
      <c r="U5616" s="372"/>
      <c r="V5616" s="372"/>
    </row>
    <row r="5617" spans="1:22">
      <c r="A5617" s="52"/>
      <c r="B5617" s="50">
        <f t="shared" si="95"/>
        <v>5595</v>
      </c>
      <c r="C5617" s="913"/>
      <c r="D5617" s="913"/>
      <c r="E5617" s="913"/>
      <c r="F5617" s="55"/>
      <c r="L5617" s="372"/>
      <c r="M5617" s="372"/>
      <c r="S5617" s="378"/>
      <c r="T5617" s="372"/>
      <c r="U5617" s="372"/>
      <c r="V5617" s="372"/>
    </row>
    <row r="5618" spans="1:22">
      <c r="A5618" s="52"/>
      <c r="B5618" s="50">
        <f t="shared" si="95"/>
        <v>5596</v>
      </c>
      <c r="C5618" s="913"/>
      <c r="D5618" s="913"/>
      <c r="E5618" s="913"/>
      <c r="F5618" s="55"/>
      <c r="L5618" s="372"/>
      <c r="M5618" s="372"/>
      <c r="S5618" s="378"/>
      <c r="T5618" s="372"/>
      <c r="U5618" s="372"/>
      <c r="V5618" s="372"/>
    </row>
    <row r="5619" spans="1:22">
      <c r="A5619" s="52"/>
      <c r="B5619" s="50">
        <f t="shared" si="95"/>
        <v>5597</v>
      </c>
      <c r="C5619" s="913"/>
      <c r="D5619" s="913"/>
      <c r="E5619" s="913"/>
      <c r="F5619" s="55"/>
      <c r="L5619" s="372"/>
      <c r="M5619" s="372"/>
      <c r="S5619" s="378"/>
      <c r="T5619" s="372"/>
      <c r="U5619" s="372"/>
      <c r="V5619" s="372"/>
    </row>
    <row r="5620" spans="1:22">
      <c r="A5620" s="52"/>
      <c r="B5620" s="50">
        <f t="shared" si="95"/>
        <v>5598</v>
      </c>
      <c r="C5620" s="913"/>
      <c r="D5620" s="913"/>
      <c r="E5620" s="913"/>
      <c r="F5620" s="55"/>
      <c r="L5620" s="372"/>
      <c r="M5620" s="372"/>
      <c r="S5620" s="378"/>
      <c r="T5620" s="372"/>
      <c r="U5620" s="372"/>
      <c r="V5620" s="372"/>
    </row>
    <row r="5621" spans="1:22">
      <c r="A5621" s="52"/>
      <c r="B5621" s="50">
        <f t="shared" si="95"/>
        <v>5599</v>
      </c>
      <c r="C5621" s="913"/>
      <c r="D5621" s="913"/>
      <c r="E5621" s="913"/>
      <c r="F5621" s="55"/>
      <c r="L5621" s="372"/>
      <c r="M5621" s="372"/>
      <c r="S5621" s="378"/>
      <c r="T5621" s="372"/>
      <c r="U5621" s="372"/>
      <c r="V5621" s="372"/>
    </row>
    <row r="5622" spans="1:22">
      <c r="A5622" s="52"/>
      <c r="B5622" s="50">
        <f t="shared" si="95"/>
        <v>5600</v>
      </c>
      <c r="C5622" s="913"/>
      <c r="D5622" s="913"/>
      <c r="E5622" s="913"/>
      <c r="F5622" s="55"/>
      <c r="L5622" s="372"/>
      <c r="M5622" s="372"/>
      <c r="S5622" s="378"/>
      <c r="T5622" s="372"/>
      <c r="U5622" s="372"/>
      <c r="V5622" s="372"/>
    </row>
    <row r="5623" spans="1:22">
      <c r="A5623" s="52"/>
      <c r="B5623" s="50">
        <f t="shared" si="95"/>
        <v>5601</v>
      </c>
      <c r="C5623" s="913"/>
      <c r="D5623" s="913"/>
      <c r="E5623" s="913"/>
      <c r="F5623" s="55"/>
      <c r="L5623" s="372"/>
      <c r="M5623" s="372"/>
      <c r="S5623" s="378"/>
      <c r="T5623" s="372"/>
      <c r="U5623" s="372"/>
      <c r="V5623" s="372"/>
    </row>
    <row r="5624" spans="1:22">
      <c r="A5624" s="52"/>
      <c r="B5624" s="50">
        <f t="shared" si="95"/>
        <v>5602</v>
      </c>
      <c r="C5624" s="913"/>
      <c r="D5624" s="913"/>
      <c r="E5624" s="913"/>
      <c r="F5624" s="55"/>
      <c r="L5624" s="372"/>
      <c r="M5624" s="372"/>
      <c r="S5624" s="378"/>
      <c r="T5624" s="372"/>
      <c r="U5624" s="372"/>
      <c r="V5624" s="372"/>
    </row>
    <row r="5625" spans="1:22">
      <c r="A5625" s="52"/>
      <c r="B5625" s="50">
        <f t="shared" si="95"/>
        <v>5603</v>
      </c>
      <c r="C5625" s="913"/>
      <c r="D5625" s="913"/>
      <c r="E5625" s="913"/>
      <c r="F5625" s="55"/>
      <c r="L5625" s="372"/>
      <c r="M5625" s="372"/>
      <c r="S5625" s="378"/>
      <c r="T5625" s="372"/>
      <c r="U5625" s="372"/>
      <c r="V5625" s="372"/>
    </row>
    <row r="5626" spans="1:22">
      <c r="A5626" s="52"/>
      <c r="B5626" s="50">
        <f t="shared" si="95"/>
        <v>5604</v>
      </c>
      <c r="C5626" s="913"/>
      <c r="D5626" s="913"/>
      <c r="E5626" s="913"/>
      <c r="F5626" s="55"/>
      <c r="L5626" s="372"/>
      <c r="M5626" s="372"/>
      <c r="S5626" s="378"/>
      <c r="T5626" s="372"/>
      <c r="U5626" s="372"/>
      <c r="V5626" s="372"/>
    </row>
    <row r="5627" spans="1:22">
      <c r="A5627" s="52"/>
      <c r="B5627" s="50">
        <f t="shared" si="95"/>
        <v>5605</v>
      </c>
      <c r="C5627" s="913"/>
      <c r="D5627" s="913"/>
      <c r="E5627" s="913"/>
      <c r="F5627" s="55"/>
      <c r="L5627" s="372"/>
      <c r="M5627" s="372"/>
      <c r="S5627" s="378"/>
      <c r="T5627" s="372"/>
      <c r="U5627" s="372"/>
      <c r="V5627" s="372"/>
    </row>
    <row r="5628" spans="1:22">
      <c r="A5628" s="52"/>
      <c r="B5628" s="50">
        <f t="shared" si="95"/>
        <v>5606</v>
      </c>
      <c r="C5628" s="913"/>
      <c r="D5628" s="913"/>
      <c r="E5628" s="913"/>
      <c r="F5628" s="55"/>
      <c r="L5628" s="372"/>
      <c r="M5628" s="372"/>
      <c r="S5628" s="378"/>
      <c r="T5628" s="372"/>
      <c r="U5628" s="372"/>
      <c r="V5628" s="372"/>
    </row>
    <row r="5629" spans="1:22">
      <c r="A5629" s="52"/>
      <c r="B5629" s="50">
        <f t="shared" si="95"/>
        <v>5607</v>
      </c>
      <c r="C5629" s="913"/>
      <c r="D5629" s="913"/>
      <c r="E5629" s="913"/>
      <c r="F5629" s="55"/>
      <c r="L5629" s="372"/>
      <c r="M5629" s="372"/>
      <c r="S5629" s="378"/>
      <c r="T5629" s="372"/>
      <c r="U5629" s="372"/>
      <c r="V5629" s="372"/>
    </row>
    <row r="5630" spans="1:22">
      <c r="A5630" s="52"/>
      <c r="B5630" s="50">
        <f t="shared" si="95"/>
        <v>5608</v>
      </c>
      <c r="C5630" s="913"/>
      <c r="D5630" s="913"/>
      <c r="E5630" s="913"/>
      <c r="F5630" s="55"/>
      <c r="L5630" s="372"/>
      <c r="M5630" s="372"/>
      <c r="S5630" s="378"/>
      <c r="T5630" s="372"/>
      <c r="U5630" s="372"/>
      <c r="V5630" s="372"/>
    </row>
    <row r="5631" spans="1:22">
      <c r="A5631" s="52"/>
      <c r="B5631" s="50">
        <f t="shared" si="95"/>
        <v>5609</v>
      </c>
      <c r="C5631" s="913"/>
      <c r="D5631" s="913"/>
      <c r="E5631" s="913"/>
      <c r="F5631" s="55"/>
      <c r="L5631" s="372"/>
      <c r="M5631" s="372"/>
      <c r="S5631" s="378"/>
      <c r="T5631" s="372"/>
      <c r="U5631" s="372"/>
      <c r="V5631" s="372"/>
    </row>
    <row r="5632" spans="1:22">
      <c r="A5632" s="52"/>
      <c r="B5632" s="50">
        <f t="shared" si="95"/>
        <v>5610</v>
      </c>
      <c r="C5632" s="913"/>
      <c r="D5632" s="913"/>
      <c r="E5632" s="913"/>
      <c r="F5632" s="55"/>
      <c r="L5632" s="372"/>
      <c r="M5632" s="372"/>
      <c r="S5632" s="378"/>
      <c r="T5632" s="372"/>
      <c r="U5632" s="372"/>
      <c r="V5632" s="372"/>
    </row>
    <row r="5633" spans="1:22">
      <c r="A5633" s="52"/>
      <c r="B5633" s="50">
        <f t="shared" si="95"/>
        <v>5611</v>
      </c>
      <c r="C5633" s="913"/>
      <c r="D5633" s="913"/>
      <c r="E5633" s="913"/>
      <c r="F5633" s="55"/>
      <c r="L5633" s="372"/>
      <c r="M5633" s="372"/>
      <c r="S5633" s="378"/>
      <c r="T5633" s="372"/>
      <c r="U5633" s="372"/>
      <c r="V5633" s="372"/>
    </row>
    <row r="5634" spans="1:22">
      <c r="A5634" s="52"/>
      <c r="B5634" s="50">
        <f t="shared" si="95"/>
        <v>5612</v>
      </c>
      <c r="C5634" s="913"/>
      <c r="D5634" s="913"/>
      <c r="E5634" s="913"/>
      <c r="F5634" s="55"/>
      <c r="L5634" s="372"/>
      <c r="M5634" s="372"/>
      <c r="S5634" s="378"/>
      <c r="T5634" s="372"/>
      <c r="U5634" s="372"/>
      <c r="V5634" s="372"/>
    </row>
    <row r="5635" spans="1:22">
      <c r="A5635" s="52"/>
      <c r="B5635" s="50">
        <f t="shared" si="95"/>
        <v>5613</v>
      </c>
      <c r="C5635" s="913"/>
      <c r="D5635" s="913"/>
      <c r="E5635" s="913"/>
      <c r="F5635" s="55"/>
      <c r="L5635" s="372"/>
      <c r="M5635" s="372"/>
      <c r="S5635" s="378"/>
      <c r="T5635" s="372"/>
      <c r="U5635" s="372"/>
      <c r="V5635" s="372"/>
    </row>
    <row r="5636" spans="1:22">
      <c r="A5636" s="52"/>
      <c r="B5636" s="50">
        <f t="shared" si="95"/>
        <v>5614</v>
      </c>
      <c r="C5636" s="913"/>
      <c r="D5636" s="913"/>
      <c r="E5636" s="913"/>
      <c r="F5636" s="55"/>
      <c r="L5636" s="372"/>
      <c r="M5636" s="372"/>
      <c r="S5636" s="378"/>
      <c r="T5636" s="372"/>
      <c r="U5636" s="372"/>
      <c r="V5636" s="372"/>
    </row>
    <row r="5637" spans="1:22">
      <c r="A5637" s="52"/>
      <c r="B5637" s="50">
        <f t="shared" si="95"/>
        <v>5615</v>
      </c>
      <c r="C5637" s="913"/>
      <c r="D5637" s="913"/>
      <c r="E5637" s="913"/>
      <c r="F5637" s="55"/>
      <c r="L5637" s="372"/>
      <c r="M5637" s="372"/>
      <c r="S5637" s="378"/>
      <c r="T5637" s="372"/>
      <c r="U5637" s="372"/>
      <c r="V5637" s="372"/>
    </row>
    <row r="5638" spans="1:22">
      <c r="A5638" s="52"/>
      <c r="B5638" s="50">
        <f t="shared" si="95"/>
        <v>5616</v>
      </c>
      <c r="C5638" s="913"/>
      <c r="D5638" s="913"/>
      <c r="E5638" s="913"/>
      <c r="F5638" s="55"/>
      <c r="L5638" s="372"/>
      <c r="M5638" s="372"/>
      <c r="S5638" s="378"/>
      <c r="T5638" s="372"/>
      <c r="U5638" s="372"/>
      <c r="V5638" s="372"/>
    </row>
    <row r="5639" spans="1:22">
      <c r="A5639" s="52"/>
      <c r="B5639" s="50">
        <f t="shared" si="95"/>
        <v>5617</v>
      </c>
      <c r="C5639" s="913"/>
      <c r="D5639" s="913"/>
      <c r="E5639" s="913"/>
      <c r="F5639" s="55"/>
      <c r="L5639" s="372"/>
      <c r="M5639" s="372"/>
      <c r="S5639" s="378"/>
      <c r="T5639" s="372"/>
      <c r="U5639" s="372"/>
      <c r="V5639" s="372"/>
    </row>
    <row r="5640" spans="1:22">
      <c r="A5640" s="52"/>
      <c r="B5640" s="50">
        <f t="shared" si="95"/>
        <v>5618</v>
      </c>
      <c r="C5640" s="913"/>
      <c r="D5640" s="913"/>
      <c r="E5640" s="913"/>
      <c r="F5640" s="55"/>
      <c r="L5640" s="372"/>
      <c r="M5640" s="372"/>
      <c r="S5640" s="378"/>
      <c r="T5640" s="372"/>
      <c r="U5640" s="372"/>
      <c r="V5640" s="372"/>
    </row>
    <row r="5641" spans="1:22">
      <c r="A5641" s="52"/>
      <c r="B5641" s="50">
        <f t="shared" si="95"/>
        <v>5619</v>
      </c>
      <c r="C5641" s="913"/>
      <c r="D5641" s="913"/>
      <c r="E5641" s="913"/>
      <c r="F5641" s="55"/>
      <c r="L5641" s="372"/>
      <c r="M5641" s="372"/>
      <c r="S5641" s="378"/>
      <c r="T5641" s="372"/>
      <c r="U5641" s="372"/>
      <c r="V5641" s="372"/>
    </row>
    <row r="5642" spans="1:22">
      <c r="A5642" s="52"/>
      <c r="B5642" s="50">
        <f t="shared" si="95"/>
        <v>5620</v>
      </c>
      <c r="C5642" s="913"/>
      <c r="D5642" s="913"/>
      <c r="E5642" s="913"/>
      <c r="F5642" s="55"/>
      <c r="L5642" s="372"/>
      <c r="M5642" s="372"/>
      <c r="S5642" s="378"/>
      <c r="T5642" s="372"/>
      <c r="U5642" s="372"/>
      <c r="V5642" s="372"/>
    </row>
    <row r="5643" spans="1:22">
      <c r="A5643" s="52"/>
      <c r="B5643" s="50">
        <f t="shared" si="95"/>
        <v>5621</v>
      </c>
      <c r="C5643" s="913"/>
      <c r="D5643" s="913"/>
      <c r="E5643" s="913"/>
      <c r="F5643" s="55"/>
      <c r="L5643" s="372"/>
      <c r="M5643" s="372"/>
      <c r="S5643" s="378"/>
      <c r="T5643" s="372"/>
      <c r="U5643" s="372"/>
      <c r="V5643" s="372"/>
    </row>
    <row r="5644" spans="1:22">
      <c r="A5644" s="52"/>
      <c r="B5644" s="50">
        <f t="shared" si="95"/>
        <v>5622</v>
      </c>
      <c r="C5644" s="913"/>
      <c r="D5644" s="913"/>
      <c r="E5644" s="913"/>
      <c r="F5644" s="55"/>
      <c r="L5644" s="372"/>
      <c r="M5644" s="372"/>
      <c r="S5644" s="378"/>
      <c r="T5644" s="372"/>
      <c r="U5644" s="372"/>
      <c r="V5644" s="372"/>
    </row>
    <row r="5645" spans="1:22">
      <c r="A5645" s="52"/>
      <c r="B5645" s="50">
        <f t="shared" si="95"/>
        <v>5623</v>
      </c>
      <c r="C5645" s="913"/>
      <c r="D5645" s="913"/>
      <c r="E5645" s="913"/>
      <c r="F5645" s="55"/>
      <c r="L5645" s="372"/>
      <c r="M5645" s="372"/>
      <c r="S5645" s="378"/>
      <c r="T5645" s="372"/>
      <c r="U5645" s="372"/>
      <c r="V5645" s="372"/>
    </row>
    <row r="5646" spans="1:22">
      <c r="A5646" s="52"/>
      <c r="B5646" s="50">
        <f t="shared" si="95"/>
        <v>5624</v>
      </c>
      <c r="C5646" s="913"/>
      <c r="D5646" s="913"/>
      <c r="E5646" s="913"/>
      <c r="F5646" s="55"/>
      <c r="L5646" s="372"/>
      <c r="M5646" s="372"/>
      <c r="S5646" s="378"/>
      <c r="T5646" s="372"/>
      <c r="U5646" s="372"/>
      <c r="V5646" s="372"/>
    </row>
    <row r="5647" spans="1:22">
      <c r="A5647" s="52"/>
      <c r="B5647" s="50">
        <f t="shared" si="95"/>
        <v>5625</v>
      </c>
      <c r="C5647" s="913"/>
      <c r="D5647" s="913"/>
      <c r="E5647" s="913"/>
      <c r="F5647" s="55"/>
      <c r="L5647" s="372"/>
      <c r="M5647" s="372"/>
      <c r="S5647" s="378"/>
      <c r="T5647" s="372"/>
      <c r="U5647" s="372"/>
      <c r="V5647" s="372"/>
    </row>
    <row r="5648" spans="1:22">
      <c r="A5648" s="52"/>
      <c r="B5648" s="50">
        <f t="shared" si="95"/>
        <v>5626</v>
      </c>
      <c r="C5648" s="913"/>
      <c r="D5648" s="913"/>
      <c r="E5648" s="913"/>
      <c r="F5648" s="55"/>
      <c r="L5648" s="372"/>
      <c r="M5648" s="372"/>
      <c r="S5648" s="378"/>
      <c r="T5648" s="372"/>
      <c r="U5648" s="372"/>
      <c r="V5648" s="372"/>
    </row>
    <row r="5649" spans="1:22">
      <c r="A5649" s="52"/>
      <c r="B5649" s="50">
        <f t="shared" si="95"/>
        <v>5627</v>
      </c>
      <c r="C5649" s="913"/>
      <c r="D5649" s="913"/>
      <c r="E5649" s="913"/>
      <c r="F5649" s="55"/>
      <c r="L5649" s="372"/>
      <c r="M5649" s="372"/>
      <c r="S5649" s="378"/>
      <c r="T5649" s="372"/>
      <c r="U5649" s="372"/>
      <c r="V5649" s="372"/>
    </row>
    <row r="5650" spans="1:22">
      <c r="A5650" s="52"/>
      <c r="B5650" s="50">
        <f t="shared" si="95"/>
        <v>5628</v>
      </c>
      <c r="C5650" s="913"/>
      <c r="D5650" s="913"/>
      <c r="E5650" s="913"/>
      <c r="F5650" s="55"/>
      <c r="L5650" s="372"/>
      <c r="M5650" s="372"/>
      <c r="S5650" s="378"/>
      <c r="T5650" s="372"/>
      <c r="U5650" s="372"/>
      <c r="V5650" s="372"/>
    </row>
    <row r="5651" spans="1:22">
      <c r="A5651" s="52"/>
      <c r="B5651" s="50">
        <f t="shared" si="95"/>
        <v>5629</v>
      </c>
      <c r="C5651" s="913"/>
      <c r="D5651" s="913"/>
      <c r="E5651" s="913"/>
      <c r="F5651" s="55"/>
      <c r="L5651" s="372"/>
      <c r="M5651" s="372"/>
      <c r="S5651" s="378"/>
      <c r="T5651" s="372"/>
      <c r="U5651" s="372"/>
      <c r="V5651" s="372"/>
    </row>
    <row r="5652" spans="1:22">
      <c r="A5652" s="52"/>
      <c r="B5652" s="50">
        <f t="shared" si="95"/>
        <v>5630</v>
      </c>
      <c r="C5652" s="913"/>
      <c r="D5652" s="913"/>
      <c r="E5652" s="913"/>
      <c r="F5652" s="55"/>
      <c r="L5652" s="372"/>
      <c r="M5652" s="372"/>
      <c r="S5652" s="378"/>
      <c r="T5652" s="372"/>
      <c r="U5652" s="372"/>
      <c r="V5652" s="372"/>
    </row>
    <row r="5653" spans="1:22">
      <c r="A5653" s="52"/>
      <c r="B5653" s="50">
        <f t="shared" si="95"/>
        <v>5631</v>
      </c>
      <c r="C5653" s="913"/>
      <c r="D5653" s="913"/>
      <c r="E5653" s="913"/>
      <c r="F5653" s="55"/>
      <c r="L5653" s="372"/>
      <c r="M5653" s="372"/>
      <c r="S5653" s="378"/>
      <c r="T5653" s="372"/>
      <c r="U5653" s="372"/>
      <c r="V5653" s="372"/>
    </row>
    <row r="5654" spans="1:22">
      <c r="A5654" s="52"/>
      <c r="B5654" s="50">
        <f t="shared" si="95"/>
        <v>5632</v>
      </c>
      <c r="C5654" s="913"/>
      <c r="D5654" s="913"/>
      <c r="E5654" s="913"/>
      <c r="F5654" s="55"/>
      <c r="L5654" s="372"/>
      <c r="M5654" s="372"/>
      <c r="S5654" s="378"/>
      <c r="T5654" s="372"/>
      <c r="U5654" s="372"/>
      <c r="V5654" s="372"/>
    </row>
    <row r="5655" spans="1:22">
      <c r="A5655" s="52"/>
      <c r="B5655" s="50">
        <f t="shared" si="95"/>
        <v>5633</v>
      </c>
      <c r="C5655" s="913"/>
      <c r="D5655" s="913"/>
      <c r="E5655" s="913"/>
      <c r="F5655" s="55"/>
      <c r="L5655" s="372"/>
      <c r="M5655" s="372"/>
      <c r="S5655" s="378"/>
      <c r="T5655" s="372"/>
      <c r="U5655" s="372"/>
      <c r="V5655" s="372"/>
    </row>
    <row r="5656" spans="1:22">
      <c r="A5656" s="52"/>
      <c r="B5656" s="50">
        <f t="shared" si="95"/>
        <v>5634</v>
      </c>
      <c r="C5656" s="913"/>
      <c r="D5656" s="913"/>
      <c r="E5656" s="913"/>
      <c r="F5656" s="55"/>
      <c r="L5656" s="372"/>
      <c r="M5656" s="372"/>
      <c r="S5656" s="378"/>
      <c r="T5656" s="372"/>
      <c r="U5656" s="372"/>
      <c r="V5656" s="372"/>
    </row>
    <row r="5657" spans="1:22">
      <c r="A5657" s="52"/>
      <c r="B5657" s="50">
        <f t="shared" ref="B5657:B5720" si="96">B5656+1</f>
        <v>5635</v>
      </c>
      <c r="C5657" s="913"/>
      <c r="D5657" s="913"/>
      <c r="E5657" s="913"/>
      <c r="F5657" s="55"/>
      <c r="L5657" s="372"/>
      <c r="M5657" s="372"/>
      <c r="S5657" s="378"/>
      <c r="T5657" s="372"/>
      <c r="U5657" s="372"/>
      <c r="V5657" s="372"/>
    </row>
    <row r="5658" spans="1:22">
      <c r="A5658" s="52"/>
      <c r="B5658" s="50">
        <f t="shared" si="96"/>
        <v>5636</v>
      </c>
      <c r="C5658" s="913"/>
      <c r="D5658" s="913"/>
      <c r="E5658" s="913"/>
      <c r="F5658" s="55"/>
      <c r="L5658" s="372"/>
      <c r="M5658" s="372"/>
      <c r="S5658" s="378"/>
      <c r="T5658" s="372"/>
      <c r="U5658" s="372"/>
      <c r="V5658" s="372"/>
    </row>
    <row r="5659" spans="1:22">
      <c r="A5659" s="52"/>
      <c r="B5659" s="50">
        <f t="shared" si="96"/>
        <v>5637</v>
      </c>
      <c r="C5659" s="913"/>
      <c r="D5659" s="913"/>
      <c r="E5659" s="913"/>
      <c r="F5659" s="55"/>
      <c r="L5659" s="372"/>
      <c r="M5659" s="372"/>
      <c r="S5659" s="378"/>
      <c r="T5659" s="372"/>
      <c r="U5659" s="372"/>
      <c r="V5659" s="372"/>
    </row>
    <row r="5660" spans="1:22">
      <c r="A5660" s="52"/>
      <c r="B5660" s="50">
        <f t="shared" si="96"/>
        <v>5638</v>
      </c>
      <c r="C5660" s="913"/>
      <c r="D5660" s="913"/>
      <c r="E5660" s="913"/>
      <c r="F5660" s="55"/>
      <c r="L5660" s="372"/>
      <c r="M5660" s="372"/>
      <c r="S5660" s="378"/>
      <c r="T5660" s="372"/>
      <c r="U5660" s="372"/>
      <c r="V5660" s="372"/>
    </row>
    <row r="5661" spans="1:22">
      <c r="A5661" s="52"/>
      <c r="B5661" s="50">
        <f t="shared" si="96"/>
        <v>5639</v>
      </c>
      <c r="C5661" s="913"/>
      <c r="D5661" s="913"/>
      <c r="E5661" s="913"/>
      <c r="F5661" s="55"/>
      <c r="L5661" s="372"/>
      <c r="M5661" s="372"/>
      <c r="S5661" s="378"/>
      <c r="T5661" s="372"/>
      <c r="U5661" s="372"/>
      <c r="V5661" s="372"/>
    </row>
    <row r="5662" spans="1:22">
      <c r="A5662" s="52"/>
      <c r="B5662" s="50">
        <f t="shared" si="96"/>
        <v>5640</v>
      </c>
      <c r="C5662" s="913"/>
      <c r="D5662" s="913"/>
      <c r="E5662" s="913"/>
      <c r="F5662" s="55"/>
      <c r="L5662" s="372"/>
      <c r="M5662" s="372"/>
      <c r="S5662" s="378"/>
      <c r="T5662" s="372"/>
      <c r="U5662" s="372"/>
      <c r="V5662" s="372"/>
    </row>
    <row r="5663" spans="1:22">
      <c r="A5663" s="52"/>
      <c r="B5663" s="50">
        <f t="shared" si="96"/>
        <v>5641</v>
      </c>
      <c r="C5663" s="913"/>
      <c r="D5663" s="913"/>
      <c r="E5663" s="913"/>
      <c r="F5663" s="55"/>
      <c r="L5663" s="372"/>
      <c r="M5663" s="372"/>
      <c r="S5663" s="378"/>
      <c r="T5663" s="372"/>
      <c r="U5663" s="372"/>
      <c r="V5663" s="372"/>
    </row>
    <row r="5664" spans="1:22">
      <c r="A5664" s="52"/>
      <c r="B5664" s="50">
        <f t="shared" si="96"/>
        <v>5642</v>
      </c>
      <c r="C5664" s="913"/>
      <c r="D5664" s="913"/>
      <c r="E5664" s="913"/>
      <c r="F5664" s="55"/>
      <c r="L5664" s="372"/>
      <c r="M5664" s="372"/>
      <c r="S5664" s="378"/>
      <c r="T5664" s="372"/>
      <c r="U5664" s="372"/>
      <c r="V5664" s="372"/>
    </row>
    <row r="5665" spans="1:22">
      <c r="A5665" s="52"/>
      <c r="B5665" s="50">
        <f t="shared" si="96"/>
        <v>5643</v>
      </c>
      <c r="C5665" s="913"/>
      <c r="D5665" s="913"/>
      <c r="E5665" s="913"/>
      <c r="F5665" s="55"/>
      <c r="L5665" s="372"/>
      <c r="M5665" s="372"/>
      <c r="S5665" s="378"/>
      <c r="T5665" s="372"/>
      <c r="U5665" s="372"/>
      <c r="V5665" s="372"/>
    </row>
    <row r="5666" spans="1:22">
      <c r="A5666" s="52"/>
      <c r="B5666" s="50">
        <f t="shared" si="96"/>
        <v>5644</v>
      </c>
      <c r="C5666" s="913"/>
      <c r="D5666" s="913"/>
      <c r="E5666" s="913"/>
      <c r="F5666" s="55"/>
      <c r="L5666" s="372"/>
      <c r="M5666" s="372"/>
      <c r="S5666" s="378"/>
      <c r="T5666" s="372"/>
      <c r="U5666" s="372"/>
      <c r="V5666" s="372"/>
    </row>
    <row r="5667" spans="1:22">
      <c r="A5667" s="52"/>
      <c r="B5667" s="50">
        <f t="shared" si="96"/>
        <v>5645</v>
      </c>
      <c r="C5667" s="913"/>
      <c r="D5667" s="913"/>
      <c r="E5667" s="913"/>
      <c r="F5667" s="55"/>
      <c r="L5667" s="372"/>
      <c r="M5667" s="372"/>
      <c r="S5667" s="378"/>
      <c r="T5667" s="372"/>
      <c r="U5667" s="372"/>
      <c r="V5667" s="372"/>
    </row>
    <row r="5668" spans="1:22">
      <c r="A5668" s="52"/>
      <c r="B5668" s="50">
        <f t="shared" si="96"/>
        <v>5646</v>
      </c>
      <c r="C5668" s="913"/>
      <c r="D5668" s="913"/>
      <c r="E5668" s="913"/>
      <c r="F5668" s="55"/>
      <c r="L5668" s="372"/>
      <c r="M5668" s="372"/>
      <c r="S5668" s="378"/>
      <c r="T5668" s="372"/>
      <c r="U5668" s="372"/>
      <c r="V5668" s="372"/>
    </row>
    <row r="5669" spans="1:22">
      <c r="A5669" s="52"/>
      <c r="B5669" s="50">
        <f t="shared" si="96"/>
        <v>5647</v>
      </c>
      <c r="C5669" s="913"/>
      <c r="D5669" s="913"/>
      <c r="E5669" s="913"/>
      <c r="F5669" s="55"/>
      <c r="L5669" s="372"/>
      <c r="M5669" s="372"/>
      <c r="S5669" s="378"/>
      <c r="T5669" s="372"/>
      <c r="U5669" s="372"/>
      <c r="V5669" s="372"/>
    </row>
    <row r="5670" spans="1:22">
      <c r="A5670" s="52"/>
      <c r="B5670" s="50">
        <f t="shared" si="96"/>
        <v>5648</v>
      </c>
      <c r="C5670" s="913"/>
      <c r="D5670" s="913"/>
      <c r="E5670" s="913"/>
      <c r="F5670" s="55"/>
      <c r="L5670" s="372"/>
      <c r="M5670" s="372"/>
      <c r="S5670" s="378"/>
      <c r="T5670" s="372"/>
      <c r="U5670" s="372"/>
      <c r="V5670" s="372"/>
    </row>
    <row r="5671" spans="1:22">
      <c r="A5671" s="52"/>
      <c r="B5671" s="50">
        <f t="shared" si="96"/>
        <v>5649</v>
      </c>
      <c r="C5671" s="913"/>
      <c r="D5671" s="913"/>
      <c r="E5671" s="913"/>
      <c r="F5671" s="55"/>
      <c r="L5671" s="372"/>
      <c r="M5671" s="372"/>
      <c r="S5671" s="378"/>
      <c r="T5671" s="372"/>
      <c r="U5671" s="372"/>
      <c r="V5671" s="372"/>
    </row>
    <row r="5672" spans="1:22">
      <c r="A5672" s="52"/>
      <c r="B5672" s="50">
        <f t="shared" si="96"/>
        <v>5650</v>
      </c>
      <c r="C5672" s="913"/>
      <c r="D5672" s="913"/>
      <c r="E5672" s="913"/>
      <c r="F5672" s="55"/>
      <c r="L5672" s="372"/>
      <c r="M5672" s="372"/>
      <c r="S5672" s="378"/>
      <c r="T5672" s="372"/>
      <c r="U5672" s="372"/>
      <c r="V5672" s="372"/>
    </row>
    <row r="5673" spans="1:22">
      <c r="A5673" s="52"/>
      <c r="B5673" s="50">
        <f t="shared" si="96"/>
        <v>5651</v>
      </c>
      <c r="C5673" s="913"/>
      <c r="D5673" s="913"/>
      <c r="E5673" s="913"/>
      <c r="F5673" s="55"/>
      <c r="L5673" s="372"/>
      <c r="M5673" s="372"/>
      <c r="S5673" s="378"/>
      <c r="T5673" s="372"/>
      <c r="U5673" s="372"/>
      <c r="V5673" s="372"/>
    </row>
    <row r="5674" spans="1:22">
      <c r="A5674" s="52"/>
      <c r="B5674" s="50">
        <f t="shared" si="96"/>
        <v>5652</v>
      </c>
      <c r="C5674" s="913"/>
      <c r="D5674" s="913"/>
      <c r="E5674" s="913"/>
      <c r="F5674" s="55"/>
      <c r="L5674" s="372"/>
      <c r="M5674" s="372"/>
      <c r="S5674" s="378"/>
      <c r="T5674" s="372"/>
      <c r="U5674" s="372"/>
      <c r="V5674" s="372"/>
    </row>
    <row r="5675" spans="1:22">
      <c r="A5675" s="52"/>
      <c r="B5675" s="50">
        <f t="shared" si="96"/>
        <v>5653</v>
      </c>
      <c r="C5675" s="913"/>
      <c r="D5675" s="913"/>
      <c r="E5675" s="913"/>
      <c r="F5675" s="55"/>
      <c r="L5675" s="372"/>
      <c r="M5675" s="372"/>
      <c r="S5675" s="378"/>
      <c r="T5675" s="372"/>
      <c r="U5675" s="372"/>
      <c r="V5675" s="372"/>
    </row>
    <row r="5676" spans="1:22">
      <c r="A5676" s="52"/>
      <c r="B5676" s="50">
        <f t="shared" si="96"/>
        <v>5654</v>
      </c>
      <c r="C5676" s="913"/>
      <c r="D5676" s="913"/>
      <c r="E5676" s="913"/>
      <c r="F5676" s="55"/>
      <c r="L5676" s="372"/>
      <c r="M5676" s="372"/>
      <c r="S5676" s="378"/>
      <c r="T5676" s="372"/>
      <c r="U5676" s="372"/>
      <c r="V5676" s="372"/>
    </row>
    <row r="5677" spans="1:22">
      <c r="A5677" s="52"/>
      <c r="B5677" s="50">
        <f t="shared" si="96"/>
        <v>5655</v>
      </c>
      <c r="C5677" s="913"/>
      <c r="D5677" s="913"/>
      <c r="E5677" s="913"/>
      <c r="F5677" s="55"/>
      <c r="L5677" s="372"/>
      <c r="M5677" s="372"/>
      <c r="S5677" s="378"/>
      <c r="T5677" s="372"/>
      <c r="U5677" s="372"/>
      <c r="V5677" s="372"/>
    </row>
    <row r="5678" spans="1:22">
      <c r="A5678" s="52"/>
      <c r="B5678" s="50">
        <f t="shared" si="96"/>
        <v>5656</v>
      </c>
      <c r="C5678" s="913"/>
      <c r="D5678" s="913"/>
      <c r="E5678" s="913"/>
      <c r="F5678" s="55"/>
      <c r="L5678" s="372"/>
      <c r="M5678" s="372"/>
      <c r="S5678" s="378"/>
      <c r="T5678" s="372"/>
      <c r="U5678" s="372"/>
      <c r="V5678" s="372"/>
    </row>
    <row r="5679" spans="1:22">
      <c r="A5679" s="52"/>
      <c r="B5679" s="50">
        <f t="shared" si="96"/>
        <v>5657</v>
      </c>
      <c r="C5679" s="913"/>
      <c r="D5679" s="913"/>
      <c r="E5679" s="913"/>
      <c r="F5679" s="55"/>
      <c r="L5679" s="372"/>
      <c r="M5679" s="372"/>
      <c r="S5679" s="378"/>
      <c r="T5679" s="372"/>
      <c r="U5679" s="372"/>
      <c r="V5679" s="372"/>
    </row>
    <row r="5680" spans="1:22">
      <c r="A5680" s="52"/>
      <c r="B5680" s="50">
        <f t="shared" si="96"/>
        <v>5658</v>
      </c>
      <c r="C5680" s="913"/>
      <c r="D5680" s="913"/>
      <c r="E5680" s="913"/>
      <c r="F5680" s="55"/>
      <c r="L5680" s="372"/>
      <c r="M5680" s="372"/>
      <c r="S5680" s="378"/>
      <c r="T5680" s="372"/>
      <c r="U5680" s="372"/>
      <c r="V5680" s="372"/>
    </row>
    <row r="5681" spans="1:22">
      <c r="A5681" s="52"/>
      <c r="B5681" s="50">
        <f t="shared" si="96"/>
        <v>5659</v>
      </c>
      <c r="C5681" s="913"/>
      <c r="D5681" s="913"/>
      <c r="E5681" s="913"/>
      <c r="F5681" s="55"/>
      <c r="L5681" s="372"/>
      <c r="M5681" s="372"/>
      <c r="S5681" s="378"/>
      <c r="T5681" s="372"/>
      <c r="U5681" s="372"/>
      <c r="V5681" s="372"/>
    </row>
    <row r="5682" spans="1:22">
      <c r="A5682" s="52"/>
      <c r="B5682" s="50">
        <f t="shared" si="96"/>
        <v>5660</v>
      </c>
      <c r="C5682" s="913"/>
      <c r="D5682" s="913"/>
      <c r="E5682" s="913"/>
      <c r="F5682" s="55"/>
      <c r="L5682" s="372"/>
      <c r="M5682" s="372"/>
      <c r="S5682" s="378"/>
      <c r="T5682" s="372"/>
      <c r="U5682" s="372"/>
      <c r="V5682" s="372"/>
    </row>
    <row r="5683" spans="1:22">
      <c r="A5683" s="52"/>
      <c r="B5683" s="50">
        <f t="shared" si="96"/>
        <v>5661</v>
      </c>
      <c r="C5683" s="913"/>
      <c r="D5683" s="913"/>
      <c r="E5683" s="913"/>
      <c r="F5683" s="55"/>
      <c r="L5683" s="372"/>
      <c r="M5683" s="372"/>
      <c r="S5683" s="378"/>
      <c r="T5683" s="372"/>
      <c r="U5683" s="372"/>
      <c r="V5683" s="372"/>
    </row>
    <row r="5684" spans="1:22">
      <c r="A5684" s="52"/>
      <c r="B5684" s="50">
        <f t="shared" si="96"/>
        <v>5662</v>
      </c>
      <c r="C5684" s="913"/>
      <c r="D5684" s="913"/>
      <c r="E5684" s="913"/>
      <c r="F5684" s="55"/>
      <c r="L5684" s="372"/>
      <c r="M5684" s="372"/>
      <c r="S5684" s="378"/>
      <c r="T5684" s="372"/>
      <c r="U5684" s="372"/>
      <c r="V5684" s="372"/>
    </row>
    <row r="5685" spans="1:22">
      <c r="A5685" s="52"/>
      <c r="B5685" s="50">
        <f t="shared" si="96"/>
        <v>5663</v>
      </c>
      <c r="C5685" s="913"/>
      <c r="D5685" s="913"/>
      <c r="E5685" s="913"/>
      <c r="F5685" s="55"/>
      <c r="L5685" s="372"/>
      <c r="M5685" s="372"/>
      <c r="S5685" s="378"/>
      <c r="T5685" s="372"/>
      <c r="U5685" s="372"/>
      <c r="V5685" s="372"/>
    </row>
    <row r="5686" spans="1:22">
      <c r="A5686" s="52"/>
      <c r="B5686" s="50">
        <f t="shared" si="96"/>
        <v>5664</v>
      </c>
      <c r="C5686" s="913"/>
      <c r="D5686" s="913"/>
      <c r="E5686" s="913"/>
      <c r="F5686" s="55"/>
      <c r="L5686" s="372"/>
      <c r="M5686" s="372"/>
      <c r="S5686" s="378"/>
      <c r="T5686" s="372"/>
      <c r="U5686" s="372"/>
      <c r="V5686" s="372"/>
    </row>
    <row r="5687" spans="1:22">
      <c r="A5687" s="52"/>
      <c r="B5687" s="50">
        <f t="shared" si="96"/>
        <v>5665</v>
      </c>
      <c r="C5687" s="913"/>
      <c r="D5687" s="913"/>
      <c r="E5687" s="913"/>
      <c r="F5687" s="55"/>
      <c r="L5687" s="372"/>
      <c r="M5687" s="372"/>
      <c r="S5687" s="378"/>
      <c r="T5687" s="372"/>
      <c r="U5687" s="372"/>
      <c r="V5687" s="372"/>
    </row>
    <row r="5688" spans="1:22">
      <c r="A5688" s="52"/>
      <c r="B5688" s="50">
        <f t="shared" si="96"/>
        <v>5666</v>
      </c>
      <c r="C5688" s="913"/>
      <c r="D5688" s="913"/>
      <c r="E5688" s="913"/>
      <c r="F5688" s="55"/>
      <c r="L5688" s="372"/>
      <c r="M5688" s="372"/>
      <c r="S5688" s="378"/>
      <c r="T5688" s="372"/>
      <c r="U5688" s="372"/>
      <c r="V5688" s="372"/>
    </row>
    <row r="5689" spans="1:22">
      <c r="A5689" s="52"/>
      <c r="B5689" s="50">
        <f t="shared" si="96"/>
        <v>5667</v>
      </c>
      <c r="C5689" s="913"/>
      <c r="D5689" s="913"/>
      <c r="E5689" s="913"/>
      <c r="F5689" s="55"/>
      <c r="L5689" s="372"/>
      <c r="M5689" s="372"/>
      <c r="S5689" s="378"/>
      <c r="T5689" s="372"/>
      <c r="U5689" s="372"/>
      <c r="V5689" s="372"/>
    </row>
    <row r="5690" spans="1:22">
      <c r="A5690" s="52"/>
      <c r="B5690" s="50">
        <f t="shared" si="96"/>
        <v>5668</v>
      </c>
      <c r="C5690" s="913"/>
      <c r="D5690" s="913"/>
      <c r="E5690" s="913"/>
      <c r="F5690" s="55"/>
      <c r="L5690" s="372"/>
      <c r="M5690" s="372"/>
      <c r="S5690" s="378"/>
      <c r="T5690" s="372"/>
      <c r="U5690" s="372"/>
      <c r="V5690" s="372"/>
    </row>
    <row r="5691" spans="1:22">
      <c r="A5691" s="52"/>
      <c r="B5691" s="50">
        <f t="shared" si="96"/>
        <v>5669</v>
      </c>
      <c r="C5691" s="913"/>
      <c r="D5691" s="913"/>
      <c r="E5691" s="913"/>
      <c r="F5691" s="55"/>
      <c r="L5691" s="372"/>
      <c r="M5691" s="372"/>
      <c r="S5691" s="378"/>
      <c r="T5691" s="372"/>
      <c r="U5691" s="372"/>
      <c r="V5691" s="372"/>
    </row>
    <row r="5692" spans="1:22">
      <c r="A5692" s="52"/>
      <c r="B5692" s="50">
        <f t="shared" si="96"/>
        <v>5670</v>
      </c>
      <c r="C5692" s="913"/>
      <c r="D5692" s="913"/>
      <c r="E5692" s="913"/>
      <c r="F5692" s="55"/>
      <c r="L5692" s="372"/>
      <c r="M5692" s="372"/>
      <c r="S5692" s="378"/>
      <c r="T5692" s="372"/>
      <c r="U5692" s="372"/>
      <c r="V5692" s="372"/>
    </row>
    <row r="5693" spans="1:22">
      <c r="A5693" s="52"/>
      <c r="B5693" s="50">
        <f t="shared" si="96"/>
        <v>5671</v>
      </c>
      <c r="C5693" s="913"/>
      <c r="D5693" s="913"/>
      <c r="E5693" s="913"/>
      <c r="F5693" s="55"/>
      <c r="L5693" s="372"/>
      <c r="M5693" s="372"/>
      <c r="S5693" s="378"/>
      <c r="T5693" s="372"/>
      <c r="U5693" s="372"/>
      <c r="V5693" s="372"/>
    </row>
    <row r="5694" spans="1:22">
      <c r="A5694" s="52"/>
      <c r="B5694" s="50">
        <f t="shared" si="96"/>
        <v>5672</v>
      </c>
      <c r="C5694" s="913"/>
      <c r="D5694" s="913"/>
      <c r="E5694" s="913"/>
      <c r="F5694" s="55"/>
      <c r="L5694" s="372"/>
      <c r="M5694" s="372"/>
      <c r="S5694" s="378"/>
      <c r="T5694" s="372"/>
      <c r="U5694" s="372"/>
      <c r="V5694" s="372"/>
    </row>
    <row r="5695" spans="1:22">
      <c r="A5695" s="52"/>
      <c r="B5695" s="50">
        <f t="shared" si="96"/>
        <v>5673</v>
      </c>
      <c r="C5695" s="913"/>
      <c r="D5695" s="913"/>
      <c r="E5695" s="913"/>
      <c r="F5695" s="55"/>
      <c r="L5695" s="372"/>
      <c r="M5695" s="372"/>
      <c r="S5695" s="378"/>
      <c r="T5695" s="372"/>
      <c r="U5695" s="372"/>
      <c r="V5695" s="372"/>
    </row>
    <row r="5696" spans="1:22">
      <c r="A5696" s="52"/>
      <c r="B5696" s="50">
        <f t="shared" si="96"/>
        <v>5674</v>
      </c>
      <c r="C5696" s="913"/>
      <c r="D5696" s="913"/>
      <c r="E5696" s="913"/>
      <c r="F5696" s="55"/>
      <c r="L5696" s="372"/>
      <c r="M5696" s="372"/>
      <c r="S5696" s="378"/>
      <c r="T5696" s="372"/>
      <c r="U5696" s="372"/>
      <c r="V5696" s="372"/>
    </row>
    <row r="5697" spans="1:22">
      <c r="A5697" s="52"/>
      <c r="B5697" s="50">
        <f t="shared" si="96"/>
        <v>5675</v>
      </c>
      <c r="C5697" s="913"/>
      <c r="D5697" s="913"/>
      <c r="E5697" s="913"/>
      <c r="F5697" s="55"/>
      <c r="L5697" s="372"/>
      <c r="M5697" s="372"/>
      <c r="S5697" s="378"/>
      <c r="T5697" s="372"/>
      <c r="U5697" s="372"/>
      <c r="V5697" s="372"/>
    </row>
    <row r="5698" spans="1:22">
      <c r="A5698" s="52"/>
      <c r="B5698" s="50">
        <f t="shared" si="96"/>
        <v>5676</v>
      </c>
      <c r="C5698" s="913"/>
      <c r="D5698" s="913"/>
      <c r="E5698" s="913"/>
      <c r="F5698" s="55"/>
      <c r="L5698" s="372"/>
      <c r="M5698" s="372"/>
      <c r="S5698" s="378"/>
      <c r="T5698" s="372"/>
      <c r="U5698" s="372"/>
      <c r="V5698" s="372"/>
    </row>
    <row r="5699" spans="1:22">
      <c r="A5699" s="52"/>
      <c r="B5699" s="50">
        <f t="shared" si="96"/>
        <v>5677</v>
      </c>
      <c r="C5699" s="913"/>
      <c r="D5699" s="913"/>
      <c r="E5699" s="913"/>
      <c r="F5699" s="55"/>
      <c r="L5699" s="372"/>
      <c r="M5699" s="372"/>
      <c r="S5699" s="378"/>
      <c r="T5699" s="372"/>
      <c r="U5699" s="372"/>
      <c r="V5699" s="372"/>
    </row>
    <row r="5700" spans="1:22">
      <c r="A5700" s="52"/>
      <c r="B5700" s="50">
        <f t="shared" si="96"/>
        <v>5678</v>
      </c>
      <c r="C5700" s="913"/>
      <c r="D5700" s="913"/>
      <c r="E5700" s="913"/>
      <c r="F5700" s="55"/>
      <c r="L5700" s="372"/>
      <c r="M5700" s="372"/>
      <c r="S5700" s="378"/>
      <c r="T5700" s="372"/>
      <c r="U5700" s="372"/>
      <c r="V5700" s="372"/>
    </row>
    <row r="5701" spans="1:22">
      <c r="A5701" s="52"/>
      <c r="B5701" s="50">
        <f t="shared" si="96"/>
        <v>5679</v>
      </c>
      <c r="C5701" s="913"/>
      <c r="D5701" s="913"/>
      <c r="E5701" s="913"/>
      <c r="F5701" s="55"/>
      <c r="L5701" s="372"/>
      <c r="M5701" s="372"/>
      <c r="S5701" s="378"/>
      <c r="T5701" s="372"/>
      <c r="U5701" s="372"/>
      <c r="V5701" s="372"/>
    </row>
    <row r="5702" spans="1:22">
      <c r="A5702" s="52"/>
      <c r="B5702" s="50">
        <f t="shared" si="96"/>
        <v>5680</v>
      </c>
      <c r="C5702" s="913"/>
      <c r="D5702" s="913"/>
      <c r="E5702" s="913"/>
      <c r="F5702" s="55"/>
      <c r="L5702" s="372"/>
      <c r="M5702" s="372"/>
      <c r="S5702" s="378"/>
      <c r="T5702" s="372"/>
      <c r="U5702" s="372"/>
      <c r="V5702" s="372"/>
    </row>
    <row r="5703" spans="1:22">
      <c r="A5703" s="52"/>
      <c r="B5703" s="50">
        <f t="shared" si="96"/>
        <v>5681</v>
      </c>
      <c r="C5703" s="913"/>
      <c r="D5703" s="913"/>
      <c r="E5703" s="913"/>
      <c r="F5703" s="55"/>
      <c r="L5703" s="372"/>
      <c r="M5703" s="372"/>
      <c r="S5703" s="378"/>
      <c r="T5703" s="372"/>
      <c r="U5703" s="372"/>
      <c r="V5703" s="372"/>
    </row>
    <row r="5704" spans="1:22">
      <c r="A5704" s="52"/>
      <c r="B5704" s="50">
        <f t="shared" si="96"/>
        <v>5682</v>
      </c>
      <c r="C5704" s="913"/>
      <c r="D5704" s="913"/>
      <c r="E5704" s="913"/>
      <c r="F5704" s="55"/>
      <c r="L5704" s="372"/>
      <c r="M5704" s="372"/>
      <c r="S5704" s="378"/>
      <c r="T5704" s="372"/>
      <c r="U5704" s="372"/>
      <c r="V5704" s="372"/>
    </row>
    <row r="5705" spans="1:22">
      <c r="A5705" s="52"/>
      <c r="B5705" s="50">
        <f t="shared" si="96"/>
        <v>5683</v>
      </c>
      <c r="C5705" s="913"/>
      <c r="D5705" s="913"/>
      <c r="E5705" s="913"/>
      <c r="F5705" s="55"/>
      <c r="L5705" s="372"/>
      <c r="M5705" s="372"/>
      <c r="S5705" s="378"/>
      <c r="T5705" s="372"/>
      <c r="U5705" s="372"/>
      <c r="V5705" s="372"/>
    </row>
    <row r="5706" spans="1:22">
      <c r="A5706" s="52"/>
      <c r="B5706" s="50">
        <f t="shared" si="96"/>
        <v>5684</v>
      </c>
      <c r="C5706" s="913"/>
      <c r="D5706" s="913"/>
      <c r="E5706" s="913"/>
      <c r="F5706" s="55"/>
      <c r="L5706" s="372"/>
      <c r="M5706" s="372"/>
      <c r="S5706" s="378"/>
      <c r="T5706" s="372"/>
      <c r="U5706" s="372"/>
      <c r="V5706" s="372"/>
    </row>
    <row r="5707" spans="1:22">
      <c r="A5707" s="52"/>
      <c r="B5707" s="50">
        <f t="shared" si="96"/>
        <v>5685</v>
      </c>
      <c r="C5707" s="913"/>
      <c r="D5707" s="913"/>
      <c r="E5707" s="913"/>
      <c r="F5707" s="55"/>
      <c r="L5707" s="372"/>
      <c r="M5707" s="372"/>
      <c r="S5707" s="378"/>
      <c r="T5707" s="372"/>
      <c r="U5707" s="372"/>
      <c r="V5707" s="372"/>
    </row>
    <row r="5708" spans="1:22">
      <c r="A5708" s="52"/>
      <c r="B5708" s="50">
        <f t="shared" si="96"/>
        <v>5686</v>
      </c>
      <c r="C5708" s="913"/>
      <c r="D5708" s="913"/>
      <c r="E5708" s="913"/>
      <c r="F5708" s="55"/>
      <c r="L5708" s="372"/>
      <c r="M5708" s="372"/>
      <c r="S5708" s="378"/>
      <c r="T5708" s="372"/>
      <c r="U5708" s="372"/>
      <c r="V5708" s="372"/>
    </row>
    <row r="5709" spans="1:22">
      <c r="A5709" s="52"/>
      <c r="B5709" s="50">
        <f t="shared" si="96"/>
        <v>5687</v>
      </c>
      <c r="C5709" s="913"/>
      <c r="D5709" s="913"/>
      <c r="E5709" s="913"/>
      <c r="F5709" s="55"/>
      <c r="L5709" s="372"/>
      <c r="M5709" s="372"/>
      <c r="S5709" s="378"/>
      <c r="T5709" s="372"/>
      <c r="U5709" s="372"/>
      <c r="V5709" s="372"/>
    </row>
    <row r="5710" spans="1:22">
      <c r="A5710" s="52"/>
      <c r="B5710" s="50">
        <f t="shared" si="96"/>
        <v>5688</v>
      </c>
      <c r="C5710" s="913"/>
      <c r="D5710" s="913"/>
      <c r="E5710" s="913"/>
      <c r="F5710" s="55"/>
      <c r="L5710" s="372"/>
      <c r="M5710" s="372"/>
      <c r="S5710" s="378"/>
      <c r="T5710" s="372"/>
      <c r="U5710" s="372"/>
      <c r="V5710" s="372"/>
    </row>
    <row r="5711" spans="1:22">
      <c r="A5711" s="52"/>
      <c r="B5711" s="50">
        <f t="shared" si="96"/>
        <v>5689</v>
      </c>
      <c r="C5711" s="913"/>
      <c r="D5711" s="913"/>
      <c r="E5711" s="913"/>
      <c r="F5711" s="55"/>
      <c r="L5711" s="372"/>
      <c r="M5711" s="372"/>
      <c r="S5711" s="378"/>
      <c r="T5711" s="372"/>
      <c r="U5711" s="372"/>
      <c r="V5711" s="372"/>
    </row>
    <row r="5712" spans="1:22">
      <c r="A5712" s="52"/>
      <c r="B5712" s="50">
        <f t="shared" si="96"/>
        <v>5690</v>
      </c>
      <c r="C5712" s="913"/>
      <c r="D5712" s="913"/>
      <c r="E5712" s="913"/>
      <c r="F5712" s="55"/>
      <c r="L5712" s="372"/>
      <c r="M5712" s="372"/>
      <c r="S5712" s="378"/>
      <c r="T5712" s="372"/>
      <c r="U5712" s="372"/>
      <c r="V5712" s="372"/>
    </row>
    <row r="5713" spans="1:22">
      <c r="A5713" s="52"/>
      <c r="B5713" s="50">
        <f t="shared" si="96"/>
        <v>5691</v>
      </c>
      <c r="C5713" s="913"/>
      <c r="D5713" s="913"/>
      <c r="E5713" s="913"/>
      <c r="F5713" s="55"/>
      <c r="L5713" s="372"/>
      <c r="M5713" s="372"/>
      <c r="S5713" s="378"/>
      <c r="T5713" s="372"/>
      <c r="U5713" s="372"/>
      <c r="V5713" s="372"/>
    </row>
    <row r="5714" spans="1:22">
      <c r="A5714" s="52"/>
      <c r="B5714" s="50">
        <f t="shared" si="96"/>
        <v>5692</v>
      </c>
      <c r="C5714" s="913"/>
      <c r="D5714" s="913"/>
      <c r="E5714" s="913"/>
      <c r="F5714" s="55"/>
      <c r="L5714" s="372"/>
      <c r="M5714" s="372"/>
      <c r="S5714" s="378"/>
      <c r="T5714" s="372"/>
      <c r="U5714" s="372"/>
      <c r="V5714" s="372"/>
    </row>
    <row r="5715" spans="1:22">
      <c r="A5715" s="52"/>
      <c r="B5715" s="50">
        <f t="shared" si="96"/>
        <v>5693</v>
      </c>
      <c r="C5715" s="913"/>
      <c r="D5715" s="913"/>
      <c r="E5715" s="913"/>
      <c r="F5715" s="55"/>
      <c r="L5715" s="372"/>
      <c r="M5715" s="372"/>
      <c r="S5715" s="378"/>
      <c r="T5715" s="372"/>
      <c r="U5715" s="372"/>
      <c r="V5715" s="372"/>
    </row>
    <row r="5716" spans="1:22">
      <c r="A5716" s="52"/>
      <c r="B5716" s="50">
        <f t="shared" si="96"/>
        <v>5694</v>
      </c>
      <c r="C5716" s="913"/>
      <c r="D5716" s="913"/>
      <c r="E5716" s="913"/>
      <c r="F5716" s="55"/>
      <c r="L5716" s="372"/>
      <c r="M5716" s="372"/>
      <c r="S5716" s="378"/>
      <c r="T5716" s="372"/>
      <c r="U5716" s="372"/>
      <c r="V5716" s="372"/>
    </row>
    <row r="5717" spans="1:22">
      <c r="A5717" s="52"/>
      <c r="B5717" s="50">
        <f t="shared" si="96"/>
        <v>5695</v>
      </c>
      <c r="C5717" s="913"/>
      <c r="D5717" s="913"/>
      <c r="E5717" s="913"/>
      <c r="F5717" s="55"/>
      <c r="L5717" s="372"/>
      <c r="M5717" s="372"/>
      <c r="S5717" s="378"/>
      <c r="T5717" s="372"/>
      <c r="U5717" s="372"/>
      <c r="V5717" s="372"/>
    </row>
    <row r="5718" spans="1:22">
      <c r="A5718" s="52"/>
      <c r="B5718" s="50">
        <f t="shared" si="96"/>
        <v>5696</v>
      </c>
      <c r="C5718" s="913"/>
      <c r="D5718" s="913"/>
      <c r="E5718" s="913"/>
      <c r="F5718" s="55"/>
      <c r="L5718" s="372"/>
      <c r="M5718" s="372"/>
      <c r="S5718" s="378"/>
      <c r="T5718" s="372"/>
      <c r="U5718" s="372"/>
      <c r="V5718" s="372"/>
    </row>
    <row r="5719" spans="1:22">
      <c r="A5719" s="52"/>
      <c r="B5719" s="50">
        <f t="shared" si="96"/>
        <v>5697</v>
      </c>
      <c r="C5719" s="913"/>
      <c r="D5719" s="913"/>
      <c r="E5719" s="913"/>
      <c r="F5719" s="55"/>
      <c r="L5719" s="372"/>
      <c r="M5719" s="372"/>
      <c r="S5719" s="378"/>
      <c r="T5719" s="372"/>
      <c r="U5719" s="372"/>
      <c r="V5719" s="372"/>
    </row>
    <row r="5720" spans="1:22">
      <c r="A5720" s="52"/>
      <c r="B5720" s="50">
        <f t="shared" si="96"/>
        <v>5698</v>
      </c>
      <c r="C5720" s="913"/>
      <c r="D5720" s="913"/>
      <c r="E5720" s="913"/>
      <c r="F5720" s="55"/>
      <c r="L5720" s="372"/>
      <c r="M5720" s="372"/>
      <c r="S5720" s="378"/>
      <c r="T5720" s="372"/>
      <c r="U5720" s="372"/>
      <c r="V5720" s="372"/>
    </row>
    <row r="5721" spans="1:22">
      <c r="A5721" s="52"/>
      <c r="B5721" s="50">
        <f t="shared" ref="B5721:B5784" si="97">B5720+1</f>
        <v>5699</v>
      </c>
      <c r="C5721" s="913"/>
      <c r="D5721" s="913"/>
      <c r="E5721" s="913"/>
      <c r="F5721" s="55"/>
      <c r="L5721" s="372"/>
      <c r="M5721" s="372"/>
      <c r="S5721" s="378"/>
      <c r="T5721" s="372"/>
      <c r="U5721" s="372"/>
      <c r="V5721" s="372"/>
    </row>
    <row r="5722" spans="1:22">
      <c r="A5722" s="52"/>
      <c r="B5722" s="50">
        <f t="shared" si="97"/>
        <v>5700</v>
      </c>
      <c r="C5722" s="913"/>
      <c r="D5722" s="913"/>
      <c r="E5722" s="913"/>
      <c r="F5722" s="55"/>
      <c r="L5722" s="372"/>
      <c r="M5722" s="372"/>
      <c r="S5722" s="378"/>
      <c r="T5722" s="372"/>
      <c r="U5722" s="372"/>
      <c r="V5722" s="372"/>
    </row>
    <row r="5723" spans="1:22">
      <c r="A5723" s="52"/>
      <c r="B5723" s="50">
        <f t="shared" si="97"/>
        <v>5701</v>
      </c>
      <c r="C5723" s="913"/>
      <c r="D5723" s="913"/>
      <c r="E5723" s="913"/>
      <c r="F5723" s="55"/>
      <c r="L5723" s="372"/>
      <c r="M5723" s="372"/>
      <c r="S5723" s="378"/>
      <c r="T5723" s="372"/>
      <c r="U5723" s="372"/>
      <c r="V5723" s="372"/>
    </row>
    <row r="5724" spans="1:22">
      <c r="A5724" s="52"/>
      <c r="B5724" s="50">
        <f t="shared" si="97"/>
        <v>5702</v>
      </c>
      <c r="C5724" s="913"/>
      <c r="D5724" s="913"/>
      <c r="E5724" s="913"/>
      <c r="F5724" s="55"/>
      <c r="L5724" s="372"/>
      <c r="M5724" s="372"/>
      <c r="S5724" s="378"/>
      <c r="T5724" s="372"/>
      <c r="U5724" s="372"/>
      <c r="V5724" s="372"/>
    </row>
    <row r="5725" spans="1:22">
      <c r="A5725" s="52"/>
      <c r="B5725" s="50">
        <f t="shared" si="97"/>
        <v>5703</v>
      </c>
      <c r="C5725" s="913"/>
      <c r="D5725" s="913"/>
      <c r="E5725" s="913"/>
      <c r="F5725" s="55"/>
      <c r="L5725" s="372"/>
      <c r="M5725" s="372"/>
      <c r="S5725" s="378"/>
      <c r="T5725" s="372"/>
      <c r="U5725" s="372"/>
      <c r="V5725" s="372"/>
    </row>
    <row r="5726" spans="1:22">
      <c r="A5726" s="52"/>
      <c r="B5726" s="50">
        <f t="shared" si="97"/>
        <v>5704</v>
      </c>
      <c r="C5726" s="913"/>
      <c r="D5726" s="913"/>
      <c r="E5726" s="913"/>
      <c r="F5726" s="55"/>
      <c r="L5726" s="372"/>
      <c r="M5726" s="372"/>
      <c r="S5726" s="378"/>
      <c r="T5726" s="372"/>
      <c r="U5726" s="372"/>
      <c r="V5726" s="372"/>
    </row>
    <row r="5727" spans="1:22">
      <c r="A5727" s="52"/>
      <c r="B5727" s="50">
        <f t="shared" si="97"/>
        <v>5705</v>
      </c>
      <c r="C5727" s="913"/>
      <c r="D5727" s="913"/>
      <c r="E5727" s="913"/>
      <c r="F5727" s="55"/>
      <c r="L5727" s="372"/>
      <c r="M5727" s="372"/>
      <c r="S5727" s="378"/>
      <c r="T5727" s="372"/>
      <c r="U5727" s="372"/>
      <c r="V5727" s="372"/>
    </row>
    <row r="5728" spans="1:22">
      <c r="A5728" s="52"/>
      <c r="B5728" s="50">
        <f t="shared" si="97"/>
        <v>5706</v>
      </c>
      <c r="C5728" s="913"/>
      <c r="D5728" s="913"/>
      <c r="E5728" s="913"/>
      <c r="F5728" s="55"/>
      <c r="L5728" s="372"/>
      <c r="M5728" s="372"/>
      <c r="S5728" s="378"/>
      <c r="T5728" s="372"/>
      <c r="U5728" s="372"/>
      <c r="V5728" s="372"/>
    </row>
    <row r="5729" spans="1:22">
      <c r="A5729" s="52"/>
      <c r="B5729" s="50">
        <f t="shared" si="97"/>
        <v>5707</v>
      </c>
      <c r="C5729" s="913"/>
      <c r="D5729" s="913"/>
      <c r="E5729" s="913"/>
      <c r="F5729" s="55"/>
      <c r="L5729" s="372"/>
      <c r="M5729" s="372"/>
      <c r="S5729" s="378"/>
      <c r="T5729" s="372"/>
      <c r="U5729" s="372"/>
      <c r="V5729" s="372"/>
    </row>
    <row r="5730" spans="1:22">
      <c r="A5730" s="52"/>
      <c r="B5730" s="50">
        <f t="shared" si="97"/>
        <v>5708</v>
      </c>
      <c r="C5730" s="913"/>
      <c r="D5730" s="913"/>
      <c r="E5730" s="913"/>
      <c r="F5730" s="55"/>
      <c r="L5730" s="372"/>
      <c r="M5730" s="372"/>
      <c r="S5730" s="378"/>
      <c r="T5730" s="372"/>
      <c r="U5730" s="372"/>
      <c r="V5730" s="372"/>
    </row>
    <row r="5731" spans="1:22">
      <c r="A5731" s="52"/>
      <c r="B5731" s="50">
        <f t="shared" si="97"/>
        <v>5709</v>
      </c>
      <c r="C5731" s="913"/>
      <c r="D5731" s="913"/>
      <c r="E5731" s="913"/>
      <c r="F5731" s="55"/>
      <c r="L5731" s="372"/>
      <c r="M5731" s="372"/>
      <c r="S5731" s="378"/>
      <c r="T5731" s="372"/>
      <c r="U5731" s="372"/>
      <c r="V5731" s="372"/>
    </row>
    <row r="5732" spans="1:22">
      <c r="A5732" s="52"/>
      <c r="B5732" s="50">
        <f t="shared" si="97"/>
        <v>5710</v>
      </c>
      <c r="C5732" s="913"/>
      <c r="D5732" s="913"/>
      <c r="E5732" s="913"/>
      <c r="F5732" s="55"/>
      <c r="L5732" s="372"/>
      <c r="M5732" s="372"/>
      <c r="S5732" s="378"/>
      <c r="T5732" s="372"/>
      <c r="U5732" s="372"/>
      <c r="V5732" s="372"/>
    </row>
    <row r="5733" spans="1:22">
      <c r="A5733" s="52"/>
      <c r="B5733" s="50">
        <f t="shared" si="97"/>
        <v>5711</v>
      </c>
      <c r="C5733" s="913"/>
      <c r="D5733" s="913"/>
      <c r="E5733" s="913"/>
      <c r="F5733" s="55"/>
      <c r="L5733" s="372"/>
      <c r="M5733" s="372"/>
      <c r="S5733" s="378"/>
      <c r="T5733" s="372"/>
      <c r="U5733" s="372"/>
      <c r="V5733" s="372"/>
    </row>
    <row r="5734" spans="1:22">
      <c r="A5734" s="52"/>
      <c r="B5734" s="50">
        <f t="shared" si="97"/>
        <v>5712</v>
      </c>
      <c r="C5734" s="913"/>
      <c r="D5734" s="913"/>
      <c r="E5734" s="913"/>
      <c r="F5734" s="55"/>
      <c r="L5734" s="372"/>
      <c r="M5734" s="372"/>
      <c r="S5734" s="378"/>
      <c r="T5734" s="372"/>
      <c r="U5734" s="372"/>
      <c r="V5734" s="372"/>
    </row>
    <row r="5735" spans="1:22">
      <c r="A5735" s="52"/>
      <c r="B5735" s="50">
        <f t="shared" si="97"/>
        <v>5713</v>
      </c>
      <c r="C5735" s="913"/>
      <c r="D5735" s="913"/>
      <c r="E5735" s="913"/>
      <c r="F5735" s="55"/>
      <c r="L5735" s="372"/>
      <c r="M5735" s="372"/>
      <c r="S5735" s="378"/>
      <c r="T5735" s="372"/>
      <c r="U5735" s="372"/>
      <c r="V5735" s="372"/>
    </row>
    <row r="5736" spans="1:22">
      <c r="A5736" s="52"/>
      <c r="B5736" s="50">
        <f t="shared" si="97"/>
        <v>5714</v>
      </c>
      <c r="C5736" s="913"/>
      <c r="D5736" s="913"/>
      <c r="E5736" s="913"/>
      <c r="F5736" s="55"/>
      <c r="L5736" s="372"/>
      <c r="M5736" s="372"/>
      <c r="S5736" s="378"/>
      <c r="T5736" s="372"/>
      <c r="U5736" s="372"/>
      <c r="V5736" s="372"/>
    </row>
    <row r="5737" spans="1:22">
      <c r="A5737" s="52"/>
      <c r="B5737" s="50">
        <f t="shared" si="97"/>
        <v>5715</v>
      </c>
      <c r="C5737" s="913"/>
      <c r="D5737" s="913"/>
      <c r="E5737" s="913"/>
      <c r="F5737" s="55"/>
      <c r="L5737" s="372"/>
      <c r="M5737" s="372"/>
      <c r="S5737" s="378"/>
      <c r="T5737" s="372"/>
      <c r="U5737" s="372"/>
      <c r="V5737" s="372"/>
    </row>
    <row r="5738" spans="1:22">
      <c r="A5738" s="52"/>
      <c r="B5738" s="50">
        <f t="shared" si="97"/>
        <v>5716</v>
      </c>
      <c r="C5738" s="913"/>
      <c r="D5738" s="913"/>
      <c r="E5738" s="913"/>
      <c r="F5738" s="55"/>
      <c r="L5738" s="372"/>
      <c r="M5738" s="372"/>
      <c r="S5738" s="378"/>
      <c r="T5738" s="372"/>
      <c r="U5738" s="372"/>
      <c r="V5738" s="372"/>
    </row>
    <row r="5739" spans="1:22">
      <c r="A5739" s="52"/>
      <c r="B5739" s="50">
        <f t="shared" si="97"/>
        <v>5717</v>
      </c>
      <c r="C5739" s="913"/>
      <c r="D5739" s="913"/>
      <c r="E5739" s="913"/>
      <c r="F5739" s="55"/>
      <c r="L5739" s="372"/>
      <c r="M5739" s="372"/>
      <c r="S5739" s="378"/>
      <c r="T5739" s="372"/>
      <c r="U5739" s="372"/>
      <c r="V5739" s="372"/>
    </row>
    <row r="5740" spans="1:22">
      <c r="A5740" s="52"/>
      <c r="B5740" s="50">
        <f t="shared" si="97"/>
        <v>5718</v>
      </c>
      <c r="C5740" s="913"/>
      <c r="D5740" s="913"/>
      <c r="E5740" s="913"/>
      <c r="F5740" s="55"/>
      <c r="L5740" s="372"/>
      <c r="M5740" s="372"/>
      <c r="S5740" s="378"/>
      <c r="T5740" s="372"/>
      <c r="U5740" s="372"/>
      <c r="V5740" s="372"/>
    </row>
    <row r="5741" spans="1:22">
      <c r="A5741" s="52"/>
      <c r="B5741" s="50">
        <f t="shared" si="97"/>
        <v>5719</v>
      </c>
      <c r="C5741" s="913"/>
      <c r="D5741" s="913"/>
      <c r="E5741" s="913"/>
      <c r="F5741" s="55"/>
      <c r="L5741" s="372"/>
      <c r="M5741" s="372"/>
      <c r="S5741" s="378"/>
      <c r="T5741" s="372"/>
      <c r="U5741" s="372"/>
      <c r="V5741" s="372"/>
    </row>
    <row r="5742" spans="1:22">
      <c r="A5742" s="52"/>
      <c r="B5742" s="50">
        <f t="shared" si="97"/>
        <v>5720</v>
      </c>
      <c r="C5742" s="913"/>
      <c r="D5742" s="913"/>
      <c r="E5742" s="913"/>
      <c r="F5742" s="55"/>
      <c r="L5742" s="372"/>
      <c r="M5742" s="372"/>
      <c r="S5742" s="378"/>
      <c r="T5742" s="372"/>
      <c r="U5742" s="372"/>
      <c r="V5742" s="372"/>
    </row>
    <row r="5743" spans="1:22">
      <c r="A5743" s="52"/>
      <c r="B5743" s="50">
        <f t="shared" si="97"/>
        <v>5721</v>
      </c>
      <c r="C5743" s="913"/>
      <c r="D5743" s="913"/>
      <c r="E5743" s="913"/>
      <c r="F5743" s="55"/>
      <c r="L5743" s="372"/>
      <c r="M5743" s="372"/>
      <c r="S5743" s="378"/>
      <c r="T5743" s="372"/>
      <c r="U5743" s="372"/>
      <c r="V5743" s="372"/>
    </row>
    <row r="5744" spans="1:22">
      <c r="A5744" s="52"/>
      <c r="B5744" s="50">
        <f t="shared" si="97"/>
        <v>5722</v>
      </c>
      <c r="C5744" s="913"/>
      <c r="D5744" s="913"/>
      <c r="E5744" s="913"/>
      <c r="F5744" s="55"/>
      <c r="L5744" s="372"/>
      <c r="M5744" s="372"/>
      <c r="S5744" s="378"/>
      <c r="T5744" s="372"/>
      <c r="U5744" s="372"/>
      <c r="V5744" s="372"/>
    </row>
    <row r="5745" spans="1:22">
      <c r="A5745" s="52"/>
      <c r="B5745" s="50">
        <f t="shared" si="97"/>
        <v>5723</v>
      </c>
      <c r="C5745" s="913"/>
      <c r="D5745" s="913"/>
      <c r="E5745" s="913"/>
      <c r="F5745" s="55"/>
      <c r="L5745" s="372"/>
      <c r="M5745" s="372"/>
      <c r="S5745" s="378"/>
      <c r="T5745" s="372"/>
      <c r="U5745" s="372"/>
      <c r="V5745" s="372"/>
    </row>
    <row r="5746" spans="1:22">
      <c r="A5746" s="52"/>
      <c r="B5746" s="50">
        <f t="shared" si="97"/>
        <v>5724</v>
      </c>
      <c r="C5746" s="913"/>
      <c r="D5746" s="913"/>
      <c r="E5746" s="913"/>
      <c r="F5746" s="55"/>
      <c r="L5746" s="372"/>
      <c r="M5746" s="372"/>
      <c r="S5746" s="378"/>
      <c r="T5746" s="372"/>
      <c r="U5746" s="372"/>
      <c r="V5746" s="372"/>
    </row>
    <row r="5747" spans="1:22">
      <c r="A5747" s="52"/>
      <c r="B5747" s="50">
        <f t="shared" si="97"/>
        <v>5725</v>
      </c>
      <c r="C5747" s="913"/>
      <c r="D5747" s="913"/>
      <c r="E5747" s="913"/>
      <c r="F5747" s="55"/>
      <c r="L5747" s="372"/>
      <c r="M5747" s="372"/>
      <c r="S5747" s="378"/>
      <c r="T5747" s="372"/>
      <c r="U5747" s="372"/>
      <c r="V5747" s="372"/>
    </row>
    <row r="5748" spans="1:22">
      <c r="A5748" s="52"/>
      <c r="B5748" s="50">
        <f t="shared" si="97"/>
        <v>5726</v>
      </c>
      <c r="C5748" s="913"/>
      <c r="D5748" s="913"/>
      <c r="E5748" s="913"/>
      <c r="F5748" s="55"/>
      <c r="L5748" s="372"/>
      <c r="M5748" s="372"/>
      <c r="S5748" s="378"/>
      <c r="T5748" s="372"/>
      <c r="U5748" s="372"/>
      <c r="V5748" s="372"/>
    </row>
    <row r="5749" spans="1:22">
      <c r="A5749" s="52"/>
      <c r="B5749" s="50">
        <f t="shared" si="97"/>
        <v>5727</v>
      </c>
      <c r="C5749" s="913"/>
      <c r="D5749" s="913"/>
      <c r="E5749" s="913"/>
      <c r="F5749" s="55"/>
      <c r="L5749" s="372"/>
      <c r="M5749" s="372"/>
      <c r="S5749" s="378"/>
      <c r="T5749" s="372"/>
      <c r="U5749" s="372"/>
      <c r="V5749" s="372"/>
    </row>
    <row r="5750" spans="1:22">
      <c r="A5750" s="52"/>
      <c r="B5750" s="50">
        <f t="shared" si="97"/>
        <v>5728</v>
      </c>
      <c r="C5750" s="913"/>
      <c r="D5750" s="913"/>
      <c r="E5750" s="913"/>
      <c r="F5750" s="55"/>
      <c r="L5750" s="372"/>
      <c r="M5750" s="372"/>
      <c r="S5750" s="378"/>
      <c r="T5750" s="372"/>
      <c r="U5750" s="372"/>
      <c r="V5750" s="372"/>
    </row>
    <row r="5751" spans="1:22">
      <c r="A5751" s="52"/>
      <c r="B5751" s="50">
        <f t="shared" si="97"/>
        <v>5729</v>
      </c>
      <c r="C5751" s="913"/>
      <c r="D5751" s="913"/>
      <c r="E5751" s="913"/>
      <c r="F5751" s="55"/>
      <c r="L5751" s="372"/>
      <c r="M5751" s="372"/>
      <c r="S5751" s="378"/>
      <c r="T5751" s="372"/>
      <c r="U5751" s="372"/>
      <c r="V5751" s="372"/>
    </row>
    <row r="5752" spans="1:22">
      <c r="A5752" s="52"/>
      <c r="B5752" s="50">
        <f t="shared" si="97"/>
        <v>5730</v>
      </c>
      <c r="C5752" s="913"/>
      <c r="D5752" s="913"/>
      <c r="E5752" s="913"/>
      <c r="F5752" s="55"/>
      <c r="L5752" s="372"/>
      <c r="M5752" s="372"/>
      <c r="S5752" s="378"/>
      <c r="T5752" s="372"/>
      <c r="U5752" s="372"/>
      <c r="V5752" s="372"/>
    </row>
    <row r="5753" spans="1:22">
      <c r="A5753" s="52"/>
      <c r="B5753" s="50">
        <f t="shared" si="97"/>
        <v>5731</v>
      </c>
      <c r="C5753" s="913"/>
      <c r="D5753" s="913"/>
      <c r="E5753" s="913"/>
      <c r="F5753" s="55"/>
      <c r="L5753" s="372"/>
      <c r="M5753" s="372"/>
      <c r="S5753" s="378"/>
      <c r="T5753" s="372"/>
      <c r="U5753" s="372"/>
      <c r="V5753" s="372"/>
    </row>
    <row r="5754" spans="1:22">
      <c r="A5754" s="52"/>
      <c r="B5754" s="50">
        <f t="shared" si="97"/>
        <v>5732</v>
      </c>
      <c r="C5754" s="913"/>
      <c r="D5754" s="913"/>
      <c r="E5754" s="913"/>
      <c r="F5754" s="55"/>
      <c r="L5754" s="372"/>
      <c r="M5754" s="372"/>
      <c r="S5754" s="378"/>
      <c r="T5754" s="372"/>
      <c r="U5754" s="372"/>
      <c r="V5754" s="372"/>
    </row>
    <row r="5755" spans="1:22">
      <c r="A5755" s="52"/>
      <c r="B5755" s="50">
        <f t="shared" si="97"/>
        <v>5733</v>
      </c>
      <c r="C5755" s="913"/>
      <c r="D5755" s="913"/>
      <c r="E5755" s="913"/>
      <c r="F5755" s="55"/>
      <c r="L5755" s="372"/>
      <c r="M5755" s="372"/>
      <c r="S5755" s="378"/>
      <c r="T5755" s="372"/>
      <c r="U5755" s="372"/>
      <c r="V5755" s="372"/>
    </row>
    <row r="5756" spans="1:22">
      <c r="A5756" s="52"/>
      <c r="B5756" s="50">
        <f t="shared" si="97"/>
        <v>5734</v>
      </c>
      <c r="C5756" s="913"/>
      <c r="D5756" s="913"/>
      <c r="E5756" s="913"/>
      <c r="F5756" s="55"/>
      <c r="L5756" s="372"/>
      <c r="M5756" s="372"/>
      <c r="S5756" s="378"/>
      <c r="T5756" s="372"/>
      <c r="U5756" s="372"/>
      <c r="V5756" s="372"/>
    </row>
    <row r="5757" spans="1:22">
      <c r="A5757" s="52"/>
      <c r="B5757" s="50">
        <f t="shared" si="97"/>
        <v>5735</v>
      </c>
      <c r="C5757" s="913"/>
      <c r="D5757" s="913"/>
      <c r="E5757" s="913"/>
      <c r="F5757" s="55"/>
      <c r="L5757" s="372"/>
      <c r="M5757" s="372"/>
      <c r="S5757" s="378"/>
      <c r="T5757" s="372"/>
      <c r="U5757" s="372"/>
      <c r="V5757" s="372"/>
    </row>
    <row r="5758" spans="1:22">
      <c r="A5758" s="52"/>
      <c r="B5758" s="50">
        <f t="shared" si="97"/>
        <v>5736</v>
      </c>
      <c r="C5758" s="913"/>
      <c r="D5758" s="913"/>
      <c r="E5758" s="913"/>
      <c r="F5758" s="55"/>
      <c r="L5758" s="372"/>
      <c r="M5758" s="372"/>
      <c r="S5758" s="378"/>
      <c r="T5758" s="372"/>
      <c r="U5758" s="372"/>
      <c r="V5758" s="372"/>
    </row>
    <row r="5759" spans="1:22">
      <c r="A5759" s="52"/>
      <c r="B5759" s="50">
        <f t="shared" si="97"/>
        <v>5737</v>
      </c>
      <c r="C5759" s="913"/>
      <c r="D5759" s="913"/>
      <c r="E5759" s="913"/>
      <c r="F5759" s="55"/>
      <c r="L5759" s="372"/>
      <c r="M5759" s="372"/>
      <c r="S5759" s="378"/>
      <c r="T5759" s="372"/>
      <c r="U5759" s="372"/>
      <c r="V5759" s="372"/>
    </row>
    <row r="5760" spans="1:22">
      <c r="A5760" s="52"/>
      <c r="B5760" s="50">
        <f t="shared" si="97"/>
        <v>5738</v>
      </c>
      <c r="C5760" s="913"/>
      <c r="D5760" s="913"/>
      <c r="E5760" s="913"/>
      <c r="F5760" s="55"/>
      <c r="L5760" s="372"/>
      <c r="M5760" s="372"/>
      <c r="S5760" s="378"/>
      <c r="T5760" s="372"/>
      <c r="U5760" s="372"/>
      <c r="V5760" s="372"/>
    </row>
    <row r="5761" spans="1:22">
      <c r="A5761" s="52"/>
      <c r="B5761" s="50">
        <f t="shared" si="97"/>
        <v>5739</v>
      </c>
      <c r="C5761" s="913"/>
      <c r="D5761" s="913"/>
      <c r="E5761" s="913"/>
      <c r="F5761" s="55"/>
      <c r="L5761" s="372"/>
      <c r="M5761" s="372"/>
      <c r="S5761" s="378"/>
      <c r="T5761" s="372"/>
      <c r="U5761" s="372"/>
      <c r="V5761" s="372"/>
    </row>
    <row r="5762" spans="1:22">
      <c r="A5762" s="52"/>
      <c r="B5762" s="50">
        <f t="shared" si="97"/>
        <v>5740</v>
      </c>
      <c r="C5762" s="913"/>
      <c r="D5762" s="913"/>
      <c r="E5762" s="913"/>
      <c r="F5762" s="55"/>
      <c r="L5762" s="372"/>
      <c r="M5762" s="372"/>
      <c r="S5762" s="378"/>
      <c r="T5762" s="372"/>
      <c r="U5762" s="372"/>
      <c r="V5762" s="372"/>
    </row>
    <row r="5763" spans="1:22">
      <c r="A5763" s="52"/>
      <c r="B5763" s="50">
        <f t="shared" si="97"/>
        <v>5741</v>
      </c>
      <c r="C5763" s="913"/>
      <c r="D5763" s="913"/>
      <c r="E5763" s="913"/>
      <c r="F5763" s="55"/>
      <c r="L5763" s="372"/>
      <c r="M5763" s="372"/>
      <c r="S5763" s="378"/>
      <c r="T5763" s="372"/>
      <c r="U5763" s="372"/>
      <c r="V5763" s="372"/>
    </row>
    <row r="5764" spans="1:22">
      <c r="A5764" s="52"/>
      <c r="B5764" s="50">
        <f t="shared" si="97"/>
        <v>5742</v>
      </c>
      <c r="C5764" s="913"/>
      <c r="D5764" s="913"/>
      <c r="E5764" s="913"/>
      <c r="F5764" s="55"/>
      <c r="L5764" s="372"/>
      <c r="M5764" s="372"/>
      <c r="S5764" s="378"/>
      <c r="T5764" s="372"/>
      <c r="U5764" s="372"/>
      <c r="V5764" s="372"/>
    </row>
    <row r="5765" spans="1:22">
      <c r="A5765" s="52"/>
      <c r="B5765" s="50">
        <f t="shared" si="97"/>
        <v>5743</v>
      </c>
      <c r="C5765" s="913"/>
      <c r="D5765" s="913"/>
      <c r="E5765" s="913"/>
      <c r="F5765" s="55"/>
      <c r="L5765" s="372"/>
      <c r="M5765" s="372"/>
      <c r="S5765" s="378"/>
      <c r="T5765" s="372"/>
      <c r="U5765" s="372"/>
      <c r="V5765" s="372"/>
    </row>
    <row r="5766" spans="1:22">
      <c r="A5766" s="52"/>
      <c r="B5766" s="50">
        <f t="shared" si="97"/>
        <v>5744</v>
      </c>
      <c r="C5766" s="913"/>
      <c r="D5766" s="913"/>
      <c r="E5766" s="913"/>
      <c r="F5766" s="55"/>
      <c r="L5766" s="372"/>
      <c r="M5766" s="372"/>
      <c r="S5766" s="378"/>
      <c r="T5766" s="372"/>
      <c r="U5766" s="372"/>
      <c r="V5766" s="372"/>
    </row>
    <row r="5767" spans="1:22">
      <c r="A5767" s="52"/>
      <c r="B5767" s="50">
        <f t="shared" si="97"/>
        <v>5745</v>
      </c>
      <c r="C5767" s="913"/>
      <c r="D5767" s="913"/>
      <c r="E5767" s="913"/>
      <c r="F5767" s="55"/>
      <c r="L5767" s="372"/>
      <c r="M5767" s="372"/>
      <c r="S5767" s="378"/>
      <c r="T5767" s="372"/>
      <c r="U5767" s="372"/>
      <c r="V5767" s="372"/>
    </row>
    <row r="5768" spans="1:22">
      <c r="A5768" s="52"/>
      <c r="B5768" s="50">
        <f t="shared" si="97"/>
        <v>5746</v>
      </c>
      <c r="C5768" s="913"/>
      <c r="D5768" s="913"/>
      <c r="E5768" s="913"/>
      <c r="F5768" s="55"/>
      <c r="L5768" s="372"/>
      <c r="M5768" s="372"/>
      <c r="S5768" s="378"/>
      <c r="T5768" s="372"/>
      <c r="U5768" s="372"/>
      <c r="V5768" s="372"/>
    </row>
    <row r="5769" spans="1:22">
      <c r="A5769" s="52"/>
      <c r="B5769" s="50">
        <f t="shared" si="97"/>
        <v>5747</v>
      </c>
      <c r="C5769" s="913"/>
      <c r="D5769" s="913"/>
      <c r="E5769" s="913"/>
      <c r="F5769" s="55"/>
      <c r="L5769" s="372"/>
      <c r="M5769" s="372"/>
      <c r="S5769" s="378"/>
      <c r="T5769" s="372"/>
      <c r="U5769" s="372"/>
      <c r="V5769" s="372"/>
    </row>
    <row r="5770" spans="1:22">
      <c r="A5770" s="52"/>
      <c r="B5770" s="50">
        <f t="shared" si="97"/>
        <v>5748</v>
      </c>
      <c r="C5770" s="913"/>
      <c r="D5770" s="913"/>
      <c r="E5770" s="913"/>
      <c r="F5770" s="55"/>
      <c r="L5770" s="372"/>
      <c r="M5770" s="372"/>
      <c r="S5770" s="378"/>
      <c r="T5770" s="372"/>
      <c r="U5770" s="372"/>
      <c r="V5770" s="372"/>
    </row>
    <row r="5771" spans="1:22">
      <c r="A5771" s="52"/>
      <c r="B5771" s="50">
        <f t="shared" si="97"/>
        <v>5749</v>
      </c>
      <c r="C5771" s="913"/>
      <c r="D5771" s="913"/>
      <c r="E5771" s="913"/>
      <c r="F5771" s="55"/>
      <c r="L5771" s="372"/>
      <c r="M5771" s="372"/>
      <c r="S5771" s="378"/>
      <c r="T5771" s="372"/>
      <c r="U5771" s="372"/>
      <c r="V5771" s="372"/>
    </row>
    <row r="5772" spans="1:22">
      <c r="A5772" s="52"/>
      <c r="B5772" s="50">
        <f t="shared" si="97"/>
        <v>5750</v>
      </c>
      <c r="C5772" s="913"/>
      <c r="D5772" s="913"/>
      <c r="E5772" s="913"/>
      <c r="F5772" s="55"/>
      <c r="L5772" s="372"/>
      <c r="M5772" s="372"/>
      <c r="S5772" s="378"/>
      <c r="T5772" s="372"/>
      <c r="U5772" s="372"/>
      <c r="V5772" s="372"/>
    </row>
    <row r="5773" spans="1:22">
      <c r="A5773" s="52"/>
      <c r="B5773" s="50">
        <f t="shared" si="97"/>
        <v>5751</v>
      </c>
      <c r="C5773" s="913"/>
      <c r="D5773" s="913"/>
      <c r="E5773" s="913"/>
      <c r="F5773" s="55"/>
      <c r="L5773" s="372"/>
      <c r="M5773" s="372"/>
      <c r="S5773" s="378"/>
      <c r="T5773" s="372"/>
      <c r="U5773" s="372"/>
      <c r="V5773" s="372"/>
    </row>
    <row r="5774" spans="1:22">
      <c r="A5774" s="52"/>
      <c r="B5774" s="50">
        <f t="shared" si="97"/>
        <v>5752</v>
      </c>
      <c r="C5774" s="913"/>
      <c r="D5774" s="913"/>
      <c r="E5774" s="913"/>
      <c r="F5774" s="55"/>
      <c r="L5774" s="372"/>
      <c r="M5774" s="372"/>
      <c r="S5774" s="378"/>
      <c r="T5774" s="372"/>
      <c r="U5774" s="372"/>
      <c r="V5774" s="372"/>
    </row>
    <row r="5775" spans="1:22">
      <c r="A5775" s="52"/>
      <c r="B5775" s="50">
        <f t="shared" si="97"/>
        <v>5753</v>
      </c>
      <c r="C5775" s="913"/>
      <c r="D5775" s="913"/>
      <c r="E5775" s="913"/>
      <c r="F5775" s="55"/>
      <c r="L5775" s="372"/>
      <c r="M5775" s="372"/>
      <c r="S5775" s="378"/>
      <c r="T5775" s="372"/>
      <c r="U5775" s="372"/>
      <c r="V5775" s="372"/>
    </row>
    <row r="5776" spans="1:22">
      <c r="A5776" s="52"/>
      <c r="B5776" s="50">
        <f t="shared" si="97"/>
        <v>5754</v>
      </c>
      <c r="C5776" s="913"/>
      <c r="D5776" s="913"/>
      <c r="E5776" s="913"/>
      <c r="F5776" s="55"/>
      <c r="L5776" s="372"/>
      <c r="M5776" s="372"/>
      <c r="S5776" s="378"/>
      <c r="T5776" s="372"/>
      <c r="U5776" s="372"/>
      <c r="V5776" s="372"/>
    </row>
    <row r="5777" spans="1:22">
      <c r="A5777" s="52"/>
      <c r="B5777" s="50">
        <f t="shared" si="97"/>
        <v>5755</v>
      </c>
      <c r="C5777" s="913"/>
      <c r="D5777" s="913"/>
      <c r="E5777" s="913"/>
      <c r="F5777" s="55"/>
      <c r="L5777" s="372"/>
      <c r="M5777" s="372"/>
      <c r="S5777" s="378"/>
      <c r="T5777" s="372"/>
      <c r="U5777" s="372"/>
      <c r="V5777" s="372"/>
    </row>
    <row r="5778" spans="1:22">
      <c r="A5778" s="52"/>
      <c r="B5778" s="50">
        <f t="shared" si="97"/>
        <v>5756</v>
      </c>
      <c r="C5778" s="913"/>
      <c r="D5778" s="913"/>
      <c r="E5778" s="913"/>
      <c r="F5778" s="55"/>
      <c r="L5778" s="372"/>
      <c r="M5778" s="372"/>
      <c r="S5778" s="378"/>
      <c r="T5778" s="372"/>
      <c r="U5778" s="372"/>
      <c r="V5778" s="372"/>
    </row>
    <row r="5779" spans="1:22">
      <c r="A5779" s="52"/>
      <c r="B5779" s="50">
        <f t="shared" si="97"/>
        <v>5757</v>
      </c>
      <c r="C5779" s="913"/>
      <c r="D5779" s="913"/>
      <c r="E5779" s="913"/>
      <c r="F5779" s="55"/>
      <c r="L5779" s="372"/>
      <c r="M5779" s="372"/>
      <c r="S5779" s="378"/>
      <c r="T5779" s="372"/>
      <c r="U5779" s="372"/>
      <c r="V5779" s="372"/>
    </row>
    <row r="5780" spans="1:22">
      <c r="A5780" s="52"/>
      <c r="B5780" s="50">
        <f t="shared" si="97"/>
        <v>5758</v>
      </c>
      <c r="C5780" s="913"/>
      <c r="D5780" s="913"/>
      <c r="E5780" s="913"/>
      <c r="F5780" s="55"/>
      <c r="L5780" s="372"/>
      <c r="M5780" s="372"/>
      <c r="S5780" s="378"/>
      <c r="T5780" s="372"/>
      <c r="U5780" s="372"/>
      <c r="V5780" s="372"/>
    </row>
    <row r="5781" spans="1:22">
      <c r="A5781" s="52"/>
      <c r="B5781" s="50">
        <f t="shared" si="97"/>
        <v>5759</v>
      </c>
      <c r="C5781" s="913"/>
      <c r="D5781" s="913"/>
      <c r="E5781" s="913"/>
      <c r="F5781" s="55"/>
      <c r="L5781" s="372"/>
      <c r="M5781" s="372"/>
      <c r="S5781" s="378"/>
      <c r="T5781" s="372"/>
      <c r="U5781" s="372"/>
      <c r="V5781" s="372"/>
    </row>
    <row r="5782" spans="1:22">
      <c r="A5782" s="52"/>
      <c r="B5782" s="50">
        <f t="shared" si="97"/>
        <v>5760</v>
      </c>
      <c r="C5782" s="913"/>
      <c r="D5782" s="913"/>
      <c r="E5782" s="913"/>
      <c r="F5782" s="55"/>
      <c r="L5782" s="372"/>
      <c r="M5782" s="372"/>
      <c r="S5782" s="378"/>
      <c r="T5782" s="372"/>
      <c r="U5782" s="372"/>
      <c r="V5782" s="372"/>
    </row>
    <row r="5783" spans="1:22">
      <c r="A5783" s="52"/>
      <c r="B5783" s="50">
        <f t="shared" si="97"/>
        <v>5761</v>
      </c>
      <c r="C5783" s="913"/>
      <c r="D5783" s="913"/>
      <c r="E5783" s="913"/>
      <c r="F5783" s="55"/>
      <c r="L5783" s="372"/>
      <c r="M5783" s="372"/>
      <c r="S5783" s="378"/>
      <c r="T5783" s="372"/>
      <c r="U5783" s="372"/>
      <c r="V5783" s="372"/>
    </row>
    <row r="5784" spans="1:22">
      <c r="A5784" s="52"/>
      <c r="B5784" s="50">
        <f t="shared" si="97"/>
        <v>5762</v>
      </c>
      <c r="C5784" s="913"/>
      <c r="D5784" s="913"/>
      <c r="E5784" s="913"/>
      <c r="F5784" s="55"/>
      <c r="L5784" s="372"/>
      <c r="M5784" s="372"/>
      <c r="S5784" s="378"/>
      <c r="T5784" s="372"/>
      <c r="U5784" s="372"/>
      <c r="V5784" s="372"/>
    </row>
    <row r="5785" spans="1:22">
      <c r="A5785" s="52"/>
      <c r="B5785" s="50">
        <f t="shared" ref="B5785:B5848" si="98">B5784+1</f>
        <v>5763</v>
      </c>
      <c r="C5785" s="913"/>
      <c r="D5785" s="913"/>
      <c r="E5785" s="913"/>
      <c r="F5785" s="55"/>
      <c r="L5785" s="372"/>
      <c r="M5785" s="372"/>
      <c r="S5785" s="378"/>
      <c r="T5785" s="372"/>
      <c r="U5785" s="372"/>
      <c r="V5785" s="372"/>
    </row>
    <row r="5786" spans="1:22">
      <c r="A5786" s="52"/>
      <c r="B5786" s="50">
        <f t="shared" si="98"/>
        <v>5764</v>
      </c>
      <c r="C5786" s="913"/>
      <c r="D5786" s="913"/>
      <c r="E5786" s="913"/>
      <c r="F5786" s="55"/>
      <c r="L5786" s="372"/>
      <c r="M5786" s="372"/>
      <c r="S5786" s="378"/>
      <c r="T5786" s="372"/>
      <c r="U5786" s="372"/>
      <c r="V5786" s="372"/>
    </row>
    <row r="5787" spans="1:22">
      <c r="A5787" s="52"/>
      <c r="B5787" s="50">
        <f t="shared" si="98"/>
        <v>5765</v>
      </c>
      <c r="C5787" s="913"/>
      <c r="D5787" s="913"/>
      <c r="E5787" s="913"/>
      <c r="F5787" s="55"/>
      <c r="L5787" s="372"/>
      <c r="M5787" s="372"/>
      <c r="S5787" s="378"/>
      <c r="T5787" s="372"/>
      <c r="U5787" s="372"/>
      <c r="V5787" s="372"/>
    </row>
    <row r="5788" spans="1:22">
      <c r="A5788" s="52"/>
      <c r="B5788" s="50">
        <f t="shared" si="98"/>
        <v>5766</v>
      </c>
      <c r="C5788" s="913"/>
      <c r="D5788" s="913"/>
      <c r="E5788" s="913"/>
      <c r="F5788" s="55"/>
      <c r="L5788" s="372"/>
      <c r="M5788" s="372"/>
      <c r="S5788" s="378"/>
      <c r="T5788" s="372"/>
      <c r="U5788" s="372"/>
      <c r="V5788" s="372"/>
    </row>
    <row r="5789" spans="1:22">
      <c r="A5789" s="52"/>
      <c r="B5789" s="50">
        <f t="shared" si="98"/>
        <v>5767</v>
      </c>
      <c r="C5789" s="913"/>
      <c r="D5789" s="913"/>
      <c r="E5789" s="913"/>
      <c r="F5789" s="55"/>
      <c r="L5789" s="372"/>
      <c r="M5789" s="372"/>
      <c r="S5789" s="378"/>
      <c r="T5789" s="372"/>
      <c r="U5789" s="372"/>
      <c r="V5789" s="372"/>
    </row>
    <row r="5790" spans="1:22">
      <c r="A5790" s="52"/>
      <c r="B5790" s="50">
        <f t="shared" si="98"/>
        <v>5768</v>
      </c>
      <c r="C5790" s="913"/>
      <c r="D5790" s="913"/>
      <c r="E5790" s="913"/>
      <c r="F5790" s="55"/>
      <c r="L5790" s="372"/>
      <c r="M5790" s="372"/>
      <c r="S5790" s="378"/>
      <c r="T5790" s="372"/>
      <c r="U5790" s="372"/>
      <c r="V5790" s="372"/>
    </row>
    <row r="5791" spans="1:22">
      <c r="A5791" s="52"/>
      <c r="B5791" s="50">
        <f t="shared" si="98"/>
        <v>5769</v>
      </c>
      <c r="C5791" s="913"/>
      <c r="D5791" s="913"/>
      <c r="E5791" s="913"/>
      <c r="F5791" s="55"/>
      <c r="L5791" s="372"/>
      <c r="M5791" s="372"/>
      <c r="S5791" s="378"/>
      <c r="T5791" s="372"/>
      <c r="U5791" s="372"/>
      <c r="V5791" s="372"/>
    </row>
    <row r="5792" spans="1:22">
      <c r="A5792" s="52"/>
      <c r="B5792" s="50">
        <f t="shared" si="98"/>
        <v>5770</v>
      </c>
      <c r="C5792" s="913"/>
      <c r="D5792" s="913"/>
      <c r="E5792" s="913"/>
      <c r="F5792" s="55"/>
      <c r="L5792" s="372"/>
      <c r="M5792" s="372"/>
      <c r="S5792" s="378"/>
      <c r="T5792" s="372"/>
      <c r="U5792" s="372"/>
      <c r="V5792" s="372"/>
    </row>
    <row r="5793" spans="1:22">
      <c r="A5793" s="52"/>
      <c r="B5793" s="50">
        <f t="shared" si="98"/>
        <v>5771</v>
      </c>
      <c r="C5793" s="913"/>
      <c r="D5793" s="913"/>
      <c r="E5793" s="913"/>
      <c r="F5793" s="55"/>
      <c r="L5793" s="372"/>
      <c r="M5793" s="372"/>
      <c r="S5793" s="378"/>
      <c r="T5793" s="372"/>
      <c r="U5793" s="372"/>
      <c r="V5793" s="372"/>
    </row>
    <row r="5794" spans="1:22">
      <c r="A5794" s="52"/>
      <c r="B5794" s="50">
        <f t="shared" si="98"/>
        <v>5772</v>
      </c>
      <c r="C5794" s="913"/>
      <c r="D5794" s="913"/>
      <c r="E5794" s="913"/>
      <c r="F5794" s="55"/>
      <c r="L5794" s="372"/>
      <c r="M5794" s="372"/>
      <c r="S5794" s="378"/>
      <c r="T5794" s="372"/>
      <c r="U5794" s="372"/>
      <c r="V5794" s="372"/>
    </row>
    <row r="5795" spans="1:22">
      <c r="A5795" s="52"/>
      <c r="B5795" s="50">
        <f t="shared" si="98"/>
        <v>5773</v>
      </c>
      <c r="C5795" s="913"/>
      <c r="D5795" s="913"/>
      <c r="E5795" s="913"/>
      <c r="F5795" s="55"/>
      <c r="L5795" s="372"/>
      <c r="M5795" s="372"/>
      <c r="S5795" s="378"/>
      <c r="T5795" s="372"/>
      <c r="U5795" s="372"/>
      <c r="V5795" s="372"/>
    </row>
    <row r="5796" spans="1:22">
      <c r="A5796" s="52"/>
      <c r="B5796" s="50">
        <f t="shared" si="98"/>
        <v>5774</v>
      </c>
      <c r="C5796" s="913"/>
      <c r="D5796" s="913"/>
      <c r="E5796" s="913"/>
      <c r="F5796" s="55"/>
      <c r="L5796" s="372"/>
      <c r="M5796" s="372"/>
      <c r="S5796" s="378"/>
      <c r="T5796" s="372"/>
      <c r="U5796" s="372"/>
      <c r="V5796" s="372"/>
    </row>
    <row r="5797" spans="1:22">
      <c r="A5797" s="52"/>
      <c r="B5797" s="50">
        <f t="shared" si="98"/>
        <v>5775</v>
      </c>
      <c r="C5797" s="913"/>
      <c r="D5797" s="913"/>
      <c r="E5797" s="913"/>
      <c r="F5797" s="55"/>
      <c r="L5797" s="372"/>
      <c r="M5797" s="372"/>
      <c r="S5797" s="378"/>
      <c r="T5797" s="372"/>
      <c r="U5797" s="372"/>
      <c r="V5797" s="372"/>
    </row>
    <row r="5798" spans="1:22">
      <c r="A5798" s="52"/>
      <c r="B5798" s="50">
        <f t="shared" si="98"/>
        <v>5776</v>
      </c>
      <c r="C5798" s="913"/>
      <c r="D5798" s="913"/>
      <c r="E5798" s="913"/>
      <c r="F5798" s="55"/>
      <c r="L5798" s="372"/>
      <c r="M5798" s="372"/>
      <c r="S5798" s="378"/>
      <c r="T5798" s="372"/>
      <c r="U5798" s="372"/>
      <c r="V5798" s="372"/>
    </row>
    <row r="5799" spans="1:22">
      <c r="A5799" s="52"/>
      <c r="B5799" s="50">
        <f t="shared" si="98"/>
        <v>5777</v>
      </c>
      <c r="C5799" s="913"/>
      <c r="D5799" s="913"/>
      <c r="E5799" s="913"/>
      <c r="F5799" s="55"/>
      <c r="L5799" s="372"/>
      <c r="M5799" s="372"/>
      <c r="S5799" s="378"/>
      <c r="T5799" s="372"/>
      <c r="U5799" s="372"/>
      <c r="V5799" s="372"/>
    </row>
    <row r="5800" spans="1:22">
      <c r="A5800" s="52"/>
      <c r="B5800" s="50">
        <f t="shared" si="98"/>
        <v>5778</v>
      </c>
      <c r="C5800" s="913"/>
      <c r="D5800" s="913"/>
      <c r="E5800" s="913"/>
      <c r="F5800" s="55"/>
      <c r="L5800" s="372"/>
      <c r="M5800" s="372"/>
      <c r="S5800" s="378"/>
      <c r="T5800" s="372"/>
      <c r="U5800" s="372"/>
      <c r="V5800" s="372"/>
    </row>
    <row r="5801" spans="1:22">
      <c r="A5801" s="52"/>
      <c r="B5801" s="50">
        <f t="shared" si="98"/>
        <v>5779</v>
      </c>
      <c r="C5801" s="913"/>
      <c r="D5801" s="913"/>
      <c r="E5801" s="913"/>
      <c r="F5801" s="55"/>
      <c r="L5801" s="372"/>
      <c r="M5801" s="372"/>
      <c r="S5801" s="378"/>
      <c r="T5801" s="372"/>
      <c r="U5801" s="372"/>
      <c r="V5801" s="372"/>
    </row>
    <row r="5802" spans="1:22">
      <c r="A5802" s="52"/>
      <c r="B5802" s="50">
        <f t="shared" si="98"/>
        <v>5780</v>
      </c>
      <c r="C5802" s="913"/>
      <c r="D5802" s="913"/>
      <c r="E5802" s="913"/>
      <c r="F5802" s="55"/>
      <c r="L5802" s="372"/>
      <c r="M5802" s="372"/>
      <c r="S5802" s="378"/>
      <c r="T5802" s="372"/>
      <c r="U5802" s="372"/>
      <c r="V5802" s="372"/>
    </row>
    <row r="5803" spans="1:22">
      <c r="A5803" s="52"/>
      <c r="B5803" s="50">
        <f t="shared" si="98"/>
        <v>5781</v>
      </c>
      <c r="C5803" s="913"/>
      <c r="D5803" s="913"/>
      <c r="E5803" s="913"/>
      <c r="F5803" s="55"/>
      <c r="L5803" s="372"/>
      <c r="M5803" s="372"/>
      <c r="S5803" s="378"/>
      <c r="T5803" s="372"/>
      <c r="U5803" s="372"/>
      <c r="V5803" s="372"/>
    </row>
    <row r="5804" spans="1:22">
      <c r="A5804" s="52"/>
      <c r="B5804" s="50">
        <f t="shared" si="98"/>
        <v>5782</v>
      </c>
      <c r="C5804" s="913"/>
      <c r="D5804" s="913"/>
      <c r="E5804" s="913"/>
      <c r="F5804" s="55"/>
      <c r="L5804" s="372"/>
      <c r="M5804" s="372"/>
      <c r="S5804" s="378"/>
      <c r="T5804" s="372"/>
      <c r="U5804" s="372"/>
      <c r="V5804" s="372"/>
    </row>
    <row r="5805" spans="1:22">
      <c r="A5805" s="52"/>
      <c r="B5805" s="50">
        <f t="shared" si="98"/>
        <v>5783</v>
      </c>
      <c r="C5805" s="913"/>
      <c r="D5805" s="913"/>
      <c r="E5805" s="913"/>
      <c r="F5805" s="55"/>
      <c r="L5805" s="372"/>
      <c r="M5805" s="372"/>
      <c r="S5805" s="378"/>
      <c r="T5805" s="372"/>
      <c r="U5805" s="372"/>
      <c r="V5805" s="372"/>
    </row>
    <row r="5806" spans="1:22">
      <c r="A5806" s="52"/>
      <c r="B5806" s="50">
        <f t="shared" si="98"/>
        <v>5784</v>
      </c>
      <c r="C5806" s="913"/>
      <c r="D5806" s="913"/>
      <c r="E5806" s="913"/>
      <c r="F5806" s="55"/>
      <c r="L5806" s="372"/>
      <c r="M5806" s="372"/>
      <c r="S5806" s="378"/>
      <c r="T5806" s="372"/>
      <c r="U5806" s="372"/>
      <c r="V5806" s="372"/>
    </row>
    <row r="5807" spans="1:22">
      <c r="A5807" s="52"/>
      <c r="B5807" s="50">
        <f t="shared" si="98"/>
        <v>5785</v>
      </c>
      <c r="C5807" s="913"/>
      <c r="D5807" s="913"/>
      <c r="E5807" s="913"/>
      <c r="F5807" s="55"/>
      <c r="L5807" s="372"/>
      <c r="M5807" s="372"/>
      <c r="S5807" s="378"/>
      <c r="T5807" s="372"/>
      <c r="U5807" s="372"/>
      <c r="V5807" s="372"/>
    </row>
    <row r="5808" spans="1:22">
      <c r="A5808" s="52"/>
      <c r="B5808" s="50">
        <f t="shared" si="98"/>
        <v>5786</v>
      </c>
      <c r="C5808" s="913"/>
      <c r="D5808" s="913"/>
      <c r="E5808" s="913"/>
      <c r="F5808" s="55"/>
      <c r="L5808" s="372"/>
      <c r="M5808" s="372"/>
      <c r="S5808" s="378"/>
      <c r="T5808" s="372"/>
      <c r="U5808" s="372"/>
      <c r="V5808" s="372"/>
    </row>
    <row r="5809" spans="1:22">
      <c r="A5809" s="52"/>
      <c r="B5809" s="50">
        <f t="shared" si="98"/>
        <v>5787</v>
      </c>
      <c r="C5809" s="913"/>
      <c r="D5809" s="913"/>
      <c r="E5809" s="913"/>
      <c r="F5809" s="55"/>
      <c r="L5809" s="372"/>
      <c r="M5809" s="372"/>
      <c r="S5809" s="378"/>
      <c r="T5809" s="372"/>
      <c r="U5809" s="372"/>
      <c r="V5809" s="372"/>
    </row>
    <row r="5810" spans="1:22">
      <c r="A5810" s="52"/>
      <c r="B5810" s="50">
        <f t="shared" si="98"/>
        <v>5788</v>
      </c>
      <c r="C5810" s="913"/>
      <c r="D5810" s="913"/>
      <c r="E5810" s="913"/>
      <c r="F5810" s="55"/>
      <c r="L5810" s="372"/>
      <c r="M5810" s="372"/>
      <c r="S5810" s="378"/>
      <c r="T5810" s="372"/>
      <c r="U5810" s="372"/>
      <c r="V5810" s="372"/>
    </row>
    <row r="5811" spans="1:22">
      <c r="A5811" s="52"/>
      <c r="B5811" s="50">
        <f t="shared" si="98"/>
        <v>5789</v>
      </c>
      <c r="C5811" s="913"/>
      <c r="D5811" s="913"/>
      <c r="E5811" s="913"/>
      <c r="F5811" s="55"/>
      <c r="L5811" s="372"/>
      <c r="M5811" s="372"/>
      <c r="S5811" s="378"/>
      <c r="T5811" s="372"/>
      <c r="U5811" s="372"/>
      <c r="V5811" s="372"/>
    </row>
    <row r="5812" spans="1:22">
      <c r="A5812" s="52"/>
      <c r="B5812" s="50">
        <f t="shared" si="98"/>
        <v>5790</v>
      </c>
      <c r="C5812" s="913"/>
      <c r="D5812" s="913"/>
      <c r="E5812" s="913"/>
      <c r="F5812" s="55"/>
      <c r="L5812" s="372"/>
      <c r="M5812" s="372"/>
      <c r="S5812" s="378"/>
      <c r="T5812" s="372"/>
      <c r="U5812" s="372"/>
      <c r="V5812" s="372"/>
    </row>
    <row r="5813" spans="1:22">
      <c r="A5813" s="52"/>
      <c r="B5813" s="50">
        <f t="shared" si="98"/>
        <v>5791</v>
      </c>
      <c r="C5813" s="913"/>
      <c r="D5813" s="913"/>
      <c r="E5813" s="913"/>
      <c r="F5813" s="55"/>
      <c r="L5813" s="372"/>
      <c r="M5813" s="372"/>
      <c r="S5813" s="378"/>
      <c r="T5813" s="372"/>
      <c r="U5813" s="372"/>
      <c r="V5813" s="372"/>
    </row>
    <row r="5814" spans="1:22">
      <c r="A5814" s="52"/>
      <c r="B5814" s="50">
        <f t="shared" si="98"/>
        <v>5792</v>
      </c>
      <c r="C5814" s="913"/>
      <c r="D5814" s="913"/>
      <c r="E5814" s="913"/>
      <c r="F5814" s="55"/>
      <c r="L5814" s="372"/>
      <c r="M5814" s="372"/>
      <c r="S5814" s="378"/>
      <c r="T5814" s="372"/>
      <c r="U5814" s="372"/>
      <c r="V5814" s="372"/>
    </row>
    <row r="5815" spans="1:22">
      <c r="A5815" s="52"/>
      <c r="B5815" s="50">
        <f t="shared" si="98"/>
        <v>5793</v>
      </c>
      <c r="C5815" s="913"/>
      <c r="D5815" s="913"/>
      <c r="E5815" s="913"/>
      <c r="F5815" s="55"/>
      <c r="L5815" s="372"/>
      <c r="M5815" s="372"/>
      <c r="S5815" s="378"/>
      <c r="T5815" s="372"/>
      <c r="U5815" s="372"/>
      <c r="V5815" s="372"/>
    </row>
    <row r="5816" spans="1:22">
      <c r="A5816" s="52"/>
      <c r="B5816" s="50">
        <f t="shared" si="98"/>
        <v>5794</v>
      </c>
      <c r="C5816" s="913"/>
      <c r="D5816" s="913"/>
      <c r="E5816" s="913"/>
      <c r="F5816" s="55"/>
      <c r="L5816" s="372"/>
      <c r="M5816" s="372"/>
      <c r="S5816" s="378"/>
      <c r="T5816" s="372"/>
      <c r="U5816" s="372"/>
      <c r="V5816" s="372"/>
    </row>
    <row r="5817" spans="1:22">
      <c r="A5817" s="52"/>
      <c r="B5817" s="50">
        <f t="shared" si="98"/>
        <v>5795</v>
      </c>
      <c r="C5817" s="913"/>
      <c r="D5817" s="913"/>
      <c r="E5817" s="913"/>
      <c r="F5817" s="55"/>
      <c r="L5817" s="372"/>
      <c r="M5817" s="372"/>
      <c r="S5817" s="378"/>
      <c r="T5817" s="372"/>
      <c r="U5817" s="372"/>
      <c r="V5817" s="372"/>
    </row>
    <row r="5818" spans="1:22">
      <c r="A5818" s="52"/>
      <c r="B5818" s="50">
        <f t="shared" si="98"/>
        <v>5796</v>
      </c>
      <c r="C5818" s="913"/>
      <c r="D5818" s="913"/>
      <c r="E5818" s="913"/>
      <c r="F5818" s="55"/>
      <c r="L5818" s="372"/>
      <c r="M5818" s="372"/>
      <c r="S5818" s="378"/>
      <c r="T5818" s="372"/>
      <c r="U5818" s="372"/>
      <c r="V5818" s="372"/>
    </row>
    <row r="5819" spans="1:22">
      <c r="A5819" s="52"/>
      <c r="B5819" s="50">
        <f t="shared" si="98"/>
        <v>5797</v>
      </c>
      <c r="C5819" s="913"/>
      <c r="D5819" s="913"/>
      <c r="E5819" s="913"/>
      <c r="F5819" s="55"/>
      <c r="L5819" s="372"/>
      <c r="M5819" s="372"/>
      <c r="S5819" s="378"/>
      <c r="T5819" s="372"/>
      <c r="U5819" s="372"/>
      <c r="V5819" s="372"/>
    </row>
    <row r="5820" spans="1:22">
      <c r="A5820" s="52"/>
      <c r="B5820" s="50">
        <f t="shared" si="98"/>
        <v>5798</v>
      </c>
      <c r="C5820" s="913"/>
      <c r="D5820" s="913"/>
      <c r="E5820" s="913"/>
      <c r="F5820" s="55"/>
      <c r="L5820" s="372"/>
      <c r="M5820" s="372"/>
      <c r="S5820" s="378"/>
      <c r="T5820" s="372"/>
      <c r="U5820" s="372"/>
      <c r="V5820" s="372"/>
    </row>
    <row r="5821" spans="1:22">
      <c r="A5821" s="52"/>
      <c r="B5821" s="50">
        <f t="shared" si="98"/>
        <v>5799</v>
      </c>
      <c r="C5821" s="913"/>
      <c r="D5821" s="913"/>
      <c r="E5821" s="913"/>
      <c r="F5821" s="55"/>
      <c r="L5821" s="372"/>
      <c r="M5821" s="372"/>
      <c r="S5821" s="378"/>
      <c r="T5821" s="372"/>
      <c r="U5821" s="372"/>
      <c r="V5821" s="372"/>
    </row>
    <row r="5822" spans="1:22">
      <c r="A5822" s="52"/>
      <c r="B5822" s="50">
        <f t="shared" si="98"/>
        <v>5800</v>
      </c>
      <c r="C5822" s="913"/>
      <c r="D5822" s="913"/>
      <c r="E5822" s="913"/>
      <c r="F5822" s="55"/>
      <c r="L5822" s="372"/>
      <c r="M5822" s="372"/>
      <c r="S5822" s="378"/>
      <c r="T5822" s="372"/>
      <c r="U5822" s="372"/>
      <c r="V5822" s="372"/>
    </row>
    <row r="5823" spans="1:22">
      <c r="A5823" s="52"/>
      <c r="B5823" s="50">
        <f t="shared" si="98"/>
        <v>5801</v>
      </c>
      <c r="C5823" s="913"/>
      <c r="D5823" s="913"/>
      <c r="E5823" s="913"/>
      <c r="F5823" s="55"/>
      <c r="L5823" s="372"/>
      <c r="M5823" s="372"/>
      <c r="S5823" s="378"/>
      <c r="T5823" s="372"/>
      <c r="U5823" s="372"/>
      <c r="V5823" s="372"/>
    </row>
    <row r="5824" spans="1:22">
      <c r="A5824" s="52"/>
      <c r="B5824" s="50">
        <f t="shared" si="98"/>
        <v>5802</v>
      </c>
      <c r="C5824" s="913"/>
      <c r="D5824" s="913"/>
      <c r="E5824" s="913"/>
      <c r="F5824" s="55"/>
      <c r="L5824" s="372"/>
      <c r="M5824" s="372"/>
      <c r="S5824" s="378"/>
      <c r="T5824" s="372"/>
      <c r="U5824" s="372"/>
      <c r="V5824" s="372"/>
    </row>
    <row r="5825" spans="1:22">
      <c r="A5825" s="52"/>
      <c r="B5825" s="50">
        <f t="shared" si="98"/>
        <v>5803</v>
      </c>
      <c r="C5825" s="913"/>
      <c r="D5825" s="913"/>
      <c r="E5825" s="913"/>
      <c r="F5825" s="55"/>
      <c r="L5825" s="372"/>
      <c r="M5825" s="372"/>
      <c r="S5825" s="378"/>
      <c r="T5825" s="372"/>
      <c r="U5825" s="372"/>
      <c r="V5825" s="372"/>
    </row>
    <row r="5826" spans="1:22">
      <c r="A5826" s="52"/>
      <c r="B5826" s="50">
        <f t="shared" si="98"/>
        <v>5804</v>
      </c>
      <c r="C5826" s="913"/>
      <c r="D5826" s="913"/>
      <c r="E5826" s="913"/>
      <c r="F5826" s="55"/>
      <c r="L5826" s="372"/>
      <c r="M5826" s="372"/>
      <c r="S5826" s="378"/>
      <c r="T5826" s="372"/>
      <c r="U5826" s="372"/>
      <c r="V5826" s="372"/>
    </row>
    <row r="5827" spans="1:22">
      <c r="A5827" s="52"/>
      <c r="B5827" s="50">
        <f t="shared" si="98"/>
        <v>5805</v>
      </c>
      <c r="C5827" s="913"/>
      <c r="D5827" s="913"/>
      <c r="E5827" s="913"/>
      <c r="F5827" s="55"/>
      <c r="L5827" s="372"/>
      <c r="M5827" s="372"/>
      <c r="S5827" s="378"/>
      <c r="T5827" s="372"/>
      <c r="U5827" s="372"/>
      <c r="V5827" s="372"/>
    </row>
    <row r="5828" spans="1:22">
      <c r="A5828" s="52"/>
      <c r="B5828" s="50">
        <f t="shared" si="98"/>
        <v>5806</v>
      </c>
      <c r="C5828" s="913"/>
      <c r="D5828" s="913"/>
      <c r="E5828" s="913"/>
      <c r="F5828" s="55"/>
      <c r="L5828" s="372"/>
      <c r="M5828" s="372"/>
      <c r="S5828" s="378"/>
      <c r="T5828" s="372"/>
      <c r="U5828" s="372"/>
      <c r="V5828" s="372"/>
    </row>
    <row r="5829" spans="1:22">
      <c r="A5829" s="52"/>
      <c r="B5829" s="50">
        <f t="shared" si="98"/>
        <v>5807</v>
      </c>
      <c r="C5829" s="913"/>
      <c r="D5829" s="913"/>
      <c r="E5829" s="913"/>
      <c r="F5829" s="55"/>
      <c r="L5829" s="372"/>
      <c r="M5829" s="372"/>
      <c r="S5829" s="378"/>
      <c r="T5829" s="372"/>
      <c r="U5829" s="372"/>
      <c r="V5829" s="372"/>
    </row>
    <row r="5830" spans="1:22">
      <c r="A5830" s="52"/>
      <c r="B5830" s="50">
        <f t="shared" si="98"/>
        <v>5808</v>
      </c>
      <c r="C5830" s="913"/>
      <c r="D5830" s="913"/>
      <c r="E5830" s="913"/>
      <c r="F5830" s="55"/>
      <c r="L5830" s="372"/>
      <c r="M5830" s="372"/>
      <c r="S5830" s="378"/>
      <c r="T5830" s="372"/>
      <c r="U5830" s="372"/>
      <c r="V5830" s="372"/>
    </row>
    <row r="5831" spans="1:22">
      <c r="A5831" s="52"/>
      <c r="B5831" s="50">
        <f t="shared" si="98"/>
        <v>5809</v>
      </c>
      <c r="C5831" s="913"/>
      <c r="D5831" s="913"/>
      <c r="E5831" s="913"/>
      <c r="F5831" s="55"/>
      <c r="L5831" s="372"/>
      <c r="M5831" s="372"/>
      <c r="S5831" s="378"/>
      <c r="T5831" s="372"/>
      <c r="U5831" s="372"/>
      <c r="V5831" s="372"/>
    </row>
    <row r="5832" spans="1:22">
      <c r="A5832" s="52"/>
      <c r="B5832" s="50">
        <f t="shared" si="98"/>
        <v>5810</v>
      </c>
      <c r="C5832" s="913"/>
      <c r="D5832" s="913"/>
      <c r="E5832" s="913"/>
      <c r="F5832" s="55"/>
      <c r="L5832" s="372"/>
      <c r="M5832" s="372"/>
      <c r="S5832" s="378"/>
      <c r="T5832" s="372"/>
      <c r="U5832" s="372"/>
      <c r="V5832" s="372"/>
    </row>
    <row r="5833" spans="1:22">
      <c r="A5833" s="52"/>
      <c r="B5833" s="50">
        <f t="shared" si="98"/>
        <v>5811</v>
      </c>
      <c r="C5833" s="913"/>
      <c r="D5833" s="913"/>
      <c r="E5833" s="913"/>
      <c r="F5833" s="55"/>
      <c r="L5833" s="372"/>
      <c r="M5833" s="372"/>
      <c r="S5833" s="378"/>
      <c r="T5833" s="372"/>
      <c r="U5833" s="372"/>
      <c r="V5833" s="372"/>
    </row>
    <row r="5834" spans="1:22">
      <c r="A5834" s="52"/>
      <c r="B5834" s="50">
        <f t="shared" si="98"/>
        <v>5812</v>
      </c>
      <c r="C5834" s="913"/>
      <c r="D5834" s="913"/>
      <c r="E5834" s="913"/>
      <c r="F5834" s="55"/>
      <c r="L5834" s="372"/>
      <c r="M5834" s="372"/>
      <c r="S5834" s="378"/>
      <c r="T5834" s="372"/>
      <c r="U5834" s="372"/>
      <c r="V5834" s="372"/>
    </row>
    <row r="5835" spans="1:22">
      <c r="A5835" s="52"/>
      <c r="B5835" s="50">
        <f t="shared" si="98"/>
        <v>5813</v>
      </c>
      <c r="C5835" s="913"/>
      <c r="D5835" s="913"/>
      <c r="E5835" s="913"/>
      <c r="F5835" s="55"/>
      <c r="L5835" s="372"/>
      <c r="M5835" s="372"/>
      <c r="S5835" s="378"/>
      <c r="T5835" s="372"/>
      <c r="U5835" s="372"/>
      <c r="V5835" s="372"/>
    </row>
    <row r="5836" spans="1:22">
      <c r="A5836" s="52"/>
      <c r="B5836" s="50">
        <f t="shared" si="98"/>
        <v>5814</v>
      </c>
      <c r="C5836" s="913"/>
      <c r="D5836" s="913"/>
      <c r="E5836" s="913"/>
      <c r="F5836" s="55"/>
      <c r="L5836" s="372"/>
      <c r="M5836" s="372"/>
      <c r="S5836" s="378"/>
      <c r="T5836" s="372"/>
      <c r="U5836" s="372"/>
      <c r="V5836" s="372"/>
    </row>
    <row r="5837" spans="1:22">
      <c r="A5837" s="52"/>
      <c r="B5837" s="50">
        <f t="shared" si="98"/>
        <v>5815</v>
      </c>
      <c r="C5837" s="913"/>
      <c r="D5837" s="913"/>
      <c r="E5837" s="913"/>
      <c r="F5837" s="55"/>
      <c r="L5837" s="372"/>
      <c r="M5837" s="372"/>
      <c r="S5837" s="378"/>
      <c r="T5837" s="372"/>
      <c r="U5837" s="372"/>
      <c r="V5837" s="372"/>
    </row>
    <row r="5838" spans="1:22">
      <c r="A5838" s="52"/>
      <c r="B5838" s="50">
        <f t="shared" si="98"/>
        <v>5816</v>
      </c>
      <c r="C5838" s="913"/>
      <c r="D5838" s="913"/>
      <c r="E5838" s="913"/>
      <c r="F5838" s="55"/>
      <c r="L5838" s="372"/>
      <c r="M5838" s="372"/>
      <c r="S5838" s="378"/>
      <c r="T5838" s="372"/>
      <c r="U5838" s="372"/>
      <c r="V5838" s="372"/>
    </row>
    <row r="5839" spans="1:22">
      <c r="A5839" s="52"/>
      <c r="B5839" s="50">
        <f t="shared" si="98"/>
        <v>5817</v>
      </c>
      <c r="C5839" s="913"/>
      <c r="D5839" s="913"/>
      <c r="E5839" s="913"/>
      <c r="F5839" s="55"/>
      <c r="L5839" s="372"/>
      <c r="M5839" s="372"/>
      <c r="S5839" s="378"/>
      <c r="T5839" s="372"/>
      <c r="U5839" s="372"/>
      <c r="V5839" s="372"/>
    </row>
    <row r="5840" spans="1:22">
      <c r="A5840" s="52"/>
      <c r="B5840" s="50">
        <f t="shared" si="98"/>
        <v>5818</v>
      </c>
      <c r="C5840" s="913"/>
      <c r="D5840" s="913"/>
      <c r="E5840" s="913"/>
      <c r="F5840" s="55"/>
      <c r="L5840" s="372"/>
      <c r="M5840" s="372"/>
      <c r="S5840" s="378"/>
      <c r="T5840" s="372"/>
      <c r="U5840" s="372"/>
      <c r="V5840" s="372"/>
    </row>
    <row r="5841" spans="1:22">
      <c r="A5841" s="52"/>
      <c r="B5841" s="50">
        <f t="shared" si="98"/>
        <v>5819</v>
      </c>
      <c r="C5841" s="913"/>
      <c r="D5841" s="913"/>
      <c r="E5841" s="913"/>
      <c r="F5841" s="55"/>
      <c r="L5841" s="372"/>
      <c r="M5841" s="372"/>
      <c r="S5841" s="378"/>
      <c r="T5841" s="372"/>
      <c r="U5841" s="372"/>
      <c r="V5841" s="372"/>
    </row>
    <row r="5842" spans="1:22">
      <c r="A5842" s="52"/>
      <c r="B5842" s="50">
        <f t="shared" si="98"/>
        <v>5820</v>
      </c>
      <c r="C5842" s="913"/>
      <c r="D5842" s="913"/>
      <c r="E5842" s="913"/>
      <c r="F5842" s="55"/>
      <c r="L5842" s="372"/>
      <c r="M5842" s="372"/>
      <c r="S5842" s="378"/>
      <c r="T5842" s="372"/>
      <c r="U5842" s="372"/>
      <c r="V5842" s="372"/>
    </row>
    <row r="5843" spans="1:22">
      <c r="A5843" s="52"/>
      <c r="B5843" s="50">
        <f t="shared" si="98"/>
        <v>5821</v>
      </c>
      <c r="C5843" s="913"/>
      <c r="D5843" s="913"/>
      <c r="E5843" s="913"/>
      <c r="F5843" s="55"/>
      <c r="L5843" s="372"/>
      <c r="M5843" s="372"/>
      <c r="S5843" s="378"/>
      <c r="T5843" s="372"/>
      <c r="U5843" s="372"/>
      <c r="V5843" s="372"/>
    </row>
    <row r="5844" spans="1:22">
      <c r="A5844" s="52"/>
      <c r="B5844" s="50">
        <f t="shared" si="98"/>
        <v>5822</v>
      </c>
      <c r="C5844" s="913"/>
      <c r="D5844" s="913"/>
      <c r="E5844" s="913"/>
      <c r="F5844" s="55"/>
      <c r="L5844" s="372"/>
      <c r="M5844" s="372"/>
      <c r="S5844" s="378"/>
      <c r="T5844" s="372"/>
      <c r="U5844" s="372"/>
      <c r="V5844" s="372"/>
    </row>
    <row r="5845" spans="1:22">
      <c r="A5845" s="52"/>
      <c r="B5845" s="50">
        <f t="shared" si="98"/>
        <v>5823</v>
      </c>
      <c r="C5845" s="913"/>
      <c r="D5845" s="913"/>
      <c r="E5845" s="913"/>
      <c r="F5845" s="55"/>
      <c r="L5845" s="372"/>
      <c r="M5845" s="372"/>
      <c r="S5845" s="378"/>
      <c r="T5845" s="372"/>
      <c r="U5845" s="372"/>
      <c r="V5845" s="372"/>
    </row>
    <row r="5846" spans="1:22">
      <c r="A5846" s="52"/>
      <c r="B5846" s="50">
        <f t="shared" si="98"/>
        <v>5824</v>
      </c>
      <c r="C5846" s="913"/>
      <c r="D5846" s="913"/>
      <c r="E5846" s="913"/>
      <c r="F5846" s="55"/>
      <c r="L5846" s="372"/>
      <c r="M5846" s="372"/>
      <c r="S5846" s="378"/>
      <c r="T5846" s="372"/>
      <c r="U5846" s="372"/>
      <c r="V5846" s="372"/>
    </row>
    <row r="5847" spans="1:22">
      <c r="A5847" s="52"/>
      <c r="B5847" s="50">
        <f t="shared" si="98"/>
        <v>5825</v>
      </c>
      <c r="C5847" s="913"/>
      <c r="D5847" s="913"/>
      <c r="E5847" s="913"/>
      <c r="F5847" s="55"/>
      <c r="L5847" s="372"/>
      <c r="M5847" s="372"/>
      <c r="S5847" s="378"/>
      <c r="T5847" s="372"/>
      <c r="U5847" s="372"/>
      <c r="V5847" s="372"/>
    </row>
    <row r="5848" spans="1:22">
      <c r="A5848" s="52"/>
      <c r="B5848" s="50">
        <f t="shared" si="98"/>
        <v>5826</v>
      </c>
      <c r="C5848" s="913"/>
      <c r="D5848" s="913"/>
      <c r="E5848" s="913"/>
      <c r="F5848" s="55"/>
      <c r="L5848" s="372"/>
      <c r="M5848" s="372"/>
      <c r="S5848" s="378"/>
      <c r="T5848" s="372"/>
      <c r="U5848" s="372"/>
      <c r="V5848" s="372"/>
    </row>
    <row r="5849" spans="1:22">
      <c r="A5849" s="52"/>
      <c r="B5849" s="50">
        <f t="shared" ref="B5849:B5912" si="99">B5848+1</f>
        <v>5827</v>
      </c>
      <c r="C5849" s="913"/>
      <c r="D5849" s="913"/>
      <c r="E5849" s="913"/>
      <c r="F5849" s="55"/>
      <c r="L5849" s="372"/>
      <c r="M5849" s="372"/>
      <c r="S5849" s="378"/>
      <c r="T5849" s="372"/>
      <c r="U5849" s="372"/>
      <c r="V5849" s="372"/>
    </row>
    <row r="5850" spans="1:22">
      <c r="A5850" s="52"/>
      <c r="B5850" s="50">
        <f t="shared" si="99"/>
        <v>5828</v>
      </c>
      <c r="C5850" s="913"/>
      <c r="D5850" s="913"/>
      <c r="E5850" s="913"/>
      <c r="F5850" s="55"/>
      <c r="L5850" s="372"/>
      <c r="M5850" s="372"/>
      <c r="S5850" s="378"/>
      <c r="T5850" s="372"/>
      <c r="U5850" s="372"/>
      <c r="V5850" s="372"/>
    </row>
    <row r="5851" spans="1:22">
      <c r="A5851" s="52"/>
      <c r="B5851" s="50">
        <f t="shared" si="99"/>
        <v>5829</v>
      </c>
      <c r="C5851" s="913"/>
      <c r="D5851" s="913"/>
      <c r="E5851" s="913"/>
      <c r="F5851" s="55"/>
      <c r="L5851" s="372"/>
      <c r="M5851" s="372"/>
      <c r="S5851" s="378"/>
      <c r="T5851" s="372"/>
      <c r="U5851" s="372"/>
      <c r="V5851" s="372"/>
    </row>
    <row r="5852" spans="1:22">
      <c r="A5852" s="52"/>
      <c r="B5852" s="50">
        <f t="shared" si="99"/>
        <v>5830</v>
      </c>
      <c r="C5852" s="913"/>
      <c r="D5852" s="913"/>
      <c r="E5852" s="913"/>
      <c r="F5852" s="55"/>
      <c r="L5852" s="372"/>
      <c r="M5852" s="372"/>
      <c r="S5852" s="378"/>
      <c r="T5852" s="372"/>
      <c r="U5852" s="372"/>
      <c r="V5852" s="372"/>
    </row>
    <row r="5853" spans="1:22">
      <c r="A5853" s="52"/>
      <c r="B5853" s="50">
        <f t="shared" si="99"/>
        <v>5831</v>
      </c>
      <c r="C5853" s="913"/>
      <c r="D5853" s="913"/>
      <c r="E5853" s="913"/>
      <c r="F5853" s="55"/>
      <c r="L5853" s="372"/>
      <c r="M5853" s="372"/>
      <c r="S5853" s="378"/>
      <c r="T5853" s="372"/>
      <c r="U5853" s="372"/>
      <c r="V5853" s="372"/>
    </row>
    <row r="5854" spans="1:22">
      <c r="A5854" s="52"/>
      <c r="B5854" s="50">
        <f t="shared" si="99"/>
        <v>5832</v>
      </c>
      <c r="C5854" s="913"/>
      <c r="D5854" s="913"/>
      <c r="E5854" s="913"/>
      <c r="F5854" s="55"/>
      <c r="L5854" s="372"/>
      <c r="M5854" s="372"/>
      <c r="S5854" s="378"/>
      <c r="T5854" s="372"/>
      <c r="U5854" s="372"/>
      <c r="V5854" s="372"/>
    </row>
    <row r="5855" spans="1:22">
      <c r="A5855" s="52"/>
      <c r="B5855" s="50">
        <f t="shared" si="99"/>
        <v>5833</v>
      </c>
      <c r="C5855" s="913"/>
      <c r="D5855" s="913"/>
      <c r="E5855" s="913"/>
      <c r="F5855" s="55"/>
      <c r="L5855" s="372"/>
      <c r="M5855" s="372"/>
      <c r="S5855" s="378"/>
      <c r="T5855" s="372"/>
      <c r="U5855" s="372"/>
      <c r="V5855" s="372"/>
    </row>
    <row r="5856" spans="1:22">
      <c r="A5856" s="52"/>
      <c r="B5856" s="50">
        <f t="shared" si="99"/>
        <v>5834</v>
      </c>
      <c r="C5856" s="913"/>
      <c r="D5856" s="913"/>
      <c r="E5856" s="913"/>
      <c r="F5856" s="55"/>
      <c r="L5856" s="372"/>
      <c r="M5856" s="372"/>
      <c r="S5856" s="378"/>
      <c r="T5856" s="372"/>
      <c r="U5856" s="372"/>
      <c r="V5856" s="372"/>
    </row>
    <row r="5857" spans="1:22">
      <c r="A5857" s="52"/>
      <c r="B5857" s="50">
        <f t="shared" si="99"/>
        <v>5835</v>
      </c>
      <c r="C5857" s="913"/>
      <c r="D5857" s="913"/>
      <c r="E5857" s="913"/>
      <c r="F5857" s="55"/>
      <c r="L5857" s="372"/>
      <c r="M5857" s="372"/>
      <c r="S5857" s="378"/>
      <c r="T5857" s="372"/>
      <c r="U5857" s="372"/>
      <c r="V5857" s="372"/>
    </row>
    <row r="5858" spans="1:22">
      <c r="A5858" s="52"/>
      <c r="B5858" s="50">
        <f t="shared" si="99"/>
        <v>5836</v>
      </c>
      <c r="C5858" s="913"/>
      <c r="D5858" s="913"/>
      <c r="E5858" s="913"/>
      <c r="F5858" s="55"/>
      <c r="L5858" s="372"/>
      <c r="M5858" s="372"/>
      <c r="S5858" s="378"/>
      <c r="T5858" s="372"/>
      <c r="U5858" s="372"/>
      <c r="V5858" s="372"/>
    </row>
    <row r="5859" spans="1:22">
      <c r="A5859" s="52"/>
      <c r="B5859" s="50">
        <f t="shared" si="99"/>
        <v>5837</v>
      </c>
      <c r="C5859" s="913"/>
      <c r="D5859" s="913"/>
      <c r="E5859" s="913"/>
      <c r="F5859" s="55"/>
      <c r="L5859" s="372"/>
      <c r="M5859" s="372"/>
      <c r="S5859" s="378"/>
      <c r="T5859" s="372"/>
      <c r="U5859" s="372"/>
      <c r="V5859" s="372"/>
    </row>
    <row r="5860" spans="1:22">
      <c r="A5860" s="52"/>
      <c r="B5860" s="50">
        <f t="shared" si="99"/>
        <v>5838</v>
      </c>
      <c r="C5860" s="913"/>
      <c r="D5860" s="913"/>
      <c r="E5860" s="913"/>
      <c r="F5860" s="55"/>
      <c r="L5860" s="372"/>
      <c r="M5860" s="372"/>
      <c r="S5860" s="378"/>
      <c r="T5860" s="372"/>
      <c r="U5860" s="372"/>
      <c r="V5860" s="372"/>
    </row>
    <row r="5861" spans="1:22">
      <c r="A5861" s="52"/>
      <c r="B5861" s="50">
        <f t="shared" si="99"/>
        <v>5839</v>
      </c>
      <c r="C5861" s="913"/>
      <c r="D5861" s="913"/>
      <c r="E5861" s="913"/>
      <c r="F5861" s="55"/>
      <c r="L5861" s="372"/>
      <c r="M5861" s="372"/>
      <c r="S5861" s="378"/>
      <c r="T5861" s="372"/>
      <c r="U5861" s="372"/>
      <c r="V5861" s="372"/>
    </row>
    <row r="5862" spans="1:22">
      <c r="A5862" s="52"/>
      <c r="B5862" s="50">
        <f t="shared" si="99"/>
        <v>5840</v>
      </c>
      <c r="C5862" s="913"/>
      <c r="D5862" s="913"/>
      <c r="E5862" s="913"/>
      <c r="F5862" s="55"/>
      <c r="L5862" s="372"/>
      <c r="M5862" s="372"/>
      <c r="S5862" s="378"/>
      <c r="T5862" s="372"/>
      <c r="U5862" s="372"/>
      <c r="V5862" s="372"/>
    </row>
    <row r="5863" spans="1:22">
      <c r="A5863" s="52"/>
      <c r="B5863" s="50">
        <f t="shared" si="99"/>
        <v>5841</v>
      </c>
      <c r="C5863" s="913"/>
      <c r="D5863" s="913"/>
      <c r="E5863" s="913"/>
      <c r="F5863" s="55"/>
      <c r="L5863" s="372"/>
      <c r="M5863" s="372"/>
      <c r="S5863" s="378"/>
      <c r="T5863" s="372"/>
      <c r="U5863" s="372"/>
      <c r="V5863" s="372"/>
    </row>
    <row r="5864" spans="1:22">
      <c r="A5864" s="52"/>
      <c r="B5864" s="50">
        <f t="shared" si="99"/>
        <v>5842</v>
      </c>
      <c r="C5864" s="913"/>
      <c r="D5864" s="913"/>
      <c r="E5864" s="913"/>
      <c r="F5864" s="55"/>
      <c r="L5864" s="372"/>
      <c r="M5864" s="372"/>
      <c r="S5864" s="378"/>
      <c r="T5864" s="372"/>
      <c r="U5864" s="372"/>
      <c r="V5864" s="372"/>
    </row>
    <row r="5865" spans="1:22">
      <c r="A5865" s="52"/>
      <c r="B5865" s="50">
        <f t="shared" si="99"/>
        <v>5843</v>
      </c>
      <c r="C5865" s="913"/>
      <c r="D5865" s="913"/>
      <c r="E5865" s="913"/>
      <c r="F5865" s="55"/>
      <c r="L5865" s="372"/>
      <c r="M5865" s="372"/>
      <c r="S5865" s="378"/>
      <c r="T5865" s="372"/>
      <c r="U5865" s="372"/>
      <c r="V5865" s="372"/>
    </row>
    <row r="5866" spans="1:22">
      <c r="A5866" s="52"/>
      <c r="B5866" s="50">
        <f t="shared" si="99"/>
        <v>5844</v>
      </c>
      <c r="C5866" s="913"/>
      <c r="D5866" s="913"/>
      <c r="E5866" s="913"/>
      <c r="F5866" s="55"/>
      <c r="L5866" s="372"/>
      <c r="M5866" s="372"/>
      <c r="S5866" s="378"/>
      <c r="T5866" s="372"/>
      <c r="U5866" s="372"/>
      <c r="V5866" s="372"/>
    </row>
    <row r="5867" spans="1:22">
      <c r="A5867" s="52"/>
      <c r="B5867" s="50">
        <f t="shared" si="99"/>
        <v>5845</v>
      </c>
      <c r="C5867" s="913"/>
      <c r="D5867" s="913"/>
      <c r="E5867" s="913"/>
      <c r="F5867" s="55"/>
      <c r="L5867" s="372"/>
      <c r="M5867" s="372"/>
      <c r="S5867" s="378"/>
      <c r="T5867" s="372"/>
      <c r="U5867" s="372"/>
      <c r="V5867" s="372"/>
    </row>
    <row r="5868" spans="1:22">
      <c r="A5868" s="52"/>
      <c r="B5868" s="50">
        <f t="shared" si="99"/>
        <v>5846</v>
      </c>
      <c r="C5868" s="913"/>
      <c r="D5868" s="913"/>
      <c r="E5868" s="913"/>
      <c r="F5868" s="55"/>
      <c r="L5868" s="372"/>
      <c r="M5868" s="372"/>
      <c r="S5868" s="378"/>
      <c r="T5868" s="372"/>
      <c r="U5868" s="372"/>
      <c r="V5868" s="372"/>
    </row>
    <row r="5869" spans="1:22">
      <c r="A5869" s="52"/>
      <c r="B5869" s="50">
        <f t="shared" si="99"/>
        <v>5847</v>
      </c>
      <c r="C5869" s="913"/>
      <c r="D5869" s="913"/>
      <c r="E5869" s="913"/>
      <c r="F5869" s="55"/>
      <c r="L5869" s="372"/>
      <c r="M5869" s="372"/>
      <c r="S5869" s="378"/>
      <c r="T5869" s="372"/>
      <c r="U5869" s="372"/>
      <c r="V5869" s="372"/>
    </row>
    <row r="5870" spans="1:22">
      <c r="A5870" s="52"/>
      <c r="B5870" s="50">
        <f t="shared" si="99"/>
        <v>5848</v>
      </c>
      <c r="C5870" s="913"/>
      <c r="D5870" s="913"/>
      <c r="E5870" s="913"/>
      <c r="F5870" s="55"/>
      <c r="L5870" s="372"/>
      <c r="M5870" s="372"/>
      <c r="S5870" s="378"/>
      <c r="T5870" s="372"/>
      <c r="U5870" s="372"/>
      <c r="V5870" s="372"/>
    </row>
    <row r="5871" spans="1:22">
      <c r="A5871" s="52"/>
      <c r="B5871" s="50">
        <f t="shared" si="99"/>
        <v>5849</v>
      </c>
      <c r="C5871" s="913"/>
      <c r="D5871" s="913"/>
      <c r="E5871" s="913"/>
      <c r="F5871" s="55"/>
      <c r="L5871" s="372"/>
      <c r="M5871" s="372"/>
      <c r="S5871" s="378"/>
      <c r="T5871" s="372"/>
      <c r="U5871" s="372"/>
      <c r="V5871" s="372"/>
    </row>
    <row r="5872" spans="1:22">
      <c r="A5872" s="52"/>
      <c r="B5872" s="50">
        <f t="shared" si="99"/>
        <v>5850</v>
      </c>
      <c r="C5872" s="913"/>
      <c r="D5872" s="913"/>
      <c r="E5872" s="913"/>
      <c r="F5872" s="55"/>
      <c r="L5872" s="372"/>
      <c r="M5872" s="372"/>
      <c r="S5872" s="378"/>
      <c r="T5872" s="372"/>
      <c r="U5872" s="372"/>
      <c r="V5872" s="372"/>
    </row>
    <row r="5873" spans="1:22">
      <c r="A5873" s="52"/>
      <c r="B5873" s="50">
        <f t="shared" si="99"/>
        <v>5851</v>
      </c>
      <c r="C5873" s="913"/>
      <c r="D5873" s="913"/>
      <c r="E5873" s="913"/>
      <c r="F5873" s="55"/>
      <c r="L5873" s="372"/>
      <c r="M5873" s="372"/>
      <c r="S5873" s="378"/>
      <c r="T5873" s="372"/>
      <c r="U5873" s="372"/>
      <c r="V5873" s="372"/>
    </row>
    <row r="5874" spans="1:22">
      <c r="A5874" s="52"/>
      <c r="B5874" s="50">
        <f t="shared" si="99"/>
        <v>5852</v>
      </c>
      <c r="C5874" s="913"/>
      <c r="D5874" s="913"/>
      <c r="E5874" s="913"/>
      <c r="F5874" s="55"/>
      <c r="L5874" s="372"/>
      <c r="M5874" s="372"/>
      <c r="S5874" s="378"/>
      <c r="T5874" s="372"/>
      <c r="U5874" s="372"/>
      <c r="V5874" s="372"/>
    </row>
    <row r="5875" spans="1:22">
      <c r="A5875" s="52"/>
      <c r="B5875" s="50">
        <f t="shared" si="99"/>
        <v>5853</v>
      </c>
      <c r="C5875" s="913"/>
      <c r="D5875" s="913"/>
      <c r="E5875" s="913"/>
      <c r="F5875" s="55"/>
      <c r="L5875" s="372"/>
      <c r="M5875" s="372"/>
      <c r="S5875" s="378"/>
      <c r="T5875" s="372"/>
      <c r="U5875" s="372"/>
      <c r="V5875" s="372"/>
    </row>
    <row r="5876" spans="1:22">
      <c r="A5876" s="52"/>
      <c r="B5876" s="50">
        <f t="shared" si="99"/>
        <v>5854</v>
      </c>
      <c r="C5876" s="913"/>
      <c r="D5876" s="913"/>
      <c r="E5876" s="913"/>
      <c r="F5876" s="55"/>
      <c r="L5876" s="372"/>
      <c r="M5876" s="372"/>
      <c r="S5876" s="378"/>
      <c r="T5876" s="372"/>
      <c r="U5876" s="372"/>
      <c r="V5876" s="372"/>
    </row>
    <row r="5877" spans="1:22">
      <c r="A5877" s="52"/>
      <c r="B5877" s="50">
        <f t="shared" si="99"/>
        <v>5855</v>
      </c>
      <c r="C5877" s="913"/>
      <c r="D5877" s="913"/>
      <c r="E5877" s="913"/>
      <c r="F5877" s="55"/>
      <c r="L5877" s="372"/>
      <c r="M5877" s="372"/>
      <c r="S5877" s="378"/>
      <c r="T5877" s="372"/>
      <c r="U5877" s="372"/>
      <c r="V5877" s="372"/>
    </row>
    <row r="5878" spans="1:22">
      <c r="A5878" s="52"/>
      <c r="B5878" s="50">
        <f t="shared" si="99"/>
        <v>5856</v>
      </c>
      <c r="C5878" s="913"/>
      <c r="D5878" s="913"/>
      <c r="E5878" s="913"/>
      <c r="F5878" s="55"/>
      <c r="L5878" s="372"/>
      <c r="M5878" s="372"/>
      <c r="S5878" s="378"/>
      <c r="T5878" s="372"/>
      <c r="U5878" s="372"/>
      <c r="V5878" s="372"/>
    </row>
    <row r="5879" spans="1:22">
      <c r="A5879" s="52"/>
      <c r="B5879" s="50">
        <f t="shared" si="99"/>
        <v>5857</v>
      </c>
      <c r="C5879" s="913"/>
      <c r="D5879" s="913"/>
      <c r="E5879" s="913"/>
      <c r="F5879" s="55"/>
      <c r="L5879" s="372"/>
      <c r="M5879" s="372"/>
      <c r="S5879" s="378"/>
      <c r="T5879" s="372"/>
      <c r="U5879" s="372"/>
      <c r="V5879" s="372"/>
    </row>
    <row r="5880" spans="1:22">
      <c r="A5880" s="52"/>
      <c r="B5880" s="50">
        <f t="shared" si="99"/>
        <v>5858</v>
      </c>
      <c r="C5880" s="913"/>
      <c r="D5880" s="913"/>
      <c r="E5880" s="913"/>
      <c r="F5880" s="55"/>
      <c r="L5880" s="372"/>
      <c r="M5880" s="372"/>
      <c r="S5880" s="378"/>
      <c r="T5880" s="372"/>
      <c r="U5880" s="372"/>
      <c r="V5880" s="372"/>
    </row>
    <row r="5881" spans="1:22">
      <c r="A5881" s="52"/>
      <c r="B5881" s="50">
        <f t="shared" si="99"/>
        <v>5859</v>
      </c>
      <c r="C5881" s="913"/>
      <c r="D5881" s="913"/>
      <c r="E5881" s="913"/>
      <c r="F5881" s="55"/>
      <c r="L5881" s="372"/>
      <c r="M5881" s="372"/>
      <c r="S5881" s="378"/>
      <c r="T5881" s="372"/>
      <c r="U5881" s="372"/>
      <c r="V5881" s="372"/>
    </row>
    <row r="5882" spans="1:22">
      <c r="A5882" s="52"/>
      <c r="B5882" s="50">
        <f t="shared" si="99"/>
        <v>5860</v>
      </c>
      <c r="C5882" s="913"/>
      <c r="D5882" s="913"/>
      <c r="E5882" s="913"/>
      <c r="F5882" s="55"/>
      <c r="L5882" s="372"/>
      <c r="M5882" s="372"/>
      <c r="S5882" s="378"/>
      <c r="T5882" s="372"/>
      <c r="U5882" s="372"/>
      <c r="V5882" s="372"/>
    </row>
    <row r="5883" spans="1:22">
      <c r="A5883" s="52"/>
      <c r="B5883" s="50">
        <f t="shared" si="99"/>
        <v>5861</v>
      </c>
      <c r="C5883" s="913"/>
      <c r="D5883" s="913"/>
      <c r="E5883" s="913"/>
      <c r="F5883" s="55"/>
      <c r="L5883" s="372"/>
      <c r="M5883" s="372"/>
      <c r="S5883" s="378"/>
      <c r="T5883" s="372"/>
      <c r="U5883" s="372"/>
      <c r="V5883" s="372"/>
    </row>
    <row r="5884" spans="1:22">
      <c r="A5884" s="52"/>
      <c r="B5884" s="50">
        <f t="shared" si="99"/>
        <v>5862</v>
      </c>
      <c r="C5884" s="913"/>
      <c r="D5884" s="913"/>
      <c r="E5884" s="913"/>
      <c r="F5884" s="55"/>
      <c r="L5884" s="372"/>
      <c r="M5884" s="372"/>
      <c r="S5884" s="378"/>
      <c r="T5884" s="372"/>
      <c r="U5884" s="372"/>
      <c r="V5884" s="372"/>
    </row>
    <row r="5885" spans="1:22">
      <c r="A5885" s="52"/>
      <c r="B5885" s="50">
        <f t="shared" si="99"/>
        <v>5863</v>
      </c>
      <c r="C5885" s="913"/>
      <c r="D5885" s="913"/>
      <c r="E5885" s="913"/>
      <c r="F5885" s="55"/>
      <c r="L5885" s="372"/>
      <c r="M5885" s="372"/>
      <c r="S5885" s="378"/>
      <c r="T5885" s="372"/>
      <c r="U5885" s="372"/>
      <c r="V5885" s="372"/>
    </row>
    <row r="5886" spans="1:22">
      <c r="A5886" s="52"/>
      <c r="B5886" s="50">
        <f t="shared" si="99"/>
        <v>5864</v>
      </c>
      <c r="C5886" s="913"/>
      <c r="D5886" s="913"/>
      <c r="E5886" s="913"/>
      <c r="F5886" s="55"/>
      <c r="L5886" s="372"/>
      <c r="M5886" s="372"/>
      <c r="S5886" s="378"/>
      <c r="T5886" s="372"/>
      <c r="U5886" s="372"/>
      <c r="V5886" s="372"/>
    </row>
    <row r="5887" spans="1:22">
      <c r="A5887" s="52"/>
      <c r="B5887" s="50">
        <f t="shared" si="99"/>
        <v>5865</v>
      </c>
      <c r="C5887" s="913"/>
      <c r="D5887" s="913"/>
      <c r="E5887" s="913"/>
      <c r="F5887" s="55"/>
      <c r="L5887" s="372"/>
      <c r="M5887" s="372"/>
      <c r="S5887" s="378"/>
      <c r="T5887" s="372"/>
      <c r="U5887" s="372"/>
      <c r="V5887" s="372"/>
    </row>
    <row r="5888" spans="1:22">
      <c r="A5888" s="52"/>
      <c r="B5888" s="50">
        <f t="shared" si="99"/>
        <v>5866</v>
      </c>
      <c r="C5888" s="913"/>
      <c r="D5888" s="913"/>
      <c r="E5888" s="913"/>
      <c r="F5888" s="55"/>
      <c r="L5888" s="372"/>
      <c r="M5888" s="372"/>
      <c r="S5888" s="378"/>
      <c r="T5888" s="372"/>
      <c r="U5888" s="372"/>
      <c r="V5888" s="372"/>
    </row>
    <row r="5889" spans="1:22">
      <c r="A5889" s="52"/>
      <c r="B5889" s="50">
        <f t="shared" si="99"/>
        <v>5867</v>
      </c>
      <c r="C5889" s="913"/>
      <c r="D5889" s="913"/>
      <c r="E5889" s="913"/>
      <c r="F5889" s="55"/>
      <c r="L5889" s="372"/>
      <c r="M5889" s="372"/>
      <c r="S5889" s="378"/>
      <c r="T5889" s="372"/>
      <c r="U5889" s="372"/>
      <c r="V5889" s="372"/>
    </row>
    <row r="5890" spans="1:22">
      <c r="A5890" s="52"/>
      <c r="B5890" s="50">
        <f t="shared" si="99"/>
        <v>5868</v>
      </c>
      <c r="C5890" s="913"/>
      <c r="D5890" s="913"/>
      <c r="E5890" s="913"/>
      <c r="F5890" s="55"/>
      <c r="L5890" s="372"/>
      <c r="M5890" s="372"/>
      <c r="S5890" s="378"/>
      <c r="T5890" s="372"/>
      <c r="U5890" s="372"/>
      <c r="V5890" s="372"/>
    </row>
    <row r="5891" spans="1:22">
      <c r="A5891" s="52"/>
      <c r="B5891" s="50">
        <f t="shared" si="99"/>
        <v>5869</v>
      </c>
      <c r="C5891" s="913"/>
      <c r="D5891" s="913"/>
      <c r="E5891" s="913"/>
      <c r="F5891" s="55"/>
      <c r="L5891" s="372"/>
      <c r="M5891" s="372"/>
      <c r="S5891" s="378"/>
      <c r="T5891" s="372"/>
      <c r="U5891" s="372"/>
      <c r="V5891" s="372"/>
    </row>
    <row r="5892" spans="1:22">
      <c r="A5892" s="52"/>
      <c r="B5892" s="50">
        <f t="shared" si="99"/>
        <v>5870</v>
      </c>
      <c r="C5892" s="913"/>
      <c r="D5892" s="913"/>
      <c r="E5892" s="913"/>
      <c r="F5892" s="55"/>
      <c r="L5892" s="372"/>
      <c r="M5892" s="372"/>
      <c r="S5892" s="378"/>
      <c r="T5892" s="372"/>
      <c r="U5892" s="372"/>
      <c r="V5892" s="372"/>
    </row>
    <row r="5893" spans="1:22">
      <c r="A5893" s="52"/>
      <c r="B5893" s="50">
        <f t="shared" si="99"/>
        <v>5871</v>
      </c>
      <c r="C5893" s="913"/>
      <c r="D5893" s="913"/>
      <c r="E5893" s="913"/>
      <c r="F5893" s="55"/>
      <c r="L5893" s="372"/>
      <c r="M5893" s="372"/>
      <c r="S5893" s="378"/>
      <c r="T5893" s="372"/>
      <c r="U5893" s="372"/>
      <c r="V5893" s="372"/>
    </row>
    <row r="5894" spans="1:22">
      <c r="A5894" s="52"/>
      <c r="B5894" s="50">
        <f t="shared" si="99"/>
        <v>5872</v>
      </c>
      <c r="C5894" s="913"/>
      <c r="D5894" s="913"/>
      <c r="E5894" s="913"/>
      <c r="F5894" s="55"/>
      <c r="L5894" s="372"/>
      <c r="M5894" s="372"/>
      <c r="S5894" s="378"/>
      <c r="T5894" s="372"/>
      <c r="U5894" s="372"/>
      <c r="V5894" s="372"/>
    </row>
    <row r="5895" spans="1:22">
      <c r="A5895" s="52"/>
      <c r="B5895" s="50">
        <f t="shared" si="99"/>
        <v>5873</v>
      </c>
      <c r="C5895" s="913"/>
      <c r="D5895" s="913"/>
      <c r="E5895" s="913"/>
      <c r="F5895" s="55"/>
      <c r="L5895" s="372"/>
      <c r="M5895" s="372"/>
      <c r="S5895" s="378"/>
      <c r="T5895" s="372"/>
      <c r="U5895" s="372"/>
      <c r="V5895" s="372"/>
    </row>
    <row r="5896" spans="1:22">
      <c r="A5896" s="52"/>
      <c r="B5896" s="50">
        <f t="shared" si="99"/>
        <v>5874</v>
      </c>
      <c r="C5896" s="913"/>
      <c r="D5896" s="913"/>
      <c r="E5896" s="913"/>
      <c r="F5896" s="55"/>
      <c r="L5896" s="372"/>
      <c r="M5896" s="372"/>
      <c r="S5896" s="378"/>
      <c r="T5896" s="372"/>
      <c r="U5896" s="372"/>
      <c r="V5896" s="372"/>
    </row>
    <row r="5897" spans="1:22">
      <c r="A5897" s="52"/>
      <c r="B5897" s="50">
        <f t="shared" si="99"/>
        <v>5875</v>
      </c>
      <c r="C5897" s="913"/>
      <c r="D5897" s="913"/>
      <c r="E5897" s="913"/>
      <c r="F5897" s="55"/>
      <c r="L5897" s="372"/>
      <c r="M5897" s="372"/>
      <c r="S5897" s="378"/>
      <c r="T5897" s="372"/>
      <c r="U5897" s="372"/>
      <c r="V5897" s="372"/>
    </row>
    <row r="5898" spans="1:22">
      <c r="A5898" s="52"/>
      <c r="B5898" s="50">
        <f t="shared" si="99"/>
        <v>5876</v>
      </c>
      <c r="C5898" s="913"/>
      <c r="D5898" s="913"/>
      <c r="E5898" s="913"/>
      <c r="F5898" s="55"/>
      <c r="L5898" s="372"/>
      <c r="M5898" s="372"/>
      <c r="S5898" s="378"/>
      <c r="T5898" s="372"/>
      <c r="U5898" s="372"/>
      <c r="V5898" s="372"/>
    </row>
    <row r="5899" spans="1:22">
      <c r="A5899" s="52"/>
      <c r="B5899" s="50">
        <f t="shared" si="99"/>
        <v>5877</v>
      </c>
      <c r="C5899" s="913"/>
      <c r="D5899" s="913"/>
      <c r="E5899" s="913"/>
      <c r="F5899" s="55"/>
      <c r="L5899" s="372"/>
      <c r="M5899" s="372"/>
      <c r="S5899" s="378"/>
      <c r="T5899" s="372"/>
      <c r="U5899" s="372"/>
      <c r="V5899" s="372"/>
    </row>
    <row r="5900" spans="1:22">
      <c r="A5900" s="52"/>
      <c r="B5900" s="50">
        <f t="shared" si="99"/>
        <v>5878</v>
      </c>
      <c r="C5900" s="913"/>
      <c r="D5900" s="913"/>
      <c r="E5900" s="913"/>
      <c r="F5900" s="55"/>
      <c r="L5900" s="372"/>
      <c r="M5900" s="372"/>
      <c r="S5900" s="378"/>
      <c r="T5900" s="372"/>
      <c r="U5900" s="372"/>
      <c r="V5900" s="372"/>
    </row>
    <row r="5901" spans="1:22">
      <c r="A5901" s="52"/>
      <c r="B5901" s="50">
        <f t="shared" si="99"/>
        <v>5879</v>
      </c>
      <c r="C5901" s="913"/>
      <c r="D5901" s="913"/>
      <c r="E5901" s="913"/>
      <c r="F5901" s="55"/>
      <c r="L5901" s="372"/>
      <c r="M5901" s="372"/>
      <c r="S5901" s="378"/>
      <c r="T5901" s="372"/>
      <c r="U5901" s="372"/>
      <c r="V5901" s="372"/>
    </row>
    <row r="5902" spans="1:22">
      <c r="A5902" s="52"/>
      <c r="B5902" s="50">
        <f t="shared" si="99"/>
        <v>5880</v>
      </c>
      <c r="C5902" s="913"/>
      <c r="D5902" s="913"/>
      <c r="E5902" s="913"/>
      <c r="F5902" s="55"/>
      <c r="L5902" s="372"/>
      <c r="M5902" s="372"/>
      <c r="S5902" s="378"/>
      <c r="T5902" s="372"/>
      <c r="U5902" s="372"/>
      <c r="V5902" s="372"/>
    </row>
    <row r="5903" spans="1:22">
      <c r="A5903" s="52"/>
      <c r="B5903" s="50">
        <f t="shared" si="99"/>
        <v>5881</v>
      </c>
      <c r="C5903" s="913"/>
      <c r="D5903" s="913"/>
      <c r="E5903" s="913"/>
      <c r="F5903" s="55"/>
      <c r="L5903" s="372"/>
      <c r="M5903" s="372"/>
      <c r="S5903" s="378"/>
      <c r="T5903" s="372"/>
      <c r="U5903" s="372"/>
      <c r="V5903" s="372"/>
    </row>
    <row r="5904" spans="1:22">
      <c r="A5904" s="52"/>
      <c r="B5904" s="50">
        <f t="shared" si="99"/>
        <v>5882</v>
      </c>
      <c r="C5904" s="913"/>
      <c r="D5904" s="913"/>
      <c r="E5904" s="913"/>
      <c r="F5904" s="55"/>
      <c r="L5904" s="372"/>
      <c r="M5904" s="372"/>
      <c r="S5904" s="378"/>
      <c r="T5904" s="372"/>
      <c r="U5904" s="372"/>
      <c r="V5904" s="372"/>
    </row>
    <row r="5905" spans="1:22">
      <c r="A5905" s="52"/>
      <c r="B5905" s="50">
        <f t="shared" si="99"/>
        <v>5883</v>
      </c>
      <c r="C5905" s="913"/>
      <c r="D5905" s="913"/>
      <c r="E5905" s="913"/>
      <c r="F5905" s="55"/>
      <c r="L5905" s="372"/>
      <c r="M5905" s="372"/>
      <c r="S5905" s="378"/>
      <c r="T5905" s="372"/>
      <c r="U5905" s="372"/>
      <c r="V5905" s="372"/>
    </row>
    <row r="5906" spans="1:22">
      <c r="A5906" s="52"/>
      <c r="B5906" s="50">
        <f t="shared" si="99"/>
        <v>5884</v>
      </c>
      <c r="C5906" s="913"/>
      <c r="D5906" s="913"/>
      <c r="E5906" s="913"/>
      <c r="F5906" s="55"/>
      <c r="L5906" s="372"/>
      <c r="M5906" s="372"/>
      <c r="S5906" s="378"/>
      <c r="T5906" s="372"/>
      <c r="U5906" s="372"/>
      <c r="V5906" s="372"/>
    </row>
    <row r="5907" spans="1:22">
      <c r="A5907" s="52"/>
      <c r="B5907" s="50">
        <f t="shared" si="99"/>
        <v>5885</v>
      </c>
      <c r="C5907" s="913"/>
      <c r="D5907" s="913"/>
      <c r="E5907" s="913"/>
      <c r="F5907" s="55"/>
      <c r="L5907" s="372"/>
      <c r="M5907" s="372"/>
      <c r="S5907" s="378"/>
      <c r="T5907" s="372"/>
      <c r="U5907" s="372"/>
      <c r="V5907" s="372"/>
    </row>
    <row r="5908" spans="1:22">
      <c r="A5908" s="52"/>
      <c r="B5908" s="50">
        <f t="shared" si="99"/>
        <v>5886</v>
      </c>
      <c r="C5908" s="913"/>
      <c r="D5908" s="913"/>
      <c r="E5908" s="913"/>
      <c r="F5908" s="55"/>
      <c r="L5908" s="372"/>
      <c r="M5908" s="372"/>
      <c r="S5908" s="378"/>
      <c r="T5908" s="372"/>
      <c r="U5908" s="372"/>
      <c r="V5908" s="372"/>
    </row>
    <row r="5909" spans="1:22">
      <c r="A5909" s="52"/>
      <c r="B5909" s="50">
        <f t="shared" si="99"/>
        <v>5887</v>
      </c>
      <c r="C5909" s="913"/>
      <c r="D5909" s="913"/>
      <c r="E5909" s="913"/>
      <c r="F5909" s="55"/>
      <c r="L5909" s="372"/>
      <c r="M5909" s="372"/>
      <c r="S5909" s="378"/>
      <c r="T5909" s="372"/>
      <c r="U5909" s="372"/>
      <c r="V5909" s="372"/>
    </row>
    <row r="5910" spans="1:22">
      <c r="A5910" s="52"/>
      <c r="B5910" s="50">
        <f t="shared" si="99"/>
        <v>5888</v>
      </c>
      <c r="C5910" s="913"/>
      <c r="D5910" s="913"/>
      <c r="E5910" s="913"/>
      <c r="F5910" s="55"/>
      <c r="L5910" s="372"/>
      <c r="M5910" s="372"/>
      <c r="S5910" s="378"/>
      <c r="T5910" s="372"/>
      <c r="U5910" s="372"/>
      <c r="V5910" s="372"/>
    </row>
    <row r="5911" spans="1:22">
      <c r="A5911" s="52"/>
      <c r="B5911" s="50">
        <f t="shared" si="99"/>
        <v>5889</v>
      </c>
      <c r="C5911" s="913"/>
      <c r="D5911" s="913"/>
      <c r="E5911" s="913"/>
      <c r="F5911" s="55"/>
      <c r="L5911" s="372"/>
      <c r="M5911" s="372"/>
      <c r="S5911" s="378"/>
      <c r="T5911" s="372"/>
      <c r="U5911" s="372"/>
      <c r="V5911" s="372"/>
    </row>
    <row r="5912" spans="1:22">
      <c r="A5912" s="52"/>
      <c r="B5912" s="50">
        <f t="shared" si="99"/>
        <v>5890</v>
      </c>
      <c r="C5912" s="913"/>
      <c r="D5912" s="913"/>
      <c r="E5912" s="913"/>
      <c r="F5912" s="55"/>
      <c r="L5912" s="372"/>
      <c r="M5912" s="372"/>
      <c r="S5912" s="378"/>
      <c r="T5912" s="372"/>
      <c r="U5912" s="372"/>
      <c r="V5912" s="372"/>
    </row>
    <row r="5913" spans="1:22">
      <c r="A5913" s="52"/>
      <c r="B5913" s="50">
        <f t="shared" ref="B5913:B5976" si="100">B5912+1</f>
        <v>5891</v>
      </c>
      <c r="C5913" s="913"/>
      <c r="D5913" s="913"/>
      <c r="E5913" s="913"/>
      <c r="F5913" s="55"/>
      <c r="L5913" s="372"/>
      <c r="M5913" s="372"/>
      <c r="S5913" s="378"/>
      <c r="T5913" s="372"/>
      <c r="U5913" s="372"/>
      <c r="V5913" s="372"/>
    </row>
    <row r="5914" spans="1:22">
      <c r="A5914" s="52"/>
      <c r="B5914" s="50">
        <f t="shared" si="100"/>
        <v>5892</v>
      </c>
      <c r="C5914" s="913"/>
      <c r="D5914" s="913"/>
      <c r="E5914" s="913"/>
      <c r="F5914" s="55"/>
      <c r="L5914" s="372"/>
      <c r="M5914" s="372"/>
      <c r="S5914" s="378"/>
      <c r="T5914" s="372"/>
      <c r="U5914" s="372"/>
      <c r="V5914" s="372"/>
    </row>
    <row r="5915" spans="1:22">
      <c r="A5915" s="52"/>
      <c r="B5915" s="50">
        <f t="shared" si="100"/>
        <v>5893</v>
      </c>
      <c r="C5915" s="913"/>
      <c r="D5915" s="913"/>
      <c r="E5915" s="913"/>
      <c r="F5915" s="55"/>
      <c r="L5915" s="372"/>
      <c r="M5915" s="372"/>
      <c r="S5915" s="378"/>
      <c r="T5915" s="372"/>
      <c r="U5915" s="372"/>
      <c r="V5915" s="372"/>
    </row>
    <row r="5916" spans="1:22">
      <c r="A5916" s="52"/>
      <c r="B5916" s="50">
        <f t="shared" si="100"/>
        <v>5894</v>
      </c>
      <c r="C5916" s="913"/>
      <c r="D5916" s="913"/>
      <c r="E5916" s="913"/>
      <c r="F5916" s="55"/>
      <c r="L5916" s="372"/>
      <c r="M5916" s="372"/>
      <c r="S5916" s="378"/>
      <c r="T5916" s="372"/>
      <c r="U5916" s="372"/>
      <c r="V5916" s="372"/>
    </row>
    <row r="5917" spans="1:22">
      <c r="A5917" s="52"/>
      <c r="B5917" s="50">
        <f t="shared" si="100"/>
        <v>5895</v>
      </c>
      <c r="C5917" s="913"/>
      <c r="D5917" s="913"/>
      <c r="E5917" s="913"/>
      <c r="F5917" s="55"/>
      <c r="L5917" s="372"/>
      <c r="M5917" s="372"/>
      <c r="S5917" s="378"/>
      <c r="T5917" s="372"/>
      <c r="U5917" s="372"/>
      <c r="V5917" s="372"/>
    </row>
    <row r="5918" spans="1:22">
      <c r="A5918" s="52"/>
      <c r="B5918" s="50">
        <f t="shared" si="100"/>
        <v>5896</v>
      </c>
      <c r="C5918" s="913"/>
      <c r="D5918" s="913"/>
      <c r="E5918" s="913"/>
      <c r="F5918" s="55"/>
      <c r="L5918" s="372"/>
      <c r="M5918" s="372"/>
      <c r="S5918" s="378"/>
      <c r="T5918" s="372"/>
      <c r="U5918" s="372"/>
      <c r="V5918" s="372"/>
    </row>
    <row r="5919" spans="1:22">
      <c r="A5919" s="52"/>
      <c r="B5919" s="50">
        <f t="shared" si="100"/>
        <v>5897</v>
      </c>
      <c r="C5919" s="913"/>
      <c r="D5919" s="913"/>
      <c r="E5919" s="913"/>
      <c r="F5919" s="55"/>
      <c r="L5919" s="372"/>
      <c r="M5919" s="372"/>
      <c r="S5919" s="378"/>
      <c r="T5919" s="372"/>
      <c r="U5919" s="372"/>
      <c r="V5919" s="372"/>
    </row>
    <row r="5920" spans="1:22">
      <c r="A5920" s="52"/>
      <c r="B5920" s="50">
        <f t="shared" si="100"/>
        <v>5898</v>
      </c>
      <c r="C5920" s="913"/>
      <c r="D5920" s="913"/>
      <c r="E5920" s="913"/>
      <c r="F5920" s="55"/>
      <c r="L5920" s="372"/>
      <c r="M5920" s="372"/>
      <c r="S5920" s="378"/>
      <c r="T5920" s="372"/>
      <c r="U5920" s="372"/>
      <c r="V5920" s="372"/>
    </row>
    <row r="5921" spans="1:22">
      <c r="A5921" s="52"/>
      <c r="B5921" s="50">
        <f t="shared" si="100"/>
        <v>5899</v>
      </c>
      <c r="C5921" s="913"/>
      <c r="D5921" s="913"/>
      <c r="E5921" s="913"/>
      <c r="F5921" s="55"/>
      <c r="L5921" s="372"/>
      <c r="M5921" s="372"/>
      <c r="S5921" s="378"/>
      <c r="T5921" s="372"/>
      <c r="U5921" s="372"/>
      <c r="V5921" s="372"/>
    </row>
    <row r="5922" spans="1:22">
      <c r="A5922" s="52"/>
      <c r="B5922" s="50">
        <f t="shared" si="100"/>
        <v>5900</v>
      </c>
      <c r="C5922" s="913"/>
      <c r="D5922" s="913"/>
      <c r="E5922" s="913"/>
      <c r="F5922" s="55"/>
      <c r="L5922" s="372"/>
      <c r="M5922" s="372"/>
      <c r="S5922" s="378"/>
      <c r="T5922" s="372"/>
      <c r="U5922" s="372"/>
      <c r="V5922" s="372"/>
    </row>
    <row r="5923" spans="1:22">
      <c r="A5923" s="52"/>
      <c r="B5923" s="50">
        <f t="shared" si="100"/>
        <v>5901</v>
      </c>
      <c r="C5923" s="913"/>
      <c r="D5923" s="913"/>
      <c r="E5923" s="913"/>
      <c r="F5923" s="55"/>
      <c r="L5923" s="372"/>
      <c r="M5923" s="372"/>
      <c r="S5923" s="378"/>
      <c r="T5923" s="372"/>
      <c r="U5923" s="372"/>
      <c r="V5923" s="372"/>
    </row>
    <row r="5924" spans="1:22">
      <c r="A5924" s="52"/>
      <c r="B5924" s="50">
        <f t="shared" si="100"/>
        <v>5902</v>
      </c>
      <c r="C5924" s="913"/>
      <c r="D5924" s="913"/>
      <c r="E5924" s="913"/>
      <c r="F5924" s="55"/>
      <c r="L5924" s="372"/>
      <c r="M5924" s="372"/>
      <c r="S5924" s="378"/>
      <c r="T5924" s="372"/>
      <c r="U5924" s="372"/>
      <c r="V5924" s="372"/>
    </row>
    <row r="5925" spans="1:22">
      <c r="A5925" s="52"/>
      <c r="B5925" s="50">
        <f t="shared" si="100"/>
        <v>5903</v>
      </c>
      <c r="C5925" s="913"/>
      <c r="D5925" s="913"/>
      <c r="E5925" s="913"/>
      <c r="F5925" s="55"/>
      <c r="L5925" s="372"/>
      <c r="M5925" s="372"/>
      <c r="S5925" s="378"/>
      <c r="T5925" s="372"/>
      <c r="U5925" s="372"/>
      <c r="V5925" s="372"/>
    </row>
    <row r="5926" spans="1:22">
      <c r="A5926" s="52"/>
      <c r="B5926" s="50">
        <f t="shared" si="100"/>
        <v>5904</v>
      </c>
      <c r="C5926" s="913"/>
      <c r="D5926" s="913"/>
      <c r="E5926" s="913"/>
      <c r="F5926" s="55"/>
      <c r="L5926" s="372"/>
      <c r="M5926" s="372"/>
      <c r="S5926" s="378"/>
      <c r="T5926" s="372"/>
      <c r="U5926" s="372"/>
      <c r="V5926" s="372"/>
    </row>
    <row r="5927" spans="1:22">
      <c r="A5927" s="52"/>
      <c r="B5927" s="50">
        <f t="shared" si="100"/>
        <v>5905</v>
      </c>
      <c r="C5927" s="913"/>
      <c r="D5927" s="913"/>
      <c r="E5927" s="913"/>
      <c r="F5927" s="55"/>
      <c r="L5927" s="372"/>
      <c r="M5927" s="372"/>
      <c r="S5927" s="378"/>
      <c r="T5927" s="372"/>
      <c r="U5927" s="372"/>
      <c r="V5927" s="372"/>
    </row>
    <row r="5928" spans="1:22">
      <c r="A5928" s="52"/>
      <c r="B5928" s="50">
        <f t="shared" si="100"/>
        <v>5906</v>
      </c>
      <c r="C5928" s="913"/>
      <c r="D5928" s="913"/>
      <c r="E5928" s="913"/>
      <c r="F5928" s="55"/>
      <c r="L5928" s="372"/>
      <c r="M5928" s="372"/>
      <c r="S5928" s="378"/>
      <c r="T5928" s="372"/>
      <c r="U5928" s="372"/>
      <c r="V5928" s="372"/>
    </row>
    <row r="5929" spans="1:22">
      <c r="A5929" s="52"/>
      <c r="B5929" s="50">
        <f t="shared" si="100"/>
        <v>5907</v>
      </c>
      <c r="C5929" s="913"/>
      <c r="D5929" s="913"/>
      <c r="E5929" s="913"/>
      <c r="F5929" s="55"/>
      <c r="L5929" s="372"/>
      <c r="M5929" s="372"/>
      <c r="S5929" s="378"/>
      <c r="T5929" s="372"/>
      <c r="U5929" s="372"/>
      <c r="V5929" s="372"/>
    </row>
    <row r="5930" spans="1:22">
      <c r="A5930" s="52"/>
      <c r="B5930" s="50">
        <f t="shared" si="100"/>
        <v>5908</v>
      </c>
      <c r="C5930" s="913"/>
      <c r="D5930" s="913"/>
      <c r="E5930" s="913"/>
      <c r="F5930" s="55"/>
      <c r="L5930" s="372"/>
      <c r="M5930" s="372"/>
      <c r="S5930" s="378"/>
      <c r="T5930" s="372"/>
      <c r="U5930" s="372"/>
      <c r="V5930" s="372"/>
    </row>
    <row r="5931" spans="1:22">
      <c r="A5931" s="52"/>
      <c r="B5931" s="50">
        <f t="shared" si="100"/>
        <v>5909</v>
      </c>
      <c r="C5931" s="913"/>
      <c r="D5931" s="913"/>
      <c r="E5931" s="913"/>
      <c r="F5931" s="55"/>
      <c r="L5931" s="372"/>
      <c r="M5931" s="372"/>
      <c r="S5931" s="378"/>
      <c r="T5931" s="372"/>
      <c r="U5931" s="372"/>
      <c r="V5931" s="372"/>
    </row>
    <row r="5932" spans="1:22">
      <c r="A5932" s="52"/>
      <c r="B5932" s="50">
        <f t="shared" si="100"/>
        <v>5910</v>
      </c>
      <c r="C5932" s="913"/>
      <c r="D5932" s="913"/>
      <c r="E5932" s="913"/>
      <c r="F5932" s="55"/>
      <c r="L5932" s="372"/>
      <c r="M5932" s="372"/>
      <c r="S5932" s="378"/>
      <c r="T5932" s="372"/>
      <c r="U5932" s="372"/>
      <c r="V5932" s="372"/>
    </row>
    <row r="5933" spans="1:22">
      <c r="A5933" s="52"/>
      <c r="B5933" s="50">
        <f t="shared" si="100"/>
        <v>5911</v>
      </c>
      <c r="C5933" s="913"/>
      <c r="D5933" s="913"/>
      <c r="E5933" s="913"/>
      <c r="F5933" s="55"/>
      <c r="L5933" s="372"/>
      <c r="M5933" s="372"/>
      <c r="S5933" s="378"/>
      <c r="T5933" s="372"/>
      <c r="U5933" s="372"/>
      <c r="V5933" s="372"/>
    </row>
    <row r="5934" spans="1:22">
      <c r="A5934" s="52"/>
      <c r="B5934" s="50">
        <f t="shared" si="100"/>
        <v>5912</v>
      </c>
      <c r="C5934" s="913"/>
      <c r="D5934" s="913"/>
      <c r="E5934" s="913"/>
      <c r="F5934" s="55"/>
      <c r="L5934" s="372"/>
      <c r="M5934" s="372"/>
      <c r="S5934" s="378"/>
      <c r="T5934" s="372"/>
      <c r="U5934" s="372"/>
      <c r="V5934" s="372"/>
    </row>
    <row r="5935" spans="1:22">
      <c r="A5935" s="52"/>
      <c r="B5935" s="50">
        <f t="shared" si="100"/>
        <v>5913</v>
      </c>
      <c r="C5935" s="913"/>
      <c r="D5935" s="913"/>
      <c r="E5935" s="913"/>
      <c r="F5935" s="55"/>
      <c r="L5935" s="372"/>
      <c r="M5935" s="372"/>
      <c r="S5935" s="378"/>
      <c r="T5935" s="372"/>
      <c r="U5935" s="372"/>
      <c r="V5935" s="372"/>
    </row>
    <row r="5936" spans="1:22">
      <c r="A5936" s="52"/>
      <c r="B5936" s="50">
        <f t="shared" si="100"/>
        <v>5914</v>
      </c>
      <c r="C5936" s="913"/>
      <c r="D5936" s="913"/>
      <c r="E5936" s="913"/>
      <c r="F5936" s="55"/>
      <c r="L5936" s="372"/>
      <c r="M5936" s="372"/>
      <c r="S5936" s="378"/>
      <c r="T5936" s="372"/>
      <c r="U5936" s="372"/>
      <c r="V5936" s="372"/>
    </row>
    <row r="5937" spans="1:22">
      <c r="A5937" s="52"/>
      <c r="B5937" s="50">
        <f t="shared" si="100"/>
        <v>5915</v>
      </c>
      <c r="C5937" s="913"/>
      <c r="D5937" s="913"/>
      <c r="E5937" s="913"/>
      <c r="F5937" s="55"/>
      <c r="L5937" s="372"/>
      <c r="M5937" s="372"/>
      <c r="S5937" s="378"/>
      <c r="T5937" s="372"/>
      <c r="U5937" s="372"/>
      <c r="V5937" s="372"/>
    </row>
    <row r="5938" spans="1:22">
      <c r="A5938" s="52"/>
      <c r="B5938" s="50">
        <f t="shared" si="100"/>
        <v>5916</v>
      </c>
      <c r="C5938" s="913"/>
      <c r="D5938" s="913"/>
      <c r="E5938" s="913"/>
      <c r="F5938" s="55"/>
      <c r="L5938" s="372"/>
      <c r="M5938" s="372"/>
      <c r="S5938" s="378"/>
      <c r="T5938" s="372"/>
      <c r="U5938" s="372"/>
      <c r="V5938" s="372"/>
    </row>
    <row r="5939" spans="1:22">
      <c r="A5939" s="52"/>
      <c r="B5939" s="50">
        <f t="shared" si="100"/>
        <v>5917</v>
      </c>
      <c r="C5939" s="913"/>
      <c r="D5939" s="913"/>
      <c r="E5939" s="913"/>
      <c r="F5939" s="55"/>
      <c r="L5939" s="372"/>
      <c r="M5939" s="372"/>
      <c r="S5939" s="378"/>
      <c r="T5939" s="372"/>
      <c r="U5939" s="372"/>
      <c r="V5939" s="372"/>
    </row>
    <row r="5940" spans="1:22">
      <c r="A5940" s="52"/>
      <c r="B5940" s="50">
        <f t="shared" si="100"/>
        <v>5918</v>
      </c>
      <c r="C5940" s="913"/>
      <c r="D5940" s="913"/>
      <c r="E5940" s="913"/>
      <c r="F5940" s="55"/>
      <c r="L5940" s="372"/>
      <c r="M5940" s="372"/>
      <c r="S5940" s="378"/>
      <c r="T5940" s="372"/>
      <c r="U5940" s="372"/>
      <c r="V5940" s="372"/>
    </row>
    <row r="5941" spans="1:22">
      <c r="A5941" s="52"/>
      <c r="B5941" s="50">
        <f t="shared" si="100"/>
        <v>5919</v>
      </c>
      <c r="C5941" s="913"/>
      <c r="D5941" s="913"/>
      <c r="E5941" s="913"/>
      <c r="F5941" s="55"/>
      <c r="L5941" s="372"/>
      <c r="M5941" s="372"/>
      <c r="S5941" s="378"/>
      <c r="T5941" s="372"/>
      <c r="U5941" s="372"/>
      <c r="V5941" s="372"/>
    </row>
    <row r="5942" spans="1:22">
      <c r="A5942" s="52"/>
      <c r="B5942" s="50">
        <f t="shared" si="100"/>
        <v>5920</v>
      </c>
      <c r="C5942" s="913"/>
      <c r="D5942" s="913"/>
      <c r="E5942" s="913"/>
      <c r="F5942" s="55"/>
      <c r="L5942" s="372"/>
      <c r="M5942" s="372"/>
      <c r="S5942" s="378"/>
      <c r="T5942" s="372"/>
      <c r="U5942" s="372"/>
      <c r="V5942" s="372"/>
    </row>
    <row r="5943" spans="1:22">
      <c r="A5943" s="52"/>
      <c r="B5943" s="50">
        <f t="shared" si="100"/>
        <v>5921</v>
      </c>
      <c r="C5943" s="913"/>
      <c r="D5943" s="913"/>
      <c r="E5943" s="913"/>
      <c r="F5943" s="55"/>
      <c r="L5943" s="372"/>
      <c r="M5943" s="372"/>
      <c r="S5943" s="378"/>
      <c r="T5943" s="372"/>
      <c r="U5943" s="372"/>
      <c r="V5943" s="372"/>
    </row>
    <row r="5944" spans="1:22">
      <c r="A5944" s="52"/>
      <c r="B5944" s="50">
        <f t="shared" si="100"/>
        <v>5922</v>
      </c>
      <c r="C5944" s="913"/>
      <c r="D5944" s="913"/>
      <c r="E5944" s="913"/>
      <c r="F5944" s="55"/>
      <c r="L5944" s="372"/>
      <c r="M5944" s="372"/>
      <c r="S5944" s="378"/>
      <c r="T5944" s="372"/>
      <c r="U5944" s="372"/>
      <c r="V5944" s="372"/>
    </row>
    <row r="5945" spans="1:22">
      <c r="A5945" s="52"/>
      <c r="B5945" s="50">
        <f t="shared" si="100"/>
        <v>5923</v>
      </c>
      <c r="C5945" s="913"/>
      <c r="D5945" s="913"/>
      <c r="E5945" s="913"/>
      <c r="F5945" s="55"/>
      <c r="L5945" s="372"/>
      <c r="M5945" s="372"/>
      <c r="S5945" s="378"/>
      <c r="T5945" s="372"/>
      <c r="U5945" s="372"/>
      <c r="V5945" s="372"/>
    </row>
    <row r="5946" spans="1:22">
      <c r="A5946" s="52"/>
      <c r="B5946" s="50">
        <f t="shared" si="100"/>
        <v>5924</v>
      </c>
      <c r="C5946" s="913"/>
      <c r="D5946" s="913"/>
      <c r="E5946" s="913"/>
      <c r="F5946" s="55"/>
      <c r="L5946" s="372"/>
      <c r="M5946" s="372"/>
      <c r="S5946" s="378"/>
      <c r="T5946" s="372"/>
      <c r="U5946" s="372"/>
      <c r="V5946" s="372"/>
    </row>
    <row r="5947" spans="1:22">
      <c r="A5947" s="52"/>
      <c r="B5947" s="50">
        <f t="shared" si="100"/>
        <v>5925</v>
      </c>
      <c r="C5947" s="913"/>
      <c r="D5947" s="913"/>
      <c r="E5947" s="913"/>
      <c r="F5947" s="55"/>
      <c r="L5947" s="372"/>
      <c r="M5947" s="372"/>
      <c r="S5947" s="378"/>
      <c r="T5947" s="372"/>
      <c r="U5947" s="372"/>
      <c r="V5947" s="372"/>
    </row>
    <row r="5948" spans="1:22">
      <c r="A5948" s="52"/>
      <c r="B5948" s="50">
        <f t="shared" si="100"/>
        <v>5926</v>
      </c>
      <c r="C5948" s="913"/>
      <c r="D5948" s="913"/>
      <c r="E5948" s="913"/>
      <c r="F5948" s="55"/>
      <c r="L5948" s="372"/>
      <c r="M5948" s="372"/>
      <c r="S5948" s="378"/>
      <c r="T5948" s="372"/>
      <c r="U5948" s="372"/>
      <c r="V5948" s="372"/>
    </row>
    <row r="5949" spans="1:22">
      <c r="A5949" s="52"/>
      <c r="B5949" s="50">
        <f t="shared" si="100"/>
        <v>5927</v>
      </c>
      <c r="C5949" s="913"/>
      <c r="D5949" s="913"/>
      <c r="E5949" s="913"/>
      <c r="F5949" s="55"/>
      <c r="L5949" s="372"/>
      <c r="M5949" s="372"/>
      <c r="S5949" s="378"/>
      <c r="T5949" s="372"/>
      <c r="U5949" s="372"/>
      <c r="V5949" s="372"/>
    </row>
    <row r="5950" spans="1:22">
      <c r="A5950" s="52"/>
      <c r="B5950" s="50">
        <f t="shared" si="100"/>
        <v>5928</v>
      </c>
      <c r="C5950" s="913"/>
      <c r="D5950" s="913"/>
      <c r="E5950" s="913"/>
      <c r="F5950" s="55"/>
      <c r="L5950" s="372"/>
      <c r="M5950" s="372"/>
      <c r="S5950" s="378"/>
      <c r="T5950" s="372"/>
      <c r="U5950" s="372"/>
      <c r="V5950" s="372"/>
    </row>
    <row r="5951" spans="1:22">
      <c r="A5951" s="52"/>
      <c r="B5951" s="50">
        <f t="shared" si="100"/>
        <v>5929</v>
      </c>
      <c r="C5951" s="913"/>
      <c r="D5951" s="913"/>
      <c r="E5951" s="913"/>
      <c r="F5951" s="55"/>
      <c r="L5951" s="372"/>
      <c r="M5951" s="372"/>
      <c r="S5951" s="378"/>
      <c r="T5951" s="372"/>
      <c r="U5951" s="372"/>
      <c r="V5951" s="372"/>
    </row>
    <row r="5952" spans="1:22">
      <c r="A5952" s="52"/>
      <c r="B5952" s="50">
        <f t="shared" si="100"/>
        <v>5930</v>
      </c>
      <c r="C5952" s="913"/>
      <c r="D5952" s="913"/>
      <c r="E5952" s="913"/>
      <c r="F5952" s="55"/>
      <c r="L5952" s="372"/>
      <c r="M5952" s="372"/>
      <c r="S5952" s="378"/>
      <c r="T5952" s="372"/>
      <c r="U5952" s="372"/>
      <c r="V5952" s="372"/>
    </row>
    <row r="5953" spans="1:22">
      <c r="A5953" s="52"/>
      <c r="B5953" s="50">
        <f t="shared" si="100"/>
        <v>5931</v>
      </c>
      <c r="C5953" s="913"/>
      <c r="D5953" s="913"/>
      <c r="E5953" s="913"/>
      <c r="F5953" s="55"/>
      <c r="L5953" s="372"/>
      <c r="M5953" s="372"/>
      <c r="S5953" s="378"/>
      <c r="T5953" s="372"/>
      <c r="U5953" s="372"/>
      <c r="V5953" s="372"/>
    </row>
    <row r="5954" spans="1:22">
      <c r="A5954" s="52"/>
      <c r="B5954" s="50">
        <f t="shared" si="100"/>
        <v>5932</v>
      </c>
      <c r="C5954" s="913"/>
      <c r="D5954" s="913"/>
      <c r="E5954" s="913"/>
      <c r="F5954" s="55"/>
      <c r="L5954" s="372"/>
      <c r="M5954" s="372"/>
      <c r="S5954" s="378"/>
      <c r="T5954" s="372"/>
      <c r="U5954" s="372"/>
      <c r="V5954" s="372"/>
    </row>
    <row r="5955" spans="1:22">
      <c r="A5955" s="52"/>
      <c r="B5955" s="50">
        <f t="shared" si="100"/>
        <v>5933</v>
      </c>
      <c r="C5955" s="913"/>
      <c r="D5955" s="913"/>
      <c r="E5955" s="913"/>
      <c r="F5955" s="55"/>
      <c r="L5955" s="372"/>
      <c r="M5955" s="372"/>
      <c r="S5955" s="378"/>
      <c r="T5955" s="372"/>
      <c r="U5955" s="372"/>
      <c r="V5955" s="372"/>
    </row>
    <row r="5956" spans="1:22">
      <c r="A5956" s="52"/>
      <c r="B5956" s="50">
        <f t="shared" si="100"/>
        <v>5934</v>
      </c>
      <c r="C5956" s="913"/>
      <c r="D5956" s="913"/>
      <c r="E5956" s="913"/>
      <c r="F5956" s="55"/>
      <c r="L5956" s="372"/>
      <c r="M5956" s="372"/>
      <c r="S5956" s="378"/>
      <c r="T5956" s="372"/>
      <c r="U5956" s="372"/>
      <c r="V5956" s="372"/>
    </row>
    <row r="5957" spans="1:22">
      <c r="A5957" s="52"/>
      <c r="B5957" s="50">
        <f t="shared" si="100"/>
        <v>5935</v>
      </c>
      <c r="C5957" s="913"/>
      <c r="D5957" s="913"/>
      <c r="E5957" s="913"/>
      <c r="F5957" s="55"/>
      <c r="L5957" s="372"/>
      <c r="M5957" s="372"/>
      <c r="S5957" s="378"/>
      <c r="T5957" s="372"/>
      <c r="U5957" s="372"/>
      <c r="V5957" s="372"/>
    </row>
    <row r="5958" spans="1:22">
      <c r="A5958" s="52"/>
      <c r="B5958" s="50">
        <f t="shared" si="100"/>
        <v>5936</v>
      </c>
      <c r="C5958" s="913"/>
      <c r="D5958" s="913"/>
      <c r="E5958" s="913"/>
      <c r="F5958" s="55"/>
      <c r="L5958" s="372"/>
      <c r="M5958" s="372"/>
      <c r="S5958" s="378"/>
      <c r="T5958" s="372"/>
      <c r="U5958" s="372"/>
      <c r="V5958" s="372"/>
    </row>
    <row r="5959" spans="1:22">
      <c r="A5959" s="52"/>
      <c r="B5959" s="50">
        <f t="shared" si="100"/>
        <v>5937</v>
      </c>
      <c r="C5959" s="913"/>
      <c r="D5959" s="913"/>
      <c r="E5959" s="913"/>
      <c r="F5959" s="55"/>
      <c r="L5959" s="372"/>
      <c r="M5959" s="372"/>
      <c r="S5959" s="378"/>
      <c r="T5959" s="372"/>
      <c r="U5959" s="372"/>
      <c r="V5959" s="372"/>
    </row>
    <row r="5960" spans="1:22">
      <c r="A5960" s="52"/>
      <c r="B5960" s="50">
        <f t="shared" si="100"/>
        <v>5938</v>
      </c>
      <c r="C5960" s="913"/>
      <c r="D5960" s="913"/>
      <c r="E5960" s="913"/>
      <c r="F5960" s="55"/>
      <c r="L5960" s="372"/>
      <c r="M5960" s="372"/>
      <c r="S5960" s="378"/>
      <c r="T5960" s="372"/>
      <c r="U5960" s="372"/>
      <c r="V5960" s="372"/>
    </row>
    <row r="5961" spans="1:22">
      <c r="A5961" s="52"/>
      <c r="B5961" s="50">
        <f t="shared" si="100"/>
        <v>5939</v>
      </c>
      <c r="C5961" s="913"/>
      <c r="D5961" s="913"/>
      <c r="E5961" s="913"/>
      <c r="F5961" s="55"/>
      <c r="L5961" s="372"/>
      <c r="M5961" s="372"/>
      <c r="S5961" s="378"/>
      <c r="T5961" s="372"/>
      <c r="U5961" s="372"/>
      <c r="V5961" s="372"/>
    </row>
    <row r="5962" spans="1:22">
      <c r="A5962" s="52"/>
      <c r="B5962" s="50">
        <f t="shared" si="100"/>
        <v>5940</v>
      </c>
      <c r="C5962" s="913"/>
      <c r="D5962" s="913"/>
      <c r="E5962" s="913"/>
      <c r="F5962" s="55"/>
      <c r="L5962" s="372"/>
      <c r="M5962" s="372"/>
      <c r="S5962" s="378"/>
      <c r="T5962" s="372"/>
      <c r="U5962" s="372"/>
      <c r="V5962" s="372"/>
    </row>
    <row r="5963" spans="1:22">
      <c r="A5963" s="52"/>
      <c r="B5963" s="50">
        <f t="shared" si="100"/>
        <v>5941</v>
      </c>
      <c r="C5963" s="913"/>
      <c r="D5963" s="913"/>
      <c r="E5963" s="913"/>
      <c r="F5963" s="55"/>
      <c r="L5963" s="372"/>
      <c r="M5963" s="372"/>
      <c r="S5963" s="378"/>
      <c r="T5963" s="372"/>
      <c r="U5963" s="372"/>
      <c r="V5963" s="372"/>
    </row>
    <row r="5964" spans="1:22">
      <c r="A5964" s="52"/>
      <c r="B5964" s="50">
        <f t="shared" si="100"/>
        <v>5942</v>
      </c>
      <c r="C5964" s="913"/>
      <c r="D5964" s="913"/>
      <c r="E5964" s="913"/>
      <c r="F5964" s="55"/>
      <c r="L5964" s="372"/>
      <c r="M5964" s="372"/>
      <c r="S5964" s="378"/>
      <c r="T5964" s="372"/>
      <c r="U5964" s="372"/>
      <c r="V5964" s="372"/>
    </row>
    <row r="5965" spans="1:22">
      <c r="A5965" s="52"/>
      <c r="B5965" s="50">
        <f t="shared" si="100"/>
        <v>5943</v>
      </c>
      <c r="C5965" s="913"/>
      <c r="D5965" s="913"/>
      <c r="E5965" s="913"/>
      <c r="F5965" s="55"/>
      <c r="L5965" s="372"/>
      <c r="M5965" s="372"/>
      <c r="S5965" s="378"/>
      <c r="T5965" s="372"/>
      <c r="U5965" s="372"/>
      <c r="V5965" s="372"/>
    </row>
    <row r="5966" spans="1:22">
      <c r="A5966" s="52"/>
      <c r="B5966" s="50">
        <f t="shared" si="100"/>
        <v>5944</v>
      </c>
      <c r="C5966" s="913"/>
      <c r="D5966" s="913"/>
      <c r="E5966" s="913"/>
      <c r="F5966" s="55"/>
      <c r="L5966" s="372"/>
      <c r="M5966" s="372"/>
      <c r="S5966" s="378"/>
      <c r="T5966" s="372"/>
      <c r="U5966" s="372"/>
      <c r="V5966" s="372"/>
    </row>
    <row r="5967" spans="1:22">
      <c r="A5967" s="52"/>
      <c r="B5967" s="50">
        <f t="shared" si="100"/>
        <v>5945</v>
      </c>
      <c r="C5967" s="913"/>
      <c r="D5967" s="913"/>
      <c r="E5967" s="913"/>
      <c r="F5967" s="55"/>
      <c r="L5967" s="372"/>
      <c r="M5967" s="372"/>
      <c r="S5967" s="378"/>
      <c r="T5967" s="372"/>
      <c r="U5967" s="372"/>
      <c r="V5967" s="372"/>
    </row>
    <row r="5968" spans="1:22">
      <c r="A5968" s="52"/>
      <c r="B5968" s="50">
        <f t="shared" si="100"/>
        <v>5946</v>
      </c>
      <c r="C5968" s="913"/>
      <c r="D5968" s="913"/>
      <c r="E5968" s="913"/>
      <c r="F5968" s="55"/>
      <c r="L5968" s="372"/>
      <c r="M5968" s="372"/>
      <c r="S5968" s="378"/>
      <c r="T5968" s="372"/>
      <c r="U5968" s="372"/>
      <c r="V5968" s="372"/>
    </row>
    <row r="5969" spans="1:22">
      <c r="A5969" s="52"/>
      <c r="B5969" s="50">
        <f t="shared" si="100"/>
        <v>5947</v>
      </c>
      <c r="C5969" s="913"/>
      <c r="D5969" s="913"/>
      <c r="E5969" s="913"/>
      <c r="F5969" s="55"/>
      <c r="L5969" s="372"/>
      <c r="M5969" s="372"/>
      <c r="S5969" s="378"/>
      <c r="T5969" s="372"/>
      <c r="U5969" s="372"/>
      <c r="V5969" s="372"/>
    </row>
    <row r="5970" spans="1:22">
      <c r="A5970" s="52"/>
      <c r="B5970" s="50">
        <f t="shared" si="100"/>
        <v>5948</v>
      </c>
      <c r="C5970" s="913"/>
      <c r="D5970" s="913"/>
      <c r="E5970" s="913"/>
      <c r="F5970" s="55"/>
      <c r="L5970" s="372"/>
      <c r="M5970" s="372"/>
      <c r="S5970" s="378"/>
      <c r="T5970" s="372"/>
      <c r="U5970" s="372"/>
      <c r="V5970" s="372"/>
    </row>
    <row r="5971" spans="1:22">
      <c r="A5971" s="52"/>
      <c r="B5971" s="50">
        <f t="shared" si="100"/>
        <v>5949</v>
      </c>
      <c r="C5971" s="913"/>
      <c r="D5971" s="913"/>
      <c r="E5971" s="913"/>
      <c r="F5971" s="55"/>
      <c r="L5971" s="372"/>
      <c r="M5971" s="372"/>
      <c r="S5971" s="378"/>
      <c r="T5971" s="372"/>
      <c r="U5971" s="372"/>
      <c r="V5971" s="372"/>
    </row>
    <row r="5972" spans="1:22">
      <c r="A5972" s="52"/>
      <c r="B5972" s="50">
        <f t="shared" si="100"/>
        <v>5950</v>
      </c>
      <c r="C5972" s="913"/>
      <c r="D5972" s="913"/>
      <c r="E5972" s="913"/>
      <c r="F5972" s="55"/>
      <c r="L5972" s="372"/>
      <c r="M5972" s="372"/>
      <c r="S5972" s="378"/>
      <c r="T5972" s="372"/>
      <c r="U5972" s="372"/>
      <c r="V5972" s="372"/>
    </row>
    <row r="5973" spans="1:22">
      <c r="A5973" s="52"/>
      <c r="B5973" s="50">
        <f t="shared" si="100"/>
        <v>5951</v>
      </c>
      <c r="C5973" s="913"/>
      <c r="D5973" s="913"/>
      <c r="E5973" s="913"/>
      <c r="F5973" s="55"/>
      <c r="L5973" s="372"/>
      <c r="M5973" s="372"/>
      <c r="S5973" s="378"/>
      <c r="T5973" s="372"/>
      <c r="U5973" s="372"/>
      <c r="V5973" s="372"/>
    </row>
    <row r="5974" spans="1:22">
      <c r="A5974" s="52"/>
      <c r="B5974" s="50">
        <f t="shared" si="100"/>
        <v>5952</v>
      </c>
      <c r="C5974" s="913"/>
      <c r="D5974" s="913"/>
      <c r="E5974" s="913"/>
      <c r="F5974" s="55"/>
      <c r="L5974" s="372"/>
      <c r="M5974" s="372"/>
      <c r="S5974" s="378"/>
      <c r="T5974" s="372"/>
      <c r="U5974" s="372"/>
      <c r="V5974" s="372"/>
    </row>
    <row r="5975" spans="1:22">
      <c r="A5975" s="52"/>
      <c r="B5975" s="50">
        <f t="shared" si="100"/>
        <v>5953</v>
      </c>
      <c r="C5975" s="913"/>
      <c r="D5975" s="913"/>
      <c r="E5975" s="913"/>
      <c r="F5975" s="55"/>
      <c r="L5975" s="372"/>
      <c r="M5975" s="372"/>
      <c r="S5975" s="378"/>
      <c r="T5975" s="372"/>
      <c r="U5975" s="372"/>
      <c r="V5975" s="372"/>
    </row>
    <row r="5976" spans="1:22">
      <c r="A5976" s="52"/>
      <c r="B5976" s="50">
        <f t="shared" si="100"/>
        <v>5954</v>
      </c>
      <c r="C5976" s="913"/>
      <c r="D5976" s="913"/>
      <c r="E5976" s="913"/>
      <c r="F5976" s="55"/>
      <c r="L5976" s="372"/>
      <c r="M5976" s="372"/>
      <c r="S5976" s="378"/>
      <c r="T5976" s="372"/>
      <c r="U5976" s="372"/>
      <c r="V5976" s="372"/>
    </row>
    <row r="5977" spans="1:22">
      <c r="A5977" s="52"/>
      <c r="B5977" s="50">
        <f t="shared" ref="B5977:B6040" si="101">B5976+1</f>
        <v>5955</v>
      </c>
      <c r="C5977" s="913"/>
      <c r="D5977" s="913"/>
      <c r="E5977" s="913"/>
      <c r="F5977" s="55"/>
      <c r="L5977" s="372"/>
      <c r="M5977" s="372"/>
      <c r="S5977" s="378"/>
      <c r="T5977" s="372"/>
      <c r="U5977" s="372"/>
      <c r="V5977" s="372"/>
    </row>
    <row r="5978" spans="1:22">
      <c r="A5978" s="52"/>
      <c r="B5978" s="50">
        <f t="shared" si="101"/>
        <v>5956</v>
      </c>
      <c r="C5978" s="913"/>
      <c r="D5978" s="913"/>
      <c r="E5978" s="913"/>
      <c r="F5978" s="55"/>
      <c r="L5978" s="372"/>
      <c r="M5978" s="372"/>
      <c r="S5978" s="378"/>
      <c r="T5978" s="372"/>
      <c r="U5978" s="372"/>
      <c r="V5978" s="372"/>
    </row>
    <row r="5979" spans="1:22">
      <c r="A5979" s="52"/>
      <c r="B5979" s="50">
        <f t="shared" si="101"/>
        <v>5957</v>
      </c>
      <c r="C5979" s="913"/>
      <c r="D5979" s="913"/>
      <c r="E5979" s="913"/>
      <c r="F5979" s="55"/>
      <c r="L5979" s="372"/>
      <c r="M5979" s="372"/>
      <c r="S5979" s="378"/>
      <c r="T5979" s="372"/>
      <c r="U5979" s="372"/>
      <c r="V5979" s="372"/>
    </row>
    <row r="5980" spans="1:22">
      <c r="A5980" s="52"/>
      <c r="B5980" s="50">
        <f t="shared" si="101"/>
        <v>5958</v>
      </c>
      <c r="C5980" s="913"/>
      <c r="D5980" s="913"/>
      <c r="E5980" s="913"/>
      <c r="F5980" s="55"/>
      <c r="L5980" s="372"/>
      <c r="M5980" s="372"/>
      <c r="S5980" s="378"/>
      <c r="T5980" s="372"/>
      <c r="U5980" s="372"/>
      <c r="V5980" s="372"/>
    </row>
    <row r="5981" spans="1:22">
      <c r="A5981" s="52"/>
      <c r="B5981" s="50">
        <f t="shared" si="101"/>
        <v>5959</v>
      </c>
      <c r="C5981" s="913"/>
      <c r="D5981" s="913"/>
      <c r="E5981" s="913"/>
      <c r="F5981" s="55"/>
      <c r="L5981" s="372"/>
      <c r="M5981" s="372"/>
      <c r="S5981" s="378"/>
      <c r="T5981" s="372"/>
      <c r="U5981" s="372"/>
      <c r="V5981" s="372"/>
    </row>
    <row r="5982" spans="1:22">
      <c r="A5982" s="52"/>
      <c r="B5982" s="50">
        <f t="shared" si="101"/>
        <v>5960</v>
      </c>
      <c r="C5982" s="913"/>
      <c r="D5982" s="913"/>
      <c r="E5982" s="913"/>
      <c r="F5982" s="55"/>
      <c r="L5982" s="372"/>
      <c r="M5982" s="372"/>
      <c r="S5982" s="378"/>
      <c r="T5982" s="372"/>
      <c r="U5982" s="372"/>
      <c r="V5982" s="372"/>
    </row>
    <row r="5983" spans="1:22">
      <c r="A5983" s="52"/>
      <c r="B5983" s="50">
        <f t="shared" si="101"/>
        <v>5961</v>
      </c>
      <c r="C5983" s="913"/>
      <c r="D5983" s="913"/>
      <c r="E5983" s="913"/>
      <c r="F5983" s="55"/>
      <c r="L5983" s="372"/>
      <c r="M5983" s="372"/>
      <c r="S5983" s="378"/>
      <c r="T5983" s="372"/>
      <c r="U5983" s="372"/>
      <c r="V5983" s="372"/>
    </row>
    <row r="5984" spans="1:22">
      <c r="A5984" s="52"/>
      <c r="B5984" s="50">
        <f t="shared" si="101"/>
        <v>5962</v>
      </c>
      <c r="C5984" s="913"/>
      <c r="D5984" s="913"/>
      <c r="E5984" s="913"/>
      <c r="F5984" s="55"/>
      <c r="L5984" s="372"/>
      <c r="M5984" s="372"/>
      <c r="S5984" s="378"/>
      <c r="T5984" s="372"/>
      <c r="U5984" s="372"/>
      <c r="V5984" s="372"/>
    </row>
    <row r="5985" spans="1:22">
      <c r="A5985" s="52"/>
      <c r="B5985" s="50">
        <f t="shared" si="101"/>
        <v>5963</v>
      </c>
      <c r="C5985" s="913"/>
      <c r="D5985" s="913"/>
      <c r="E5985" s="913"/>
      <c r="F5985" s="55"/>
      <c r="L5985" s="372"/>
      <c r="M5985" s="372"/>
      <c r="S5985" s="378"/>
      <c r="T5985" s="372"/>
      <c r="U5985" s="372"/>
      <c r="V5985" s="372"/>
    </row>
    <row r="5986" spans="1:22">
      <c r="A5986" s="52"/>
      <c r="B5986" s="50">
        <f t="shared" si="101"/>
        <v>5964</v>
      </c>
      <c r="C5986" s="913"/>
      <c r="D5986" s="913"/>
      <c r="E5986" s="913"/>
      <c r="F5986" s="55"/>
      <c r="L5986" s="372"/>
      <c r="M5986" s="372"/>
      <c r="S5986" s="378"/>
      <c r="T5986" s="372"/>
      <c r="U5986" s="372"/>
      <c r="V5986" s="372"/>
    </row>
    <row r="5987" spans="1:22">
      <c r="A5987" s="52"/>
      <c r="B5987" s="50">
        <f t="shared" si="101"/>
        <v>5965</v>
      </c>
      <c r="C5987" s="913"/>
      <c r="D5987" s="913"/>
      <c r="E5987" s="913"/>
      <c r="F5987" s="55"/>
      <c r="L5987" s="372"/>
      <c r="M5987" s="372"/>
      <c r="S5987" s="378"/>
      <c r="T5987" s="372"/>
      <c r="U5987" s="372"/>
      <c r="V5987" s="372"/>
    </row>
    <row r="5988" spans="1:22">
      <c r="A5988" s="52"/>
      <c r="B5988" s="50">
        <f t="shared" si="101"/>
        <v>5966</v>
      </c>
      <c r="C5988" s="913"/>
      <c r="D5988" s="913"/>
      <c r="E5988" s="913"/>
      <c r="F5988" s="55"/>
      <c r="L5988" s="372"/>
      <c r="M5988" s="372"/>
      <c r="S5988" s="378"/>
      <c r="T5988" s="372"/>
      <c r="U5988" s="372"/>
      <c r="V5988" s="372"/>
    </row>
    <row r="5989" spans="1:22">
      <c r="A5989" s="52"/>
      <c r="B5989" s="50">
        <f t="shared" si="101"/>
        <v>5967</v>
      </c>
      <c r="C5989" s="913"/>
      <c r="D5989" s="913"/>
      <c r="E5989" s="913"/>
      <c r="F5989" s="55"/>
      <c r="L5989" s="372"/>
      <c r="M5989" s="372"/>
      <c r="S5989" s="378"/>
      <c r="T5989" s="372"/>
      <c r="U5989" s="372"/>
      <c r="V5989" s="372"/>
    </row>
    <row r="5990" spans="1:22">
      <c r="A5990" s="52"/>
      <c r="B5990" s="50">
        <f t="shared" si="101"/>
        <v>5968</v>
      </c>
      <c r="C5990" s="913"/>
      <c r="D5990" s="913"/>
      <c r="E5990" s="913"/>
      <c r="F5990" s="55"/>
      <c r="L5990" s="372"/>
      <c r="M5990" s="372"/>
      <c r="S5990" s="378"/>
      <c r="T5990" s="372"/>
      <c r="U5990" s="372"/>
      <c r="V5990" s="372"/>
    </row>
    <row r="5991" spans="1:22">
      <c r="A5991" s="52"/>
      <c r="B5991" s="50">
        <f t="shared" si="101"/>
        <v>5969</v>
      </c>
      <c r="C5991" s="913"/>
      <c r="D5991" s="913"/>
      <c r="E5991" s="913"/>
      <c r="F5991" s="55"/>
      <c r="L5991" s="372"/>
      <c r="M5991" s="372"/>
      <c r="S5991" s="378"/>
      <c r="T5991" s="372"/>
      <c r="U5991" s="372"/>
      <c r="V5991" s="372"/>
    </row>
    <row r="5992" spans="1:22">
      <c r="A5992" s="52"/>
      <c r="B5992" s="50">
        <f t="shared" si="101"/>
        <v>5970</v>
      </c>
      <c r="C5992" s="913"/>
      <c r="D5992" s="913"/>
      <c r="E5992" s="913"/>
      <c r="F5992" s="55"/>
      <c r="L5992" s="372"/>
      <c r="M5992" s="372"/>
      <c r="S5992" s="378"/>
      <c r="T5992" s="372"/>
      <c r="U5992" s="372"/>
      <c r="V5992" s="372"/>
    </row>
    <row r="5993" spans="1:22">
      <c r="A5993" s="52"/>
      <c r="B5993" s="50">
        <f t="shared" si="101"/>
        <v>5971</v>
      </c>
      <c r="C5993" s="913"/>
      <c r="D5993" s="913"/>
      <c r="E5993" s="913"/>
      <c r="F5993" s="55"/>
      <c r="L5993" s="372"/>
      <c r="M5993" s="372"/>
      <c r="S5993" s="378"/>
      <c r="T5993" s="372"/>
      <c r="U5993" s="372"/>
      <c r="V5993" s="372"/>
    </row>
    <row r="5994" spans="1:22">
      <c r="A5994" s="52"/>
      <c r="B5994" s="50">
        <f t="shared" si="101"/>
        <v>5972</v>
      </c>
      <c r="C5994" s="913"/>
      <c r="D5994" s="913"/>
      <c r="E5994" s="913"/>
      <c r="F5994" s="55"/>
      <c r="L5994" s="372"/>
      <c r="M5994" s="372"/>
      <c r="S5994" s="378"/>
      <c r="T5994" s="372"/>
      <c r="U5994" s="372"/>
      <c r="V5994" s="372"/>
    </row>
    <row r="5995" spans="1:22">
      <c r="A5995" s="52"/>
      <c r="B5995" s="50">
        <f t="shared" si="101"/>
        <v>5973</v>
      </c>
      <c r="C5995" s="913"/>
      <c r="D5995" s="913"/>
      <c r="E5995" s="913"/>
      <c r="F5995" s="55"/>
      <c r="L5995" s="372"/>
      <c r="M5995" s="372"/>
      <c r="S5995" s="378"/>
      <c r="T5995" s="372"/>
      <c r="U5995" s="372"/>
      <c r="V5995" s="372"/>
    </row>
    <row r="5996" spans="1:22">
      <c r="A5996" s="52"/>
      <c r="B5996" s="50">
        <f t="shared" si="101"/>
        <v>5974</v>
      </c>
      <c r="C5996" s="913"/>
      <c r="D5996" s="913"/>
      <c r="E5996" s="913"/>
      <c r="F5996" s="55"/>
      <c r="L5996" s="372"/>
      <c r="M5996" s="372"/>
      <c r="S5996" s="378"/>
      <c r="T5996" s="372"/>
      <c r="U5996" s="372"/>
      <c r="V5996" s="372"/>
    </row>
    <row r="5997" spans="1:22">
      <c r="A5997" s="52"/>
      <c r="B5997" s="50">
        <f t="shared" si="101"/>
        <v>5975</v>
      </c>
      <c r="C5997" s="913"/>
      <c r="D5997" s="913"/>
      <c r="E5997" s="913"/>
      <c r="F5997" s="55"/>
      <c r="L5997" s="372"/>
      <c r="M5997" s="372"/>
      <c r="S5997" s="378"/>
      <c r="T5997" s="372"/>
      <c r="U5997" s="372"/>
      <c r="V5997" s="372"/>
    </row>
    <row r="5998" spans="1:22">
      <c r="A5998" s="52"/>
      <c r="B5998" s="50">
        <f t="shared" si="101"/>
        <v>5976</v>
      </c>
      <c r="C5998" s="913"/>
      <c r="D5998" s="913"/>
      <c r="E5998" s="913"/>
      <c r="F5998" s="55"/>
      <c r="L5998" s="372"/>
      <c r="M5998" s="372"/>
      <c r="S5998" s="378"/>
      <c r="T5998" s="372"/>
      <c r="U5998" s="372"/>
      <c r="V5998" s="372"/>
    </row>
    <row r="5999" spans="1:22">
      <c r="A5999" s="52"/>
      <c r="B5999" s="50">
        <f t="shared" si="101"/>
        <v>5977</v>
      </c>
      <c r="C5999" s="913"/>
      <c r="D5999" s="913"/>
      <c r="E5999" s="913"/>
      <c r="F5999" s="55"/>
      <c r="L5999" s="372"/>
      <c r="M5999" s="372"/>
      <c r="S5999" s="378"/>
      <c r="T5999" s="372"/>
      <c r="U5999" s="372"/>
      <c r="V5999" s="372"/>
    </row>
    <row r="6000" spans="1:22">
      <c r="A6000" s="52"/>
      <c r="B6000" s="50">
        <f t="shared" si="101"/>
        <v>5978</v>
      </c>
      <c r="C6000" s="913"/>
      <c r="D6000" s="913"/>
      <c r="E6000" s="913"/>
      <c r="F6000" s="55"/>
      <c r="L6000" s="372"/>
      <c r="M6000" s="372"/>
      <c r="S6000" s="378"/>
      <c r="T6000" s="372"/>
      <c r="U6000" s="372"/>
      <c r="V6000" s="372"/>
    </row>
    <row r="6001" spans="1:22">
      <c r="A6001" s="52"/>
      <c r="B6001" s="50">
        <f t="shared" si="101"/>
        <v>5979</v>
      </c>
      <c r="C6001" s="913"/>
      <c r="D6001" s="913"/>
      <c r="E6001" s="913"/>
      <c r="F6001" s="55"/>
      <c r="L6001" s="372"/>
      <c r="M6001" s="372"/>
      <c r="S6001" s="378"/>
      <c r="T6001" s="372"/>
      <c r="U6001" s="372"/>
      <c r="V6001" s="372"/>
    </row>
    <row r="6002" spans="1:22">
      <c r="A6002" s="52"/>
      <c r="B6002" s="50">
        <f t="shared" si="101"/>
        <v>5980</v>
      </c>
      <c r="C6002" s="913"/>
      <c r="D6002" s="913"/>
      <c r="E6002" s="913"/>
      <c r="F6002" s="55"/>
      <c r="L6002" s="372"/>
      <c r="M6002" s="372"/>
      <c r="S6002" s="378"/>
      <c r="T6002" s="372"/>
      <c r="U6002" s="372"/>
      <c r="V6002" s="372"/>
    </row>
    <row r="6003" spans="1:22">
      <c r="A6003" s="52"/>
      <c r="B6003" s="50">
        <f t="shared" si="101"/>
        <v>5981</v>
      </c>
      <c r="C6003" s="913"/>
      <c r="D6003" s="913"/>
      <c r="E6003" s="913"/>
      <c r="F6003" s="55"/>
      <c r="L6003" s="372"/>
      <c r="M6003" s="372"/>
      <c r="S6003" s="378"/>
      <c r="T6003" s="372"/>
      <c r="U6003" s="372"/>
      <c r="V6003" s="372"/>
    </row>
    <row r="6004" spans="1:22">
      <c r="A6004" s="52"/>
      <c r="B6004" s="50">
        <f t="shared" si="101"/>
        <v>5982</v>
      </c>
      <c r="C6004" s="913"/>
      <c r="D6004" s="913"/>
      <c r="E6004" s="913"/>
      <c r="F6004" s="55"/>
      <c r="L6004" s="372"/>
      <c r="M6004" s="372"/>
      <c r="S6004" s="378"/>
      <c r="T6004" s="372"/>
      <c r="U6004" s="372"/>
      <c r="V6004" s="372"/>
    </row>
    <row r="6005" spans="1:22">
      <c r="A6005" s="52"/>
      <c r="B6005" s="50">
        <f t="shared" si="101"/>
        <v>5983</v>
      </c>
      <c r="C6005" s="913"/>
      <c r="D6005" s="913"/>
      <c r="E6005" s="913"/>
      <c r="F6005" s="55"/>
      <c r="L6005" s="372"/>
      <c r="M6005" s="372"/>
      <c r="S6005" s="378"/>
      <c r="T6005" s="372"/>
      <c r="U6005" s="372"/>
      <c r="V6005" s="372"/>
    </row>
    <row r="6006" spans="1:22">
      <c r="A6006" s="52"/>
      <c r="B6006" s="50">
        <f t="shared" si="101"/>
        <v>5984</v>
      </c>
      <c r="C6006" s="913"/>
      <c r="D6006" s="913"/>
      <c r="E6006" s="913"/>
      <c r="F6006" s="55"/>
      <c r="L6006" s="372"/>
      <c r="M6006" s="372"/>
      <c r="S6006" s="378"/>
      <c r="T6006" s="372"/>
      <c r="U6006" s="372"/>
      <c r="V6006" s="372"/>
    </row>
    <row r="6007" spans="1:22">
      <c r="A6007" s="52"/>
      <c r="B6007" s="50">
        <f t="shared" si="101"/>
        <v>5985</v>
      </c>
      <c r="C6007" s="913"/>
      <c r="D6007" s="913"/>
      <c r="E6007" s="913"/>
      <c r="F6007" s="55"/>
      <c r="L6007" s="372"/>
      <c r="M6007" s="372"/>
      <c r="S6007" s="378"/>
      <c r="T6007" s="372"/>
      <c r="U6007" s="372"/>
      <c r="V6007" s="372"/>
    </row>
    <row r="6008" spans="1:22">
      <c r="A6008" s="52"/>
      <c r="B6008" s="50">
        <f t="shared" si="101"/>
        <v>5986</v>
      </c>
      <c r="C6008" s="913"/>
      <c r="D6008" s="913"/>
      <c r="E6008" s="913"/>
      <c r="F6008" s="55"/>
      <c r="L6008" s="372"/>
      <c r="M6008" s="372"/>
      <c r="S6008" s="378"/>
      <c r="T6008" s="372"/>
      <c r="U6008" s="372"/>
      <c r="V6008" s="372"/>
    </row>
    <row r="6009" spans="1:22">
      <c r="A6009" s="52"/>
      <c r="B6009" s="50">
        <f t="shared" si="101"/>
        <v>5987</v>
      </c>
      <c r="C6009" s="913"/>
      <c r="D6009" s="913"/>
      <c r="E6009" s="913"/>
      <c r="F6009" s="55"/>
      <c r="L6009" s="372"/>
      <c r="M6009" s="372"/>
      <c r="S6009" s="378"/>
      <c r="T6009" s="372"/>
      <c r="U6009" s="372"/>
      <c r="V6009" s="372"/>
    </row>
    <row r="6010" spans="1:22">
      <c r="A6010" s="52"/>
      <c r="B6010" s="50">
        <f t="shared" si="101"/>
        <v>5988</v>
      </c>
      <c r="C6010" s="913"/>
      <c r="D6010" s="913"/>
      <c r="E6010" s="913"/>
      <c r="F6010" s="55"/>
      <c r="L6010" s="372"/>
      <c r="M6010" s="372"/>
      <c r="S6010" s="378"/>
      <c r="T6010" s="372"/>
      <c r="U6010" s="372"/>
      <c r="V6010" s="372"/>
    </row>
    <row r="6011" spans="1:22">
      <c r="A6011" s="52"/>
      <c r="B6011" s="50">
        <f t="shared" si="101"/>
        <v>5989</v>
      </c>
      <c r="C6011" s="913"/>
      <c r="D6011" s="913"/>
      <c r="E6011" s="913"/>
      <c r="F6011" s="55"/>
      <c r="L6011" s="372"/>
      <c r="M6011" s="372"/>
      <c r="S6011" s="378"/>
      <c r="T6011" s="372"/>
      <c r="U6011" s="372"/>
      <c r="V6011" s="372"/>
    </row>
    <row r="6012" spans="1:22">
      <c r="A6012" s="52"/>
      <c r="B6012" s="50">
        <f t="shared" si="101"/>
        <v>5990</v>
      </c>
      <c r="C6012" s="913"/>
      <c r="D6012" s="913"/>
      <c r="E6012" s="913"/>
      <c r="F6012" s="55"/>
      <c r="L6012" s="372"/>
      <c r="M6012" s="372"/>
      <c r="S6012" s="378"/>
      <c r="T6012" s="372"/>
      <c r="U6012" s="372"/>
      <c r="V6012" s="372"/>
    </row>
    <row r="6013" spans="1:22">
      <c r="A6013" s="52"/>
      <c r="B6013" s="50">
        <f t="shared" si="101"/>
        <v>5991</v>
      </c>
      <c r="C6013" s="913"/>
      <c r="D6013" s="913"/>
      <c r="E6013" s="913"/>
      <c r="F6013" s="55"/>
      <c r="L6013" s="372"/>
      <c r="M6013" s="372"/>
      <c r="S6013" s="378"/>
      <c r="T6013" s="372"/>
      <c r="U6013" s="372"/>
      <c r="V6013" s="372"/>
    </row>
    <row r="6014" spans="1:22">
      <c r="A6014" s="52"/>
      <c r="B6014" s="50">
        <f t="shared" si="101"/>
        <v>5992</v>
      </c>
      <c r="C6014" s="913"/>
      <c r="D6014" s="913"/>
      <c r="E6014" s="913"/>
      <c r="F6014" s="55"/>
      <c r="L6014" s="372"/>
      <c r="M6014" s="372"/>
      <c r="S6014" s="378"/>
      <c r="T6014" s="372"/>
      <c r="U6014" s="372"/>
      <c r="V6014" s="372"/>
    </row>
    <row r="6015" spans="1:22">
      <c r="A6015" s="52"/>
      <c r="B6015" s="50">
        <f t="shared" si="101"/>
        <v>5993</v>
      </c>
      <c r="C6015" s="913"/>
      <c r="D6015" s="913"/>
      <c r="E6015" s="913"/>
      <c r="F6015" s="55"/>
      <c r="L6015" s="372"/>
      <c r="M6015" s="372"/>
      <c r="S6015" s="378"/>
      <c r="T6015" s="372"/>
      <c r="U6015" s="372"/>
      <c r="V6015" s="372"/>
    </row>
    <row r="6016" spans="1:22">
      <c r="A6016" s="52"/>
      <c r="B6016" s="50">
        <f t="shared" si="101"/>
        <v>5994</v>
      </c>
      <c r="C6016" s="913"/>
      <c r="D6016" s="913"/>
      <c r="E6016" s="913"/>
      <c r="F6016" s="55"/>
      <c r="L6016" s="372"/>
      <c r="M6016" s="372"/>
      <c r="S6016" s="378"/>
      <c r="T6016" s="372"/>
      <c r="U6016" s="372"/>
      <c r="V6016" s="372"/>
    </row>
    <row r="6017" spans="1:22">
      <c r="A6017" s="52"/>
      <c r="B6017" s="50">
        <f t="shared" si="101"/>
        <v>5995</v>
      </c>
      <c r="C6017" s="913"/>
      <c r="D6017" s="913"/>
      <c r="E6017" s="913"/>
      <c r="F6017" s="55"/>
      <c r="L6017" s="372"/>
      <c r="M6017" s="372"/>
      <c r="S6017" s="378"/>
      <c r="T6017" s="372"/>
      <c r="U6017" s="372"/>
      <c r="V6017" s="372"/>
    </row>
    <row r="6018" spans="1:22">
      <c r="A6018" s="52"/>
      <c r="B6018" s="50">
        <f t="shared" si="101"/>
        <v>5996</v>
      </c>
      <c r="C6018" s="913"/>
      <c r="D6018" s="913"/>
      <c r="E6018" s="913"/>
      <c r="F6018" s="55"/>
      <c r="L6018" s="372"/>
      <c r="M6018" s="372"/>
      <c r="S6018" s="378"/>
      <c r="T6018" s="372"/>
      <c r="U6018" s="372"/>
      <c r="V6018" s="372"/>
    </row>
    <row r="6019" spans="1:22">
      <c r="A6019" s="52"/>
      <c r="B6019" s="50">
        <f t="shared" si="101"/>
        <v>5997</v>
      </c>
      <c r="C6019" s="913"/>
      <c r="D6019" s="913"/>
      <c r="E6019" s="913"/>
      <c r="F6019" s="55"/>
      <c r="L6019" s="372"/>
      <c r="M6019" s="372"/>
      <c r="S6019" s="378"/>
      <c r="T6019" s="372"/>
      <c r="U6019" s="372"/>
      <c r="V6019" s="372"/>
    </row>
    <row r="6020" spans="1:22">
      <c r="A6020" s="52"/>
      <c r="B6020" s="50">
        <f t="shared" si="101"/>
        <v>5998</v>
      </c>
      <c r="C6020" s="913"/>
      <c r="D6020" s="913"/>
      <c r="E6020" s="913"/>
      <c r="F6020" s="55"/>
      <c r="L6020" s="372"/>
      <c r="M6020" s="372"/>
      <c r="S6020" s="378"/>
      <c r="T6020" s="372"/>
      <c r="U6020" s="372"/>
      <c r="V6020" s="372"/>
    </row>
    <row r="6021" spans="1:22">
      <c r="A6021" s="52"/>
      <c r="B6021" s="50">
        <f t="shared" si="101"/>
        <v>5999</v>
      </c>
      <c r="C6021" s="913"/>
      <c r="D6021" s="913"/>
      <c r="E6021" s="913"/>
      <c r="F6021" s="55"/>
      <c r="L6021" s="372"/>
      <c r="M6021" s="372"/>
      <c r="S6021" s="378"/>
      <c r="T6021" s="372"/>
      <c r="U6021" s="372"/>
      <c r="V6021" s="372"/>
    </row>
    <row r="6022" spans="1:22">
      <c r="A6022" s="52"/>
      <c r="B6022" s="50">
        <f t="shared" si="101"/>
        <v>6000</v>
      </c>
      <c r="C6022" s="913"/>
      <c r="D6022" s="913"/>
      <c r="E6022" s="913"/>
      <c r="F6022" s="55"/>
      <c r="L6022" s="372"/>
      <c r="M6022" s="372"/>
      <c r="S6022" s="378"/>
      <c r="T6022" s="372"/>
      <c r="U6022" s="372"/>
      <c r="V6022" s="372"/>
    </row>
    <row r="6023" spans="1:22">
      <c r="A6023" s="52"/>
      <c r="B6023" s="50">
        <f t="shared" si="101"/>
        <v>6001</v>
      </c>
      <c r="C6023" s="913"/>
      <c r="D6023" s="913"/>
      <c r="E6023" s="913"/>
      <c r="F6023" s="55"/>
      <c r="L6023" s="372"/>
      <c r="M6023" s="372"/>
      <c r="S6023" s="378"/>
      <c r="T6023" s="372"/>
      <c r="U6023" s="372"/>
      <c r="V6023" s="372"/>
    </row>
    <row r="6024" spans="1:22">
      <c r="A6024" s="52"/>
      <c r="B6024" s="50">
        <f t="shared" si="101"/>
        <v>6002</v>
      </c>
      <c r="C6024" s="913"/>
      <c r="D6024" s="913"/>
      <c r="E6024" s="913"/>
      <c r="F6024" s="55"/>
      <c r="L6024" s="372"/>
      <c r="M6024" s="372"/>
      <c r="S6024" s="378"/>
      <c r="T6024" s="372"/>
      <c r="U6024" s="372"/>
      <c r="V6024" s="372"/>
    </row>
    <row r="6025" spans="1:22">
      <c r="A6025" s="52"/>
      <c r="B6025" s="50">
        <f t="shared" si="101"/>
        <v>6003</v>
      </c>
      <c r="C6025" s="913"/>
      <c r="D6025" s="913"/>
      <c r="E6025" s="913"/>
      <c r="F6025" s="55"/>
      <c r="L6025" s="372"/>
      <c r="M6025" s="372"/>
      <c r="S6025" s="378"/>
      <c r="T6025" s="372"/>
      <c r="U6025" s="372"/>
      <c r="V6025" s="372"/>
    </row>
    <row r="6026" spans="1:22">
      <c r="A6026" s="52"/>
      <c r="B6026" s="50">
        <f t="shared" si="101"/>
        <v>6004</v>
      </c>
      <c r="C6026" s="913"/>
      <c r="D6026" s="913"/>
      <c r="E6026" s="913"/>
      <c r="F6026" s="55"/>
      <c r="L6026" s="372"/>
      <c r="M6026" s="372"/>
      <c r="S6026" s="378"/>
      <c r="T6026" s="372"/>
      <c r="U6026" s="372"/>
      <c r="V6026" s="372"/>
    </row>
    <row r="6027" spans="1:22">
      <c r="A6027" s="52"/>
      <c r="B6027" s="50">
        <f t="shared" si="101"/>
        <v>6005</v>
      </c>
      <c r="C6027" s="913"/>
      <c r="D6027" s="913"/>
      <c r="E6027" s="913"/>
      <c r="F6027" s="55"/>
      <c r="L6027" s="372"/>
      <c r="M6027" s="372"/>
      <c r="S6027" s="378"/>
      <c r="T6027" s="372"/>
      <c r="U6027" s="372"/>
      <c r="V6027" s="372"/>
    </row>
    <row r="6028" spans="1:22">
      <c r="A6028" s="52"/>
      <c r="B6028" s="50">
        <f t="shared" si="101"/>
        <v>6006</v>
      </c>
      <c r="C6028" s="913"/>
      <c r="D6028" s="913"/>
      <c r="E6028" s="913"/>
      <c r="F6028" s="55"/>
      <c r="L6028" s="372"/>
      <c r="M6028" s="372"/>
      <c r="S6028" s="378"/>
      <c r="T6028" s="372"/>
      <c r="U6028" s="372"/>
      <c r="V6028" s="372"/>
    </row>
    <row r="6029" spans="1:22">
      <c r="A6029" s="52"/>
      <c r="B6029" s="50">
        <f t="shared" si="101"/>
        <v>6007</v>
      </c>
      <c r="C6029" s="913"/>
      <c r="D6029" s="913"/>
      <c r="E6029" s="913"/>
      <c r="F6029" s="55"/>
      <c r="L6029" s="372"/>
      <c r="M6029" s="372"/>
      <c r="S6029" s="378"/>
      <c r="T6029" s="372"/>
      <c r="U6029" s="372"/>
      <c r="V6029" s="372"/>
    </row>
    <row r="6030" spans="1:22">
      <c r="A6030" s="52"/>
      <c r="B6030" s="50">
        <f t="shared" si="101"/>
        <v>6008</v>
      </c>
      <c r="C6030" s="913"/>
      <c r="D6030" s="913"/>
      <c r="E6030" s="913"/>
      <c r="F6030" s="55"/>
      <c r="L6030" s="372"/>
      <c r="M6030" s="372"/>
      <c r="S6030" s="378"/>
      <c r="T6030" s="372"/>
      <c r="U6030" s="372"/>
      <c r="V6030" s="372"/>
    </row>
    <row r="6031" spans="1:22">
      <c r="A6031" s="52"/>
      <c r="B6031" s="50">
        <f t="shared" si="101"/>
        <v>6009</v>
      </c>
      <c r="C6031" s="913"/>
      <c r="D6031" s="913"/>
      <c r="E6031" s="913"/>
      <c r="F6031" s="55"/>
      <c r="L6031" s="372"/>
      <c r="M6031" s="372"/>
      <c r="S6031" s="378"/>
      <c r="T6031" s="372"/>
      <c r="U6031" s="372"/>
      <c r="V6031" s="372"/>
    </row>
    <row r="6032" spans="1:22">
      <c r="A6032" s="52"/>
      <c r="B6032" s="50">
        <f t="shared" si="101"/>
        <v>6010</v>
      </c>
      <c r="C6032" s="913"/>
      <c r="D6032" s="913"/>
      <c r="E6032" s="913"/>
      <c r="F6032" s="55"/>
      <c r="L6032" s="372"/>
      <c r="M6032" s="372"/>
      <c r="S6032" s="378"/>
      <c r="T6032" s="372"/>
      <c r="U6032" s="372"/>
      <c r="V6032" s="372"/>
    </row>
    <row r="6033" spans="1:22">
      <c r="A6033" s="52"/>
      <c r="B6033" s="50">
        <f t="shared" si="101"/>
        <v>6011</v>
      </c>
      <c r="C6033" s="913"/>
      <c r="D6033" s="913"/>
      <c r="E6033" s="913"/>
      <c r="F6033" s="55"/>
      <c r="L6033" s="372"/>
      <c r="M6033" s="372"/>
      <c r="S6033" s="378"/>
      <c r="T6033" s="372"/>
      <c r="U6033" s="372"/>
      <c r="V6033" s="372"/>
    </row>
    <row r="6034" spans="1:22">
      <c r="A6034" s="52"/>
      <c r="B6034" s="50">
        <f t="shared" si="101"/>
        <v>6012</v>
      </c>
      <c r="C6034" s="913"/>
      <c r="D6034" s="913"/>
      <c r="E6034" s="913"/>
      <c r="F6034" s="55"/>
      <c r="L6034" s="372"/>
      <c r="M6034" s="372"/>
      <c r="S6034" s="378"/>
      <c r="T6034" s="372"/>
      <c r="U6034" s="372"/>
      <c r="V6034" s="372"/>
    </row>
    <row r="6035" spans="1:22">
      <c r="A6035" s="52"/>
      <c r="B6035" s="50">
        <f t="shared" si="101"/>
        <v>6013</v>
      </c>
      <c r="C6035" s="913"/>
      <c r="D6035" s="913"/>
      <c r="E6035" s="913"/>
      <c r="F6035" s="55"/>
      <c r="L6035" s="372"/>
      <c r="M6035" s="372"/>
      <c r="S6035" s="378"/>
      <c r="T6035" s="372"/>
      <c r="U6035" s="372"/>
      <c r="V6035" s="372"/>
    </row>
    <row r="6036" spans="1:22">
      <c r="A6036" s="52"/>
      <c r="B6036" s="50">
        <f t="shared" si="101"/>
        <v>6014</v>
      </c>
      <c r="C6036" s="913"/>
      <c r="D6036" s="913"/>
      <c r="E6036" s="913"/>
      <c r="F6036" s="55"/>
      <c r="L6036" s="372"/>
      <c r="M6036" s="372"/>
      <c r="S6036" s="378"/>
      <c r="T6036" s="372"/>
      <c r="U6036" s="372"/>
      <c r="V6036" s="372"/>
    </row>
    <row r="6037" spans="1:22">
      <c r="A6037" s="52"/>
      <c r="B6037" s="50">
        <f t="shared" si="101"/>
        <v>6015</v>
      </c>
      <c r="C6037" s="913"/>
      <c r="D6037" s="913"/>
      <c r="E6037" s="913"/>
      <c r="F6037" s="55"/>
      <c r="L6037" s="372"/>
      <c r="M6037" s="372"/>
      <c r="S6037" s="378"/>
      <c r="T6037" s="372"/>
      <c r="U6037" s="372"/>
      <c r="V6037" s="372"/>
    </row>
    <row r="6038" spans="1:22">
      <c r="A6038" s="52"/>
      <c r="B6038" s="50">
        <f t="shared" si="101"/>
        <v>6016</v>
      </c>
      <c r="C6038" s="913"/>
      <c r="D6038" s="913"/>
      <c r="E6038" s="913"/>
      <c r="F6038" s="55"/>
      <c r="L6038" s="372"/>
      <c r="M6038" s="372"/>
      <c r="S6038" s="378"/>
      <c r="T6038" s="372"/>
      <c r="U6038" s="372"/>
      <c r="V6038" s="372"/>
    </row>
    <row r="6039" spans="1:22">
      <c r="A6039" s="52"/>
      <c r="B6039" s="50">
        <f t="shared" si="101"/>
        <v>6017</v>
      </c>
      <c r="C6039" s="913"/>
      <c r="D6039" s="913"/>
      <c r="E6039" s="913"/>
      <c r="F6039" s="55"/>
      <c r="L6039" s="372"/>
      <c r="M6039" s="372"/>
      <c r="S6039" s="378"/>
      <c r="T6039" s="372"/>
      <c r="U6039" s="372"/>
      <c r="V6039" s="372"/>
    </row>
    <row r="6040" spans="1:22">
      <c r="A6040" s="52"/>
      <c r="B6040" s="50">
        <f t="shared" si="101"/>
        <v>6018</v>
      </c>
      <c r="C6040" s="913"/>
      <c r="D6040" s="913"/>
      <c r="E6040" s="913"/>
      <c r="F6040" s="55"/>
      <c r="L6040" s="372"/>
      <c r="M6040" s="372"/>
      <c r="S6040" s="378"/>
      <c r="T6040" s="372"/>
      <c r="U6040" s="372"/>
      <c r="V6040" s="372"/>
    </row>
    <row r="6041" spans="1:22">
      <c r="A6041" s="52"/>
      <c r="B6041" s="50">
        <f t="shared" ref="B6041:B6104" si="102">B6040+1</f>
        <v>6019</v>
      </c>
      <c r="C6041" s="913"/>
      <c r="D6041" s="913"/>
      <c r="E6041" s="913"/>
      <c r="F6041" s="55"/>
      <c r="L6041" s="372"/>
      <c r="M6041" s="372"/>
      <c r="S6041" s="378"/>
      <c r="T6041" s="372"/>
      <c r="U6041" s="372"/>
      <c r="V6041" s="372"/>
    </row>
    <row r="6042" spans="1:22">
      <c r="A6042" s="52"/>
      <c r="B6042" s="50">
        <f t="shared" si="102"/>
        <v>6020</v>
      </c>
      <c r="C6042" s="913"/>
      <c r="D6042" s="913"/>
      <c r="E6042" s="913"/>
      <c r="F6042" s="55"/>
      <c r="L6042" s="372"/>
      <c r="M6042" s="372"/>
      <c r="S6042" s="378"/>
      <c r="T6042" s="372"/>
      <c r="U6042" s="372"/>
      <c r="V6042" s="372"/>
    </row>
    <row r="6043" spans="1:22">
      <c r="A6043" s="52"/>
      <c r="B6043" s="50">
        <f t="shared" si="102"/>
        <v>6021</v>
      </c>
      <c r="C6043" s="913"/>
      <c r="D6043" s="913"/>
      <c r="E6043" s="913"/>
      <c r="F6043" s="55"/>
      <c r="L6043" s="372"/>
      <c r="M6043" s="372"/>
      <c r="S6043" s="378"/>
      <c r="T6043" s="372"/>
      <c r="U6043" s="372"/>
      <c r="V6043" s="372"/>
    </row>
    <row r="6044" spans="1:22">
      <c r="A6044" s="52"/>
      <c r="B6044" s="50">
        <f t="shared" si="102"/>
        <v>6022</v>
      </c>
      <c r="C6044" s="913"/>
      <c r="D6044" s="913"/>
      <c r="E6044" s="913"/>
      <c r="F6044" s="55"/>
      <c r="L6044" s="372"/>
      <c r="M6044" s="372"/>
      <c r="S6044" s="378"/>
      <c r="T6044" s="372"/>
      <c r="U6044" s="372"/>
      <c r="V6044" s="372"/>
    </row>
    <row r="6045" spans="1:22">
      <c r="A6045" s="52"/>
      <c r="B6045" s="50">
        <f t="shared" si="102"/>
        <v>6023</v>
      </c>
      <c r="C6045" s="913"/>
      <c r="D6045" s="913"/>
      <c r="E6045" s="913"/>
      <c r="F6045" s="55"/>
      <c r="L6045" s="372"/>
      <c r="M6045" s="372"/>
      <c r="S6045" s="378"/>
      <c r="T6045" s="372"/>
      <c r="U6045" s="372"/>
      <c r="V6045" s="372"/>
    </row>
    <row r="6046" spans="1:22">
      <c r="A6046" s="52"/>
      <c r="B6046" s="50">
        <f t="shared" si="102"/>
        <v>6024</v>
      </c>
      <c r="C6046" s="913"/>
      <c r="D6046" s="913"/>
      <c r="E6046" s="913"/>
      <c r="F6046" s="55"/>
      <c r="L6046" s="372"/>
      <c r="M6046" s="372"/>
      <c r="S6046" s="378"/>
      <c r="T6046" s="372"/>
      <c r="U6046" s="372"/>
      <c r="V6046" s="372"/>
    </row>
    <row r="6047" spans="1:22">
      <c r="A6047" s="52"/>
      <c r="B6047" s="50">
        <f t="shared" si="102"/>
        <v>6025</v>
      </c>
      <c r="C6047" s="913"/>
      <c r="D6047" s="913"/>
      <c r="E6047" s="913"/>
      <c r="F6047" s="55"/>
      <c r="L6047" s="372"/>
      <c r="M6047" s="372"/>
      <c r="S6047" s="378"/>
      <c r="T6047" s="372"/>
      <c r="U6047" s="372"/>
      <c r="V6047" s="372"/>
    </row>
    <row r="6048" spans="1:22">
      <c r="A6048" s="52"/>
      <c r="B6048" s="50">
        <f t="shared" si="102"/>
        <v>6026</v>
      </c>
      <c r="C6048" s="913"/>
      <c r="D6048" s="913"/>
      <c r="E6048" s="913"/>
      <c r="F6048" s="55"/>
      <c r="L6048" s="372"/>
      <c r="M6048" s="372"/>
      <c r="S6048" s="378"/>
      <c r="T6048" s="372"/>
      <c r="U6048" s="372"/>
      <c r="V6048" s="372"/>
    </row>
    <row r="6049" spans="1:22">
      <c r="A6049" s="52"/>
      <c r="B6049" s="50">
        <f t="shared" si="102"/>
        <v>6027</v>
      </c>
      <c r="C6049" s="913"/>
      <c r="D6049" s="913"/>
      <c r="E6049" s="913"/>
      <c r="F6049" s="55"/>
      <c r="L6049" s="372"/>
      <c r="M6049" s="372"/>
      <c r="S6049" s="378"/>
      <c r="T6049" s="372"/>
      <c r="U6049" s="372"/>
      <c r="V6049" s="372"/>
    </row>
    <row r="6050" spans="1:22">
      <c r="A6050" s="52"/>
      <c r="B6050" s="50">
        <f t="shared" si="102"/>
        <v>6028</v>
      </c>
      <c r="C6050" s="913"/>
      <c r="D6050" s="913"/>
      <c r="E6050" s="913"/>
      <c r="F6050" s="55"/>
      <c r="L6050" s="372"/>
      <c r="M6050" s="372"/>
      <c r="S6050" s="378"/>
      <c r="T6050" s="372"/>
      <c r="U6050" s="372"/>
      <c r="V6050" s="372"/>
    </row>
    <row r="6051" spans="1:22">
      <c r="A6051" s="52"/>
      <c r="B6051" s="50">
        <f t="shared" si="102"/>
        <v>6029</v>
      </c>
      <c r="C6051" s="913"/>
      <c r="D6051" s="913"/>
      <c r="E6051" s="913"/>
      <c r="F6051" s="55"/>
      <c r="L6051" s="372"/>
      <c r="M6051" s="372"/>
      <c r="S6051" s="378"/>
      <c r="T6051" s="372"/>
      <c r="U6051" s="372"/>
      <c r="V6051" s="372"/>
    </row>
    <row r="6052" spans="1:22">
      <c r="A6052" s="52"/>
      <c r="B6052" s="50">
        <f t="shared" si="102"/>
        <v>6030</v>
      </c>
      <c r="C6052" s="913"/>
      <c r="D6052" s="913"/>
      <c r="E6052" s="913"/>
      <c r="F6052" s="55"/>
      <c r="L6052" s="372"/>
      <c r="M6052" s="372"/>
      <c r="S6052" s="378"/>
      <c r="T6052" s="372"/>
      <c r="U6052" s="372"/>
      <c r="V6052" s="372"/>
    </row>
    <row r="6053" spans="1:22">
      <c r="A6053" s="52"/>
      <c r="B6053" s="50">
        <f t="shared" si="102"/>
        <v>6031</v>
      </c>
      <c r="C6053" s="913"/>
      <c r="D6053" s="913"/>
      <c r="E6053" s="913"/>
      <c r="F6053" s="55"/>
      <c r="L6053" s="372"/>
      <c r="M6053" s="372"/>
      <c r="S6053" s="378"/>
      <c r="T6053" s="372"/>
      <c r="U6053" s="372"/>
      <c r="V6053" s="372"/>
    </row>
    <row r="6054" spans="1:22">
      <c r="A6054" s="52"/>
      <c r="B6054" s="50">
        <f t="shared" si="102"/>
        <v>6032</v>
      </c>
      <c r="C6054" s="913"/>
      <c r="D6054" s="913"/>
      <c r="E6054" s="913"/>
      <c r="F6054" s="55"/>
      <c r="L6054" s="372"/>
      <c r="M6054" s="372"/>
      <c r="S6054" s="378"/>
      <c r="T6054" s="372"/>
      <c r="U6054" s="372"/>
      <c r="V6054" s="372"/>
    </row>
    <row r="6055" spans="1:22">
      <c r="A6055" s="52"/>
      <c r="B6055" s="50">
        <f t="shared" si="102"/>
        <v>6033</v>
      </c>
      <c r="C6055" s="913"/>
      <c r="D6055" s="913"/>
      <c r="E6055" s="913"/>
      <c r="F6055" s="55"/>
      <c r="L6055" s="372"/>
      <c r="M6055" s="372"/>
      <c r="S6055" s="378"/>
      <c r="T6055" s="372"/>
      <c r="U6055" s="372"/>
      <c r="V6055" s="372"/>
    </row>
    <row r="6056" spans="1:22">
      <c r="A6056" s="52"/>
      <c r="B6056" s="50">
        <f t="shared" si="102"/>
        <v>6034</v>
      </c>
      <c r="C6056" s="913"/>
      <c r="D6056" s="913"/>
      <c r="E6056" s="913"/>
      <c r="F6056" s="55"/>
      <c r="L6056" s="372"/>
      <c r="M6056" s="372"/>
      <c r="S6056" s="378"/>
      <c r="T6056" s="372"/>
      <c r="U6056" s="372"/>
      <c r="V6056" s="372"/>
    </row>
    <row r="6057" spans="1:22">
      <c r="A6057" s="52"/>
      <c r="B6057" s="50">
        <f t="shared" si="102"/>
        <v>6035</v>
      </c>
      <c r="C6057" s="913"/>
      <c r="D6057" s="913"/>
      <c r="E6057" s="913"/>
      <c r="F6057" s="55"/>
      <c r="L6057" s="372"/>
      <c r="M6057" s="372"/>
      <c r="S6057" s="378"/>
      <c r="T6057" s="372"/>
      <c r="U6057" s="372"/>
      <c r="V6057" s="372"/>
    </row>
    <row r="6058" spans="1:22">
      <c r="A6058" s="52"/>
      <c r="B6058" s="50">
        <f t="shared" si="102"/>
        <v>6036</v>
      </c>
      <c r="C6058" s="913"/>
      <c r="D6058" s="913"/>
      <c r="E6058" s="913"/>
      <c r="F6058" s="55"/>
      <c r="L6058" s="372"/>
      <c r="M6058" s="372"/>
      <c r="S6058" s="378"/>
      <c r="T6058" s="372"/>
      <c r="U6058" s="372"/>
      <c r="V6058" s="372"/>
    </row>
    <row r="6059" spans="1:22">
      <c r="A6059" s="52"/>
      <c r="B6059" s="50">
        <f t="shared" si="102"/>
        <v>6037</v>
      </c>
      <c r="C6059" s="913"/>
      <c r="D6059" s="913"/>
      <c r="E6059" s="913"/>
      <c r="F6059" s="55"/>
      <c r="L6059" s="372"/>
      <c r="M6059" s="372"/>
      <c r="S6059" s="378"/>
      <c r="T6059" s="372"/>
      <c r="U6059" s="372"/>
      <c r="V6059" s="372"/>
    </row>
    <row r="6060" spans="1:22">
      <c r="A6060" s="52"/>
      <c r="B6060" s="50">
        <f t="shared" si="102"/>
        <v>6038</v>
      </c>
      <c r="C6060" s="913"/>
      <c r="D6060" s="913"/>
      <c r="E6060" s="913"/>
      <c r="F6060" s="55"/>
      <c r="L6060" s="372"/>
      <c r="M6060" s="372"/>
      <c r="S6060" s="378"/>
      <c r="T6060" s="372"/>
      <c r="U6060" s="372"/>
      <c r="V6060" s="372"/>
    </row>
    <row r="6061" spans="1:22">
      <c r="A6061" s="52"/>
      <c r="B6061" s="50">
        <f t="shared" si="102"/>
        <v>6039</v>
      </c>
      <c r="C6061" s="913"/>
      <c r="D6061" s="913"/>
      <c r="E6061" s="913"/>
      <c r="F6061" s="55"/>
      <c r="L6061" s="372"/>
      <c r="M6061" s="372"/>
      <c r="S6061" s="378"/>
      <c r="T6061" s="372"/>
      <c r="U6061" s="372"/>
      <c r="V6061" s="372"/>
    </row>
    <row r="6062" spans="1:22">
      <c r="A6062" s="52"/>
      <c r="B6062" s="50">
        <f t="shared" si="102"/>
        <v>6040</v>
      </c>
      <c r="C6062" s="913"/>
      <c r="D6062" s="913"/>
      <c r="E6062" s="913"/>
      <c r="F6062" s="55"/>
      <c r="L6062" s="372"/>
      <c r="M6062" s="372"/>
      <c r="S6062" s="378"/>
      <c r="T6062" s="372"/>
      <c r="U6062" s="372"/>
      <c r="V6062" s="372"/>
    </row>
    <row r="6063" spans="1:22">
      <c r="A6063" s="52"/>
      <c r="B6063" s="50">
        <f t="shared" si="102"/>
        <v>6041</v>
      </c>
      <c r="C6063" s="913"/>
      <c r="D6063" s="913"/>
      <c r="E6063" s="913"/>
      <c r="F6063" s="55"/>
      <c r="L6063" s="372"/>
      <c r="M6063" s="372"/>
      <c r="S6063" s="378"/>
      <c r="T6063" s="372"/>
      <c r="U6063" s="372"/>
      <c r="V6063" s="372"/>
    </row>
    <row r="6064" spans="1:22">
      <c r="A6064" s="52"/>
      <c r="B6064" s="50">
        <f t="shared" si="102"/>
        <v>6042</v>
      </c>
      <c r="C6064" s="913"/>
      <c r="D6064" s="913"/>
      <c r="E6064" s="913"/>
      <c r="F6064" s="55"/>
      <c r="L6064" s="372"/>
      <c r="M6064" s="372"/>
      <c r="S6064" s="378"/>
      <c r="T6064" s="372"/>
      <c r="U6064" s="372"/>
      <c r="V6064" s="372"/>
    </row>
    <row r="6065" spans="1:22">
      <c r="A6065" s="52"/>
      <c r="B6065" s="50">
        <f t="shared" si="102"/>
        <v>6043</v>
      </c>
      <c r="C6065" s="913"/>
      <c r="D6065" s="913"/>
      <c r="E6065" s="913"/>
      <c r="F6065" s="55"/>
      <c r="L6065" s="372"/>
      <c r="M6065" s="372"/>
      <c r="S6065" s="378"/>
      <c r="T6065" s="372"/>
      <c r="U6065" s="372"/>
      <c r="V6065" s="372"/>
    </row>
    <row r="6066" spans="1:22">
      <c r="A6066" s="52"/>
      <c r="B6066" s="50">
        <f t="shared" si="102"/>
        <v>6044</v>
      </c>
      <c r="C6066" s="913"/>
      <c r="D6066" s="913"/>
      <c r="E6066" s="913"/>
      <c r="F6066" s="55"/>
      <c r="L6066" s="372"/>
      <c r="M6066" s="372"/>
      <c r="S6066" s="378"/>
      <c r="T6066" s="372"/>
      <c r="U6066" s="372"/>
      <c r="V6066" s="372"/>
    </row>
    <row r="6067" spans="1:22">
      <c r="A6067" s="52"/>
      <c r="B6067" s="50">
        <f t="shared" si="102"/>
        <v>6045</v>
      </c>
      <c r="C6067" s="913"/>
      <c r="D6067" s="913"/>
      <c r="E6067" s="913"/>
      <c r="F6067" s="55"/>
      <c r="L6067" s="372"/>
      <c r="M6067" s="372"/>
      <c r="S6067" s="378"/>
      <c r="T6067" s="372"/>
      <c r="U6067" s="372"/>
      <c r="V6067" s="372"/>
    </row>
    <row r="6068" spans="1:22">
      <c r="A6068" s="52"/>
      <c r="B6068" s="50">
        <f t="shared" si="102"/>
        <v>6046</v>
      </c>
      <c r="C6068" s="913"/>
      <c r="D6068" s="913"/>
      <c r="E6068" s="913"/>
      <c r="F6068" s="55"/>
      <c r="L6068" s="372"/>
      <c r="M6068" s="372"/>
      <c r="S6068" s="378"/>
      <c r="T6068" s="372"/>
      <c r="U6068" s="372"/>
      <c r="V6068" s="372"/>
    </row>
    <row r="6069" spans="1:22">
      <c r="A6069" s="52"/>
      <c r="B6069" s="50">
        <f t="shared" si="102"/>
        <v>6047</v>
      </c>
      <c r="C6069" s="913"/>
      <c r="D6069" s="913"/>
      <c r="E6069" s="913"/>
      <c r="F6069" s="55"/>
      <c r="L6069" s="372"/>
      <c r="M6069" s="372"/>
      <c r="S6069" s="378"/>
      <c r="T6069" s="372"/>
      <c r="U6069" s="372"/>
      <c r="V6069" s="372"/>
    </row>
    <row r="6070" spans="1:22">
      <c r="A6070" s="52"/>
      <c r="B6070" s="50">
        <f t="shared" si="102"/>
        <v>6048</v>
      </c>
      <c r="C6070" s="913"/>
      <c r="D6070" s="913"/>
      <c r="E6070" s="913"/>
      <c r="F6070" s="55"/>
      <c r="L6070" s="372"/>
      <c r="M6070" s="372"/>
      <c r="S6070" s="378"/>
      <c r="T6070" s="372"/>
      <c r="U6070" s="372"/>
      <c r="V6070" s="372"/>
    </row>
    <row r="6071" spans="1:22">
      <c r="A6071" s="52"/>
      <c r="B6071" s="50">
        <f t="shared" si="102"/>
        <v>6049</v>
      </c>
      <c r="C6071" s="913"/>
      <c r="D6071" s="913"/>
      <c r="E6071" s="913"/>
      <c r="F6071" s="55"/>
      <c r="L6071" s="372"/>
      <c r="M6071" s="372"/>
      <c r="S6071" s="378"/>
      <c r="T6071" s="372"/>
      <c r="U6071" s="372"/>
      <c r="V6071" s="372"/>
    </row>
    <row r="6072" spans="1:22">
      <c r="A6072" s="52"/>
      <c r="B6072" s="50">
        <f t="shared" si="102"/>
        <v>6050</v>
      </c>
      <c r="C6072" s="913"/>
      <c r="D6072" s="913"/>
      <c r="E6072" s="913"/>
      <c r="F6072" s="55"/>
      <c r="L6072" s="372"/>
      <c r="M6072" s="372"/>
      <c r="S6072" s="378"/>
      <c r="T6072" s="372"/>
      <c r="U6072" s="372"/>
      <c r="V6072" s="372"/>
    </row>
    <row r="6073" spans="1:22">
      <c r="A6073" s="52"/>
      <c r="B6073" s="50">
        <f t="shared" si="102"/>
        <v>6051</v>
      </c>
      <c r="C6073" s="913"/>
      <c r="D6073" s="913"/>
      <c r="E6073" s="913"/>
      <c r="F6073" s="55"/>
      <c r="L6073" s="372"/>
      <c r="M6073" s="372"/>
      <c r="S6073" s="378"/>
      <c r="T6073" s="372"/>
      <c r="U6073" s="372"/>
      <c r="V6073" s="372"/>
    </row>
    <row r="6074" spans="1:22">
      <c r="A6074" s="52"/>
      <c r="B6074" s="50">
        <f t="shared" si="102"/>
        <v>6052</v>
      </c>
      <c r="C6074" s="913"/>
      <c r="D6074" s="913"/>
      <c r="E6074" s="913"/>
      <c r="F6074" s="55"/>
      <c r="L6074" s="372"/>
      <c r="M6074" s="372"/>
      <c r="S6074" s="378"/>
      <c r="T6074" s="372"/>
      <c r="U6074" s="372"/>
      <c r="V6074" s="372"/>
    </row>
    <row r="6075" spans="1:22">
      <c r="A6075" s="52"/>
      <c r="B6075" s="50">
        <f t="shared" si="102"/>
        <v>6053</v>
      </c>
      <c r="C6075" s="913"/>
      <c r="D6075" s="913"/>
      <c r="E6075" s="913"/>
      <c r="F6075" s="55"/>
      <c r="L6075" s="372"/>
      <c r="M6075" s="372"/>
      <c r="S6075" s="378"/>
      <c r="T6075" s="372"/>
      <c r="U6075" s="372"/>
      <c r="V6075" s="372"/>
    </row>
    <row r="6076" spans="1:22">
      <c r="A6076" s="52"/>
      <c r="B6076" s="50">
        <f t="shared" si="102"/>
        <v>6054</v>
      </c>
      <c r="C6076" s="913"/>
      <c r="D6076" s="913"/>
      <c r="E6076" s="913"/>
      <c r="F6076" s="55"/>
      <c r="L6076" s="372"/>
      <c r="M6076" s="372"/>
      <c r="S6076" s="378"/>
      <c r="T6076" s="372"/>
      <c r="U6076" s="372"/>
      <c r="V6076" s="372"/>
    </row>
    <row r="6077" spans="1:22">
      <c r="A6077" s="52"/>
      <c r="B6077" s="50">
        <f t="shared" si="102"/>
        <v>6055</v>
      </c>
      <c r="C6077" s="913"/>
      <c r="D6077" s="913"/>
      <c r="E6077" s="913"/>
      <c r="F6077" s="55"/>
      <c r="L6077" s="372"/>
      <c r="M6077" s="372"/>
      <c r="S6077" s="378"/>
      <c r="T6077" s="372"/>
      <c r="U6077" s="372"/>
      <c r="V6077" s="372"/>
    </row>
    <row r="6078" spans="1:22">
      <c r="A6078" s="52"/>
      <c r="B6078" s="50">
        <f t="shared" si="102"/>
        <v>6056</v>
      </c>
      <c r="C6078" s="913"/>
      <c r="D6078" s="913"/>
      <c r="E6078" s="913"/>
      <c r="F6078" s="55"/>
      <c r="L6078" s="372"/>
      <c r="M6078" s="372"/>
      <c r="S6078" s="378"/>
      <c r="T6078" s="372"/>
      <c r="U6078" s="372"/>
      <c r="V6078" s="372"/>
    </row>
    <row r="6079" spans="1:22">
      <c r="A6079" s="52"/>
      <c r="B6079" s="50">
        <f t="shared" si="102"/>
        <v>6057</v>
      </c>
      <c r="C6079" s="913"/>
      <c r="D6079" s="913"/>
      <c r="E6079" s="913"/>
      <c r="F6079" s="55"/>
      <c r="L6079" s="372"/>
      <c r="M6079" s="372"/>
      <c r="S6079" s="378"/>
      <c r="T6079" s="372"/>
      <c r="U6079" s="372"/>
      <c r="V6079" s="372"/>
    </row>
    <row r="6080" spans="1:22">
      <c r="A6080" s="52"/>
      <c r="B6080" s="50">
        <f t="shared" si="102"/>
        <v>6058</v>
      </c>
      <c r="C6080" s="913"/>
      <c r="D6080" s="913"/>
      <c r="E6080" s="913"/>
      <c r="F6080" s="55"/>
      <c r="L6080" s="372"/>
      <c r="M6080" s="372"/>
      <c r="S6080" s="378"/>
      <c r="T6080" s="372"/>
      <c r="U6080" s="372"/>
      <c r="V6080" s="372"/>
    </row>
    <row r="6081" spans="1:22">
      <c r="A6081" s="52"/>
      <c r="B6081" s="50">
        <f t="shared" si="102"/>
        <v>6059</v>
      </c>
      <c r="C6081" s="913"/>
      <c r="D6081" s="913"/>
      <c r="E6081" s="913"/>
      <c r="F6081" s="55"/>
      <c r="L6081" s="372"/>
      <c r="M6081" s="372"/>
      <c r="S6081" s="378"/>
      <c r="T6081" s="372"/>
      <c r="U6081" s="372"/>
      <c r="V6081" s="372"/>
    </row>
    <row r="6082" spans="1:22">
      <c r="A6082" s="52"/>
      <c r="B6082" s="50">
        <f t="shared" si="102"/>
        <v>6060</v>
      </c>
      <c r="C6082" s="913"/>
      <c r="D6082" s="913"/>
      <c r="E6082" s="913"/>
      <c r="F6082" s="55"/>
      <c r="L6082" s="372"/>
      <c r="M6082" s="372"/>
      <c r="S6082" s="378"/>
      <c r="T6082" s="372"/>
      <c r="U6082" s="372"/>
      <c r="V6082" s="372"/>
    </row>
    <row r="6083" spans="1:22">
      <c r="A6083" s="52"/>
      <c r="B6083" s="50">
        <f t="shared" si="102"/>
        <v>6061</v>
      </c>
      <c r="C6083" s="913"/>
      <c r="D6083" s="913"/>
      <c r="E6083" s="913"/>
      <c r="F6083" s="55"/>
      <c r="L6083" s="372"/>
      <c r="M6083" s="372"/>
      <c r="S6083" s="378"/>
      <c r="T6083" s="372"/>
      <c r="U6083" s="372"/>
      <c r="V6083" s="372"/>
    </row>
    <row r="6084" spans="1:22">
      <c r="A6084" s="52"/>
      <c r="B6084" s="50">
        <f t="shared" si="102"/>
        <v>6062</v>
      </c>
      <c r="C6084" s="913"/>
      <c r="D6084" s="913"/>
      <c r="E6084" s="913"/>
      <c r="F6084" s="55"/>
      <c r="L6084" s="372"/>
      <c r="M6084" s="372"/>
      <c r="S6084" s="378"/>
      <c r="T6084" s="372"/>
      <c r="U6084" s="372"/>
      <c r="V6084" s="372"/>
    </row>
    <row r="6085" spans="1:22">
      <c r="A6085" s="52"/>
      <c r="B6085" s="50">
        <f t="shared" si="102"/>
        <v>6063</v>
      </c>
      <c r="C6085" s="913"/>
      <c r="D6085" s="913"/>
      <c r="E6085" s="913"/>
      <c r="F6085" s="55"/>
      <c r="L6085" s="372"/>
      <c r="M6085" s="372"/>
      <c r="S6085" s="378"/>
      <c r="T6085" s="372"/>
      <c r="U6085" s="372"/>
      <c r="V6085" s="372"/>
    </row>
    <row r="6086" spans="1:22">
      <c r="A6086" s="52"/>
      <c r="B6086" s="50">
        <f t="shared" si="102"/>
        <v>6064</v>
      </c>
      <c r="C6086" s="913"/>
      <c r="D6086" s="913"/>
      <c r="E6086" s="913"/>
      <c r="F6086" s="55"/>
      <c r="L6086" s="372"/>
      <c r="M6086" s="372"/>
      <c r="S6086" s="378"/>
      <c r="T6086" s="372"/>
      <c r="U6086" s="372"/>
      <c r="V6086" s="372"/>
    </row>
    <row r="6087" spans="1:22">
      <c r="A6087" s="52"/>
      <c r="B6087" s="50">
        <f t="shared" si="102"/>
        <v>6065</v>
      </c>
      <c r="C6087" s="913"/>
      <c r="D6087" s="913"/>
      <c r="E6087" s="913"/>
      <c r="F6087" s="55"/>
      <c r="L6087" s="372"/>
      <c r="M6087" s="372"/>
      <c r="S6087" s="378"/>
      <c r="T6087" s="372"/>
      <c r="U6087" s="372"/>
      <c r="V6087" s="372"/>
    </row>
    <row r="6088" spans="1:22">
      <c r="A6088" s="52"/>
      <c r="B6088" s="50">
        <f t="shared" si="102"/>
        <v>6066</v>
      </c>
      <c r="C6088" s="913"/>
      <c r="D6088" s="913"/>
      <c r="E6088" s="913"/>
      <c r="F6088" s="55"/>
      <c r="L6088" s="372"/>
      <c r="M6088" s="372"/>
      <c r="S6088" s="378"/>
      <c r="T6088" s="372"/>
      <c r="U6088" s="372"/>
      <c r="V6088" s="372"/>
    </row>
    <row r="6089" spans="1:22">
      <c r="A6089" s="52"/>
      <c r="B6089" s="50">
        <f t="shared" si="102"/>
        <v>6067</v>
      </c>
      <c r="C6089" s="913"/>
      <c r="D6089" s="913"/>
      <c r="E6089" s="913"/>
      <c r="F6089" s="55"/>
      <c r="L6089" s="372"/>
      <c r="M6089" s="372"/>
      <c r="S6089" s="378"/>
      <c r="T6089" s="372"/>
      <c r="U6089" s="372"/>
      <c r="V6089" s="372"/>
    </row>
    <row r="6090" spans="1:22">
      <c r="A6090" s="52"/>
      <c r="B6090" s="50">
        <f t="shared" si="102"/>
        <v>6068</v>
      </c>
      <c r="C6090" s="913"/>
      <c r="D6090" s="913"/>
      <c r="E6090" s="913"/>
      <c r="F6090" s="55"/>
      <c r="L6090" s="372"/>
      <c r="M6090" s="372"/>
      <c r="S6090" s="378"/>
      <c r="T6090" s="372"/>
      <c r="U6090" s="372"/>
      <c r="V6090" s="372"/>
    </row>
    <row r="6091" spans="1:22">
      <c r="A6091" s="52"/>
      <c r="B6091" s="50">
        <f t="shared" si="102"/>
        <v>6069</v>
      </c>
      <c r="C6091" s="913"/>
      <c r="D6091" s="913"/>
      <c r="E6091" s="913"/>
      <c r="F6091" s="55"/>
      <c r="L6091" s="372"/>
      <c r="M6091" s="372"/>
      <c r="S6091" s="378"/>
      <c r="T6091" s="372"/>
      <c r="U6091" s="372"/>
      <c r="V6091" s="372"/>
    </row>
    <row r="6092" spans="1:22">
      <c r="A6092" s="52"/>
      <c r="B6092" s="50">
        <f t="shared" si="102"/>
        <v>6070</v>
      </c>
      <c r="C6092" s="913"/>
      <c r="D6092" s="913"/>
      <c r="E6092" s="913"/>
      <c r="F6092" s="55"/>
      <c r="L6092" s="372"/>
      <c r="M6092" s="372"/>
      <c r="S6092" s="378"/>
      <c r="T6092" s="372"/>
      <c r="U6092" s="372"/>
      <c r="V6092" s="372"/>
    </row>
    <row r="6093" spans="1:22">
      <c r="A6093" s="52"/>
      <c r="B6093" s="50">
        <f t="shared" si="102"/>
        <v>6071</v>
      </c>
      <c r="C6093" s="913"/>
      <c r="D6093" s="913"/>
      <c r="E6093" s="913"/>
      <c r="F6093" s="55"/>
      <c r="L6093" s="372"/>
      <c r="M6093" s="372"/>
      <c r="S6093" s="378"/>
      <c r="T6093" s="372"/>
      <c r="U6093" s="372"/>
      <c r="V6093" s="372"/>
    </row>
    <row r="6094" spans="1:22">
      <c r="A6094" s="52"/>
      <c r="B6094" s="50">
        <f t="shared" si="102"/>
        <v>6072</v>
      </c>
      <c r="C6094" s="913"/>
      <c r="D6094" s="913"/>
      <c r="E6094" s="913"/>
      <c r="F6094" s="55"/>
      <c r="L6094" s="372"/>
      <c r="M6094" s="372"/>
      <c r="S6094" s="378"/>
      <c r="T6094" s="372"/>
      <c r="U6094" s="372"/>
      <c r="V6094" s="372"/>
    </row>
    <row r="6095" spans="1:22">
      <c r="A6095" s="52"/>
      <c r="B6095" s="50">
        <f t="shared" si="102"/>
        <v>6073</v>
      </c>
      <c r="C6095" s="913"/>
      <c r="D6095" s="913"/>
      <c r="E6095" s="913"/>
      <c r="F6095" s="55"/>
      <c r="L6095" s="372"/>
      <c r="M6095" s="372"/>
      <c r="S6095" s="378"/>
      <c r="T6095" s="372"/>
      <c r="U6095" s="372"/>
      <c r="V6095" s="372"/>
    </row>
    <row r="6096" spans="1:22">
      <c r="A6096" s="52"/>
      <c r="B6096" s="50">
        <f t="shared" si="102"/>
        <v>6074</v>
      </c>
      <c r="C6096" s="913"/>
      <c r="D6096" s="913"/>
      <c r="E6096" s="913"/>
      <c r="F6096" s="55"/>
      <c r="L6096" s="372"/>
      <c r="M6096" s="372"/>
      <c r="S6096" s="378"/>
      <c r="T6096" s="372"/>
      <c r="U6096" s="372"/>
      <c r="V6096" s="372"/>
    </row>
    <row r="6097" spans="1:22">
      <c r="A6097" s="52"/>
      <c r="B6097" s="50">
        <f t="shared" si="102"/>
        <v>6075</v>
      </c>
      <c r="C6097" s="913"/>
      <c r="D6097" s="913"/>
      <c r="E6097" s="913"/>
      <c r="F6097" s="55"/>
      <c r="L6097" s="372"/>
      <c r="M6097" s="372"/>
      <c r="S6097" s="378"/>
      <c r="T6097" s="372"/>
      <c r="U6097" s="372"/>
      <c r="V6097" s="372"/>
    </row>
    <row r="6098" spans="1:22">
      <c r="A6098" s="52"/>
      <c r="B6098" s="50">
        <f t="shared" si="102"/>
        <v>6076</v>
      </c>
      <c r="C6098" s="913"/>
      <c r="D6098" s="913"/>
      <c r="E6098" s="913"/>
      <c r="F6098" s="55"/>
      <c r="L6098" s="372"/>
      <c r="M6098" s="372"/>
      <c r="S6098" s="378"/>
      <c r="T6098" s="372"/>
      <c r="U6098" s="372"/>
      <c r="V6098" s="372"/>
    </row>
    <row r="6099" spans="1:22">
      <c r="A6099" s="52"/>
      <c r="B6099" s="50">
        <f t="shared" si="102"/>
        <v>6077</v>
      </c>
      <c r="C6099" s="913"/>
      <c r="D6099" s="913"/>
      <c r="E6099" s="913"/>
      <c r="F6099" s="55"/>
      <c r="L6099" s="372"/>
      <c r="M6099" s="372"/>
      <c r="S6099" s="378"/>
      <c r="T6099" s="372"/>
      <c r="U6099" s="372"/>
      <c r="V6099" s="372"/>
    </row>
    <row r="6100" spans="1:22">
      <c r="A6100" s="52"/>
      <c r="B6100" s="50">
        <f t="shared" si="102"/>
        <v>6078</v>
      </c>
      <c r="C6100" s="913"/>
      <c r="D6100" s="913"/>
      <c r="E6100" s="913"/>
      <c r="F6100" s="55"/>
      <c r="L6100" s="372"/>
      <c r="M6100" s="372"/>
      <c r="S6100" s="378"/>
      <c r="T6100" s="372"/>
      <c r="U6100" s="372"/>
      <c r="V6100" s="372"/>
    </row>
    <row r="6101" spans="1:22">
      <c r="A6101" s="52"/>
      <c r="B6101" s="50">
        <f t="shared" si="102"/>
        <v>6079</v>
      </c>
      <c r="C6101" s="913"/>
      <c r="D6101" s="913"/>
      <c r="E6101" s="913"/>
      <c r="F6101" s="55"/>
      <c r="L6101" s="372"/>
      <c r="M6101" s="372"/>
      <c r="S6101" s="378"/>
      <c r="T6101" s="372"/>
      <c r="U6101" s="372"/>
      <c r="V6101" s="372"/>
    </row>
    <row r="6102" spans="1:22">
      <c r="A6102" s="52"/>
      <c r="B6102" s="50">
        <f t="shared" si="102"/>
        <v>6080</v>
      </c>
      <c r="C6102" s="913"/>
      <c r="D6102" s="913"/>
      <c r="E6102" s="913"/>
      <c r="F6102" s="55"/>
      <c r="L6102" s="372"/>
      <c r="M6102" s="372"/>
      <c r="S6102" s="378"/>
      <c r="T6102" s="372"/>
      <c r="U6102" s="372"/>
      <c r="V6102" s="372"/>
    </row>
    <row r="6103" spans="1:22">
      <c r="A6103" s="52"/>
      <c r="B6103" s="50">
        <f t="shared" si="102"/>
        <v>6081</v>
      </c>
      <c r="C6103" s="913"/>
      <c r="D6103" s="913"/>
      <c r="E6103" s="913"/>
      <c r="F6103" s="55"/>
      <c r="L6103" s="372"/>
      <c r="M6103" s="372"/>
      <c r="S6103" s="378"/>
      <c r="T6103" s="372"/>
      <c r="U6103" s="372"/>
      <c r="V6103" s="372"/>
    </row>
    <row r="6104" spans="1:22">
      <c r="A6104" s="52"/>
      <c r="B6104" s="50">
        <f t="shared" si="102"/>
        <v>6082</v>
      </c>
      <c r="C6104" s="913"/>
      <c r="D6104" s="913"/>
      <c r="E6104" s="913"/>
      <c r="F6104" s="55"/>
      <c r="L6104" s="372"/>
      <c r="M6104" s="372"/>
      <c r="S6104" s="378"/>
      <c r="T6104" s="372"/>
      <c r="U6104" s="372"/>
      <c r="V6104" s="372"/>
    </row>
    <row r="6105" spans="1:22">
      <c r="A6105" s="52"/>
      <c r="B6105" s="50">
        <f t="shared" ref="B6105:B6168" si="103">B6104+1</f>
        <v>6083</v>
      </c>
      <c r="C6105" s="913"/>
      <c r="D6105" s="913"/>
      <c r="E6105" s="913"/>
      <c r="F6105" s="55"/>
      <c r="L6105" s="372"/>
      <c r="M6105" s="372"/>
      <c r="S6105" s="378"/>
      <c r="T6105" s="372"/>
      <c r="U6105" s="372"/>
      <c r="V6105" s="372"/>
    </row>
    <row r="6106" spans="1:22">
      <c r="A6106" s="52"/>
      <c r="B6106" s="50">
        <f t="shared" si="103"/>
        <v>6084</v>
      </c>
      <c r="C6106" s="913"/>
      <c r="D6106" s="913"/>
      <c r="E6106" s="913"/>
      <c r="F6106" s="55"/>
      <c r="L6106" s="372"/>
      <c r="M6106" s="372"/>
      <c r="S6106" s="378"/>
      <c r="T6106" s="372"/>
      <c r="U6106" s="372"/>
      <c r="V6106" s="372"/>
    </row>
    <row r="6107" spans="1:22">
      <c r="A6107" s="52"/>
      <c r="B6107" s="50">
        <f t="shared" si="103"/>
        <v>6085</v>
      </c>
      <c r="C6107" s="913"/>
      <c r="D6107" s="913"/>
      <c r="E6107" s="913"/>
      <c r="F6107" s="55"/>
      <c r="L6107" s="372"/>
      <c r="M6107" s="372"/>
      <c r="S6107" s="378"/>
      <c r="T6107" s="372"/>
      <c r="U6107" s="372"/>
      <c r="V6107" s="372"/>
    </row>
    <row r="6108" spans="1:22">
      <c r="A6108" s="52"/>
      <c r="B6108" s="50">
        <f t="shared" si="103"/>
        <v>6086</v>
      </c>
      <c r="C6108" s="913"/>
      <c r="D6108" s="913"/>
      <c r="E6108" s="913"/>
      <c r="F6108" s="55"/>
      <c r="L6108" s="372"/>
      <c r="M6108" s="372"/>
      <c r="S6108" s="378"/>
      <c r="T6108" s="372"/>
      <c r="U6108" s="372"/>
      <c r="V6108" s="372"/>
    </row>
    <row r="6109" spans="1:22">
      <c r="A6109" s="52"/>
      <c r="B6109" s="50">
        <f t="shared" si="103"/>
        <v>6087</v>
      </c>
      <c r="C6109" s="913"/>
      <c r="D6109" s="913"/>
      <c r="E6109" s="913"/>
      <c r="F6109" s="55"/>
      <c r="L6109" s="372"/>
      <c r="M6109" s="372"/>
      <c r="S6109" s="378"/>
      <c r="T6109" s="372"/>
      <c r="U6109" s="372"/>
      <c r="V6109" s="372"/>
    </row>
    <row r="6110" spans="1:22">
      <c r="A6110" s="52"/>
      <c r="B6110" s="50">
        <f t="shared" si="103"/>
        <v>6088</v>
      </c>
      <c r="C6110" s="913"/>
      <c r="D6110" s="913"/>
      <c r="E6110" s="913"/>
      <c r="F6110" s="55"/>
      <c r="L6110" s="372"/>
      <c r="M6110" s="372"/>
      <c r="S6110" s="378"/>
      <c r="T6110" s="372"/>
      <c r="U6110" s="372"/>
      <c r="V6110" s="372"/>
    </row>
    <row r="6111" spans="1:22">
      <c r="A6111" s="52"/>
      <c r="B6111" s="50">
        <f t="shared" si="103"/>
        <v>6089</v>
      </c>
      <c r="C6111" s="913"/>
      <c r="D6111" s="913"/>
      <c r="E6111" s="913"/>
      <c r="F6111" s="55"/>
      <c r="L6111" s="372"/>
      <c r="M6111" s="372"/>
      <c r="S6111" s="378"/>
      <c r="T6111" s="372"/>
      <c r="U6111" s="372"/>
      <c r="V6111" s="372"/>
    </row>
    <row r="6112" spans="1:22">
      <c r="A6112" s="52"/>
      <c r="B6112" s="50">
        <f t="shared" si="103"/>
        <v>6090</v>
      </c>
      <c r="C6112" s="913"/>
      <c r="D6112" s="913"/>
      <c r="E6112" s="913"/>
      <c r="F6112" s="55"/>
      <c r="L6112" s="372"/>
      <c r="M6112" s="372"/>
      <c r="S6112" s="378"/>
      <c r="T6112" s="372"/>
      <c r="U6112" s="372"/>
      <c r="V6112" s="372"/>
    </row>
    <row r="6113" spans="1:22">
      <c r="A6113" s="52"/>
      <c r="B6113" s="50">
        <f t="shared" si="103"/>
        <v>6091</v>
      </c>
      <c r="C6113" s="913"/>
      <c r="D6113" s="913"/>
      <c r="E6113" s="913"/>
      <c r="F6113" s="55"/>
      <c r="L6113" s="372"/>
      <c r="M6113" s="372"/>
      <c r="S6113" s="378"/>
      <c r="T6113" s="372"/>
      <c r="U6113" s="372"/>
      <c r="V6113" s="372"/>
    </row>
    <row r="6114" spans="1:22">
      <c r="A6114" s="52"/>
      <c r="B6114" s="50">
        <f t="shared" si="103"/>
        <v>6092</v>
      </c>
      <c r="C6114" s="913"/>
      <c r="D6114" s="913"/>
      <c r="E6114" s="913"/>
      <c r="F6114" s="55"/>
      <c r="L6114" s="372"/>
      <c r="M6114" s="372"/>
      <c r="S6114" s="378"/>
      <c r="T6114" s="372"/>
      <c r="U6114" s="372"/>
      <c r="V6114" s="372"/>
    </row>
    <row r="6115" spans="1:22">
      <c r="A6115" s="52"/>
      <c r="B6115" s="50">
        <f t="shared" si="103"/>
        <v>6093</v>
      </c>
      <c r="C6115" s="913"/>
      <c r="D6115" s="913"/>
      <c r="E6115" s="913"/>
      <c r="F6115" s="55"/>
      <c r="L6115" s="372"/>
      <c r="M6115" s="372"/>
      <c r="S6115" s="378"/>
      <c r="T6115" s="372"/>
      <c r="U6115" s="372"/>
      <c r="V6115" s="372"/>
    </row>
    <row r="6116" spans="1:22">
      <c r="A6116" s="52"/>
      <c r="B6116" s="50">
        <f t="shared" si="103"/>
        <v>6094</v>
      </c>
      <c r="C6116" s="913"/>
      <c r="D6116" s="913"/>
      <c r="E6116" s="913"/>
      <c r="F6116" s="55"/>
      <c r="L6116" s="372"/>
      <c r="M6116" s="372"/>
      <c r="S6116" s="378"/>
      <c r="T6116" s="372"/>
      <c r="U6116" s="372"/>
      <c r="V6116" s="372"/>
    </row>
    <row r="6117" spans="1:22">
      <c r="A6117" s="52"/>
      <c r="B6117" s="50">
        <f t="shared" si="103"/>
        <v>6095</v>
      </c>
      <c r="C6117" s="913"/>
      <c r="D6117" s="913"/>
      <c r="E6117" s="913"/>
      <c r="F6117" s="55"/>
      <c r="L6117" s="372"/>
      <c r="M6117" s="372"/>
      <c r="S6117" s="378"/>
      <c r="T6117" s="372"/>
      <c r="U6117" s="372"/>
      <c r="V6117" s="372"/>
    </row>
    <row r="6118" spans="1:22">
      <c r="A6118" s="52"/>
      <c r="B6118" s="50">
        <f t="shared" si="103"/>
        <v>6096</v>
      </c>
      <c r="C6118" s="913"/>
      <c r="D6118" s="913"/>
      <c r="E6118" s="913"/>
      <c r="F6118" s="55"/>
      <c r="L6118" s="372"/>
      <c r="M6118" s="372"/>
      <c r="S6118" s="378"/>
      <c r="T6118" s="372"/>
      <c r="U6118" s="372"/>
      <c r="V6118" s="372"/>
    </row>
    <row r="6119" spans="1:22">
      <c r="A6119" s="52"/>
      <c r="B6119" s="50">
        <f t="shared" si="103"/>
        <v>6097</v>
      </c>
      <c r="C6119" s="913"/>
      <c r="D6119" s="913"/>
      <c r="E6119" s="913"/>
      <c r="F6119" s="55"/>
      <c r="L6119" s="372"/>
      <c r="M6119" s="372"/>
      <c r="S6119" s="378"/>
      <c r="T6119" s="372"/>
      <c r="U6119" s="372"/>
      <c r="V6119" s="372"/>
    </row>
    <row r="6120" spans="1:22">
      <c r="A6120" s="52"/>
      <c r="B6120" s="50">
        <f t="shared" si="103"/>
        <v>6098</v>
      </c>
      <c r="C6120" s="913"/>
      <c r="D6120" s="913"/>
      <c r="E6120" s="913"/>
      <c r="F6120" s="55"/>
      <c r="L6120" s="372"/>
      <c r="M6120" s="372"/>
      <c r="S6120" s="378"/>
      <c r="T6120" s="372"/>
      <c r="U6120" s="372"/>
      <c r="V6120" s="372"/>
    </row>
    <row r="6121" spans="1:22">
      <c r="A6121" s="52"/>
      <c r="B6121" s="50">
        <f t="shared" si="103"/>
        <v>6099</v>
      </c>
      <c r="C6121" s="913"/>
      <c r="D6121" s="913"/>
      <c r="E6121" s="913"/>
      <c r="F6121" s="55"/>
      <c r="L6121" s="372"/>
      <c r="M6121" s="372"/>
      <c r="S6121" s="378"/>
      <c r="T6121" s="372"/>
      <c r="U6121" s="372"/>
      <c r="V6121" s="372"/>
    </row>
    <row r="6122" spans="1:22">
      <c r="A6122" s="52"/>
      <c r="B6122" s="50">
        <f t="shared" si="103"/>
        <v>6100</v>
      </c>
      <c r="C6122" s="913"/>
      <c r="D6122" s="913"/>
      <c r="E6122" s="913"/>
      <c r="F6122" s="55"/>
      <c r="L6122" s="372"/>
      <c r="M6122" s="372"/>
      <c r="S6122" s="378"/>
      <c r="T6122" s="372"/>
      <c r="U6122" s="372"/>
      <c r="V6122" s="372"/>
    </row>
    <row r="6123" spans="1:22">
      <c r="A6123" s="52"/>
      <c r="B6123" s="50">
        <f t="shared" si="103"/>
        <v>6101</v>
      </c>
      <c r="C6123" s="913"/>
      <c r="D6123" s="913"/>
      <c r="E6123" s="913"/>
      <c r="F6123" s="55"/>
      <c r="L6123" s="372"/>
      <c r="M6123" s="372"/>
      <c r="S6123" s="378"/>
      <c r="T6123" s="372"/>
      <c r="U6123" s="372"/>
      <c r="V6123" s="372"/>
    </row>
    <row r="6124" spans="1:22">
      <c r="A6124" s="52"/>
      <c r="B6124" s="50">
        <f t="shared" si="103"/>
        <v>6102</v>
      </c>
      <c r="C6124" s="913"/>
      <c r="D6124" s="913"/>
      <c r="E6124" s="913"/>
      <c r="F6124" s="55"/>
      <c r="L6124" s="372"/>
      <c r="M6124" s="372"/>
      <c r="S6124" s="378"/>
      <c r="T6124" s="372"/>
      <c r="U6124" s="372"/>
      <c r="V6124" s="372"/>
    </row>
    <row r="6125" spans="1:22">
      <c r="A6125" s="52"/>
      <c r="B6125" s="50">
        <f t="shared" si="103"/>
        <v>6103</v>
      </c>
      <c r="C6125" s="913"/>
      <c r="D6125" s="913"/>
      <c r="E6125" s="913"/>
      <c r="F6125" s="55"/>
      <c r="L6125" s="372"/>
      <c r="M6125" s="372"/>
      <c r="S6125" s="378"/>
      <c r="T6125" s="372"/>
      <c r="U6125" s="372"/>
      <c r="V6125" s="372"/>
    </row>
    <row r="6126" spans="1:22">
      <c r="A6126" s="52"/>
      <c r="B6126" s="50">
        <f t="shared" si="103"/>
        <v>6104</v>
      </c>
      <c r="C6126" s="913"/>
      <c r="D6126" s="913"/>
      <c r="E6126" s="913"/>
      <c r="F6126" s="55"/>
      <c r="L6126" s="372"/>
      <c r="M6126" s="372"/>
      <c r="S6126" s="378"/>
      <c r="T6126" s="372"/>
      <c r="U6126" s="372"/>
      <c r="V6126" s="372"/>
    </row>
    <row r="6127" spans="1:22">
      <c r="A6127" s="52"/>
      <c r="B6127" s="50">
        <f t="shared" si="103"/>
        <v>6105</v>
      </c>
      <c r="C6127" s="913"/>
      <c r="D6127" s="913"/>
      <c r="E6127" s="913"/>
      <c r="F6127" s="55"/>
      <c r="L6127" s="372"/>
      <c r="M6127" s="372"/>
      <c r="S6127" s="378"/>
      <c r="T6127" s="372"/>
      <c r="U6127" s="372"/>
      <c r="V6127" s="372"/>
    </row>
    <row r="6128" spans="1:22">
      <c r="A6128" s="52"/>
      <c r="B6128" s="50">
        <f t="shared" si="103"/>
        <v>6106</v>
      </c>
      <c r="C6128" s="913"/>
      <c r="D6128" s="913"/>
      <c r="E6128" s="913"/>
      <c r="F6128" s="55"/>
      <c r="L6128" s="372"/>
      <c r="M6128" s="372"/>
      <c r="S6128" s="378"/>
      <c r="T6128" s="372"/>
      <c r="U6128" s="372"/>
      <c r="V6128" s="372"/>
    </row>
    <row r="6129" spans="1:22">
      <c r="A6129" s="52"/>
      <c r="B6129" s="50">
        <f t="shared" si="103"/>
        <v>6107</v>
      </c>
      <c r="C6129" s="913"/>
      <c r="D6129" s="913"/>
      <c r="E6129" s="913"/>
      <c r="F6129" s="55"/>
      <c r="L6129" s="372"/>
      <c r="M6129" s="372"/>
      <c r="S6129" s="378"/>
      <c r="T6129" s="372"/>
      <c r="U6129" s="372"/>
      <c r="V6129" s="372"/>
    </row>
    <row r="6130" spans="1:22">
      <c r="A6130" s="52"/>
      <c r="B6130" s="50">
        <f t="shared" si="103"/>
        <v>6108</v>
      </c>
      <c r="C6130" s="913"/>
      <c r="D6130" s="913"/>
      <c r="E6130" s="913"/>
      <c r="F6130" s="55"/>
      <c r="L6130" s="372"/>
      <c r="M6130" s="372"/>
      <c r="S6130" s="378"/>
      <c r="T6130" s="372"/>
      <c r="U6130" s="372"/>
      <c r="V6130" s="372"/>
    </row>
    <row r="6131" spans="1:22">
      <c r="A6131" s="52"/>
      <c r="B6131" s="50">
        <f t="shared" si="103"/>
        <v>6109</v>
      </c>
      <c r="C6131" s="913"/>
      <c r="D6131" s="913"/>
      <c r="E6131" s="913"/>
      <c r="F6131" s="55"/>
      <c r="L6131" s="372"/>
      <c r="M6131" s="372"/>
      <c r="S6131" s="378"/>
      <c r="T6131" s="372"/>
      <c r="U6131" s="372"/>
      <c r="V6131" s="372"/>
    </row>
    <row r="6132" spans="1:22">
      <c r="A6132" s="52"/>
      <c r="B6132" s="50">
        <f t="shared" si="103"/>
        <v>6110</v>
      </c>
      <c r="C6132" s="913"/>
      <c r="D6132" s="913"/>
      <c r="E6132" s="913"/>
      <c r="F6132" s="55"/>
      <c r="L6132" s="372"/>
      <c r="M6132" s="372"/>
      <c r="S6132" s="378"/>
      <c r="T6132" s="372"/>
      <c r="U6132" s="372"/>
      <c r="V6132" s="372"/>
    </row>
    <row r="6133" spans="1:22">
      <c r="A6133" s="52"/>
      <c r="B6133" s="50">
        <f t="shared" si="103"/>
        <v>6111</v>
      </c>
      <c r="C6133" s="913"/>
      <c r="D6133" s="913"/>
      <c r="E6133" s="913"/>
      <c r="F6133" s="55"/>
      <c r="L6133" s="372"/>
      <c r="M6133" s="372"/>
      <c r="S6133" s="378"/>
      <c r="T6133" s="372"/>
      <c r="U6133" s="372"/>
      <c r="V6133" s="372"/>
    </row>
    <row r="6134" spans="1:22">
      <c r="A6134" s="52"/>
      <c r="B6134" s="50">
        <f t="shared" si="103"/>
        <v>6112</v>
      </c>
      <c r="C6134" s="913"/>
      <c r="D6134" s="913"/>
      <c r="E6134" s="913"/>
      <c r="F6134" s="55"/>
      <c r="L6134" s="372"/>
      <c r="M6134" s="372"/>
      <c r="S6134" s="378"/>
      <c r="T6134" s="372"/>
      <c r="U6134" s="372"/>
      <c r="V6134" s="372"/>
    </row>
    <row r="6135" spans="1:22">
      <c r="A6135" s="52"/>
      <c r="B6135" s="50">
        <f t="shared" si="103"/>
        <v>6113</v>
      </c>
      <c r="C6135" s="913"/>
      <c r="D6135" s="913"/>
      <c r="E6135" s="913"/>
      <c r="F6135" s="55"/>
      <c r="L6135" s="372"/>
      <c r="M6135" s="372"/>
      <c r="S6135" s="378"/>
      <c r="T6135" s="372"/>
      <c r="U6135" s="372"/>
      <c r="V6135" s="372"/>
    </row>
    <row r="6136" spans="1:22">
      <c r="A6136" s="52"/>
      <c r="B6136" s="50">
        <f t="shared" si="103"/>
        <v>6114</v>
      </c>
      <c r="C6136" s="913"/>
      <c r="D6136" s="913"/>
      <c r="E6136" s="913"/>
      <c r="F6136" s="55"/>
      <c r="L6136" s="372"/>
      <c r="M6136" s="372"/>
      <c r="S6136" s="378"/>
      <c r="T6136" s="372"/>
      <c r="U6136" s="372"/>
      <c r="V6136" s="372"/>
    </row>
    <row r="6137" spans="1:22">
      <c r="A6137" s="52"/>
      <c r="B6137" s="50">
        <f t="shared" si="103"/>
        <v>6115</v>
      </c>
      <c r="C6137" s="913"/>
      <c r="D6137" s="913"/>
      <c r="E6137" s="913"/>
      <c r="F6137" s="55"/>
      <c r="L6137" s="372"/>
      <c r="M6137" s="372"/>
      <c r="S6137" s="378"/>
      <c r="T6137" s="372"/>
      <c r="U6137" s="372"/>
      <c r="V6137" s="372"/>
    </row>
    <row r="6138" spans="1:22">
      <c r="A6138" s="52"/>
      <c r="B6138" s="50">
        <f t="shared" si="103"/>
        <v>6116</v>
      </c>
      <c r="C6138" s="913"/>
      <c r="D6138" s="913"/>
      <c r="E6138" s="913"/>
      <c r="F6138" s="55"/>
      <c r="L6138" s="372"/>
      <c r="M6138" s="372"/>
      <c r="S6138" s="378"/>
      <c r="T6138" s="372"/>
      <c r="U6138" s="372"/>
      <c r="V6138" s="372"/>
    </row>
    <row r="6139" spans="1:22">
      <c r="A6139" s="52"/>
      <c r="B6139" s="50">
        <f t="shared" si="103"/>
        <v>6117</v>
      </c>
      <c r="C6139" s="913"/>
      <c r="D6139" s="913"/>
      <c r="E6139" s="913"/>
      <c r="F6139" s="55"/>
      <c r="L6139" s="372"/>
      <c r="M6139" s="372"/>
      <c r="S6139" s="378"/>
      <c r="T6139" s="372"/>
      <c r="U6139" s="372"/>
      <c r="V6139" s="372"/>
    </row>
    <row r="6140" spans="1:22">
      <c r="A6140" s="52"/>
      <c r="B6140" s="50">
        <f t="shared" si="103"/>
        <v>6118</v>
      </c>
      <c r="C6140" s="913"/>
      <c r="D6140" s="913"/>
      <c r="E6140" s="913"/>
      <c r="F6140" s="55"/>
      <c r="L6140" s="372"/>
      <c r="M6140" s="372"/>
      <c r="S6140" s="378"/>
      <c r="T6140" s="372"/>
      <c r="U6140" s="372"/>
      <c r="V6140" s="372"/>
    </row>
    <row r="6141" spans="1:22">
      <c r="A6141" s="52"/>
      <c r="B6141" s="50">
        <f t="shared" si="103"/>
        <v>6119</v>
      </c>
      <c r="C6141" s="913"/>
      <c r="D6141" s="913"/>
      <c r="E6141" s="913"/>
      <c r="F6141" s="55"/>
      <c r="L6141" s="372"/>
      <c r="M6141" s="372"/>
      <c r="S6141" s="378"/>
      <c r="T6141" s="372"/>
      <c r="U6141" s="372"/>
      <c r="V6141" s="372"/>
    </row>
    <row r="6142" spans="1:22">
      <c r="A6142" s="52"/>
      <c r="B6142" s="50">
        <f t="shared" si="103"/>
        <v>6120</v>
      </c>
      <c r="C6142" s="913"/>
      <c r="D6142" s="913"/>
      <c r="E6142" s="913"/>
      <c r="F6142" s="55"/>
      <c r="L6142" s="372"/>
      <c r="M6142" s="372"/>
      <c r="S6142" s="378"/>
      <c r="T6142" s="372"/>
      <c r="U6142" s="372"/>
      <c r="V6142" s="372"/>
    </row>
    <row r="6143" spans="1:22">
      <c r="A6143" s="52"/>
      <c r="B6143" s="50">
        <f t="shared" si="103"/>
        <v>6121</v>
      </c>
      <c r="C6143" s="913"/>
      <c r="D6143" s="913"/>
      <c r="E6143" s="913"/>
      <c r="F6143" s="55"/>
      <c r="L6143" s="372"/>
      <c r="M6143" s="372"/>
      <c r="S6143" s="378"/>
      <c r="T6143" s="372"/>
      <c r="U6143" s="372"/>
      <c r="V6143" s="372"/>
    </row>
    <row r="6144" spans="1:22">
      <c r="A6144" s="52"/>
      <c r="B6144" s="50">
        <f t="shared" si="103"/>
        <v>6122</v>
      </c>
      <c r="C6144" s="913"/>
      <c r="D6144" s="913"/>
      <c r="E6144" s="913"/>
      <c r="F6144" s="55"/>
      <c r="L6144" s="372"/>
      <c r="M6144" s="372"/>
      <c r="S6144" s="378"/>
      <c r="T6144" s="372"/>
      <c r="U6144" s="372"/>
      <c r="V6144" s="372"/>
    </row>
    <row r="6145" spans="1:22">
      <c r="A6145" s="52"/>
      <c r="B6145" s="50">
        <f t="shared" si="103"/>
        <v>6123</v>
      </c>
      <c r="C6145" s="913"/>
      <c r="D6145" s="913"/>
      <c r="E6145" s="913"/>
      <c r="F6145" s="55"/>
      <c r="L6145" s="372"/>
      <c r="M6145" s="372"/>
      <c r="S6145" s="378"/>
      <c r="T6145" s="372"/>
      <c r="U6145" s="372"/>
      <c r="V6145" s="372"/>
    </row>
    <row r="6146" spans="1:22">
      <c r="A6146" s="52"/>
      <c r="B6146" s="50">
        <f t="shared" si="103"/>
        <v>6124</v>
      </c>
      <c r="C6146" s="913"/>
      <c r="D6146" s="913"/>
      <c r="E6146" s="913"/>
      <c r="F6146" s="55"/>
      <c r="L6146" s="372"/>
      <c r="M6146" s="372"/>
      <c r="S6146" s="378"/>
      <c r="T6146" s="372"/>
      <c r="U6146" s="372"/>
      <c r="V6146" s="372"/>
    </row>
    <row r="6147" spans="1:22">
      <c r="A6147" s="52"/>
      <c r="B6147" s="50">
        <f t="shared" si="103"/>
        <v>6125</v>
      </c>
      <c r="C6147" s="913"/>
      <c r="D6147" s="913"/>
      <c r="E6147" s="913"/>
      <c r="F6147" s="55"/>
      <c r="L6147" s="372"/>
      <c r="M6147" s="372"/>
      <c r="S6147" s="378"/>
      <c r="T6147" s="372"/>
      <c r="U6147" s="372"/>
      <c r="V6147" s="372"/>
    </row>
    <row r="6148" spans="1:22">
      <c r="A6148" s="52"/>
      <c r="B6148" s="50">
        <f t="shared" si="103"/>
        <v>6126</v>
      </c>
      <c r="C6148" s="913"/>
      <c r="D6148" s="913"/>
      <c r="E6148" s="913"/>
      <c r="F6148" s="55"/>
      <c r="L6148" s="372"/>
      <c r="M6148" s="372"/>
      <c r="S6148" s="378"/>
      <c r="T6148" s="372"/>
      <c r="U6148" s="372"/>
      <c r="V6148" s="372"/>
    </row>
    <row r="6149" spans="1:22">
      <c r="A6149" s="52"/>
      <c r="B6149" s="50">
        <f t="shared" si="103"/>
        <v>6127</v>
      </c>
      <c r="C6149" s="913"/>
      <c r="D6149" s="913"/>
      <c r="E6149" s="913"/>
      <c r="F6149" s="55"/>
      <c r="L6149" s="372"/>
      <c r="M6149" s="372"/>
      <c r="S6149" s="378"/>
      <c r="T6149" s="372"/>
      <c r="U6149" s="372"/>
      <c r="V6149" s="372"/>
    </row>
    <row r="6150" spans="1:22">
      <c r="A6150" s="52"/>
      <c r="B6150" s="50">
        <f t="shared" si="103"/>
        <v>6128</v>
      </c>
      <c r="C6150" s="913"/>
      <c r="D6150" s="913"/>
      <c r="E6150" s="913"/>
      <c r="F6150" s="55"/>
      <c r="L6150" s="372"/>
      <c r="M6150" s="372"/>
      <c r="S6150" s="378"/>
      <c r="T6150" s="372"/>
      <c r="U6150" s="372"/>
      <c r="V6150" s="372"/>
    </row>
    <row r="6151" spans="1:22">
      <c r="A6151" s="52"/>
      <c r="B6151" s="50">
        <f t="shared" si="103"/>
        <v>6129</v>
      </c>
      <c r="C6151" s="913"/>
      <c r="D6151" s="913"/>
      <c r="E6151" s="913"/>
      <c r="F6151" s="55"/>
      <c r="L6151" s="372"/>
      <c r="M6151" s="372"/>
      <c r="S6151" s="378"/>
      <c r="T6151" s="372"/>
      <c r="U6151" s="372"/>
      <c r="V6151" s="372"/>
    </row>
    <row r="6152" spans="1:22">
      <c r="A6152" s="52"/>
      <c r="B6152" s="50">
        <f t="shared" si="103"/>
        <v>6130</v>
      </c>
      <c r="C6152" s="913"/>
      <c r="D6152" s="913"/>
      <c r="E6152" s="913"/>
      <c r="F6152" s="55"/>
      <c r="L6152" s="372"/>
      <c r="M6152" s="372"/>
      <c r="S6152" s="378"/>
      <c r="T6152" s="372"/>
      <c r="U6152" s="372"/>
      <c r="V6152" s="372"/>
    </row>
    <row r="6153" spans="1:22">
      <c r="A6153" s="52"/>
      <c r="B6153" s="50">
        <f t="shared" si="103"/>
        <v>6131</v>
      </c>
      <c r="C6153" s="913"/>
      <c r="D6153" s="913"/>
      <c r="E6153" s="913"/>
      <c r="F6153" s="55"/>
      <c r="L6153" s="372"/>
      <c r="M6153" s="372"/>
      <c r="S6153" s="378"/>
      <c r="T6153" s="372"/>
      <c r="U6153" s="372"/>
      <c r="V6153" s="372"/>
    </row>
    <row r="6154" spans="1:22">
      <c r="A6154" s="52"/>
      <c r="B6154" s="50">
        <f t="shared" si="103"/>
        <v>6132</v>
      </c>
      <c r="C6154" s="913"/>
      <c r="D6154" s="913"/>
      <c r="E6154" s="913"/>
      <c r="F6154" s="55"/>
      <c r="L6154" s="372"/>
      <c r="M6154" s="372"/>
      <c r="S6154" s="378"/>
      <c r="T6154" s="372"/>
      <c r="U6154" s="372"/>
      <c r="V6154" s="372"/>
    </row>
    <row r="6155" spans="1:22">
      <c r="A6155" s="52"/>
      <c r="B6155" s="50">
        <f t="shared" si="103"/>
        <v>6133</v>
      </c>
      <c r="C6155" s="913"/>
      <c r="D6155" s="913"/>
      <c r="E6155" s="913"/>
      <c r="F6155" s="55"/>
      <c r="L6155" s="372"/>
      <c r="M6155" s="372"/>
      <c r="S6155" s="378"/>
      <c r="T6155" s="372"/>
      <c r="U6155" s="372"/>
      <c r="V6155" s="372"/>
    </row>
    <row r="6156" spans="1:22">
      <c r="A6156" s="52"/>
      <c r="B6156" s="50">
        <f t="shared" si="103"/>
        <v>6134</v>
      </c>
      <c r="C6156" s="913"/>
      <c r="D6156" s="913"/>
      <c r="E6156" s="913"/>
      <c r="F6156" s="55"/>
      <c r="L6156" s="372"/>
      <c r="M6156" s="372"/>
      <c r="S6156" s="378"/>
      <c r="T6156" s="372"/>
      <c r="U6156" s="372"/>
      <c r="V6156" s="372"/>
    </row>
    <row r="6157" spans="1:22">
      <c r="A6157" s="52"/>
      <c r="B6157" s="50">
        <f t="shared" si="103"/>
        <v>6135</v>
      </c>
      <c r="C6157" s="913"/>
      <c r="D6157" s="913"/>
      <c r="E6157" s="913"/>
      <c r="F6157" s="55"/>
      <c r="L6157" s="372"/>
      <c r="M6157" s="372"/>
      <c r="S6157" s="378"/>
      <c r="T6157" s="372"/>
      <c r="U6157" s="372"/>
      <c r="V6157" s="372"/>
    </row>
    <row r="6158" spans="1:22">
      <c r="A6158" s="52"/>
      <c r="B6158" s="50">
        <f t="shared" si="103"/>
        <v>6136</v>
      </c>
      <c r="C6158" s="913"/>
      <c r="D6158" s="913"/>
      <c r="E6158" s="913"/>
      <c r="F6158" s="55"/>
      <c r="L6158" s="372"/>
      <c r="M6158" s="372"/>
      <c r="S6158" s="378"/>
      <c r="T6158" s="372"/>
      <c r="U6158" s="372"/>
      <c r="V6158" s="372"/>
    </row>
    <row r="6159" spans="1:22">
      <c r="A6159" s="52"/>
      <c r="B6159" s="50">
        <f t="shared" si="103"/>
        <v>6137</v>
      </c>
      <c r="C6159" s="913"/>
      <c r="D6159" s="913"/>
      <c r="E6159" s="913"/>
      <c r="F6159" s="55"/>
      <c r="L6159" s="372"/>
      <c r="M6159" s="372"/>
      <c r="S6159" s="378"/>
      <c r="T6159" s="372"/>
      <c r="U6159" s="372"/>
      <c r="V6159" s="372"/>
    </row>
    <row r="6160" spans="1:22">
      <c r="A6160" s="52"/>
      <c r="B6160" s="50">
        <f t="shared" si="103"/>
        <v>6138</v>
      </c>
      <c r="C6160" s="913"/>
      <c r="D6160" s="913"/>
      <c r="E6160" s="913"/>
      <c r="F6160" s="55"/>
      <c r="L6160" s="372"/>
      <c r="M6160" s="372"/>
      <c r="S6160" s="378"/>
      <c r="T6160" s="372"/>
      <c r="U6160" s="372"/>
      <c r="V6160" s="372"/>
    </row>
    <row r="6161" spans="1:22">
      <c r="A6161" s="52"/>
      <c r="B6161" s="50">
        <f t="shared" si="103"/>
        <v>6139</v>
      </c>
      <c r="C6161" s="913"/>
      <c r="D6161" s="913"/>
      <c r="E6161" s="913"/>
      <c r="F6161" s="55"/>
      <c r="L6161" s="372"/>
      <c r="M6161" s="372"/>
      <c r="S6161" s="378"/>
      <c r="T6161" s="372"/>
      <c r="U6161" s="372"/>
      <c r="V6161" s="372"/>
    </row>
    <row r="6162" spans="1:22">
      <c r="A6162" s="52"/>
      <c r="B6162" s="50">
        <f t="shared" si="103"/>
        <v>6140</v>
      </c>
      <c r="C6162" s="913"/>
      <c r="D6162" s="913"/>
      <c r="E6162" s="913"/>
      <c r="F6162" s="55"/>
      <c r="L6162" s="372"/>
      <c r="M6162" s="372"/>
      <c r="S6162" s="378"/>
      <c r="T6162" s="372"/>
      <c r="U6162" s="372"/>
      <c r="V6162" s="372"/>
    </row>
    <row r="6163" spans="1:22">
      <c r="A6163" s="52"/>
      <c r="B6163" s="50">
        <f t="shared" si="103"/>
        <v>6141</v>
      </c>
      <c r="C6163" s="913"/>
      <c r="D6163" s="913"/>
      <c r="E6163" s="913"/>
      <c r="F6163" s="55"/>
      <c r="L6163" s="372"/>
      <c r="M6163" s="372"/>
      <c r="S6163" s="378"/>
      <c r="T6163" s="372"/>
      <c r="U6163" s="372"/>
      <c r="V6163" s="372"/>
    </row>
    <row r="6164" spans="1:22">
      <c r="A6164" s="52"/>
      <c r="B6164" s="50">
        <f t="shared" si="103"/>
        <v>6142</v>
      </c>
      <c r="C6164" s="913"/>
      <c r="D6164" s="913"/>
      <c r="E6164" s="913"/>
      <c r="F6164" s="55"/>
      <c r="L6164" s="372"/>
      <c r="M6164" s="372"/>
      <c r="S6164" s="378"/>
      <c r="T6164" s="372"/>
      <c r="U6164" s="372"/>
      <c r="V6164" s="372"/>
    </row>
    <row r="6165" spans="1:22">
      <c r="A6165" s="52"/>
      <c r="B6165" s="50">
        <f t="shared" si="103"/>
        <v>6143</v>
      </c>
      <c r="C6165" s="913"/>
      <c r="D6165" s="913"/>
      <c r="E6165" s="913"/>
      <c r="F6165" s="55"/>
      <c r="L6165" s="372"/>
      <c r="M6165" s="372"/>
      <c r="S6165" s="378"/>
      <c r="T6165" s="372"/>
      <c r="U6165" s="372"/>
      <c r="V6165" s="372"/>
    </row>
    <row r="6166" spans="1:22">
      <c r="A6166" s="52"/>
      <c r="B6166" s="50">
        <f t="shared" si="103"/>
        <v>6144</v>
      </c>
      <c r="C6166" s="913"/>
      <c r="D6166" s="913"/>
      <c r="E6166" s="913"/>
      <c r="F6166" s="55"/>
      <c r="L6166" s="372"/>
      <c r="M6166" s="372"/>
      <c r="S6166" s="378"/>
      <c r="T6166" s="372"/>
      <c r="U6166" s="372"/>
      <c r="V6166" s="372"/>
    </row>
    <row r="6167" spans="1:22">
      <c r="A6167" s="52"/>
      <c r="B6167" s="50">
        <f t="shared" si="103"/>
        <v>6145</v>
      </c>
      <c r="C6167" s="913"/>
      <c r="D6167" s="913"/>
      <c r="E6167" s="913"/>
      <c r="F6167" s="55"/>
      <c r="L6167" s="372"/>
      <c r="M6167" s="372"/>
      <c r="S6167" s="378"/>
      <c r="T6167" s="372"/>
      <c r="U6167" s="372"/>
      <c r="V6167" s="372"/>
    </row>
    <row r="6168" spans="1:22">
      <c r="A6168" s="52"/>
      <c r="B6168" s="50">
        <f t="shared" si="103"/>
        <v>6146</v>
      </c>
      <c r="C6168" s="913"/>
      <c r="D6168" s="913"/>
      <c r="E6168" s="913"/>
      <c r="F6168" s="55"/>
      <c r="L6168" s="372"/>
      <c r="M6168" s="372"/>
      <c r="S6168" s="378"/>
      <c r="T6168" s="372"/>
      <c r="U6168" s="372"/>
      <c r="V6168" s="372"/>
    </row>
    <row r="6169" spans="1:22">
      <c r="A6169" s="52"/>
      <c r="B6169" s="50">
        <f t="shared" ref="B6169:B6232" si="104">B6168+1</f>
        <v>6147</v>
      </c>
      <c r="C6169" s="913"/>
      <c r="D6169" s="913"/>
      <c r="E6169" s="913"/>
      <c r="F6169" s="55"/>
      <c r="L6169" s="372"/>
      <c r="M6169" s="372"/>
      <c r="S6169" s="378"/>
      <c r="T6169" s="372"/>
      <c r="U6169" s="372"/>
      <c r="V6169" s="372"/>
    </row>
    <row r="6170" spans="1:22">
      <c r="A6170" s="52"/>
      <c r="B6170" s="50">
        <f t="shared" si="104"/>
        <v>6148</v>
      </c>
      <c r="C6170" s="913"/>
      <c r="D6170" s="913"/>
      <c r="E6170" s="913"/>
      <c r="F6170" s="55"/>
      <c r="L6170" s="372"/>
      <c r="M6170" s="372"/>
      <c r="S6170" s="378"/>
      <c r="T6170" s="372"/>
      <c r="U6170" s="372"/>
      <c r="V6170" s="372"/>
    </row>
    <row r="6171" spans="1:22">
      <c r="A6171" s="52"/>
      <c r="B6171" s="50">
        <f t="shared" si="104"/>
        <v>6149</v>
      </c>
      <c r="C6171" s="913"/>
      <c r="D6171" s="913"/>
      <c r="E6171" s="913"/>
      <c r="F6171" s="55"/>
      <c r="L6171" s="372"/>
      <c r="M6171" s="372"/>
      <c r="S6171" s="378"/>
      <c r="T6171" s="372"/>
      <c r="U6171" s="372"/>
      <c r="V6171" s="372"/>
    </row>
    <row r="6172" spans="1:22">
      <c r="A6172" s="52"/>
      <c r="B6172" s="50">
        <f t="shared" si="104"/>
        <v>6150</v>
      </c>
      <c r="C6172" s="913"/>
      <c r="D6172" s="913"/>
      <c r="E6172" s="913"/>
      <c r="F6172" s="55"/>
      <c r="L6172" s="372"/>
      <c r="M6172" s="372"/>
      <c r="S6172" s="378"/>
      <c r="T6172" s="372"/>
      <c r="U6172" s="372"/>
      <c r="V6172" s="372"/>
    </row>
    <row r="6173" spans="1:22">
      <c r="A6173" s="52"/>
      <c r="B6173" s="50">
        <f t="shared" si="104"/>
        <v>6151</v>
      </c>
      <c r="C6173" s="913"/>
      <c r="D6173" s="913"/>
      <c r="E6173" s="913"/>
      <c r="F6173" s="55"/>
      <c r="L6173" s="372"/>
      <c r="M6173" s="372"/>
      <c r="S6173" s="378"/>
      <c r="T6173" s="372"/>
      <c r="U6173" s="372"/>
      <c r="V6173" s="372"/>
    </row>
    <row r="6174" spans="1:22">
      <c r="A6174" s="52"/>
      <c r="B6174" s="50">
        <f t="shared" si="104"/>
        <v>6152</v>
      </c>
      <c r="C6174" s="913"/>
      <c r="D6174" s="913"/>
      <c r="E6174" s="913"/>
      <c r="F6174" s="55"/>
      <c r="L6174" s="372"/>
      <c r="M6174" s="372"/>
      <c r="S6174" s="378"/>
      <c r="T6174" s="372"/>
      <c r="U6174" s="372"/>
      <c r="V6174" s="372"/>
    </row>
    <row r="6175" spans="1:22">
      <c r="A6175" s="52"/>
      <c r="B6175" s="50">
        <f t="shared" si="104"/>
        <v>6153</v>
      </c>
      <c r="C6175" s="913"/>
      <c r="D6175" s="913"/>
      <c r="E6175" s="913"/>
      <c r="F6175" s="55"/>
      <c r="L6175" s="372"/>
      <c r="M6175" s="372"/>
      <c r="S6175" s="378"/>
      <c r="T6175" s="372"/>
      <c r="U6175" s="372"/>
      <c r="V6175" s="372"/>
    </row>
    <row r="6176" spans="1:22">
      <c r="A6176" s="52"/>
      <c r="B6176" s="50">
        <f t="shared" si="104"/>
        <v>6154</v>
      </c>
      <c r="C6176" s="913"/>
      <c r="D6176" s="913"/>
      <c r="E6176" s="913"/>
      <c r="F6176" s="55"/>
      <c r="L6176" s="372"/>
      <c r="M6176" s="372"/>
      <c r="S6176" s="378"/>
      <c r="T6176" s="372"/>
      <c r="U6176" s="372"/>
      <c r="V6176" s="372"/>
    </row>
    <row r="6177" spans="1:22">
      <c r="A6177" s="52"/>
      <c r="B6177" s="50">
        <f t="shared" si="104"/>
        <v>6155</v>
      </c>
      <c r="C6177" s="913"/>
      <c r="D6177" s="913"/>
      <c r="E6177" s="913"/>
      <c r="F6177" s="55"/>
      <c r="L6177" s="372"/>
      <c r="M6177" s="372"/>
      <c r="S6177" s="378"/>
      <c r="T6177" s="372"/>
      <c r="U6177" s="372"/>
      <c r="V6177" s="372"/>
    </row>
    <row r="6178" spans="1:22">
      <c r="A6178" s="52"/>
      <c r="B6178" s="50">
        <f t="shared" si="104"/>
        <v>6156</v>
      </c>
      <c r="C6178" s="913"/>
      <c r="D6178" s="913"/>
      <c r="E6178" s="913"/>
      <c r="F6178" s="55"/>
      <c r="L6178" s="372"/>
      <c r="M6178" s="372"/>
      <c r="S6178" s="378"/>
      <c r="T6178" s="372"/>
      <c r="U6178" s="372"/>
      <c r="V6178" s="372"/>
    </row>
    <row r="6179" spans="1:22">
      <c r="A6179" s="52"/>
      <c r="B6179" s="50">
        <f t="shared" si="104"/>
        <v>6157</v>
      </c>
      <c r="C6179" s="913"/>
      <c r="D6179" s="913"/>
      <c r="E6179" s="913"/>
      <c r="F6179" s="55"/>
      <c r="L6179" s="372"/>
      <c r="M6179" s="372"/>
      <c r="S6179" s="378"/>
      <c r="T6179" s="372"/>
      <c r="U6179" s="372"/>
      <c r="V6179" s="372"/>
    </row>
    <row r="6180" spans="1:22">
      <c r="A6180" s="52"/>
      <c r="B6180" s="50">
        <f t="shared" si="104"/>
        <v>6158</v>
      </c>
      <c r="C6180" s="913"/>
      <c r="D6180" s="913"/>
      <c r="E6180" s="913"/>
      <c r="F6180" s="55"/>
      <c r="L6180" s="372"/>
      <c r="M6180" s="372"/>
      <c r="S6180" s="378"/>
      <c r="T6180" s="372"/>
      <c r="U6180" s="372"/>
      <c r="V6180" s="372"/>
    </row>
    <row r="6181" spans="1:22">
      <c r="A6181" s="52"/>
      <c r="B6181" s="50">
        <f t="shared" si="104"/>
        <v>6159</v>
      </c>
      <c r="C6181" s="913"/>
      <c r="D6181" s="913"/>
      <c r="E6181" s="913"/>
      <c r="F6181" s="55"/>
      <c r="L6181" s="372"/>
      <c r="M6181" s="372"/>
      <c r="S6181" s="378"/>
      <c r="T6181" s="372"/>
      <c r="U6181" s="372"/>
      <c r="V6181" s="372"/>
    </row>
    <row r="6182" spans="1:22">
      <c r="A6182" s="52"/>
      <c r="B6182" s="50">
        <f t="shared" si="104"/>
        <v>6160</v>
      </c>
      <c r="C6182" s="913"/>
      <c r="D6182" s="913"/>
      <c r="E6182" s="913"/>
      <c r="F6182" s="55"/>
      <c r="L6182" s="372"/>
      <c r="M6182" s="372"/>
      <c r="S6182" s="378"/>
      <c r="T6182" s="372"/>
      <c r="U6182" s="372"/>
      <c r="V6182" s="372"/>
    </row>
    <row r="6183" spans="1:22">
      <c r="A6183" s="52"/>
      <c r="B6183" s="50">
        <f t="shared" si="104"/>
        <v>6161</v>
      </c>
      <c r="C6183" s="913"/>
      <c r="D6183" s="913"/>
      <c r="E6183" s="913"/>
      <c r="F6183" s="55"/>
      <c r="L6183" s="372"/>
      <c r="M6183" s="372"/>
      <c r="S6183" s="378"/>
      <c r="T6183" s="372"/>
      <c r="U6183" s="372"/>
      <c r="V6183" s="372"/>
    </row>
    <row r="6184" spans="1:22">
      <c r="A6184" s="52"/>
      <c r="B6184" s="50">
        <f t="shared" si="104"/>
        <v>6162</v>
      </c>
      <c r="C6184" s="913"/>
      <c r="D6184" s="913"/>
      <c r="E6184" s="913"/>
      <c r="F6184" s="55"/>
      <c r="L6184" s="372"/>
      <c r="M6184" s="372"/>
      <c r="S6184" s="378"/>
      <c r="T6184" s="372"/>
      <c r="U6184" s="372"/>
      <c r="V6184" s="372"/>
    </row>
    <row r="6185" spans="1:22">
      <c r="A6185" s="52"/>
      <c r="B6185" s="50">
        <f t="shared" si="104"/>
        <v>6163</v>
      </c>
      <c r="C6185" s="913"/>
      <c r="D6185" s="913"/>
      <c r="E6185" s="913"/>
      <c r="F6185" s="55"/>
      <c r="L6185" s="372"/>
      <c r="M6185" s="372"/>
      <c r="S6185" s="378"/>
      <c r="T6185" s="372"/>
      <c r="U6185" s="372"/>
      <c r="V6185" s="372"/>
    </row>
    <row r="6186" spans="1:22">
      <c r="A6186" s="52"/>
      <c r="B6186" s="50">
        <f t="shared" si="104"/>
        <v>6164</v>
      </c>
      <c r="C6186" s="913"/>
      <c r="D6186" s="913"/>
      <c r="E6186" s="913"/>
      <c r="F6186" s="55"/>
      <c r="L6186" s="372"/>
      <c r="M6186" s="372"/>
      <c r="S6186" s="378"/>
      <c r="T6186" s="372"/>
      <c r="U6186" s="372"/>
      <c r="V6186" s="372"/>
    </row>
    <row r="6187" spans="1:22">
      <c r="A6187" s="52"/>
      <c r="B6187" s="50">
        <f t="shared" si="104"/>
        <v>6165</v>
      </c>
      <c r="C6187" s="913"/>
      <c r="D6187" s="913"/>
      <c r="E6187" s="913"/>
      <c r="F6187" s="55"/>
      <c r="L6187" s="372"/>
      <c r="M6187" s="372"/>
      <c r="S6187" s="378"/>
      <c r="T6187" s="372"/>
      <c r="U6187" s="372"/>
      <c r="V6187" s="372"/>
    </row>
    <row r="6188" spans="1:22">
      <c r="A6188" s="52"/>
      <c r="B6188" s="50">
        <f t="shared" si="104"/>
        <v>6166</v>
      </c>
      <c r="C6188" s="913"/>
      <c r="D6188" s="913"/>
      <c r="E6188" s="913"/>
      <c r="F6188" s="55"/>
      <c r="L6188" s="372"/>
      <c r="M6188" s="372"/>
      <c r="S6188" s="378"/>
      <c r="T6188" s="372"/>
      <c r="U6188" s="372"/>
      <c r="V6188" s="372"/>
    </row>
    <row r="6189" spans="1:22">
      <c r="A6189" s="52"/>
      <c r="B6189" s="50">
        <f t="shared" si="104"/>
        <v>6167</v>
      </c>
      <c r="C6189" s="913"/>
      <c r="D6189" s="913"/>
      <c r="E6189" s="913"/>
      <c r="F6189" s="55"/>
      <c r="L6189" s="372"/>
      <c r="M6189" s="372"/>
      <c r="S6189" s="378"/>
      <c r="T6189" s="372"/>
      <c r="U6189" s="372"/>
      <c r="V6189" s="372"/>
    </row>
    <row r="6190" spans="1:22">
      <c r="A6190" s="52"/>
      <c r="B6190" s="50">
        <f t="shared" si="104"/>
        <v>6168</v>
      </c>
      <c r="C6190" s="913"/>
      <c r="D6190" s="913"/>
      <c r="E6190" s="913"/>
      <c r="F6190" s="55"/>
      <c r="L6190" s="372"/>
      <c r="M6190" s="372"/>
      <c r="S6190" s="378"/>
      <c r="T6190" s="372"/>
      <c r="U6190" s="372"/>
      <c r="V6190" s="372"/>
    </row>
    <row r="6191" spans="1:22">
      <c r="A6191" s="52"/>
      <c r="B6191" s="50">
        <f t="shared" si="104"/>
        <v>6169</v>
      </c>
      <c r="C6191" s="913"/>
      <c r="D6191" s="913"/>
      <c r="E6191" s="913"/>
      <c r="F6191" s="55"/>
      <c r="L6191" s="372"/>
      <c r="M6191" s="372"/>
      <c r="S6191" s="378"/>
      <c r="T6191" s="372"/>
      <c r="U6191" s="372"/>
      <c r="V6191" s="372"/>
    </row>
    <row r="6192" spans="1:22">
      <c r="A6192" s="52"/>
      <c r="B6192" s="50">
        <f t="shared" si="104"/>
        <v>6170</v>
      </c>
      <c r="C6192" s="913"/>
      <c r="D6192" s="913"/>
      <c r="E6192" s="913"/>
      <c r="F6192" s="55"/>
      <c r="L6192" s="372"/>
      <c r="M6192" s="372"/>
      <c r="S6192" s="378"/>
      <c r="T6192" s="372"/>
      <c r="U6192" s="372"/>
      <c r="V6192" s="372"/>
    </row>
    <row r="6193" spans="1:22">
      <c r="A6193" s="52"/>
      <c r="B6193" s="50">
        <f t="shared" si="104"/>
        <v>6171</v>
      </c>
      <c r="C6193" s="913"/>
      <c r="D6193" s="913"/>
      <c r="E6193" s="913"/>
      <c r="F6193" s="55"/>
      <c r="L6193" s="372"/>
      <c r="M6193" s="372"/>
      <c r="S6193" s="378"/>
      <c r="T6193" s="372"/>
      <c r="U6193" s="372"/>
      <c r="V6193" s="372"/>
    </row>
    <row r="6194" spans="1:22">
      <c r="A6194" s="52"/>
      <c r="B6194" s="50">
        <f t="shared" si="104"/>
        <v>6172</v>
      </c>
      <c r="C6194" s="913"/>
      <c r="D6194" s="913"/>
      <c r="E6194" s="913"/>
      <c r="F6194" s="55"/>
      <c r="L6194" s="372"/>
      <c r="M6194" s="372"/>
      <c r="S6194" s="378"/>
      <c r="T6194" s="372"/>
      <c r="U6194" s="372"/>
      <c r="V6194" s="372"/>
    </row>
    <row r="6195" spans="1:22">
      <c r="A6195" s="52"/>
      <c r="B6195" s="50">
        <f t="shared" si="104"/>
        <v>6173</v>
      </c>
      <c r="C6195" s="913"/>
      <c r="D6195" s="913"/>
      <c r="E6195" s="913"/>
      <c r="F6195" s="55"/>
      <c r="L6195" s="372"/>
      <c r="M6195" s="372"/>
      <c r="S6195" s="378"/>
      <c r="T6195" s="372"/>
      <c r="U6195" s="372"/>
      <c r="V6195" s="372"/>
    </row>
    <row r="6196" spans="1:22">
      <c r="A6196" s="52"/>
      <c r="B6196" s="50">
        <f t="shared" si="104"/>
        <v>6174</v>
      </c>
      <c r="C6196" s="913"/>
      <c r="D6196" s="913"/>
      <c r="E6196" s="913"/>
      <c r="F6196" s="55"/>
      <c r="L6196" s="372"/>
      <c r="M6196" s="372"/>
      <c r="S6196" s="378"/>
      <c r="T6196" s="372"/>
      <c r="U6196" s="372"/>
      <c r="V6196" s="372"/>
    </row>
    <row r="6197" spans="1:22">
      <c r="A6197" s="52"/>
      <c r="B6197" s="50">
        <f t="shared" si="104"/>
        <v>6175</v>
      </c>
      <c r="C6197" s="913"/>
      <c r="D6197" s="913"/>
      <c r="E6197" s="913"/>
      <c r="F6197" s="55"/>
      <c r="L6197" s="372"/>
      <c r="M6197" s="372"/>
      <c r="S6197" s="378"/>
      <c r="T6197" s="372"/>
      <c r="U6197" s="372"/>
      <c r="V6197" s="372"/>
    </row>
    <row r="6198" spans="1:22">
      <c r="A6198" s="52"/>
      <c r="B6198" s="50">
        <f t="shared" si="104"/>
        <v>6176</v>
      </c>
      <c r="C6198" s="913"/>
      <c r="D6198" s="913"/>
      <c r="E6198" s="913"/>
      <c r="F6198" s="55"/>
      <c r="L6198" s="372"/>
      <c r="M6198" s="372"/>
      <c r="S6198" s="378"/>
      <c r="T6198" s="372"/>
      <c r="U6198" s="372"/>
      <c r="V6198" s="372"/>
    </row>
    <row r="6199" spans="1:22">
      <c r="A6199" s="52"/>
      <c r="B6199" s="50">
        <f t="shared" si="104"/>
        <v>6177</v>
      </c>
      <c r="C6199" s="913"/>
      <c r="D6199" s="913"/>
      <c r="E6199" s="913"/>
      <c r="F6199" s="55"/>
      <c r="L6199" s="372"/>
      <c r="M6199" s="372"/>
      <c r="S6199" s="378"/>
      <c r="T6199" s="372"/>
      <c r="U6199" s="372"/>
      <c r="V6199" s="372"/>
    </row>
    <row r="6200" spans="1:22">
      <c r="A6200" s="52"/>
      <c r="B6200" s="50">
        <f t="shared" si="104"/>
        <v>6178</v>
      </c>
      <c r="C6200" s="913"/>
      <c r="D6200" s="913"/>
      <c r="E6200" s="913"/>
      <c r="F6200" s="55"/>
      <c r="L6200" s="372"/>
      <c r="M6200" s="372"/>
      <c r="S6200" s="378"/>
      <c r="T6200" s="372"/>
      <c r="U6200" s="372"/>
      <c r="V6200" s="372"/>
    </row>
    <row r="6201" spans="1:22">
      <c r="A6201" s="52"/>
      <c r="B6201" s="50">
        <f t="shared" si="104"/>
        <v>6179</v>
      </c>
      <c r="C6201" s="913"/>
      <c r="D6201" s="913"/>
      <c r="E6201" s="913"/>
      <c r="F6201" s="55"/>
      <c r="L6201" s="372"/>
      <c r="M6201" s="372"/>
      <c r="S6201" s="378"/>
      <c r="T6201" s="372"/>
      <c r="U6201" s="372"/>
      <c r="V6201" s="372"/>
    </row>
    <row r="6202" spans="1:22">
      <c r="A6202" s="52"/>
      <c r="B6202" s="50">
        <f t="shared" si="104"/>
        <v>6180</v>
      </c>
      <c r="C6202" s="913"/>
      <c r="D6202" s="913"/>
      <c r="E6202" s="913"/>
      <c r="F6202" s="55"/>
      <c r="L6202" s="372"/>
      <c r="M6202" s="372"/>
      <c r="S6202" s="378"/>
      <c r="T6202" s="372"/>
      <c r="U6202" s="372"/>
      <c r="V6202" s="372"/>
    </row>
    <row r="6203" spans="1:22">
      <c r="A6203" s="52"/>
      <c r="B6203" s="50">
        <f t="shared" si="104"/>
        <v>6181</v>
      </c>
      <c r="C6203" s="913"/>
      <c r="D6203" s="913"/>
      <c r="E6203" s="913"/>
      <c r="F6203" s="55"/>
      <c r="L6203" s="372"/>
      <c r="M6203" s="372"/>
      <c r="S6203" s="378"/>
      <c r="T6203" s="372"/>
      <c r="U6203" s="372"/>
      <c r="V6203" s="372"/>
    </row>
    <row r="6204" spans="1:22">
      <c r="A6204" s="52"/>
      <c r="B6204" s="50">
        <f t="shared" si="104"/>
        <v>6182</v>
      </c>
      <c r="C6204" s="913"/>
      <c r="D6204" s="913"/>
      <c r="E6204" s="913"/>
      <c r="F6204" s="55"/>
      <c r="L6204" s="372"/>
      <c r="M6204" s="372"/>
      <c r="S6204" s="378"/>
      <c r="T6204" s="372"/>
      <c r="U6204" s="372"/>
      <c r="V6204" s="372"/>
    </row>
    <row r="6205" spans="1:22">
      <c r="A6205" s="52"/>
      <c r="B6205" s="50">
        <f t="shared" si="104"/>
        <v>6183</v>
      </c>
      <c r="C6205" s="913"/>
      <c r="D6205" s="913"/>
      <c r="E6205" s="913"/>
      <c r="F6205" s="55"/>
      <c r="L6205" s="372"/>
      <c r="M6205" s="372"/>
      <c r="S6205" s="378"/>
      <c r="T6205" s="372"/>
      <c r="U6205" s="372"/>
      <c r="V6205" s="372"/>
    </row>
    <row r="6206" spans="1:22">
      <c r="A6206" s="52"/>
      <c r="B6206" s="50">
        <f t="shared" si="104"/>
        <v>6184</v>
      </c>
      <c r="C6206" s="913"/>
      <c r="D6206" s="913"/>
      <c r="E6206" s="913"/>
      <c r="F6206" s="55"/>
      <c r="L6206" s="372"/>
      <c r="M6206" s="372"/>
      <c r="S6206" s="378"/>
      <c r="T6206" s="372"/>
      <c r="U6206" s="372"/>
      <c r="V6206" s="372"/>
    </row>
    <row r="6207" spans="1:22">
      <c r="A6207" s="52"/>
      <c r="B6207" s="50">
        <f t="shared" si="104"/>
        <v>6185</v>
      </c>
      <c r="C6207" s="913"/>
      <c r="D6207" s="913"/>
      <c r="E6207" s="913"/>
      <c r="F6207" s="55"/>
      <c r="L6207" s="372"/>
      <c r="M6207" s="372"/>
      <c r="S6207" s="378"/>
      <c r="T6207" s="372"/>
      <c r="U6207" s="372"/>
      <c r="V6207" s="372"/>
    </row>
    <row r="6208" spans="1:22">
      <c r="A6208" s="52"/>
      <c r="B6208" s="50">
        <f t="shared" si="104"/>
        <v>6186</v>
      </c>
      <c r="C6208" s="913"/>
      <c r="D6208" s="913"/>
      <c r="E6208" s="913"/>
      <c r="F6208" s="55"/>
      <c r="L6208" s="372"/>
      <c r="M6208" s="372"/>
      <c r="S6208" s="378"/>
      <c r="T6208" s="372"/>
      <c r="U6208" s="372"/>
      <c r="V6208" s="372"/>
    </row>
    <row r="6209" spans="1:22">
      <c r="A6209" s="52"/>
      <c r="B6209" s="50">
        <f t="shared" si="104"/>
        <v>6187</v>
      </c>
      <c r="C6209" s="913"/>
      <c r="D6209" s="913"/>
      <c r="E6209" s="913"/>
      <c r="F6209" s="55"/>
      <c r="L6209" s="372"/>
      <c r="M6209" s="372"/>
      <c r="S6209" s="378"/>
      <c r="T6209" s="372"/>
      <c r="U6209" s="372"/>
      <c r="V6209" s="372"/>
    </row>
    <row r="6210" spans="1:22">
      <c r="A6210" s="52"/>
      <c r="B6210" s="50">
        <f t="shared" si="104"/>
        <v>6188</v>
      </c>
      <c r="C6210" s="913"/>
      <c r="D6210" s="913"/>
      <c r="E6210" s="913"/>
      <c r="F6210" s="55"/>
      <c r="L6210" s="372"/>
      <c r="M6210" s="372"/>
      <c r="S6210" s="378"/>
      <c r="T6210" s="372"/>
      <c r="U6210" s="372"/>
      <c r="V6210" s="372"/>
    </row>
    <row r="6211" spans="1:22">
      <c r="A6211" s="52"/>
      <c r="B6211" s="50">
        <f t="shared" si="104"/>
        <v>6189</v>
      </c>
      <c r="C6211" s="913"/>
      <c r="D6211" s="913"/>
      <c r="E6211" s="913"/>
      <c r="F6211" s="55"/>
      <c r="L6211" s="372"/>
      <c r="M6211" s="372"/>
      <c r="S6211" s="378"/>
      <c r="T6211" s="372"/>
      <c r="U6211" s="372"/>
      <c r="V6211" s="372"/>
    </row>
    <row r="6212" spans="1:22">
      <c r="A6212" s="52"/>
      <c r="B6212" s="50">
        <f t="shared" si="104"/>
        <v>6190</v>
      </c>
      <c r="C6212" s="913"/>
      <c r="D6212" s="913"/>
      <c r="E6212" s="913"/>
      <c r="F6212" s="55"/>
      <c r="L6212" s="372"/>
      <c r="M6212" s="372"/>
      <c r="S6212" s="378"/>
      <c r="T6212" s="372"/>
      <c r="U6212" s="372"/>
      <c r="V6212" s="372"/>
    </row>
    <row r="6213" spans="1:22">
      <c r="A6213" s="52"/>
      <c r="B6213" s="50">
        <f t="shared" si="104"/>
        <v>6191</v>
      </c>
      <c r="C6213" s="913"/>
      <c r="D6213" s="913"/>
      <c r="E6213" s="913"/>
      <c r="F6213" s="55"/>
      <c r="L6213" s="372"/>
      <c r="M6213" s="372"/>
      <c r="S6213" s="378"/>
      <c r="T6213" s="372"/>
      <c r="U6213" s="372"/>
      <c r="V6213" s="372"/>
    </row>
    <row r="6214" spans="1:22">
      <c r="A6214" s="52"/>
      <c r="B6214" s="50">
        <f t="shared" si="104"/>
        <v>6192</v>
      </c>
      <c r="C6214" s="913"/>
      <c r="D6214" s="913"/>
      <c r="E6214" s="913"/>
      <c r="F6214" s="55"/>
      <c r="L6214" s="372"/>
      <c r="M6214" s="372"/>
      <c r="S6214" s="378"/>
      <c r="T6214" s="372"/>
      <c r="U6214" s="372"/>
      <c r="V6214" s="372"/>
    </row>
    <row r="6215" spans="1:22">
      <c r="A6215" s="52"/>
      <c r="B6215" s="50">
        <f t="shared" si="104"/>
        <v>6193</v>
      </c>
      <c r="C6215" s="913"/>
      <c r="D6215" s="913"/>
      <c r="E6215" s="913"/>
      <c r="F6215" s="55"/>
      <c r="L6215" s="372"/>
      <c r="M6215" s="372"/>
      <c r="S6215" s="378"/>
      <c r="T6215" s="372"/>
      <c r="U6215" s="372"/>
      <c r="V6215" s="372"/>
    </row>
    <row r="6216" spans="1:22">
      <c r="A6216" s="52"/>
      <c r="B6216" s="50">
        <f t="shared" si="104"/>
        <v>6194</v>
      </c>
      <c r="C6216" s="913"/>
      <c r="D6216" s="913"/>
      <c r="E6216" s="913"/>
      <c r="F6216" s="55"/>
      <c r="L6216" s="372"/>
      <c r="M6216" s="372"/>
      <c r="S6216" s="378"/>
      <c r="T6216" s="372"/>
      <c r="U6216" s="372"/>
      <c r="V6216" s="372"/>
    </row>
    <row r="6217" spans="1:22">
      <c r="A6217" s="52"/>
      <c r="B6217" s="50">
        <f t="shared" si="104"/>
        <v>6195</v>
      </c>
      <c r="C6217" s="913"/>
      <c r="D6217" s="913"/>
      <c r="E6217" s="913"/>
      <c r="F6217" s="55"/>
      <c r="L6217" s="372"/>
      <c r="M6217" s="372"/>
      <c r="S6217" s="378"/>
      <c r="T6217" s="372"/>
      <c r="U6217" s="372"/>
      <c r="V6217" s="372"/>
    </row>
    <row r="6218" spans="1:22">
      <c r="A6218" s="52"/>
      <c r="B6218" s="50">
        <f t="shared" si="104"/>
        <v>6196</v>
      </c>
      <c r="C6218" s="913"/>
      <c r="D6218" s="913"/>
      <c r="E6218" s="913"/>
      <c r="F6218" s="55"/>
      <c r="L6218" s="372"/>
      <c r="M6218" s="372"/>
      <c r="S6218" s="378"/>
      <c r="T6218" s="372"/>
      <c r="U6218" s="372"/>
      <c r="V6218" s="372"/>
    </row>
    <row r="6219" spans="1:22">
      <c r="A6219" s="52"/>
      <c r="B6219" s="50">
        <f t="shared" si="104"/>
        <v>6197</v>
      </c>
      <c r="C6219" s="913"/>
      <c r="D6219" s="913"/>
      <c r="E6219" s="913"/>
      <c r="F6219" s="55"/>
      <c r="L6219" s="372"/>
      <c r="M6219" s="372"/>
      <c r="S6219" s="378"/>
      <c r="T6219" s="372"/>
      <c r="U6219" s="372"/>
      <c r="V6219" s="372"/>
    </row>
    <row r="6220" spans="1:22">
      <c r="A6220" s="52"/>
      <c r="B6220" s="50">
        <f t="shared" si="104"/>
        <v>6198</v>
      </c>
      <c r="C6220" s="913"/>
      <c r="D6220" s="913"/>
      <c r="E6220" s="913"/>
      <c r="F6220" s="55"/>
      <c r="L6220" s="372"/>
      <c r="M6220" s="372"/>
      <c r="S6220" s="378"/>
      <c r="T6220" s="372"/>
      <c r="U6220" s="372"/>
      <c r="V6220" s="372"/>
    </row>
    <row r="6221" spans="1:22">
      <c r="A6221" s="52"/>
      <c r="B6221" s="50">
        <f t="shared" si="104"/>
        <v>6199</v>
      </c>
      <c r="C6221" s="913"/>
      <c r="D6221" s="913"/>
      <c r="E6221" s="913"/>
      <c r="F6221" s="55"/>
      <c r="L6221" s="372"/>
      <c r="M6221" s="372"/>
      <c r="S6221" s="378"/>
      <c r="T6221" s="372"/>
      <c r="U6221" s="372"/>
      <c r="V6221" s="372"/>
    </row>
    <row r="6222" spans="1:22">
      <c r="A6222" s="52"/>
      <c r="B6222" s="50">
        <f t="shared" si="104"/>
        <v>6200</v>
      </c>
      <c r="C6222" s="913"/>
      <c r="D6222" s="913"/>
      <c r="E6222" s="913"/>
      <c r="F6222" s="55"/>
      <c r="L6222" s="372"/>
      <c r="M6222" s="372"/>
      <c r="S6222" s="378"/>
      <c r="T6222" s="372"/>
      <c r="U6222" s="372"/>
      <c r="V6222" s="372"/>
    </row>
    <row r="6223" spans="1:22">
      <c r="A6223" s="52"/>
      <c r="B6223" s="50">
        <f t="shared" si="104"/>
        <v>6201</v>
      </c>
      <c r="C6223" s="913"/>
      <c r="D6223" s="913"/>
      <c r="E6223" s="913"/>
      <c r="F6223" s="55"/>
      <c r="L6223" s="372"/>
      <c r="M6223" s="372"/>
      <c r="S6223" s="378"/>
      <c r="T6223" s="372"/>
      <c r="U6223" s="372"/>
      <c r="V6223" s="372"/>
    </row>
    <row r="6224" spans="1:22">
      <c r="A6224" s="52"/>
      <c r="B6224" s="50">
        <f t="shared" si="104"/>
        <v>6202</v>
      </c>
      <c r="C6224" s="913"/>
      <c r="D6224" s="913"/>
      <c r="E6224" s="913"/>
      <c r="F6224" s="55"/>
      <c r="L6224" s="372"/>
      <c r="M6224" s="372"/>
      <c r="S6224" s="378"/>
      <c r="T6224" s="372"/>
      <c r="U6224" s="372"/>
      <c r="V6224" s="372"/>
    </row>
    <row r="6225" spans="1:22">
      <c r="A6225" s="52"/>
      <c r="B6225" s="50">
        <f t="shared" si="104"/>
        <v>6203</v>
      </c>
      <c r="C6225" s="913"/>
      <c r="D6225" s="913"/>
      <c r="E6225" s="913"/>
      <c r="F6225" s="55"/>
      <c r="L6225" s="372"/>
      <c r="M6225" s="372"/>
      <c r="S6225" s="378"/>
      <c r="T6225" s="372"/>
      <c r="U6225" s="372"/>
      <c r="V6225" s="372"/>
    </row>
    <row r="6226" spans="1:22">
      <c r="A6226" s="52"/>
      <c r="B6226" s="50">
        <f t="shared" si="104"/>
        <v>6204</v>
      </c>
      <c r="C6226" s="913"/>
      <c r="D6226" s="913"/>
      <c r="E6226" s="913"/>
      <c r="F6226" s="55"/>
      <c r="L6226" s="372"/>
      <c r="M6226" s="372"/>
      <c r="S6226" s="378"/>
      <c r="T6226" s="372"/>
      <c r="U6226" s="372"/>
      <c r="V6226" s="372"/>
    </row>
    <row r="6227" spans="1:22">
      <c r="A6227" s="52"/>
      <c r="B6227" s="50">
        <f t="shared" si="104"/>
        <v>6205</v>
      </c>
      <c r="C6227" s="913"/>
      <c r="D6227" s="913"/>
      <c r="E6227" s="913"/>
      <c r="F6227" s="55"/>
      <c r="L6227" s="372"/>
      <c r="M6227" s="372"/>
      <c r="S6227" s="378"/>
      <c r="T6227" s="372"/>
      <c r="U6227" s="372"/>
      <c r="V6227" s="372"/>
    </row>
    <row r="6228" spans="1:22">
      <c r="A6228" s="52"/>
      <c r="B6228" s="50">
        <f t="shared" si="104"/>
        <v>6206</v>
      </c>
      <c r="C6228" s="913"/>
      <c r="D6228" s="913"/>
      <c r="E6228" s="913"/>
      <c r="F6228" s="55"/>
      <c r="L6228" s="372"/>
      <c r="M6228" s="372"/>
      <c r="S6228" s="378"/>
      <c r="T6228" s="372"/>
      <c r="U6228" s="372"/>
      <c r="V6228" s="372"/>
    </row>
    <row r="6229" spans="1:22">
      <c r="A6229" s="52"/>
      <c r="B6229" s="50">
        <f t="shared" si="104"/>
        <v>6207</v>
      </c>
      <c r="C6229" s="913"/>
      <c r="D6229" s="913"/>
      <c r="E6229" s="913"/>
      <c r="F6229" s="55"/>
      <c r="L6229" s="372"/>
      <c r="M6229" s="372"/>
      <c r="S6229" s="378"/>
      <c r="T6229" s="372"/>
      <c r="U6229" s="372"/>
      <c r="V6229" s="372"/>
    </row>
    <row r="6230" spans="1:22">
      <c r="A6230" s="52"/>
      <c r="B6230" s="50">
        <f t="shared" si="104"/>
        <v>6208</v>
      </c>
      <c r="C6230" s="913"/>
      <c r="D6230" s="913"/>
      <c r="E6230" s="913"/>
      <c r="F6230" s="55"/>
      <c r="L6230" s="372"/>
      <c r="M6230" s="372"/>
      <c r="S6230" s="378"/>
      <c r="T6230" s="372"/>
      <c r="U6230" s="372"/>
      <c r="V6230" s="372"/>
    </row>
    <row r="6231" spans="1:22">
      <c r="A6231" s="52"/>
      <c r="B6231" s="50">
        <f t="shared" si="104"/>
        <v>6209</v>
      </c>
      <c r="C6231" s="913"/>
      <c r="D6231" s="913"/>
      <c r="E6231" s="913"/>
      <c r="F6231" s="55"/>
      <c r="L6231" s="372"/>
      <c r="M6231" s="372"/>
      <c r="S6231" s="378"/>
      <c r="T6231" s="372"/>
      <c r="U6231" s="372"/>
      <c r="V6231" s="372"/>
    </row>
    <row r="6232" spans="1:22">
      <c r="A6232" s="52"/>
      <c r="B6232" s="50">
        <f t="shared" si="104"/>
        <v>6210</v>
      </c>
      <c r="C6232" s="913"/>
      <c r="D6232" s="913"/>
      <c r="E6232" s="913"/>
      <c r="F6232" s="55"/>
      <c r="L6232" s="372"/>
      <c r="M6232" s="372"/>
      <c r="S6232" s="378"/>
      <c r="T6232" s="372"/>
      <c r="U6232" s="372"/>
      <c r="V6232" s="372"/>
    </row>
    <row r="6233" spans="1:22">
      <c r="A6233" s="52"/>
      <c r="B6233" s="50">
        <f t="shared" ref="B6233:B6296" si="105">B6232+1</f>
        <v>6211</v>
      </c>
      <c r="C6233" s="913"/>
      <c r="D6233" s="913"/>
      <c r="E6233" s="913"/>
      <c r="F6233" s="55"/>
      <c r="L6233" s="372"/>
      <c r="M6233" s="372"/>
      <c r="S6233" s="378"/>
      <c r="T6233" s="372"/>
      <c r="U6233" s="372"/>
      <c r="V6233" s="372"/>
    </row>
    <row r="6234" spans="1:22">
      <c r="A6234" s="52"/>
      <c r="B6234" s="50">
        <f t="shared" si="105"/>
        <v>6212</v>
      </c>
      <c r="C6234" s="913"/>
      <c r="D6234" s="913"/>
      <c r="E6234" s="913"/>
      <c r="F6234" s="55"/>
      <c r="L6234" s="372"/>
      <c r="M6234" s="372"/>
      <c r="S6234" s="378"/>
      <c r="T6234" s="372"/>
      <c r="U6234" s="372"/>
      <c r="V6234" s="372"/>
    </row>
    <row r="6235" spans="1:22">
      <c r="A6235" s="52"/>
      <c r="B6235" s="50">
        <f t="shared" si="105"/>
        <v>6213</v>
      </c>
      <c r="C6235" s="913"/>
      <c r="D6235" s="913"/>
      <c r="E6235" s="913"/>
      <c r="F6235" s="55"/>
      <c r="L6235" s="372"/>
      <c r="M6235" s="372"/>
      <c r="S6235" s="378"/>
      <c r="T6235" s="372"/>
      <c r="U6235" s="372"/>
      <c r="V6235" s="372"/>
    </row>
    <row r="6236" spans="1:22">
      <c r="A6236" s="52"/>
      <c r="B6236" s="50">
        <f t="shared" si="105"/>
        <v>6214</v>
      </c>
      <c r="C6236" s="913"/>
      <c r="D6236" s="913"/>
      <c r="E6236" s="913"/>
      <c r="F6236" s="55"/>
      <c r="L6236" s="372"/>
      <c r="M6236" s="372"/>
      <c r="S6236" s="378"/>
      <c r="T6236" s="372"/>
      <c r="U6236" s="372"/>
      <c r="V6236" s="372"/>
    </row>
    <row r="6237" spans="1:22">
      <c r="A6237" s="52"/>
      <c r="B6237" s="50">
        <f t="shared" si="105"/>
        <v>6215</v>
      </c>
      <c r="C6237" s="913"/>
      <c r="D6237" s="913"/>
      <c r="E6237" s="913"/>
      <c r="F6237" s="55"/>
      <c r="L6237" s="372"/>
      <c r="M6237" s="372"/>
      <c r="S6237" s="378"/>
      <c r="T6237" s="372"/>
      <c r="U6237" s="372"/>
      <c r="V6237" s="372"/>
    </row>
    <row r="6238" spans="1:22">
      <c r="A6238" s="52"/>
      <c r="B6238" s="50">
        <f t="shared" si="105"/>
        <v>6216</v>
      </c>
      <c r="C6238" s="913"/>
      <c r="D6238" s="913"/>
      <c r="E6238" s="913"/>
      <c r="F6238" s="55"/>
      <c r="L6238" s="372"/>
      <c r="M6238" s="372"/>
      <c r="S6238" s="378"/>
      <c r="T6238" s="372"/>
      <c r="U6238" s="372"/>
      <c r="V6238" s="372"/>
    </row>
    <row r="6239" spans="1:22">
      <c r="A6239" s="52"/>
      <c r="B6239" s="50">
        <f t="shared" si="105"/>
        <v>6217</v>
      </c>
      <c r="C6239" s="913"/>
      <c r="D6239" s="913"/>
      <c r="E6239" s="913"/>
      <c r="F6239" s="55"/>
      <c r="L6239" s="372"/>
      <c r="M6239" s="372"/>
      <c r="S6239" s="378"/>
      <c r="T6239" s="372"/>
      <c r="U6239" s="372"/>
      <c r="V6239" s="372"/>
    </row>
    <row r="6240" spans="1:22">
      <c r="A6240" s="52"/>
      <c r="B6240" s="50">
        <f t="shared" si="105"/>
        <v>6218</v>
      </c>
      <c r="C6240" s="913"/>
      <c r="D6240" s="913"/>
      <c r="E6240" s="913"/>
      <c r="F6240" s="55"/>
      <c r="L6240" s="372"/>
      <c r="M6240" s="372"/>
      <c r="S6240" s="378"/>
      <c r="T6240" s="372"/>
      <c r="U6240" s="372"/>
      <c r="V6240" s="372"/>
    </row>
    <row r="6241" spans="1:22">
      <c r="A6241" s="52"/>
      <c r="B6241" s="50">
        <f t="shared" si="105"/>
        <v>6219</v>
      </c>
      <c r="C6241" s="913"/>
      <c r="D6241" s="913"/>
      <c r="E6241" s="913"/>
      <c r="F6241" s="55"/>
      <c r="L6241" s="372"/>
      <c r="M6241" s="372"/>
      <c r="S6241" s="378"/>
      <c r="T6241" s="372"/>
      <c r="U6241" s="372"/>
      <c r="V6241" s="372"/>
    </row>
    <row r="6242" spans="1:22">
      <c r="A6242" s="52"/>
      <c r="B6242" s="50">
        <f t="shared" si="105"/>
        <v>6220</v>
      </c>
      <c r="C6242" s="913"/>
      <c r="D6242" s="913"/>
      <c r="E6242" s="913"/>
      <c r="F6242" s="55"/>
      <c r="L6242" s="372"/>
      <c r="M6242" s="372"/>
      <c r="S6242" s="378"/>
      <c r="T6242" s="372"/>
      <c r="U6242" s="372"/>
      <c r="V6242" s="372"/>
    </row>
    <row r="6243" spans="1:22">
      <c r="A6243" s="52"/>
      <c r="B6243" s="50">
        <f t="shared" si="105"/>
        <v>6221</v>
      </c>
      <c r="C6243" s="913"/>
      <c r="D6243" s="913"/>
      <c r="E6243" s="913"/>
      <c r="F6243" s="55"/>
      <c r="L6243" s="372"/>
      <c r="M6243" s="372"/>
      <c r="S6243" s="378"/>
      <c r="T6243" s="372"/>
      <c r="U6243" s="372"/>
      <c r="V6243" s="372"/>
    </row>
    <row r="6244" spans="1:22">
      <c r="A6244" s="52"/>
      <c r="B6244" s="50">
        <f t="shared" si="105"/>
        <v>6222</v>
      </c>
      <c r="C6244" s="913"/>
      <c r="D6244" s="913"/>
      <c r="E6244" s="913"/>
      <c r="F6244" s="55"/>
      <c r="L6244" s="372"/>
      <c r="M6244" s="372"/>
      <c r="S6244" s="378"/>
      <c r="T6244" s="372"/>
      <c r="U6244" s="372"/>
      <c r="V6244" s="372"/>
    </row>
    <row r="6245" spans="1:22">
      <c r="A6245" s="52"/>
      <c r="B6245" s="50">
        <f t="shared" si="105"/>
        <v>6223</v>
      </c>
      <c r="C6245" s="913"/>
      <c r="D6245" s="913"/>
      <c r="E6245" s="913"/>
      <c r="F6245" s="55"/>
      <c r="L6245" s="372"/>
      <c r="M6245" s="372"/>
      <c r="S6245" s="378"/>
      <c r="T6245" s="372"/>
      <c r="U6245" s="372"/>
      <c r="V6245" s="372"/>
    </row>
    <row r="6246" spans="1:22">
      <c r="A6246" s="52"/>
      <c r="B6246" s="50">
        <f t="shared" si="105"/>
        <v>6224</v>
      </c>
      <c r="C6246" s="913"/>
      <c r="D6246" s="913"/>
      <c r="E6246" s="913"/>
      <c r="F6246" s="55"/>
      <c r="L6246" s="372"/>
      <c r="M6246" s="372"/>
      <c r="S6246" s="378"/>
      <c r="T6246" s="372"/>
      <c r="U6246" s="372"/>
      <c r="V6246" s="372"/>
    </row>
    <row r="6247" spans="1:22">
      <c r="A6247" s="52"/>
      <c r="B6247" s="50">
        <f t="shared" si="105"/>
        <v>6225</v>
      </c>
      <c r="C6247" s="913"/>
      <c r="D6247" s="913"/>
      <c r="E6247" s="913"/>
      <c r="F6247" s="55"/>
      <c r="L6247" s="372"/>
      <c r="M6247" s="372"/>
      <c r="S6247" s="378"/>
      <c r="T6247" s="372"/>
      <c r="U6247" s="372"/>
      <c r="V6247" s="372"/>
    </row>
    <row r="6248" spans="1:22">
      <c r="A6248" s="52"/>
      <c r="B6248" s="50">
        <f t="shared" si="105"/>
        <v>6226</v>
      </c>
      <c r="C6248" s="913"/>
      <c r="D6248" s="913"/>
      <c r="E6248" s="913"/>
      <c r="F6248" s="55"/>
      <c r="L6248" s="372"/>
      <c r="M6248" s="372"/>
      <c r="S6248" s="378"/>
      <c r="T6248" s="372"/>
      <c r="U6248" s="372"/>
      <c r="V6248" s="372"/>
    </row>
    <row r="6249" spans="1:22">
      <c r="A6249" s="52"/>
      <c r="B6249" s="50">
        <f t="shared" si="105"/>
        <v>6227</v>
      </c>
      <c r="C6249" s="913"/>
      <c r="D6249" s="913"/>
      <c r="E6249" s="913"/>
      <c r="F6249" s="55"/>
      <c r="L6249" s="372"/>
      <c r="M6249" s="372"/>
      <c r="S6249" s="378"/>
      <c r="T6249" s="372"/>
      <c r="U6249" s="372"/>
      <c r="V6249" s="372"/>
    </row>
    <row r="6250" spans="1:22">
      <c r="A6250" s="52"/>
      <c r="B6250" s="50">
        <f t="shared" si="105"/>
        <v>6228</v>
      </c>
      <c r="C6250" s="913"/>
      <c r="D6250" s="913"/>
      <c r="E6250" s="913"/>
      <c r="F6250" s="55"/>
      <c r="L6250" s="372"/>
      <c r="M6250" s="372"/>
      <c r="S6250" s="378"/>
      <c r="T6250" s="372"/>
      <c r="U6250" s="372"/>
      <c r="V6250" s="372"/>
    </row>
    <row r="6251" spans="1:22">
      <c r="A6251" s="52"/>
      <c r="B6251" s="50">
        <f t="shared" si="105"/>
        <v>6229</v>
      </c>
      <c r="C6251" s="913"/>
      <c r="D6251" s="913"/>
      <c r="E6251" s="913"/>
      <c r="F6251" s="55"/>
      <c r="L6251" s="372"/>
      <c r="M6251" s="372"/>
      <c r="S6251" s="378"/>
      <c r="T6251" s="372"/>
      <c r="U6251" s="372"/>
      <c r="V6251" s="372"/>
    </row>
    <row r="6252" spans="1:22">
      <c r="A6252" s="52"/>
      <c r="B6252" s="50">
        <f t="shared" si="105"/>
        <v>6230</v>
      </c>
      <c r="C6252" s="913"/>
      <c r="D6252" s="913"/>
      <c r="E6252" s="913"/>
      <c r="F6252" s="55"/>
      <c r="L6252" s="372"/>
      <c r="M6252" s="372"/>
      <c r="S6252" s="378"/>
      <c r="T6252" s="372"/>
      <c r="U6252" s="372"/>
      <c r="V6252" s="372"/>
    </row>
    <row r="6253" spans="1:22">
      <c r="A6253" s="52"/>
      <c r="B6253" s="50">
        <f t="shared" si="105"/>
        <v>6231</v>
      </c>
      <c r="C6253" s="913"/>
      <c r="D6253" s="913"/>
      <c r="E6253" s="913"/>
      <c r="F6253" s="55"/>
      <c r="L6253" s="372"/>
      <c r="M6253" s="372"/>
      <c r="S6253" s="378"/>
      <c r="T6253" s="372"/>
      <c r="U6253" s="372"/>
      <c r="V6253" s="372"/>
    </row>
    <row r="6254" spans="1:22">
      <c r="A6254" s="52"/>
      <c r="B6254" s="50">
        <f t="shared" si="105"/>
        <v>6232</v>
      </c>
      <c r="C6254" s="913"/>
      <c r="D6254" s="913"/>
      <c r="E6254" s="913"/>
      <c r="F6254" s="55"/>
      <c r="L6254" s="372"/>
      <c r="M6254" s="372"/>
      <c r="S6254" s="378"/>
      <c r="T6254" s="372"/>
      <c r="U6254" s="372"/>
      <c r="V6254" s="372"/>
    </row>
    <row r="6255" spans="1:22">
      <c r="A6255" s="52"/>
      <c r="B6255" s="50">
        <f t="shared" si="105"/>
        <v>6233</v>
      </c>
      <c r="C6255" s="913"/>
      <c r="D6255" s="913"/>
      <c r="E6255" s="913"/>
      <c r="F6255" s="55"/>
      <c r="L6255" s="372"/>
      <c r="M6255" s="372"/>
      <c r="S6255" s="378"/>
      <c r="T6255" s="372"/>
      <c r="U6255" s="372"/>
      <c r="V6255" s="372"/>
    </row>
    <row r="6256" spans="1:22">
      <c r="A6256" s="52"/>
      <c r="B6256" s="50">
        <f t="shared" si="105"/>
        <v>6234</v>
      </c>
      <c r="C6256" s="913"/>
      <c r="D6256" s="913"/>
      <c r="E6256" s="913"/>
      <c r="F6256" s="55"/>
      <c r="L6256" s="372"/>
      <c r="M6256" s="372"/>
      <c r="S6256" s="378"/>
      <c r="T6256" s="372"/>
      <c r="U6256" s="372"/>
      <c r="V6256" s="372"/>
    </row>
    <row r="6257" spans="1:22">
      <c r="A6257" s="52"/>
      <c r="B6257" s="50">
        <f t="shared" si="105"/>
        <v>6235</v>
      </c>
      <c r="C6257" s="913"/>
      <c r="D6257" s="913"/>
      <c r="E6257" s="913"/>
      <c r="F6257" s="55"/>
      <c r="L6257" s="372"/>
      <c r="M6257" s="372"/>
      <c r="S6257" s="378"/>
      <c r="T6257" s="372"/>
      <c r="U6257" s="372"/>
      <c r="V6257" s="372"/>
    </row>
    <row r="6258" spans="1:22">
      <c r="A6258" s="52"/>
      <c r="B6258" s="50">
        <f t="shared" si="105"/>
        <v>6236</v>
      </c>
      <c r="C6258" s="913"/>
      <c r="D6258" s="913"/>
      <c r="E6258" s="913"/>
      <c r="F6258" s="55"/>
      <c r="L6258" s="372"/>
      <c r="M6258" s="372"/>
      <c r="S6258" s="378"/>
      <c r="T6258" s="372"/>
      <c r="U6258" s="372"/>
      <c r="V6258" s="372"/>
    </row>
    <row r="6259" spans="1:22">
      <c r="A6259" s="52"/>
      <c r="B6259" s="50">
        <f t="shared" si="105"/>
        <v>6237</v>
      </c>
      <c r="C6259" s="913"/>
      <c r="D6259" s="913"/>
      <c r="E6259" s="913"/>
      <c r="F6259" s="55"/>
      <c r="L6259" s="372"/>
      <c r="M6259" s="372"/>
      <c r="S6259" s="378"/>
      <c r="T6259" s="372"/>
      <c r="U6259" s="372"/>
      <c r="V6259" s="372"/>
    </row>
    <row r="6260" spans="1:22">
      <c r="A6260" s="52"/>
      <c r="B6260" s="50">
        <f t="shared" si="105"/>
        <v>6238</v>
      </c>
      <c r="C6260" s="913"/>
      <c r="D6260" s="913"/>
      <c r="E6260" s="913"/>
      <c r="F6260" s="55"/>
      <c r="L6260" s="372"/>
      <c r="M6260" s="372"/>
      <c r="S6260" s="378"/>
      <c r="T6260" s="372"/>
      <c r="U6260" s="372"/>
      <c r="V6260" s="372"/>
    </row>
    <row r="6261" spans="1:22">
      <c r="A6261" s="52"/>
      <c r="B6261" s="50">
        <f t="shared" si="105"/>
        <v>6239</v>
      </c>
      <c r="C6261" s="913"/>
      <c r="D6261" s="913"/>
      <c r="E6261" s="913"/>
      <c r="F6261" s="55"/>
      <c r="L6261" s="372"/>
      <c r="M6261" s="372"/>
      <c r="S6261" s="378"/>
      <c r="T6261" s="372"/>
      <c r="U6261" s="372"/>
      <c r="V6261" s="372"/>
    </row>
    <row r="6262" spans="1:22">
      <c r="A6262" s="52"/>
      <c r="B6262" s="50">
        <f t="shared" si="105"/>
        <v>6240</v>
      </c>
      <c r="C6262" s="913"/>
      <c r="D6262" s="913"/>
      <c r="E6262" s="913"/>
      <c r="F6262" s="55"/>
      <c r="L6262" s="372"/>
      <c r="M6262" s="372"/>
      <c r="S6262" s="378"/>
      <c r="T6262" s="372"/>
      <c r="U6262" s="372"/>
      <c r="V6262" s="372"/>
    </row>
    <row r="6263" spans="1:22">
      <c r="A6263" s="52"/>
      <c r="B6263" s="50">
        <f t="shared" si="105"/>
        <v>6241</v>
      </c>
      <c r="C6263" s="913"/>
      <c r="D6263" s="913"/>
      <c r="E6263" s="913"/>
      <c r="F6263" s="55"/>
      <c r="L6263" s="372"/>
      <c r="M6263" s="372"/>
      <c r="S6263" s="378"/>
      <c r="T6263" s="372"/>
      <c r="U6263" s="372"/>
      <c r="V6263" s="372"/>
    </row>
    <row r="6264" spans="1:22">
      <c r="A6264" s="52"/>
      <c r="B6264" s="50">
        <f t="shared" si="105"/>
        <v>6242</v>
      </c>
      <c r="C6264" s="913"/>
      <c r="D6264" s="913"/>
      <c r="E6264" s="913"/>
      <c r="F6264" s="55"/>
      <c r="L6264" s="372"/>
      <c r="M6264" s="372"/>
      <c r="S6264" s="378"/>
      <c r="T6264" s="372"/>
      <c r="U6264" s="372"/>
      <c r="V6264" s="372"/>
    </row>
    <row r="6265" spans="1:22">
      <c r="A6265" s="52"/>
      <c r="B6265" s="50">
        <f t="shared" si="105"/>
        <v>6243</v>
      </c>
      <c r="C6265" s="913"/>
      <c r="D6265" s="913"/>
      <c r="E6265" s="913"/>
      <c r="F6265" s="55"/>
      <c r="L6265" s="372"/>
      <c r="M6265" s="372"/>
      <c r="S6265" s="378"/>
      <c r="T6265" s="372"/>
      <c r="U6265" s="372"/>
      <c r="V6265" s="372"/>
    </row>
    <row r="6266" spans="1:22">
      <c r="A6266" s="52"/>
      <c r="B6266" s="50">
        <f t="shared" si="105"/>
        <v>6244</v>
      </c>
      <c r="C6266" s="913"/>
      <c r="D6266" s="913"/>
      <c r="E6266" s="913"/>
      <c r="F6266" s="55"/>
      <c r="L6266" s="372"/>
      <c r="M6266" s="372"/>
      <c r="S6266" s="378"/>
      <c r="T6266" s="372"/>
      <c r="U6266" s="372"/>
      <c r="V6266" s="372"/>
    </row>
    <row r="6267" spans="1:22">
      <c r="A6267" s="52"/>
      <c r="B6267" s="50">
        <f t="shared" si="105"/>
        <v>6245</v>
      </c>
      <c r="C6267" s="913"/>
      <c r="D6267" s="913"/>
      <c r="E6267" s="913"/>
      <c r="F6267" s="55"/>
      <c r="L6267" s="372"/>
      <c r="M6267" s="372"/>
      <c r="S6267" s="378"/>
      <c r="T6267" s="372"/>
      <c r="U6267" s="372"/>
      <c r="V6267" s="372"/>
    </row>
    <row r="6268" spans="1:22">
      <c r="A6268" s="52"/>
      <c r="B6268" s="50">
        <f t="shared" si="105"/>
        <v>6246</v>
      </c>
      <c r="C6268" s="913"/>
      <c r="D6268" s="913"/>
      <c r="E6268" s="913"/>
      <c r="F6268" s="55"/>
      <c r="L6268" s="372"/>
      <c r="M6268" s="372"/>
      <c r="S6268" s="378"/>
      <c r="T6268" s="372"/>
      <c r="U6268" s="372"/>
      <c r="V6268" s="372"/>
    </row>
    <row r="6269" spans="1:22">
      <c r="A6269" s="52"/>
      <c r="B6269" s="50">
        <f t="shared" si="105"/>
        <v>6247</v>
      </c>
      <c r="C6269" s="913"/>
      <c r="D6269" s="913"/>
      <c r="E6269" s="913"/>
      <c r="F6269" s="55"/>
      <c r="L6269" s="372"/>
      <c r="M6269" s="372"/>
      <c r="S6269" s="378"/>
      <c r="T6269" s="372"/>
      <c r="U6269" s="372"/>
      <c r="V6269" s="372"/>
    </row>
    <row r="6270" spans="1:22">
      <c r="A6270" s="52"/>
      <c r="B6270" s="50">
        <f t="shared" si="105"/>
        <v>6248</v>
      </c>
      <c r="C6270" s="913"/>
      <c r="D6270" s="913"/>
      <c r="E6270" s="913"/>
      <c r="F6270" s="55"/>
      <c r="L6270" s="372"/>
      <c r="M6270" s="372"/>
      <c r="S6270" s="378"/>
      <c r="T6270" s="372"/>
      <c r="U6270" s="372"/>
      <c r="V6270" s="372"/>
    </row>
    <row r="6271" spans="1:22">
      <c r="A6271" s="52"/>
      <c r="B6271" s="50">
        <f t="shared" si="105"/>
        <v>6249</v>
      </c>
      <c r="C6271" s="913"/>
      <c r="D6271" s="913"/>
      <c r="E6271" s="913"/>
      <c r="F6271" s="55"/>
      <c r="L6271" s="372"/>
      <c r="M6271" s="372"/>
      <c r="S6271" s="378"/>
      <c r="T6271" s="372"/>
      <c r="U6271" s="372"/>
      <c r="V6271" s="372"/>
    </row>
    <row r="6272" spans="1:22">
      <c r="A6272" s="52"/>
      <c r="B6272" s="50">
        <f t="shared" si="105"/>
        <v>6250</v>
      </c>
      <c r="C6272" s="913"/>
      <c r="D6272" s="913"/>
      <c r="E6272" s="913"/>
      <c r="F6272" s="55"/>
      <c r="L6272" s="372"/>
      <c r="M6272" s="372"/>
      <c r="S6272" s="378"/>
      <c r="T6272" s="372"/>
      <c r="U6272" s="372"/>
      <c r="V6272" s="372"/>
    </row>
    <row r="6273" spans="1:22">
      <c r="A6273" s="52"/>
      <c r="B6273" s="50">
        <f t="shared" si="105"/>
        <v>6251</v>
      </c>
      <c r="C6273" s="913"/>
      <c r="D6273" s="913"/>
      <c r="E6273" s="913"/>
      <c r="F6273" s="55"/>
      <c r="L6273" s="372"/>
      <c r="M6273" s="372"/>
      <c r="S6273" s="378"/>
      <c r="T6273" s="372"/>
      <c r="U6273" s="372"/>
      <c r="V6273" s="372"/>
    </row>
    <row r="6274" spans="1:22">
      <c r="A6274" s="52"/>
      <c r="B6274" s="50">
        <f t="shared" si="105"/>
        <v>6252</v>
      </c>
      <c r="C6274" s="913"/>
      <c r="D6274" s="913"/>
      <c r="E6274" s="913"/>
      <c r="F6274" s="55"/>
      <c r="L6274" s="372"/>
      <c r="M6274" s="372"/>
      <c r="S6274" s="378"/>
      <c r="T6274" s="372"/>
      <c r="U6274" s="372"/>
      <c r="V6274" s="372"/>
    </row>
    <row r="6275" spans="1:22">
      <c r="A6275" s="52"/>
      <c r="B6275" s="50">
        <f t="shared" si="105"/>
        <v>6253</v>
      </c>
      <c r="C6275" s="913"/>
      <c r="D6275" s="913"/>
      <c r="E6275" s="913"/>
      <c r="F6275" s="55"/>
      <c r="L6275" s="372"/>
      <c r="M6275" s="372"/>
      <c r="S6275" s="378"/>
      <c r="T6275" s="372"/>
      <c r="U6275" s="372"/>
      <c r="V6275" s="372"/>
    </row>
    <row r="6276" spans="1:22">
      <c r="A6276" s="52"/>
      <c r="B6276" s="50">
        <f t="shared" si="105"/>
        <v>6254</v>
      </c>
      <c r="C6276" s="913"/>
      <c r="D6276" s="913"/>
      <c r="E6276" s="913"/>
      <c r="F6276" s="55"/>
      <c r="L6276" s="372"/>
      <c r="M6276" s="372"/>
      <c r="S6276" s="378"/>
      <c r="T6276" s="372"/>
      <c r="U6276" s="372"/>
      <c r="V6276" s="372"/>
    </row>
    <row r="6277" spans="1:22">
      <c r="A6277" s="52"/>
      <c r="B6277" s="50">
        <f t="shared" si="105"/>
        <v>6255</v>
      </c>
      <c r="C6277" s="913"/>
      <c r="D6277" s="913"/>
      <c r="E6277" s="913"/>
      <c r="F6277" s="55"/>
      <c r="L6277" s="372"/>
      <c r="M6277" s="372"/>
      <c r="S6277" s="378"/>
      <c r="T6277" s="372"/>
      <c r="U6277" s="372"/>
      <c r="V6277" s="372"/>
    </row>
    <row r="6278" spans="1:22">
      <c r="A6278" s="52"/>
      <c r="B6278" s="50">
        <f t="shared" si="105"/>
        <v>6256</v>
      </c>
      <c r="C6278" s="913"/>
      <c r="D6278" s="913"/>
      <c r="E6278" s="913"/>
      <c r="F6278" s="55"/>
      <c r="L6278" s="372"/>
      <c r="M6278" s="372"/>
      <c r="S6278" s="378"/>
      <c r="T6278" s="372"/>
      <c r="U6278" s="372"/>
      <c r="V6278" s="372"/>
    </row>
    <row r="6279" spans="1:22">
      <c r="A6279" s="52"/>
      <c r="B6279" s="50">
        <f t="shared" si="105"/>
        <v>6257</v>
      </c>
      <c r="C6279" s="913"/>
      <c r="D6279" s="913"/>
      <c r="E6279" s="913"/>
      <c r="F6279" s="55"/>
      <c r="L6279" s="372"/>
      <c r="M6279" s="372"/>
      <c r="S6279" s="378"/>
      <c r="T6279" s="372"/>
      <c r="U6279" s="372"/>
      <c r="V6279" s="372"/>
    </row>
    <row r="6280" spans="1:22">
      <c r="A6280" s="52"/>
      <c r="B6280" s="50">
        <f t="shared" si="105"/>
        <v>6258</v>
      </c>
      <c r="C6280" s="913"/>
      <c r="D6280" s="913"/>
      <c r="E6280" s="913"/>
      <c r="F6280" s="55"/>
      <c r="L6280" s="372"/>
      <c r="M6280" s="372"/>
      <c r="S6280" s="378"/>
      <c r="T6280" s="372"/>
      <c r="U6280" s="372"/>
      <c r="V6280" s="372"/>
    </row>
    <row r="6281" spans="1:22">
      <c r="A6281" s="52"/>
      <c r="B6281" s="50">
        <f t="shared" si="105"/>
        <v>6259</v>
      </c>
      <c r="C6281" s="913"/>
      <c r="D6281" s="913"/>
      <c r="E6281" s="913"/>
      <c r="F6281" s="55"/>
      <c r="L6281" s="372"/>
      <c r="M6281" s="372"/>
      <c r="S6281" s="378"/>
      <c r="T6281" s="372"/>
      <c r="U6281" s="372"/>
      <c r="V6281" s="372"/>
    </row>
    <row r="6282" spans="1:22">
      <c r="A6282" s="52"/>
      <c r="B6282" s="50">
        <f t="shared" si="105"/>
        <v>6260</v>
      </c>
      <c r="C6282" s="913"/>
      <c r="D6282" s="913"/>
      <c r="E6282" s="913"/>
      <c r="F6282" s="55"/>
      <c r="L6282" s="372"/>
      <c r="M6282" s="372"/>
      <c r="S6282" s="378"/>
      <c r="T6282" s="372"/>
      <c r="U6282" s="372"/>
      <c r="V6282" s="372"/>
    </row>
    <row r="6283" spans="1:22">
      <c r="A6283" s="52"/>
      <c r="B6283" s="50">
        <f t="shared" si="105"/>
        <v>6261</v>
      </c>
      <c r="C6283" s="913"/>
      <c r="D6283" s="913"/>
      <c r="E6283" s="913"/>
      <c r="F6283" s="55"/>
      <c r="L6283" s="372"/>
      <c r="M6283" s="372"/>
      <c r="S6283" s="378"/>
      <c r="T6283" s="372"/>
      <c r="U6283" s="372"/>
      <c r="V6283" s="372"/>
    </row>
    <row r="6284" spans="1:22">
      <c r="A6284" s="52"/>
      <c r="B6284" s="50">
        <f t="shared" si="105"/>
        <v>6262</v>
      </c>
      <c r="C6284" s="913"/>
      <c r="D6284" s="913"/>
      <c r="E6284" s="913"/>
      <c r="F6284" s="55"/>
      <c r="L6284" s="372"/>
      <c r="M6284" s="372"/>
      <c r="S6284" s="378"/>
      <c r="T6284" s="372"/>
      <c r="U6284" s="372"/>
      <c r="V6284" s="372"/>
    </row>
    <row r="6285" spans="1:22">
      <c r="A6285" s="52"/>
      <c r="B6285" s="50">
        <f t="shared" si="105"/>
        <v>6263</v>
      </c>
      <c r="C6285" s="913"/>
      <c r="D6285" s="913"/>
      <c r="E6285" s="913"/>
      <c r="F6285" s="55"/>
      <c r="L6285" s="372"/>
      <c r="M6285" s="372"/>
      <c r="S6285" s="378"/>
      <c r="T6285" s="372"/>
      <c r="U6285" s="372"/>
      <c r="V6285" s="372"/>
    </row>
    <row r="6286" spans="1:22">
      <c r="A6286" s="52"/>
      <c r="B6286" s="50">
        <f t="shared" si="105"/>
        <v>6264</v>
      </c>
      <c r="C6286" s="913"/>
      <c r="D6286" s="913"/>
      <c r="E6286" s="913"/>
      <c r="F6286" s="55"/>
      <c r="L6286" s="372"/>
      <c r="M6286" s="372"/>
      <c r="S6286" s="378"/>
      <c r="T6286" s="372"/>
      <c r="U6286" s="372"/>
      <c r="V6286" s="372"/>
    </row>
    <row r="6287" spans="1:22">
      <c r="A6287" s="52"/>
      <c r="B6287" s="50">
        <f t="shared" si="105"/>
        <v>6265</v>
      </c>
      <c r="C6287" s="913"/>
      <c r="D6287" s="913"/>
      <c r="E6287" s="913"/>
      <c r="F6287" s="55"/>
      <c r="L6287" s="372"/>
      <c r="M6287" s="372"/>
      <c r="S6287" s="378"/>
      <c r="T6287" s="372"/>
      <c r="U6287" s="372"/>
      <c r="V6287" s="372"/>
    </row>
    <row r="6288" spans="1:22">
      <c r="A6288" s="52"/>
      <c r="B6288" s="50">
        <f t="shared" si="105"/>
        <v>6266</v>
      </c>
      <c r="C6288" s="913"/>
      <c r="D6288" s="913"/>
      <c r="E6288" s="913"/>
      <c r="F6288" s="55"/>
      <c r="L6288" s="372"/>
      <c r="M6288" s="372"/>
      <c r="S6288" s="378"/>
      <c r="T6288" s="372"/>
      <c r="U6288" s="372"/>
      <c r="V6288" s="372"/>
    </row>
    <row r="6289" spans="1:22">
      <c r="A6289" s="52"/>
      <c r="B6289" s="50">
        <f t="shared" si="105"/>
        <v>6267</v>
      </c>
      <c r="C6289" s="913"/>
      <c r="D6289" s="913"/>
      <c r="E6289" s="913"/>
      <c r="F6289" s="55"/>
      <c r="L6289" s="372"/>
      <c r="M6289" s="372"/>
      <c r="S6289" s="378"/>
      <c r="T6289" s="372"/>
      <c r="U6289" s="372"/>
      <c r="V6289" s="372"/>
    </row>
    <row r="6290" spans="1:22">
      <c r="A6290" s="52"/>
      <c r="B6290" s="50">
        <f t="shared" si="105"/>
        <v>6268</v>
      </c>
      <c r="C6290" s="913"/>
      <c r="D6290" s="913"/>
      <c r="E6290" s="913"/>
      <c r="F6290" s="55"/>
      <c r="L6290" s="372"/>
      <c r="M6290" s="372"/>
      <c r="S6290" s="378"/>
      <c r="T6290" s="372"/>
      <c r="U6290" s="372"/>
      <c r="V6290" s="372"/>
    </row>
    <row r="6291" spans="1:22">
      <c r="A6291" s="52"/>
      <c r="B6291" s="50">
        <f t="shared" si="105"/>
        <v>6269</v>
      </c>
      <c r="C6291" s="913"/>
      <c r="D6291" s="913"/>
      <c r="E6291" s="913"/>
      <c r="F6291" s="55"/>
      <c r="L6291" s="372"/>
      <c r="M6291" s="372"/>
      <c r="S6291" s="378"/>
      <c r="T6291" s="372"/>
      <c r="U6291" s="372"/>
      <c r="V6291" s="372"/>
    </row>
    <row r="6292" spans="1:22">
      <c r="A6292" s="52"/>
      <c r="B6292" s="50">
        <f t="shared" si="105"/>
        <v>6270</v>
      </c>
      <c r="C6292" s="913"/>
      <c r="D6292" s="913"/>
      <c r="E6292" s="913"/>
      <c r="F6292" s="55"/>
      <c r="L6292" s="372"/>
      <c r="M6292" s="372"/>
      <c r="S6292" s="378"/>
      <c r="T6292" s="372"/>
      <c r="U6292" s="372"/>
      <c r="V6292" s="372"/>
    </row>
    <row r="6293" spans="1:22">
      <c r="A6293" s="52"/>
      <c r="B6293" s="50">
        <f t="shared" si="105"/>
        <v>6271</v>
      </c>
      <c r="C6293" s="913"/>
      <c r="D6293" s="913"/>
      <c r="E6293" s="913"/>
      <c r="F6293" s="55"/>
      <c r="L6293" s="372"/>
      <c r="M6293" s="372"/>
      <c r="S6293" s="378"/>
      <c r="T6293" s="372"/>
      <c r="U6293" s="372"/>
      <c r="V6293" s="372"/>
    </row>
    <row r="6294" spans="1:22">
      <c r="A6294" s="52"/>
      <c r="B6294" s="50">
        <f t="shared" si="105"/>
        <v>6272</v>
      </c>
      <c r="C6294" s="913"/>
      <c r="D6294" s="913"/>
      <c r="E6294" s="913"/>
      <c r="F6294" s="55"/>
      <c r="L6294" s="372"/>
      <c r="M6294" s="372"/>
      <c r="S6294" s="378"/>
      <c r="T6294" s="372"/>
      <c r="U6294" s="372"/>
      <c r="V6294" s="372"/>
    </row>
    <row r="6295" spans="1:22">
      <c r="A6295" s="52"/>
      <c r="B6295" s="50">
        <f t="shared" si="105"/>
        <v>6273</v>
      </c>
      <c r="C6295" s="913"/>
      <c r="D6295" s="913"/>
      <c r="E6295" s="913"/>
      <c r="F6295" s="55"/>
      <c r="L6295" s="372"/>
      <c r="M6295" s="372"/>
      <c r="S6295" s="378"/>
      <c r="T6295" s="372"/>
      <c r="U6295" s="372"/>
      <c r="V6295" s="372"/>
    </row>
    <row r="6296" spans="1:22">
      <c r="A6296" s="52"/>
      <c r="B6296" s="50">
        <f t="shared" si="105"/>
        <v>6274</v>
      </c>
      <c r="C6296" s="913"/>
      <c r="D6296" s="913"/>
      <c r="E6296" s="913"/>
      <c r="F6296" s="55"/>
      <c r="L6296" s="372"/>
      <c r="M6296" s="372"/>
      <c r="S6296" s="378"/>
      <c r="T6296" s="372"/>
      <c r="U6296" s="372"/>
      <c r="V6296" s="372"/>
    </row>
    <row r="6297" spans="1:22">
      <c r="A6297" s="52"/>
      <c r="B6297" s="50">
        <f t="shared" ref="B6297:B6360" si="106">B6296+1</f>
        <v>6275</v>
      </c>
      <c r="C6297" s="913"/>
      <c r="D6297" s="913"/>
      <c r="E6297" s="913"/>
      <c r="F6297" s="55"/>
      <c r="L6297" s="372"/>
      <c r="M6297" s="372"/>
      <c r="S6297" s="378"/>
      <c r="T6297" s="372"/>
      <c r="U6297" s="372"/>
      <c r="V6297" s="372"/>
    </row>
    <row r="6298" spans="1:22">
      <c r="A6298" s="52"/>
      <c r="B6298" s="50">
        <f t="shared" si="106"/>
        <v>6276</v>
      </c>
      <c r="C6298" s="913"/>
      <c r="D6298" s="913"/>
      <c r="E6298" s="913"/>
      <c r="F6298" s="55"/>
      <c r="L6298" s="372"/>
      <c r="M6298" s="372"/>
      <c r="S6298" s="378"/>
      <c r="T6298" s="372"/>
      <c r="U6298" s="372"/>
      <c r="V6298" s="372"/>
    </row>
    <row r="6299" spans="1:22">
      <c r="A6299" s="52"/>
      <c r="B6299" s="50">
        <f t="shared" si="106"/>
        <v>6277</v>
      </c>
      <c r="C6299" s="913"/>
      <c r="D6299" s="913"/>
      <c r="E6299" s="913"/>
      <c r="F6299" s="55"/>
      <c r="L6299" s="372"/>
      <c r="M6299" s="372"/>
      <c r="S6299" s="378"/>
      <c r="T6299" s="372"/>
      <c r="U6299" s="372"/>
      <c r="V6299" s="372"/>
    </row>
    <row r="6300" spans="1:22">
      <c r="A6300" s="52"/>
      <c r="B6300" s="50">
        <f t="shared" si="106"/>
        <v>6278</v>
      </c>
      <c r="C6300" s="913"/>
      <c r="D6300" s="913"/>
      <c r="E6300" s="913"/>
      <c r="F6300" s="55"/>
      <c r="L6300" s="372"/>
      <c r="M6300" s="372"/>
      <c r="S6300" s="378"/>
      <c r="T6300" s="372"/>
      <c r="U6300" s="372"/>
      <c r="V6300" s="372"/>
    </row>
    <row r="6301" spans="1:22">
      <c r="A6301" s="52"/>
      <c r="B6301" s="50">
        <f t="shared" si="106"/>
        <v>6279</v>
      </c>
      <c r="C6301" s="913"/>
      <c r="D6301" s="913"/>
      <c r="E6301" s="913"/>
      <c r="F6301" s="55"/>
      <c r="L6301" s="372"/>
      <c r="M6301" s="372"/>
      <c r="S6301" s="378"/>
      <c r="T6301" s="372"/>
      <c r="U6301" s="372"/>
      <c r="V6301" s="372"/>
    </row>
    <row r="6302" spans="1:22">
      <c r="A6302" s="52"/>
      <c r="B6302" s="50">
        <f t="shared" si="106"/>
        <v>6280</v>
      </c>
      <c r="C6302" s="913"/>
      <c r="D6302" s="913"/>
      <c r="E6302" s="913"/>
      <c r="F6302" s="55"/>
      <c r="L6302" s="372"/>
      <c r="M6302" s="372"/>
      <c r="S6302" s="378"/>
      <c r="T6302" s="372"/>
      <c r="U6302" s="372"/>
      <c r="V6302" s="372"/>
    </row>
    <row r="6303" spans="1:22">
      <c r="A6303" s="52"/>
      <c r="B6303" s="50">
        <f t="shared" si="106"/>
        <v>6281</v>
      </c>
      <c r="C6303" s="913"/>
      <c r="D6303" s="913"/>
      <c r="E6303" s="913"/>
      <c r="F6303" s="55"/>
      <c r="L6303" s="372"/>
      <c r="M6303" s="372"/>
      <c r="S6303" s="378"/>
      <c r="T6303" s="372"/>
      <c r="U6303" s="372"/>
      <c r="V6303" s="372"/>
    </row>
    <row r="6304" spans="1:22">
      <c r="A6304" s="52"/>
      <c r="B6304" s="50">
        <f t="shared" si="106"/>
        <v>6282</v>
      </c>
      <c r="C6304" s="913"/>
      <c r="D6304" s="913"/>
      <c r="E6304" s="913"/>
      <c r="F6304" s="55"/>
      <c r="L6304" s="372"/>
      <c r="M6304" s="372"/>
      <c r="S6304" s="378"/>
      <c r="T6304" s="372"/>
      <c r="U6304" s="372"/>
      <c r="V6304" s="372"/>
    </row>
    <row r="6305" spans="1:22">
      <c r="A6305" s="52"/>
      <c r="B6305" s="50">
        <f t="shared" si="106"/>
        <v>6283</v>
      </c>
      <c r="C6305" s="913"/>
      <c r="D6305" s="913"/>
      <c r="E6305" s="913"/>
      <c r="F6305" s="55"/>
      <c r="L6305" s="372"/>
      <c r="M6305" s="372"/>
      <c r="S6305" s="378"/>
      <c r="T6305" s="372"/>
      <c r="U6305" s="372"/>
      <c r="V6305" s="372"/>
    </row>
    <row r="6306" spans="1:22">
      <c r="A6306" s="52"/>
      <c r="B6306" s="50">
        <f t="shared" si="106"/>
        <v>6284</v>
      </c>
      <c r="C6306" s="913"/>
      <c r="D6306" s="913"/>
      <c r="E6306" s="913"/>
      <c r="F6306" s="55"/>
      <c r="L6306" s="372"/>
      <c r="M6306" s="372"/>
      <c r="S6306" s="378"/>
      <c r="T6306" s="372"/>
      <c r="U6306" s="372"/>
      <c r="V6306" s="372"/>
    </row>
    <row r="6307" spans="1:22">
      <c r="A6307" s="52"/>
      <c r="B6307" s="50">
        <f t="shared" si="106"/>
        <v>6285</v>
      </c>
      <c r="C6307" s="913"/>
      <c r="D6307" s="913"/>
      <c r="E6307" s="913"/>
      <c r="F6307" s="55"/>
      <c r="L6307" s="372"/>
      <c r="M6307" s="372"/>
      <c r="S6307" s="378"/>
      <c r="T6307" s="372"/>
      <c r="U6307" s="372"/>
      <c r="V6307" s="372"/>
    </row>
    <row r="6308" spans="1:22">
      <c r="A6308" s="52"/>
      <c r="B6308" s="50">
        <f t="shared" si="106"/>
        <v>6286</v>
      </c>
      <c r="C6308" s="913"/>
      <c r="D6308" s="913"/>
      <c r="E6308" s="913"/>
      <c r="F6308" s="55"/>
      <c r="L6308" s="372"/>
      <c r="M6308" s="372"/>
      <c r="S6308" s="378"/>
      <c r="T6308" s="372"/>
      <c r="U6308" s="372"/>
      <c r="V6308" s="372"/>
    </row>
    <row r="6309" spans="1:22">
      <c r="A6309" s="52"/>
      <c r="B6309" s="50">
        <f t="shared" si="106"/>
        <v>6287</v>
      </c>
      <c r="C6309" s="913"/>
      <c r="D6309" s="913"/>
      <c r="E6309" s="913"/>
      <c r="F6309" s="55"/>
      <c r="L6309" s="372"/>
      <c r="M6309" s="372"/>
      <c r="S6309" s="378"/>
      <c r="T6309" s="372"/>
      <c r="U6309" s="372"/>
      <c r="V6309" s="372"/>
    </row>
    <row r="6310" spans="1:22">
      <c r="A6310" s="52"/>
      <c r="B6310" s="50">
        <f t="shared" si="106"/>
        <v>6288</v>
      </c>
      <c r="C6310" s="913"/>
      <c r="D6310" s="913"/>
      <c r="E6310" s="913"/>
      <c r="F6310" s="55"/>
      <c r="L6310" s="372"/>
      <c r="M6310" s="372"/>
      <c r="S6310" s="378"/>
      <c r="T6310" s="372"/>
      <c r="U6310" s="372"/>
      <c r="V6310" s="372"/>
    </row>
    <row r="6311" spans="1:22">
      <c r="A6311" s="52"/>
      <c r="B6311" s="50">
        <f t="shared" si="106"/>
        <v>6289</v>
      </c>
      <c r="C6311" s="913"/>
      <c r="D6311" s="913"/>
      <c r="E6311" s="913"/>
      <c r="F6311" s="55"/>
      <c r="L6311" s="372"/>
      <c r="M6311" s="372"/>
      <c r="S6311" s="378"/>
      <c r="T6311" s="372"/>
      <c r="U6311" s="372"/>
      <c r="V6311" s="372"/>
    </row>
    <row r="6312" spans="1:22">
      <c r="A6312" s="52"/>
      <c r="B6312" s="50">
        <f t="shared" si="106"/>
        <v>6290</v>
      </c>
      <c r="C6312" s="913"/>
      <c r="D6312" s="913"/>
      <c r="E6312" s="913"/>
      <c r="F6312" s="55"/>
      <c r="L6312" s="372"/>
      <c r="M6312" s="372"/>
      <c r="S6312" s="378"/>
      <c r="T6312" s="372"/>
      <c r="U6312" s="372"/>
      <c r="V6312" s="372"/>
    </row>
    <row r="6313" spans="1:22">
      <c r="A6313" s="52"/>
      <c r="B6313" s="50">
        <f t="shared" si="106"/>
        <v>6291</v>
      </c>
      <c r="C6313" s="913"/>
      <c r="D6313" s="913"/>
      <c r="E6313" s="913"/>
      <c r="F6313" s="55"/>
      <c r="L6313" s="372"/>
      <c r="M6313" s="372"/>
      <c r="S6313" s="378"/>
      <c r="T6313" s="372"/>
      <c r="U6313" s="372"/>
      <c r="V6313" s="372"/>
    </row>
    <row r="6314" spans="1:22">
      <c r="A6314" s="52"/>
      <c r="B6314" s="50">
        <f t="shared" si="106"/>
        <v>6292</v>
      </c>
      <c r="C6314" s="913"/>
      <c r="D6314" s="913"/>
      <c r="E6314" s="913"/>
      <c r="F6314" s="55"/>
      <c r="L6314" s="372"/>
      <c r="M6314" s="372"/>
      <c r="S6314" s="378"/>
      <c r="T6314" s="372"/>
      <c r="U6314" s="372"/>
      <c r="V6314" s="372"/>
    </row>
    <row r="6315" spans="1:22">
      <c r="A6315" s="52"/>
      <c r="B6315" s="50">
        <f t="shared" si="106"/>
        <v>6293</v>
      </c>
      <c r="C6315" s="913"/>
      <c r="D6315" s="913"/>
      <c r="E6315" s="913"/>
      <c r="F6315" s="55"/>
      <c r="L6315" s="372"/>
      <c r="M6315" s="372"/>
      <c r="S6315" s="378"/>
      <c r="T6315" s="372"/>
      <c r="U6315" s="372"/>
      <c r="V6315" s="372"/>
    </row>
    <row r="6316" spans="1:22">
      <c r="A6316" s="52"/>
      <c r="B6316" s="50">
        <f t="shared" si="106"/>
        <v>6294</v>
      </c>
      <c r="C6316" s="913"/>
      <c r="D6316" s="913"/>
      <c r="E6316" s="913"/>
      <c r="F6316" s="55"/>
      <c r="L6316" s="372"/>
      <c r="M6316" s="372"/>
      <c r="S6316" s="378"/>
      <c r="T6316" s="372"/>
      <c r="U6316" s="372"/>
      <c r="V6316" s="372"/>
    </row>
    <row r="6317" spans="1:22">
      <c r="A6317" s="52"/>
      <c r="B6317" s="50">
        <f t="shared" si="106"/>
        <v>6295</v>
      </c>
      <c r="C6317" s="913"/>
      <c r="D6317" s="913"/>
      <c r="E6317" s="913"/>
      <c r="F6317" s="55"/>
      <c r="L6317" s="372"/>
      <c r="M6317" s="372"/>
      <c r="S6317" s="378"/>
      <c r="T6317" s="372"/>
      <c r="U6317" s="372"/>
      <c r="V6317" s="372"/>
    </row>
    <row r="6318" spans="1:22">
      <c r="A6318" s="52"/>
      <c r="B6318" s="50">
        <f t="shared" si="106"/>
        <v>6296</v>
      </c>
      <c r="C6318" s="913"/>
      <c r="D6318" s="913"/>
      <c r="E6318" s="913"/>
      <c r="F6318" s="55"/>
      <c r="L6318" s="372"/>
      <c r="M6318" s="372"/>
      <c r="S6318" s="378"/>
      <c r="T6318" s="372"/>
      <c r="U6318" s="372"/>
      <c r="V6318" s="372"/>
    </row>
    <row r="6319" spans="1:22">
      <c r="A6319" s="52"/>
      <c r="B6319" s="50">
        <f t="shared" si="106"/>
        <v>6297</v>
      </c>
      <c r="C6319" s="913"/>
      <c r="D6319" s="913"/>
      <c r="E6319" s="913"/>
      <c r="F6319" s="55"/>
      <c r="L6319" s="372"/>
      <c r="M6319" s="372"/>
      <c r="S6319" s="378"/>
      <c r="T6319" s="372"/>
      <c r="U6319" s="372"/>
      <c r="V6319" s="372"/>
    </row>
    <row r="6320" spans="1:22">
      <c r="A6320" s="52"/>
      <c r="B6320" s="50">
        <f t="shared" si="106"/>
        <v>6298</v>
      </c>
      <c r="C6320" s="913"/>
      <c r="D6320" s="913"/>
      <c r="E6320" s="913"/>
      <c r="F6320" s="55"/>
      <c r="L6320" s="372"/>
      <c r="M6320" s="372"/>
      <c r="S6320" s="378"/>
      <c r="T6320" s="372"/>
      <c r="U6320" s="372"/>
      <c r="V6320" s="372"/>
    </row>
    <row r="6321" spans="1:22">
      <c r="A6321" s="52"/>
      <c r="B6321" s="50">
        <f t="shared" si="106"/>
        <v>6299</v>
      </c>
      <c r="C6321" s="913"/>
      <c r="D6321" s="913"/>
      <c r="E6321" s="913"/>
      <c r="F6321" s="55"/>
      <c r="L6321" s="372"/>
      <c r="M6321" s="372"/>
      <c r="S6321" s="378"/>
      <c r="T6321" s="372"/>
      <c r="U6321" s="372"/>
      <c r="V6321" s="372"/>
    </row>
    <row r="6322" spans="1:22">
      <c r="A6322" s="52"/>
      <c r="B6322" s="50">
        <f t="shared" si="106"/>
        <v>6300</v>
      </c>
      <c r="C6322" s="913"/>
      <c r="D6322" s="913"/>
      <c r="E6322" s="913"/>
      <c r="F6322" s="55"/>
      <c r="L6322" s="372"/>
      <c r="M6322" s="372"/>
      <c r="S6322" s="378"/>
      <c r="T6322" s="372"/>
      <c r="U6322" s="372"/>
      <c r="V6322" s="372"/>
    </row>
    <row r="6323" spans="1:22">
      <c r="A6323" s="52"/>
      <c r="B6323" s="50">
        <f t="shared" si="106"/>
        <v>6301</v>
      </c>
      <c r="C6323" s="913"/>
      <c r="D6323" s="913"/>
      <c r="E6323" s="913"/>
      <c r="F6323" s="55"/>
      <c r="L6323" s="372"/>
      <c r="M6323" s="372"/>
      <c r="S6323" s="378"/>
      <c r="T6323" s="372"/>
      <c r="U6323" s="372"/>
      <c r="V6323" s="372"/>
    </row>
    <row r="6324" spans="1:22">
      <c r="A6324" s="52"/>
      <c r="B6324" s="50">
        <f t="shared" si="106"/>
        <v>6302</v>
      </c>
      <c r="C6324" s="913"/>
      <c r="D6324" s="913"/>
      <c r="E6324" s="913"/>
      <c r="F6324" s="55"/>
      <c r="L6324" s="372"/>
      <c r="M6324" s="372"/>
      <c r="S6324" s="378"/>
      <c r="T6324" s="372"/>
      <c r="U6324" s="372"/>
      <c r="V6324" s="372"/>
    </row>
    <row r="6325" spans="1:22">
      <c r="A6325" s="52"/>
      <c r="B6325" s="50">
        <f t="shared" si="106"/>
        <v>6303</v>
      </c>
      <c r="C6325" s="913"/>
      <c r="D6325" s="913"/>
      <c r="E6325" s="913"/>
      <c r="F6325" s="55"/>
      <c r="L6325" s="372"/>
      <c r="M6325" s="372"/>
      <c r="S6325" s="378"/>
      <c r="T6325" s="372"/>
      <c r="U6325" s="372"/>
      <c r="V6325" s="372"/>
    </row>
    <row r="6326" spans="1:22">
      <c r="A6326" s="52"/>
      <c r="B6326" s="50">
        <f t="shared" si="106"/>
        <v>6304</v>
      </c>
      <c r="C6326" s="913"/>
      <c r="D6326" s="913"/>
      <c r="E6326" s="913"/>
      <c r="F6326" s="55"/>
      <c r="L6326" s="372"/>
      <c r="M6326" s="372"/>
      <c r="S6326" s="378"/>
      <c r="T6326" s="372"/>
      <c r="U6326" s="372"/>
      <c r="V6326" s="372"/>
    </row>
    <row r="6327" spans="1:22">
      <c r="A6327" s="52"/>
      <c r="B6327" s="50">
        <f t="shared" si="106"/>
        <v>6305</v>
      </c>
      <c r="C6327" s="913"/>
      <c r="D6327" s="913"/>
      <c r="E6327" s="913"/>
      <c r="F6327" s="55"/>
      <c r="L6327" s="372"/>
      <c r="M6327" s="372"/>
      <c r="S6327" s="378"/>
      <c r="T6327" s="372"/>
      <c r="U6327" s="372"/>
      <c r="V6327" s="372"/>
    </row>
    <row r="6328" spans="1:22">
      <c r="A6328" s="52"/>
      <c r="B6328" s="50">
        <f t="shared" si="106"/>
        <v>6306</v>
      </c>
      <c r="C6328" s="913"/>
      <c r="D6328" s="913"/>
      <c r="E6328" s="913"/>
      <c r="F6328" s="55"/>
      <c r="L6328" s="372"/>
      <c r="M6328" s="372"/>
      <c r="S6328" s="378"/>
      <c r="T6328" s="372"/>
      <c r="U6328" s="372"/>
      <c r="V6328" s="372"/>
    </row>
    <row r="6329" spans="1:22">
      <c r="A6329" s="52"/>
      <c r="B6329" s="50">
        <f t="shared" si="106"/>
        <v>6307</v>
      </c>
      <c r="C6329" s="913"/>
      <c r="D6329" s="913"/>
      <c r="E6329" s="913"/>
      <c r="F6329" s="55"/>
      <c r="L6329" s="372"/>
      <c r="M6329" s="372"/>
      <c r="S6329" s="378"/>
      <c r="T6329" s="372"/>
      <c r="U6329" s="372"/>
      <c r="V6329" s="372"/>
    </row>
    <row r="6330" spans="1:22">
      <c r="A6330" s="52"/>
      <c r="B6330" s="50">
        <f t="shared" si="106"/>
        <v>6308</v>
      </c>
      <c r="C6330" s="913"/>
      <c r="D6330" s="913"/>
      <c r="E6330" s="913"/>
      <c r="F6330" s="55"/>
      <c r="L6330" s="372"/>
      <c r="M6330" s="372"/>
      <c r="S6330" s="378"/>
      <c r="T6330" s="372"/>
      <c r="U6330" s="372"/>
      <c r="V6330" s="372"/>
    </row>
    <row r="6331" spans="1:22">
      <c r="A6331" s="52"/>
      <c r="B6331" s="50">
        <f t="shared" si="106"/>
        <v>6309</v>
      </c>
      <c r="C6331" s="913"/>
      <c r="D6331" s="913"/>
      <c r="E6331" s="913"/>
      <c r="F6331" s="55"/>
      <c r="L6331" s="372"/>
      <c r="M6331" s="372"/>
      <c r="S6331" s="378"/>
      <c r="T6331" s="372"/>
      <c r="U6331" s="372"/>
      <c r="V6331" s="372"/>
    </row>
    <row r="6332" spans="1:22">
      <c r="A6332" s="52"/>
      <c r="B6332" s="50">
        <f t="shared" si="106"/>
        <v>6310</v>
      </c>
      <c r="C6332" s="913"/>
      <c r="D6332" s="913"/>
      <c r="E6332" s="913"/>
      <c r="F6332" s="55"/>
      <c r="L6332" s="372"/>
      <c r="M6332" s="372"/>
      <c r="S6332" s="378"/>
      <c r="T6332" s="372"/>
      <c r="U6332" s="372"/>
      <c r="V6332" s="372"/>
    </row>
    <row r="6333" spans="1:22">
      <c r="A6333" s="52"/>
      <c r="B6333" s="50">
        <f t="shared" si="106"/>
        <v>6311</v>
      </c>
      <c r="C6333" s="913"/>
      <c r="D6333" s="913"/>
      <c r="E6333" s="913"/>
      <c r="F6333" s="55"/>
      <c r="L6333" s="372"/>
      <c r="M6333" s="372"/>
      <c r="S6333" s="378"/>
      <c r="T6333" s="372"/>
      <c r="U6333" s="372"/>
      <c r="V6333" s="372"/>
    </row>
    <row r="6334" spans="1:22">
      <c r="A6334" s="52"/>
      <c r="B6334" s="50">
        <f t="shared" si="106"/>
        <v>6312</v>
      </c>
      <c r="C6334" s="913"/>
      <c r="D6334" s="913"/>
      <c r="E6334" s="913"/>
      <c r="F6334" s="55"/>
      <c r="L6334" s="372"/>
      <c r="M6334" s="372"/>
      <c r="S6334" s="378"/>
      <c r="T6334" s="372"/>
      <c r="U6334" s="372"/>
      <c r="V6334" s="372"/>
    </row>
    <row r="6335" spans="1:22">
      <c r="A6335" s="52"/>
      <c r="B6335" s="50">
        <f t="shared" si="106"/>
        <v>6313</v>
      </c>
      <c r="C6335" s="913"/>
      <c r="D6335" s="913"/>
      <c r="E6335" s="913"/>
      <c r="F6335" s="55"/>
      <c r="L6335" s="372"/>
      <c r="M6335" s="372"/>
      <c r="S6335" s="378"/>
      <c r="T6335" s="372"/>
      <c r="U6335" s="372"/>
      <c r="V6335" s="372"/>
    </row>
    <row r="6336" spans="1:22">
      <c r="A6336" s="52"/>
      <c r="B6336" s="50">
        <f t="shared" si="106"/>
        <v>6314</v>
      </c>
      <c r="C6336" s="913"/>
      <c r="D6336" s="913"/>
      <c r="E6336" s="913"/>
      <c r="F6336" s="55"/>
      <c r="L6336" s="372"/>
      <c r="M6336" s="372"/>
      <c r="S6336" s="378"/>
      <c r="T6336" s="372"/>
      <c r="U6336" s="372"/>
      <c r="V6336" s="372"/>
    </row>
    <row r="6337" spans="1:22">
      <c r="A6337" s="52"/>
      <c r="B6337" s="50">
        <f t="shared" si="106"/>
        <v>6315</v>
      </c>
      <c r="C6337" s="913"/>
      <c r="D6337" s="913"/>
      <c r="E6337" s="913"/>
      <c r="F6337" s="55"/>
      <c r="L6337" s="372"/>
      <c r="M6337" s="372"/>
      <c r="S6337" s="378"/>
      <c r="T6337" s="372"/>
      <c r="U6337" s="372"/>
      <c r="V6337" s="372"/>
    </row>
    <row r="6338" spans="1:22">
      <c r="A6338" s="52"/>
      <c r="B6338" s="50">
        <f t="shared" si="106"/>
        <v>6316</v>
      </c>
      <c r="C6338" s="913"/>
      <c r="D6338" s="913"/>
      <c r="E6338" s="913"/>
      <c r="F6338" s="55"/>
      <c r="L6338" s="372"/>
      <c r="M6338" s="372"/>
      <c r="S6338" s="378"/>
      <c r="T6338" s="372"/>
      <c r="U6338" s="372"/>
      <c r="V6338" s="372"/>
    </row>
    <row r="6339" spans="1:22">
      <c r="A6339" s="52"/>
      <c r="B6339" s="50">
        <f t="shared" si="106"/>
        <v>6317</v>
      </c>
      <c r="C6339" s="913"/>
      <c r="D6339" s="913"/>
      <c r="E6339" s="913"/>
      <c r="F6339" s="55"/>
      <c r="L6339" s="372"/>
      <c r="M6339" s="372"/>
      <c r="S6339" s="378"/>
      <c r="T6339" s="372"/>
      <c r="U6339" s="372"/>
      <c r="V6339" s="372"/>
    </row>
    <row r="6340" spans="1:22">
      <c r="A6340" s="52"/>
      <c r="B6340" s="50">
        <f t="shared" si="106"/>
        <v>6318</v>
      </c>
      <c r="C6340" s="913"/>
      <c r="D6340" s="913"/>
      <c r="E6340" s="913"/>
      <c r="F6340" s="55"/>
      <c r="L6340" s="372"/>
      <c r="M6340" s="372"/>
      <c r="S6340" s="378"/>
      <c r="T6340" s="372"/>
      <c r="U6340" s="372"/>
      <c r="V6340" s="372"/>
    </row>
    <row r="6341" spans="1:22">
      <c r="A6341" s="52"/>
      <c r="B6341" s="50">
        <f t="shared" si="106"/>
        <v>6319</v>
      </c>
      <c r="C6341" s="913"/>
      <c r="D6341" s="913"/>
      <c r="E6341" s="913"/>
      <c r="F6341" s="55"/>
      <c r="L6341" s="372"/>
      <c r="M6341" s="372"/>
      <c r="S6341" s="378"/>
      <c r="T6341" s="372"/>
      <c r="U6341" s="372"/>
      <c r="V6341" s="372"/>
    </row>
    <row r="6342" spans="1:22">
      <c r="A6342" s="52"/>
      <c r="B6342" s="50">
        <f t="shared" si="106"/>
        <v>6320</v>
      </c>
      <c r="C6342" s="913"/>
      <c r="D6342" s="913"/>
      <c r="E6342" s="913"/>
      <c r="F6342" s="55"/>
      <c r="L6342" s="372"/>
      <c r="M6342" s="372"/>
      <c r="S6342" s="378"/>
      <c r="T6342" s="372"/>
      <c r="U6342" s="372"/>
      <c r="V6342" s="372"/>
    </row>
    <row r="6343" spans="1:22">
      <c r="A6343" s="52"/>
      <c r="B6343" s="50">
        <f t="shared" si="106"/>
        <v>6321</v>
      </c>
      <c r="C6343" s="913"/>
      <c r="D6343" s="913"/>
      <c r="E6343" s="913"/>
      <c r="F6343" s="55"/>
      <c r="L6343" s="372"/>
      <c r="M6343" s="372"/>
      <c r="S6343" s="378"/>
      <c r="T6343" s="372"/>
      <c r="U6343" s="372"/>
      <c r="V6343" s="372"/>
    </row>
    <row r="6344" spans="1:22">
      <c r="A6344" s="52"/>
      <c r="B6344" s="50">
        <f t="shared" si="106"/>
        <v>6322</v>
      </c>
      <c r="C6344" s="913"/>
      <c r="D6344" s="913"/>
      <c r="E6344" s="913"/>
      <c r="F6344" s="55"/>
      <c r="L6344" s="372"/>
      <c r="M6344" s="372"/>
      <c r="S6344" s="378"/>
      <c r="T6344" s="372"/>
      <c r="U6344" s="372"/>
      <c r="V6344" s="372"/>
    </row>
    <row r="6345" spans="1:22">
      <c r="A6345" s="52"/>
      <c r="B6345" s="50">
        <f t="shared" si="106"/>
        <v>6323</v>
      </c>
      <c r="C6345" s="913"/>
      <c r="D6345" s="913"/>
      <c r="E6345" s="913"/>
      <c r="F6345" s="55"/>
      <c r="L6345" s="372"/>
      <c r="M6345" s="372"/>
      <c r="S6345" s="378"/>
      <c r="T6345" s="372"/>
      <c r="U6345" s="372"/>
      <c r="V6345" s="372"/>
    </row>
    <row r="6346" spans="1:22">
      <c r="A6346" s="52"/>
      <c r="B6346" s="50">
        <f t="shared" si="106"/>
        <v>6324</v>
      </c>
      <c r="C6346" s="913"/>
      <c r="D6346" s="913"/>
      <c r="E6346" s="913"/>
      <c r="F6346" s="55"/>
      <c r="L6346" s="372"/>
      <c r="M6346" s="372"/>
      <c r="S6346" s="378"/>
      <c r="T6346" s="372"/>
      <c r="U6346" s="372"/>
      <c r="V6346" s="372"/>
    </row>
    <row r="6347" spans="1:22">
      <c r="A6347" s="52"/>
      <c r="B6347" s="50">
        <f t="shared" si="106"/>
        <v>6325</v>
      </c>
      <c r="C6347" s="913"/>
      <c r="D6347" s="913"/>
      <c r="E6347" s="913"/>
      <c r="F6347" s="55"/>
      <c r="L6347" s="372"/>
      <c r="M6347" s="372"/>
      <c r="S6347" s="378"/>
      <c r="T6347" s="372"/>
      <c r="U6347" s="372"/>
      <c r="V6347" s="372"/>
    </row>
    <row r="6348" spans="1:22">
      <c r="A6348" s="52"/>
      <c r="B6348" s="50">
        <f t="shared" si="106"/>
        <v>6326</v>
      </c>
      <c r="C6348" s="913"/>
      <c r="D6348" s="913"/>
      <c r="E6348" s="913"/>
      <c r="F6348" s="55"/>
      <c r="L6348" s="372"/>
      <c r="M6348" s="372"/>
      <c r="S6348" s="378"/>
      <c r="T6348" s="372"/>
      <c r="U6348" s="372"/>
      <c r="V6348" s="372"/>
    </row>
    <row r="6349" spans="1:22">
      <c r="A6349" s="52"/>
      <c r="B6349" s="50">
        <f t="shared" si="106"/>
        <v>6327</v>
      </c>
      <c r="C6349" s="913"/>
      <c r="D6349" s="913"/>
      <c r="E6349" s="913"/>
      <c r="F6349" s="55"/>
      <c r="L6349" s="372"/>
      <c r="M6349" s="372"/>
      <c r="S6349" s="378"/>
      <c r="T6349" s="372"/>
      <c r="U6349" s="372"/>
      <c r="V6349" s="372"/>
    </row>
    <row r="6350" spans="1:22">
      <c r="A6350" s="52"/>
      <c r="B6350" s="50">
        <f t="shared" si="106"/>
        <v>6328</v>
      </c>
      <c r="C6350" s="913"/>
      <c r="D6350" s="913"/>
      <c r="E6350" s="913"/>
      <c r="F6350" s="55"/>
      <c r="L6350" s="372"/>
      <c r="M6350" s="372"/>
      <c r="S6350" s="378"/>
      <c r="T6350" s="372"/>
      <c r="U6350" s="372"/>
      <c r="V6350" s="372"/>
    </row>
    <row r="6351" spans="1:22">
      <c r="A6351" s="52"/>
      <c r="B6351" s="50">
        <f t="shared" si="106"/>
        <v>6329</v>
      </c>
      <c r="C6351" s="913"/>
      <c r="D6351" s="913"/>
      <c r="E6351" s="913"/>
      <c r="F6351" s="55"/>
      <c r="L6351" s="372"/>
      <c r="M6351" s="372"/>
      <c r="S6351" s="378"/>
      <c r="T6351" s="372"/>
      <c r="U6351" s="372"/>
      <c r="V6351" s="372"/>
    </row>
    <row r="6352" spans="1:22">
      <c r="A6352" s="52"/>
      <c r="B6352" s="50">
        <f t="shared" si="106"/>
        <v>6330</v>
      </c>
      <c r="C6352" s="913"/>
      <c r="D6352" s="913"/>
      <c r="E6352" s="913"/>
      <c r="F6352" s="55"/>
      <c r="L6352" s="372"/>
      <c r="M6352" s="372"/>
      <c r="S6352" s="378"/>
      <c r="T6352" s="372"/>
      <c r="U6352" s="372"/>
      <c r="V6352" s="372"/>
    </row>
    <row r="6353" spans="1:22">
      <c r="A6353" s="52"/>
      <c r="B6353" s="50">
        <f t="shared" si="106"/>
        <v>6331</v>
      </c>
      <c r="C6353" s="913"/>
      <c r="D6353" s="913"/>
      <c r="E6353" s="913"/>
      <c r="F6353" s="55"/>
      <c r="L6353" s="372"/>
      <c r="M6353" s="372"/>
      <c r="S6353" s="378"/>
      <c r="T6353" s="372"/>
      <c r="U6353" s="372"/>
      <c r="V6353" s="372"/>
    </row>
    <row r="6354" spans="1:22">
      <c r="A6354" s="52"/>
      <c r="B6354" s="50">
        <f t="shared" si="106"/>
        <v>6332</v>
      </c>
      <c r="C6354" s="913"/>
      <c r="D6354" s="913"/>
      <c r="E6354" s="913"/>
      <c r="F6354" s="55"/>
      <c r="L6354" s="372"/>
      <c r="M6354" s="372"/>
      <c r="S6354" s="378"/>
      <c r="T6354" s="372"/>
      <c r="U6354" s="372"/>
      <c r="V6354" s="372"/>
    </row>
    <row r="6355" spans="1:22">
      <c r="A6355" s="52"/>
      <c r="B6355" s="50">
        <f t="shared" si="106"/>
        <v>6333</v>
      </c>
      <c r="C6355" s="913"/>
      <c r="D6355" s="913"/>
      <c r="E6355" s="913"/>
      <c r="F6355" s="55"/>
      <c r="L6355" s="372"/>
      <c r="M6355" s="372"/>
      <c r="S6355" s="378"/>
      <c r="T6355" s="372"/>
      <c r="U6355" s="372"/>
      <c r="V6355" s="372"/>
    </row>
    <row r="6356" spans="1:22">
      <c r="A6356" s="52"/>
      <c r="B6356" s="50">
        <f t="shared" si="106"/>
        <v>6334</v>
      </c>
      <c r="C6356" s="913"/>
      <c r="D6356" s="913"/>
      <c r="E6356" s="913"/>
      <c r="F6356" s="55"/>
      <c r="L6356" s="372"/>
      <c r="M6356" s="372"/>
      <c r="S6356" s="378"/>
      <c r="T6356" s="372"/>
      <c r="U6356" s="372"/>
      <c r="V6356" s="372"/>
    </row>
    <row r="6357" spans="1:22">
      <c r="A6357" s="52"/>
      <c r="B6357" s="50">
        <f t="shared" si="106"/>
        <v>6335</v>
      </c>
      <c r="C6357" s="913"/>
      <c r="D6357" s="913"/>
      <c r="E6357" s="913"/>
      <c r="F6357" s="55"/>
      <c r="L6357" s="372"/>
      <c r="M6357" s="372"/>
      <c r="S6357" s="378"/>
      <c r="T6357" s="372"/>
      <c r="U6357" s="372"/>
      <c r="V6357" s="372"/>
    </row>
    <row r="6358" spans="1:22">
      <c r="A6358" s="52"/>
      <c r="B6358" s="50">
        <f t="shared" si="106"/>
        <v>6336</v>
      </c>
      <c r="C6358" s="913"/>
      <c r="D6358" s="913"/>
      <c r="E6358" s="913"/>
      <c r="F6358" s="55"/>
      <c r="L6358" s="372"/>
      <c r="M6358" s="372"/>
      <c r="S6358" s="378"/>
      <c r="T6358" s="372"/>
      <c r="U6358" s="372"/>
      <c r="V6358" s="372"/>
    </row>
    <row r="6359" spans="1:22">
      <c r="A6359" s="52"/>
      <c r="B6359" s="50">
        <f t="shared" si="106"/>
        <v>6337</v>
      </c>
      <c r="C6359" s="913"/>
      <c r="D6359" s="913"/>
      <c r="E6359" s="913"/>
      <c r="F6359" s="55"/>
      <c r="L6359" s="372"/>
      <c r="M6359" s="372"/>
      <c r="S6359" s="378"/>
      <c r="T6359" s="372"/>
      <c r="U6359" s="372"/>
      <c r="V6359" s="372"/>
    </row>
    <row r="6360" spans="1:22">
      <c r="A6360" s="52"/>
      <c r="B6360" s="50">
        <f t="shared" si="106"/>
        <v>6338</v>
      </c>
      <c r="C6360" s="913"/>
      <c r="D6360" s="913"/>
      <c r="E6360" s="913"/>
      <c r="F6360" s="55"/>
      <c r="L6360" s="372"/>
      <c r="M6360" s="372"/>
      <c r="S6360" s="378"/>
      <c r="T6360" s="372"/>
      <c r="U6360" s="372"/>
      <c r="V6360" s="372"/>
    </row>
    <row r="6361" spans="1:22">
      <c r="A6361" s="52"/>
      <c r="B6361" s="50">
        <f t="shared" ref="B6361:B6424" si="107">B6360+1</f>
        <v>6339</v>
      </c>
      <c r="C6361" s="913"/>
      <c r="D6361" s="913"/>
      <c r="E6361" s="913"/>
      <c r="F6361" s="55"/>
      <c r="L6361" s="372"/>
      <c r="M6361" s="372"/>
      <c r="S6361" s="378"/>
      <c r="T6361" s="372"/>
      <c r="U6361" s="372"/>
      <c r="V6361" s="372"/>
    </row>
    <row r="6362" spans="1:22">
      <c r="A6362" s="52"/>
      <c r="B6362" s="50">
        <f t="shared" si="107"/>
        <v>6340</v>
      </c>
      <c r="C6362" s="913"/>
      <c r="D6362" s="913"/>
      <c r="E6362" s="913"/>
      <c r="F6362" s="55"/>
      <c r="L6362" s="372"/>
      <c r="M6362" s="372"/>
      <c r="S6362" s="378"/>
      <c r="T6362" s="372"/>
      <c r="U6362" s="372"/>
      <c r="V6362" s="372"/>
    </row>
    <row r="6363" spans="1:22">
      <c r="A6363" s="52"/>
      <c r="B6363" s="50">
        <f t="shared" si="107"/>
        <v>6341</v>
      </c>
      <c r="C6363" s="913"/>
      <c r="D6363" s="913"/>
      <c r="E6363" s="913"/>
      <c r="F6363" s="55"/>
      <c r="L6363" s="372"/>
      <c r="M6363" s="372"/>
      <c r="S6363" s="378"/>
      <c r="T6363" s="372"/>
      <c r="U6363" s="372"/>
      <c r="V6363" s="372"/>
    </row>
    <row r="6364" spans="1:22">
      <c r="A6364" s="52"/>
      <c r="B6364" s="50">
        <f t="shared" si="107"/>
        <v>6342</v>
      </c>
      <c r="C6364" s="913"/>
      <c r="D6364" s="913"/>
      <c r="E6364" s="913"/>
      <c r="F6364" s="55"/>
      <c r="L6364" s="372"/>
      <c r="M6364" s="372"/>
      <c r="S6364" s="378"/>
      <c r="T6364" s="372"/>
      <c r="U6364" s="372"/>
      <c r="V6364" s="372"/>
    </row>
    <row r="6365" spans="1:22">
      <c r="A6365" s="52"/>
      <c r="B6365" s="50">
        <f t="shared" si="107"/>
        <v>6343</v>
      </c>
      <c r="C6365" s="913"/>
      <c r="D6365" s="913"/>
      <c r="E6365" s="913"/>
      <c r="F6365" s="55"/>
      <c r="L6365" s="372"/>
      <c r="M6365" s="372"/>
      <c r="S6365" s="378"/>
      <c r="T6365" s="372"/>
      <c r="U6365" s="372"/>
      <c r="V6365" s="372"/>
    </row>
    <row r="6366" spans="1:22">
      <c r="A6366" s="52"/>
      <c r="B6366" s="50">
        <f t="shared" si="107"/>
        <v>6344</v>
      </c>
      <c r="C6366" s="913"/>
      <c r="D6366" s="913"/>
      <c r="E6366" s="913"/>
      <c r="F6366" s="55"/>
      <c r="L6366" s="372"/>
      <c r="M6366" s="372"/>
      <c r="S6366" s="378"/>
      <c r="T6366" s="372"/>
      <c r="U6366" s="372"/>
      <c r="V6366" s="372"/>
    </row>
    <row r="6367" spans="1:22">
      <c r="A6367" s="52"/>
      <c r="B6367" s="50">
        <f t="shared" si="107"/>
        <v>6345</v>
      </c>
      <c r="C6367" s="913"/>
      <c r="D6367" s="913"/>
      <c r="E6367" s="913"/>
      <c r="F6367" s="55"/>
      <c r="L6367" s="372"/>
      <c r="M6367" s="372"/>
      <c r="S6367" s="378"/>
      <c r="T6367" s="372"/>
      <c r="U6367" s="372"/>
      <c r="V6367" s="372"/>
    </row>
    <row r="6368" spans="1:22">
      <c r="A6368" s="52"/>
      <c r="B6368" s="50">
        <f t="shared" si="107"/>
        <v>6346</v>
      </c>
      <c r="C6368" s="913"/>
      <c r="D6368" s="913"/>
      <c r="E6368" s="913"/>
      <c r="F6368" s="55"/>
      <c r="L6368" s="372"/>
      <c r="M6368" s="372"/>
      <c r="S6368" s="378"/>
      <c r="T6368" s="372"/>
      <c r="U6368" s="372"/>
      <c r="V6368" s="372"/>
    </row>
    <row r="6369" spans="1:22">
      <c r="A6369" s="52"/>
      <c r="B6369" s="50">
        <f t="shared" si="107"/>
        <v>6347</v>
      </c>
      <c r="C6369" s="913"/>
      <c r="D6369" s="913"/>
      <c r="E6369" s="913"/>
      <c r="F6369" s="55"/>
      <c r="L6369" s="372"/>
      <c r="M6369" s="372"/>
      <c r="S6369" s="378"/>
      <c r="T6369" s="372"/>
      <c r="U6369" s="372"/>
      <c r="V6369" s="372"/>
    </row>
    <row r="6370" spans="1:22">
      <c r="A6370" s="52"/>
      <c r="B6370" s="50">
        <f t="shared" si="107"/>
        <v>6348</v>
      </c>
      <c r="C6370" s="913"/>
      <c r="D6370" s="913"/>
      <c r="E6370" s="913"/>
      <c r="F6370" s="55"/>
      <c r="L6370" s="372"/>
      <c r="M6370" s="372"/>
      <c r="S6370" s="378"/>
      <c r="T6370" s="372"/>
      <c r="U6370" s="372"/>
      <c r="V6370" s="372"/>
    </row>
    <row r="6371" spans="1:22">
      <c r="A6371" s="52"/>
      <c r="B6371" s="50">
        <f t="shared" si="107"/>
        <v>6349</v>
      </c>
      <c r="C6371" s="913"/>
      <c r="D6371" s="913"/>
      <c r="E6371" s="913"/>
      <c r="F6371" s="55"/>
      <c r="L6371" s="372"/>
      <c r="M6371" s="372"/>
      <c r="S6371" s="378"/>
      <c r="T6371" s="372"/>
      <c r="U6371" s="372"/>
      <c r="V6371" s="372"/>
    </row>
    <row r="6372" spans="1:22">
      <c r="A6372" s="52"/>
      <c r="B6372" s="50">
        <f t="shared" si="107"/>
        <v>6350</v>
      </c>
      <c r="C6372" s="913"/>
      <c r="D6372" s="913"/>
      <c r="E6372" s="913"/>
      <c r="F6372" s="55"/>
      <c r="L6372" s="372"/>
      <c r="M6372" s="372"/>
      <c r="S6372" s="378"/>
      <c r="T6372" s="372"/>
      <c r="U6372" s="372"/>
      <c r="V6372" s="372"/>
    </row>
    <row r="6373" spans="1:22">
      <c r="A6373" s="52"/>
      <c r="B6373" s="50">
        <f t="shared" si="107"/>
        <v>6351</v>
      </c>
      <c r="C6373" s="913"/>
      <c r="D6373" s="913"/>
      <c r="E6373" s="913"/>
      <c r="F6373" s="55"/>
      <c r="L6373" s="372"/>
      <c r="M6373" s="372"/>
      <c r="S6373" s="378"/>
      <c r="T6373" s="372"/>
      <c r="U6373" s="372"/>
      <c r="V6373" s="372"/>
    </row>
    <row r="6374" spans="1:22">
      <c r="A6374" s="52"/>
      <c r="B6374" s="50">
        <f t="shared" si="107"/>
        <v>6352</v>
      </c>
      <c r="C6374" s="913"/>
      <c r="D6374" s="913"/>
      <c r="E6374" s="913"/>
      <c r="F6374" s="55"/>
      <c r="L6374" s="372"/>
      <c r="M6374" s="372"/>
      <c r="S6374" s="378"/>
      <c r="T6374" s="372"/>
      <c r="U6374" s="372"/>
      <c r="V6374" s="372"/>
    </row>
    <row r="6375" spans="1:22">
      <c r="A6375" s="52"/>
      <c r="B6375" s="50">
        <f t="shared" si="107"/>
        <v>6353</v>
      </c>
      <c r="C6375" s="913"/>
      <c r="D6375" s="913"/>
      <c r="E6375" s="913"/>
      <c r="F6375" s="55"/>
      <c r="L6375" s="372"/>
      <c r="M6375" s="372"/>
      <c r="S6375" s="378"/>
      <c r="T6375" s="372"/>
      <c r="U6375" s="372"/>
      <c r="V6375" s="372"/>
    </row>
    <row r="6376" spans="1:22">
      <c r="A6376" s="52"/>
      <c r="B6376" s="50">
        <f t="shared" si="107"/>
        <v>6354</v>
      </c>
      <c r="C6376" s="913"/>
      <c r="D6376" s="913"/>
      <c r="E6376" s="913"/>
      <c r="F6376" s="55"/>
      <c r="L6376" s="372"/>
      <c r="M6376" s="372"/>
      <c r="S6376" s="378"/>
      <c r="T6376" s="372"/>
      <c r="U6376" s="372"/>
      <c r="V6376" s="372"/>
    </row>
    <row r="6377" spans="1:22">
      <c r="A6377" s="52"/>
      <c r="B6377" s="50">
        <f t="shared" si="107"/>
        <v>6355</v>
      </c>
      <c r="C6377" s="913"/>
      <c r="D6377" s="913"/>
      <c r="E6377" s="913"/>
      <c r="F6377" s="55"/>
      <c r="L6377" s="372"/>
      <c r="M6377" s="372"/>
      <c r="S6377" s="378"/>
      <c r="T6377" s="372"/>
      <c r="U6377" s="372"/>
      <c r="V6377" s="372"/>
    </row>
    <row r="6378" spans="1:22">
      <c r="A6378" s="52"/>
      <c r="B6378" s="50">
        <f t="shared" si="107"/>
        <v>6356</v>
      </c>
      <c r="C6378" s="913"/>
      <c r="D6378" s="913"/>
      <c r="E6378" s="913"/>
      <c r="F6378" s="55"/>
      <c r="L6378" s="372"/>
      <c r="M6378" s="372"/>
      <c r="S6378" s="378"/>
      <c r="T6378" s="372"/>
      <c r="U6378" s="372"/>
      <c r="V6378" s="372"/>
    </row>
    <row r="6379" spans="1:22">
      <c r="A6379" s="52"/>
      <c r="B6379" s="50">
        <f t="shared" si="107"/>
        <v>6357</v>
      </c>
      <c r="C6379" s="913"/>
      <c r="D6379" s="913"/>
      <c r="E6379" s="913"/>
      <c r="F6379" s="55"/>
      <c r="L6379" s="372"/>
      <c r="M6379" s="372"/>
      <c r="S6379" s="378"/>
      <c r="T6379" s="372"/>
      <c r="U6379" s="372"/>
      <c r="V6379" s="372"/>
    </row>
    <row r="6380" spans="1:22">
      <c r="A6380" s="52"/>
      <c r="B6380" s="50">
        <f t="shared" si="107"/>
        <v>6358</v>
      </c>
      <c r="C6380" s="913"/>
      <c r="D6380" s="913"/>
      <c r="E6380" s="913"/>
      <c r="F6380" s="55"/>
      <c r="L6380" s="372"/>
      <c r="M6380" s="372"/>
      <c r="S6380" s="378"/>
      <c r="T6380" s="372"/>
      <c r="U6380" s="372"/>
      <c r="V6380" s="372"/>
    </row>
    <row r="6381" spans="1:22">
      <c r="A6381" s="52"/>
      <c r="B6381" s="50">
        <f t="shared" si="107"/>
        <v>6359</v>
      </c>
      <c r="C6381" s="913"/>
      <c r="D6381" s="913"/>
      <c r="E6381" s="913"/>
      <c r="F6381" s="55"/>
      <c r="L6381" s="372"/>
      <c r="M6381" s="372"/>
      <c r="S6381" s="378"/>
      <c r="T6381" s="372"/>
      <c r="U6381" s="372"/>
      <c r="V6381" s="372"/>
    </row>
    <row r="6382" spans="1:22">
      <c r="A6382" s="52"/>
      <c r="B6382" s="50">
        <f t="shared" si="107"/>
        <v>6360</v>
      </c>
      <c r="C6382" s="913"/>
      <c r="D6382" s="913"/>
      <c r="E6382" s="913"/>
      <c r="F6382" s="55"/>
      <c r="L6382" s="372"/>
      <c r="M6382" s="372"/>
      <c r="S6382" s="378"/>
      <c r="T6382" s="372"/>
      <c r="U6382" s="372"/>
      <c r="V6382" s="372"/>
    </row>
    <row r="6383" spans="1:22">
      <c r="A6383" s="52"/>
      <c r="B6383" s="50">
        <f t="shared" si="107"/>
        <v>6361</v>
      </c>
      <c r="C6383" s="913"/>
      <c r="D6383" s="913"/>
      <c r="E6383" s="913"/>
      <c r="F6383" s="55"/>
      <c r="L6383" s="372"/>
      <c r="M6383" s="372"/>
      <c r="S6383" s="378"/>
      <c r="T6383" s="372"/>
      <c r="U6383" s="372"/>
      <c r="V6383" s="372"/>
    </row>
    <row r="6384" spans="1:22">
      <c r="A6384" s="52"/>
      <c r="B6384" s="50">
        <f t="shared" si="107"/>
        <v>6362</v>
      </c>
      <c r="C6384" s="913"/>
      <c r="D6384" s="913"/>
      <c r="E6384" s="913"/>
      <c r="F6384" s="55"/>
      <c r="L6384" s="372"/>
      <c r="M6384" s="372"/>
      <c r="S6384" s="378"/>
      <c r="T6384" s="372"/>
      <c r="U6384" s="372"/>
      <c r="V6384" s="372"/>
    </row>
    <row r="6385" spans="1:22">
      <c r="A6385" s="52"/>
      <c r="B6385" s="50">
        <f t="shared" si="107"/>
        <v>6363</v>
      </c>
      <c r="C6385" s="913"/>
      <c r="D6385" s="913"/>
      <c r="E6385" s="913"/>
      <c r="F6385" s="55"/>
      <c r="L6385" s="372"/>
      <c r="M6385" s="372"/>
      <c r="S6385" s="378"/>
      <c r="T6385" s="372"/>
      <c r="U6385" s="372"/>
      <c r="V6385" s="372"/>
    </row>
    <row r="6386" spans="1:22">
      <c r="A6386" s="52"/>
      <c r="B6386" s="50">
        <f t="shared" si="107"/>
        <v>6364</v>
      </c>
      <c r="C6386" s="913"/>
      <c r="D6386" s="913"/>
      <c r="E6386" s="913"/>
      <c r="F6386" s="55"/>
      <c r="L6386" s="372"/>
      <c r="M6386" s="372"/>
      <c r="S6386" s="378"/>
      <c r="T6386" s="372"/>
      <c r="U6386" s="372"/>
      <c r="V6386" s="372"/>
    </row>
    <row r="6387" spans="1:22">
      <c r="A6387" s="52"/>
      <c r="B6387" s="50">
        <f t="shared" si="107"/>
        <v>6365</v>
      </c>
      <c r="C6387" s="913"/>
      <c r="D6387" s="913"/>
      <c r="E6387" s="913"/>
      <c r="F6387" s="55"/>
      <c r="L6387" s="372"/>
      <c r="M6387" s="372"/>
      <c r="S6387" s="378"/>
      <c r="T6387" s="372"/>
      <c r="U6387" s="372"/>
      <c r="V6387" s="372"/>
    </row>
    <row r="6388" spans="1:22">
      <c r="A6388" s="52"/>
      <c r="B6388" s="50">
        <f t="shared" si="107"/>
        <v>6366</v>
      </c>
      <c r="C6388" s="913"/>
      <c r="D6388" s="913"/>
      <c r="E6388" s="913"/>
      <c r="F6388" s="55"/>
      <c r="L6388" s="372"/>
      <c r="M6388" s="372"/>
      <c r="S6388" s="378"/>
      <c r="T6388" s="372"/>
      <c r="U6388" s="372"/>
      <c r="V6388" s="372"/>
    </row>
    <row r="6389" spans="1:22">
      <c r="A6389" s="52"/>
      <c r="B6389" s="50">
        <f t="shared" si="107"/>
        <v>6367</v>
      </c>
      <c r="C6389" s="913"/>
      <c r="D6389" s="913"/>
      <c r="E6389" s="913"/>
      <c r="F6389" s="55"/>
      <c r="L6389" s="372"/>
      <c r="M6389" s="372"/>
      <c r="S6389" s="378"/>
      <c r="T6389" s="372"/>
      <c r="U6389" s="372"/>
      <c r="V6389" s="372"/>
    </row>
    <row r="6390" spans="1:22">
      <c r="A6390" s="52"/>
      <c r="B6390" s="50">
        <f t="shared" si="107"/>
        <v>6368</v>
      </c>
      <c r="C6390" s="913"/>
      <c r="D6390" s="913"/>
      <c r="E6390" s="913"/>
      <c r="F6390" s="55"/>
      <c r="L6390" s="372"/>
      <c r="M6390" s="372"/>
      <c r="S6390" s="378"/>
      <c r="T6390" s="372"/>
      <c r="U6390" s="372"/>
      <c r="V6390" s="372"/>
    </row>
    <row r="6391" spans="1:22">
      <c r="A6391" s="52"/>
      <c r="B6391" s="50">
        <f t="shared" si="107"/>
        <v>6369</v>
      </c>
      <c r="C6391" s="913"/>
      <c r="D6391" s="913"/>
      <c r="E6391" s="913"/>
      <c r="F6391" s="55"/>
      <c r="L6391" s="372"/>
      <c r="M6391" s="372"/>
      <c r="S6391" s="378"/>
      <c r="T6391" s="372"/>
      <c r="U6391" s="372"/>
      <c r="V6391" s="372"/>
    </row>
    <row r="6392" spans="1:22">
      <c r="A6392" s="52"/>
      <c r="B6392" s="50">
        <f t="shared" si="107"/>
        <v>6370</v>
      </c>
      <c r="C6392" s="913"/>
      <c r="D6392" s="913"/>
      <c r="E6392" s="913"/>
      <c r="F6392" s="55"/>
      <c r="L6392" s="372"/>
      <c r="M6392" s="372"/>
      <c r="S6392" s="378"/>
      <c r="T6392" s="372"/>
      <c r="U6392" s="372"/>
      <c r="V6392" s="372"/>
    </row>
    <row r="6393" spans="1:22">
      <c r="A6393" s="52"/>
      <c r="B6393" s="50">
        <f t="shared" si="107"/>
        <v>6371</v>
      </c>
      <c r="C6393" s="913"/>
      <c r="D6393" s="913"/>
      <c r="E6393" s="913"/>
      <c r="F6393" s="55"/>
      <c r="L6393" s="372"/>
      <c r="M6393" s="372"/>
      <c r="S6393" s="378"/>
      <c r="T6393" s="372"/>
      <c r="U6393" s="372"/>
      <c r="V6393" s="372"/>
    </row>
    <row r="6394" spans="1:22">
      <c r="A6394" s="52"/>
      <c r="B6394" s="50">
        <f t="shared" si="107"/>
        <v>6372</v>
      </c>
      <c r="C6394" s="913"/>
      <c r="D6394" s="913"/>
      <c r="E6394" s="913"/>
      <c r="F6394" s="55"/>
      <c r="L6394" s="372"/>
      <c r="M6394" s="372"/>
      <c r="S6394" s="378"/>
      <c r="T6394" s="372"/>
      <c r="U6394" s="372"/>
      <c r="V6394" s="372"/>
    </row>
    <row r="6395" spans="1:22">
      <c r="A6395" s="52"/>
      <c r="B6395" s="50">
        <f t="shared" si="107"/>
        <v>6373</v>
      </c>
      <c r="C6395" s="913"/>
      <c r="D6395" s="913"/>
      <c r="E6395" s="913"/>
      <c r="F6395" s="55"/>
      <c r="L6395" s="372"/>
      <c r="M6395" s="372"/>
      <c r="S6395" s="378"/>
      <c r="T6395" s="372"/>
      <c r="U6395" s="372"/>
      <c r="V6395" s="372"/>
    </row>
    <row r="6396" spans="1:22">
      <c r="A6396" s="52"/>
      <c r="B6396" s="50">
        <f t="shared" si="107"/>
        <v>6374</v>
      </c>
      <c r="C6396" s="913"/>
      <c r="D6396" s="913"/>
      <c r="E6396" s="913"/>
      <c r="F6396" s="55"/>
      <c r="L6396" s="372"/>
      <c r="M6396" s="372"/>
      <c r="S6396" s="378"/>
      <c r="T6396" s="372"/>
      <c r="U6396" s="372"/>
      <c r="V6396" s="372"/>
    </row>
    <row r="6397" spans="1:22">
      <c r="A6397" s="52"/>
      <c r="B6397" s="50">
        <f t="shared" si="107"/>
        <v>6375</v>
      </c>
      <c r="C6397" s="913"/>
      <c r="D6397" s="913"/>
      <c r="E6397" s="913"/>
      <c r="F6397" s="55"/>
      <c r="L6397" s="372"/>
      <c r="M6397" s="372"/>
      <c r="S6397" s="378"/>
      <c r="T6397" s="372"/>
      <c r="U6397" s="372"/>
      <c r="V6397" s="372"/>
    </row>
    <row r="6398" spans="1:22">
      <c r="A6398" s="52"/>
      <c r="B6398" s="50">
        <f t="shared" si="107"/>
        <v>6376</v>
      </c>
      <c r="C6398" s="913"/>
      <c r="D6398" s="913"/>
      <c r="E6398" s="913"/>
      <c r="F6398" s="55"/>
      <c r="L6398" s="372"/>
      <c r="M6398" s="372"/>
      <c r="S6398" s="378"/>
      <c r="T6398" s="372"/>
      <c r="U6398" s="372"/>
      <c r="V6398" s="372"/>
    </row>
    <row r="6399" spans="1:22">
      <c r="A6399" s="52"/>
      <c r="B6399" s="50">
        <f t="shared" si="107"/>
        <v>6377</v>
      </c>
      <c r="C6399" s="913"/>
      <c r="D6399" s="913"/>
      <c r="E6399" s="913"/>
      <c r="F6399" s="55"/>
      <c r="L6399" s="372"/>
      <c r="M6399" s="372"/>
      <c r="S6399" s="378"/>
      <c r="T6399" s="372"/>
      <c r="U6399" s="372"/>
      <c r="V6399" s="372"/>
    </row>
    <row r="6400" spans="1:22">
      <c r="A6400" s="52"/>
      <c r="B6400" s="50">
        <f t="shared" si="107"/>
        <v>6378</v>
      </c>
      <c r="C6400" s="913"/>
      <c r="D6400" s="913"/>
      <c r="E6400" s="913"/>
      <c r="F6400" s="55"/>
      <c r="L6400" s="372"/>
      <c r="M6400" s="372"/>
      <c r="S6400" s="378"/>
      <c r="T6400" s="372"/>
      <c r="U6400" s="372"/>
      <c r="V6400" s="372"/>
    </row>
    <row r="6401" spans="1:22">
      <c r="A6401" s="52"/>
      <c r="B6401" s="50">
        <f t="shared" si="107"/>
        <v>6379</v>
      </c>
      <c r="C6401" s="913"/>
      <c r="D6401" s="913"/>
      <c r="E6401" s="913"/>
      <c r="F6401" s="55"/>
      <c r="L6401" s="372"/>
      <c r="M6401" s="372"/>
      <c r="S6401" s="378"/>
      <c r="T6401" s="372"/>
      <c r="U6401" s="372"/>
      <c r="V6401" s="372"/>
    </row>
    <row r="6402" spans="1:22">
      <c r="A6402" s="52"/>
      <c r="B6402" s="50">
        <f t="shared" si="107"/>
        <v>6380</v>
      </c>
      <c r="C6402" s="913"/>
      <c r="D6402" s="913"/>
      <c r="E6402" s="913"/>
      <c r="F6402" s="55"/>
      <c r="L6402" s="372"/>
      <c r="M6402" s="372"/>
      <c r="S6402" s="378"/>
      <c r="T6402" s="372"/>
      <c r="U6402" s="372"/>
      <c r="V6402" s="372"/>
    </row>
    <row r="6403" spans="1:22">
      <c r="A6403" s="52"/>
      <c r="B6403" s="50">
        <f t="shared" si="107"/>
        <v>6381</v>
      </c>
      <c r="C6403" s="913"/>
      <c r="D6403" s="913"/>
      <c r="E6403" s="913"/>
      <c r="F6403" s="55"/>
      <c r="L6403" s="372"/>
      <c r="M6403" s="372"/>
      <c r="S6403" s="378"/>
      <c r="T6403" s="372"/>
      <c r="U6403" s="372"/>
      <c r="V6403" s="372"/>
    </row>
    <row r="6404" spans="1:22">
      <c r="A6404" s="52"/>
      <c r="B6404" s="50">
        <f t="shared" si="107"/>
        <v>6382</v>
      </c>
      <c r="C6404" s="913"/>
      <c r="D6404" s="913"/>
      <c r="E6404" s="913"/>
      <c r="F6404" s="55"/>
      <c r="L6404" s="372"/>
      <c r="M6404" s="372"/>
      <c r="S6404" s="378"/>
      <c r="T6404" s="372"/>
      <c r="U6404" s="372"/>
      <c r="V6404" s="372"/>
    </row>
    <row r="6405" spans="1:22">
      <c r="A6405" s="52"/>
      <c r="B6405" s="50">
        <f t="shared" si="107"/>
        <v>6383</v>
      </c>
      <c r="C6405" s="913"/>
      <c r="D6405" s="913"/>
      <c r="E6405" s="913"/>
      <c r="F6405" s="55"/>
      <c r="L6405" s="372"/>
      <c r="M6405" s="372"/>
      <c r="S6405" s="378"/>
      <c r="T6405" s="372"/>
      <c r="U6405" s="372"/>
      <c r="V6405" s="372"/>
    </row>
    <row r="6406" spans="1:22">
      <c r="A6406" s="52"/>
      <c r="B6406" s="50">
        <f t="shared" si="107"/>
        <v>6384</v>
      </c>
      <c r="C6406" s="913"/>
      <c r="D6406" s="913"/>
      <c r="E6406" s="913"/>
      <c r="F6406" s="55"/>
      <c r="L6406" s="372"/>
      <c r="M6406" s="372"/>
      <c r="S6406" s="378"/>
      <c r="T6406" s="372"/>
      <c r="U6406" s="372"/>
      <c r="V6406" s="372"/>
    </row>
    <row r="6407" spans="1:22">
      <c r="A6407" s="52"/>
      <c r="B6407" s="50">
        <f t="shared" si="107"/>
        <v>6385</v>
      </c>
      <c r="C6407" s="913"/>
      <c r="D6407" s="913"/>
      <c r="E6407" s="913"/>
      <c r="F6407" s="55"/>
      <c r="L6407" s="372"/>
      <c r="M6407" s="372"/>
      <c r="S6407" s="378"/>
      <c r="T6407" s="372"/>
      <c r="U6407" s="372"/>
      <c r="V6407" s="372"/>
    </row>
    <row r="6408" spans="1:22">
      <c r="A6408" s="52"/>
      <c r="B6408" s="50">
        <f t="shared" si="107"/>
        <v>6386</v>
      </c>
      <c r="C6408" s="913"/>
      <c r="D6408" s="913"/>
      <c r="E6408" s="913"/>
      <c r="F6408" s="55"/>
      <c r="L6408" s="372"/>
      <c r="M6408" s="372"/>
      <c r="S6408" s="378"/>
      <c r="T6408" s="372"/>
      <c r="U6408" s="372"/>
      <c r="V6408" s="372"/>
    </row>
    <row r="6409" spans="1:22">
      <c r="A6409" s="52"/>
      <c r="B6409" s="50">
        <f t="shared" si="107"/>
        <v>6387</v>
      </c>
      <c r="C6409" s="913"/>
      <c r="D6409" s="913"/>
      <c r="E6409" s="913"/>
      <c r="F6409" s="55"/>
      <c r="L6409" s="372"/>
      <c r="M6409" s="372"/>
      <c r="S6409" s="378"/>
      <c r="T6409" s="372"/>
      <c r="U6409" s="372"/>
      <c r="V6409" s="372"/>
    </row>
    <row r="6410" spans="1:22">
      <c r="A6410" s="52"/>
      <c r="B6410" s="50">
        <f t="shared" si="107"/>
        <v>6388</v>
      </c>
      <c r="C6410" s="913"/>
      <c r="D6410" s="913"/>
      <c r="E6410" s="913"/>
      <c r="F6410" s="55"/>
      <c r="L6410" s="372"/>
      <c r="M6410" s="372"/>
      <c r="S6410" s="378"/>
      <c r="T6410" s="372"/>
      <c r="U6410" s="372"/>
      <c r="V6410" s="372"/>
    </row>
    <row r="6411" spans="1:22">
      <c r="A6411" s="52"/>
      <c r="B6411" s="50">
        <f t="shared" si="107"/>
        <v>6389</v>
      </c>
      <c r="C6411" s="913"/>
      <c r="D6411" s="913"/>
      <c r="E6411" s="913"/>
      <c r="F6411" s="55"/>
      <c r="L6411" s="372"/>
      <c r="M6411" s="372"/>
      <c r="S6411" s="378"/>
      <c r="T6411" s="372"/>
      <c r="U6411" s="372"/>
      <c r="V6411" s="372"/>
    </row>
    <row r="6412" spans="1:22">
      <c r="A6412" s="52"/>
      <c r="B6412" s="50">
        <f t="shared" si="107"/>
        <v>6390</v>
      </c>
      <c r="C6412" s="913"/>
      <c r="D6412" s="913"/>
      <c r="E6412" s="913"/>
      <c r="F6412" s="55"/>
      <c r="L6412" s="372"/>
      <c r="M6412" s="372"/>
      <c r="S6412" s="378"/>
      <c r="T6412" s="372"/>
      <c r="U6412" s="372"/>
      <c r="V6412" s="372"/>
    </row>
    <row r="6413" spans="1:22">
      <c r="A6413" s="52"/>
      <c r="B6413" s="50">
        <f t="shared" si="107"/>
        <v>6391</v>
      </c>
      <c r="C6413" s="913"/>
      <c r="D6413" s="913"/>
      <c r="E6413" s="913"/>
      <c r="F6413" s="55"/>
      <c r="L6413" s="372"/>
      <c r="M6413" s="372"/>
      <c r="S6413" s="378"/>
      <c r="T6413" s="372"/>
      <c r="U6413" s="372"/>
      <c r="V6413" s="372"/>
    </row>
    <row r="6414" spans="1:22">
      <c r="A6414" s="52"/>
      <c r="B6414" s="50">
        <f t="shared" si="107"/>
        <v>6392</v>
      </c>
      <c r="C6414" s="913"/>
      <c r="D6414" s="913"/>
      <c r="E6414" s="913"/>
      <c r="F6414" s="55"/>
      <c r="L6414" s="372"/>
      <c r="M6414" s="372"/>
      <c r="S6414" s="378"/>
      <c r="T6414" s="372"/>
      <c r="U6414" s="372"/>
      <c r="V6414" s="372"/>
    </row>
    <row r="6415" spans="1:22">
      <c r="A6415" s="52"/>
      <c r="B6415" s="50">
        <f t="shared" si="107"/>
        <v>6393</v>
      </c>
      <c r="C6415" s="913"/>
      <c r="D6415" s="913"/>
      <c r="E6415" s="913"/>
      <c r="F6415" s="55"/>
      <c r="L6415" s="372"/>
      <c r="M6415" s="372"/>
      <c r="S6415" s="378"/>
      <c r="T6415" s="372"/>
      <c r="U6415" s="372"/>
      <c r="V6415" s="372"/>
    </row>
    <row r="6416" spans="1:22">
      <c r="A6416" s="52"/>
      <c r="B6416" s="50">
        <f t="shared" si="107"/>
        <v>6394</v>
      </c>
      <c r="C6416" s="913"/>
      <c r="D6416" s="913"/>
      <c r="E6416" s="913"/>
      <c r="F6416" s="55"/>
      <c r="L6416" s="372"/>
      <c r="M6416" s="372"/>
      <c r="S6416" s="378"/>
      <c r="T6416" s="372"/>
      <c r="U6416" s="372"/>
      <c r="V6416" s="372"/>
    </row>
    <row r="6417" spans="1:22">
      <c r="A6417" s="52"/>
      <c r="B6417" s="50">
        <f t="shared" si="107"/>
        <v>6395</v>
      </c>
      <c r="C6417" s="913"/>
      <c r="D6417" s="913"/>
      <c r="E6417" s="913"/>
      <c r="F6417" s="55"/>
      <c r="L6417" s="372"/>
      <c r="M6417" s="372"/>
      <c r="S6417" s="378"/>
      <c r="T6417" s="372"/>
      <c r="U6417" s="372"/>
      <c r="V6417" s="372"/>
    </row>
    <row r="6418" spans="1:22">
      <c r="A6418" s="52"/>
      <c r="B6418" s="50">
        <f t="shared" si="107"/>
        <v>6396</v>
      </c>
      <c r="C6418" s="913"/>
      <c r="D6418" s="913"/>
      <c r="E6418" s="913"/>
      <c r="F6418" s="55"/>
      <c r="L6418" s="372"/>
      <c r="M6418" s="372"/>
      <c r="S6418" s="378"/>
      <c r="T6418" s="372"/>
      <c r="U6418" s="372"/>
      <c r="V6418" s="372"/>
    </row>
    <row r="6419" spans="1:22">
      <c r="A6419" s="52"/>
      <c r="B6419" s="50">
        <f t="shared" si="107"/>
        <v>6397</v>
      </c>
      <c r="C6419" s="913"/>
      <c r="D6419" s="913"/>
      <c r="E6419" s="913"/>
      <c r="F6419" s="55"/>
      <c r="L6419" s="372"/>
      <c r="M6419" s="372"/>
      <c r="S6419" s="378"/>
      <c r="T6419" s="372"/>
      <c r="U6419" s="372"/>
      <c r="V6419" s="372"/>
    </row>
    <row r="6420" spans="1:22">
      <c r="A6420" s="52"/>
      <c r="B6420" s="50">
        <f t="shared" si="107"/>
        <v>6398</v>
      </c>
      <c r="C6420" s="913"/>
      <c r="D6420" s="913"/>
      <c r="E6420" s="913"/>
      <c r="F6420" s="55"/>
      <c r="L6420" s="372"/>
      <c r="M6420" s="372"/>
      <c r="S6420" s="378"/>
      <c r="T6420" s="372"/>
      <c r="U6420" s="372"/>
      <c r="V6420" s="372"/>
    </row>
    <row r="6421" spans="1:22">
      <c r="A6421" s="52"/>
      <c r="B6421" s="50">
        <f t="shared" si="107"/>
        <v>6399</v>
      </c>
      <c r="C6421" s="913"/>
      <c r="D6421" s="913"/>
      <c r="E6421" s="913"/>
      <c r="F6421" s="55"/>
      <c r="L6421" s="372"/>
      <c r="M6421" s="372"/>
      <c r="S6421" s="378"/>
      <c r="T6421" s="372"/>
      <c r="U6421" s="372"/>
      <c r="V6421" s="372"/>
    </row>
    <row r="6422" spans="1:22">
      <c r="A6422" s="52"/>
      <c r="B6422" s="50">
        <f t="shared" si="107"/>
        <v>6400</v>
      </c>
      <c r="C6422" s="913"/>
      <c r="D6422" s="913"/>
      <c r="E6422" s="913"/>
      <c r="F6422" s="55"/>
      <c r="L6422" s="372"/>
      <c r="M6422" s="372"/>
      <c r="S6422" s="378"/>
      <c r="T6422" s="372"/>
      <c r="U6422" s="372"/>
      <c r="V6422" s="372"/>
    </row>
    <row r="6423" spans="1:22">
      <c r="A6423" s="52"/>
      <c r="B6423" s="50">
        <f t="shared" si="107"/>
        <v>6401</v>
      </c>
      <c r="C6423" s="913"/>
      <c r="D6423" s="913"/>
      <c r="E6423" s="913"/>
      <c r="F6423" s="55"/>
      <c r="L6423" s="372"/>
      <c r="M6423" s="372"/>
      <c r="S6423" s="378"/>
      <c r="T6423" s="372"/>
      <c r="U6423" s="372"/>
      <c r="V6423" s="372"/>
    </row>
    <row r="6424" spans="1:22">
      <c r="A6424" s="52"/>
      <c r="B6424" s="50">
        <f t="shared" si="107"/>
        <v>6402</v>
      </c>
      <c r="C6424" s="913"/>
      <c r="D6424" s="913"/>
      <c r="E6424" s="913"/>
      <c r="F6424" s="55"/>
      <c r="L6424" s="372"/>
      <c r="M6424" s="372"/>
      <c r="S6424" s="378"/>
      <c r="T6424" s="372"/>
      <c r="U6424" s="372"/>
      <c r="V6424" s="372"/>
    </row>
    <row r="6425" spans="1:22">
      <c r="A6425" s="52"/>
      <c r="B6425" s="50">
        <f t="shared" ref="B6425:B6488" si="108">B6424+1</f>
        <v>6403</v>
      </c>
      <c r="C6425" s="913"/>
      <c r="D6425" s="913"/>
      <c r="E6425" s="913"/>
      <c r="F6425" s="55"/>
      <c r="L6425" s="372"/>
      <c r="M6425" s="372"/>
      <c r="S6425" s="378"/>
      <c r="T6425" s="372"/>
      <c r="U6425" s="372"/>
      <c r="V6425" s="372"/>
    </row>
    <row r="6426" spans="1:22">
      <c r="A6426" s="52"/>
      <c r="B6426" s="50">
        <f t="shared" si="108"/>
        <v>6404</v>
      </c>
      <c r="C6426" s="913"/>
      <c r="D6426" s="913"/>
      <c r="E6426" s="913"/>
      <c r="F6426" s="55"/>
      <c r="L6426" s="372"/>
      <c r="M6426" s="372"/>
      <c r="S6426" s="378"/>
      <c r="T6426" s="372"/>
      <c r="U6426" s="372"/>
      <c r="V6426" s="372"/>
    </row>
    <row r="6427" spans="1:22">
      <c r="A6427" s="52"/>
      <c r="B6427" s="50">
        <f t="shared" si="108"/>
        <v>6405</v>
      </c>
      <c r="C6427" s="913"/>
      <c r="D6427" s="913"/>
      <c r="E6427" s="913"/>
      <c r="F6427" s="55"/>
      <c r="L6427" s="372"/>
      <c r="M6427" s="372"/>
      <c r="S6427" s="378"/>
      <c r="T6427" s="372"/>
      <c r="U6427" s="372"/>
      <c r="V6427" s="372"/>
    </row>
    <row r="6428" spans="1:22">
      <c r="A6428" s="52"/>
      <c r="B6428" s="50">
        <f t="shared" si="108"/>
        <v>6406</v>
      </c>
      <c r="C6428" s="913"/>
      <c r="D6428" s="913"/>
      <c r="E6428" s="913"/>
      <c r="F6428" s="55"/>
      <c r="L6428" s="372"/>
      <c r="M6428" s="372"/>
      <c r="S6428" s="378"/>
      <c r="T6428" s="372"/>
      <c r="U6428" s="372"/>
      <c r="V6428" s="372"/>
    </row>
    <row r="6429" spans="1:22">
      <c r="A6429" s="52"/>
      <c r="B6429" s="50">
        <f t="shared" si="108"/>
        <v>6407</v>
      </c>
      <c r="C6429" s="913"/>
      <c r="D6429" s="913"/>
      <c r="E6429" s="913"/>
      <c r="F6429" s="55"/>
      <c r="L6429" s="372"/>
      <c r="M6429" s="372"/>
      <c r="S6429" s="378"/>
      <c r="T6429" s="372"/>
      <c r="U6429" s="372"/>
      <c r="V6429" s="372"/>
    </row>
    <row r="6430" spans="1:22">
      <c r="A6430" s="52"/>
      <c r="B6430" s="50">
        <f t="shared" si="108"/>
        <v>6408</v>
      </c>
      <c r="C6430" s="913"/>
      <c r="D6430" s="913"/>
      <c r="E6430" s="913"/>
      <c r="F6430" s="55"/>
      <c r="L6430" s="372"/>
      <c r="M6430" s="372"/>
      <c r="S6430" s="378"/>
      <c r="T6430" s="372"/>
      <c r="U6430" s="372"/>
      <c r="V6430" s="372"/>
    </row>
    <row r="6431" spans="1:22">
      <c r="A6431" s="52"/>
      <c r="B6431" s="50">
        <f t="shared" si="108"/>
        <v>6409</v>
      </c>
      <c r="C6431" s="913"/>
      <c r="D6431" s="913"/>
      <c r="E6431" s="913"/>
      <c r="F6431" s="55"/>
      <c r="L6431" s="372"/>
      <c r="M6431" s="372"/>
      <c r="S6431" s="378"/>
      <c r="T6431" s="372"/>
      <c r="U6431" s="372"/>
      <c r="V6431" s="372"/>
    </row>
    <row r="6432" spans="1:22">
      <c r="A6432" s="52"/>
      <c r="B6432" s="50">
        <f t="shared" si="108"/>
        <v>6410</v>
      </c>
      <c r="C6432" s="913"/>
      <c r="D6432" s="913"/>
      <c r="E6432" s="913"/>
      <c r="F6432" s="55"/>
      <c r="L6432" s="372"/>
      <c r="M6432" s="372"/>
      <c r="S6432" s="378"/>
      <c r="T6432" s="372"/>
      <c r="U6432" s="372"/>
      <c r="V6432" s="372"/>
    </row>
    <row r="6433" spans="1:22">
      <c r="A6433" s="52"/>
      <c r="B6433" s="50">
        <f t="shared" si="108"/>
        <v>6411</v>
      </c>
      <c r="C6433" s="913"/>
      <c r="D6433" s="913"/>
      <c r="E6433" s="913"/>
      <c r="F6433" s="55"/>
      <c r="L6433" s="372"/>
      <c r="M6433" s="372"/>
      <c r="S6433" s="378"/>
      <c r="T6433" s="372"/>
      <c r="U6433" s="372"/>
      <c r="V6433" s="372"/>
    </row>
    <row r="6434" spans="1:22">
      <c r="A6434" s="52"/>
      <c r="B6434" s="50">
        <f t="shared" si="108"/>
        <v>6412</v>
      </c>
      <c r="C6434" s="913"/>
      <c r="D6434" s="913"/>
      <c r="E6434" s="913"/>
      <c r="F6434" s="55"/>
      <c r="L6434" s="372"/>
      <c r="M6434" s="372"/>
      <c r="S6434" s="378"/>
      <c r="T6434" s="372"/>
      <c r="U6434" s="372"/>
      <c r="V6434" s="372"/>
    </row>
    <row r="6435" spans="1:22">
      <c r="A6435" s="52"/>
      <c r="B6435" s="50">
        <f t="shared" si="108"/>
        <v>6413</v>
      </c>
      <c r="C6435" s="913"/>
      <c r="D6435" s="913"/>
      <c r="E6435" s="913"/>
      <c r="F6435" s="55"/>
      <c r="L6435" s="372"/>
      <c r="M6435" s="372"/>
      <c r="S6435" s="378"/>
      <c r="T6435" s="372"/>
      <c r="U6435" s="372"/>
      <c r="V6435" s="372"/>
    </row>
    <row r="6436" spans="1:22">
      <c r="A6436" s="52"/>
      <c r="B6436" s="50">
        <f t="shared" si="108"/>
        <v>6414</v>
      </c>
      <c r="C6436" s="913"/>
      <c r="D6436" s="913"/>
      <c r="E6436" s="913"/>
      <c r="F6436" s="55"/>
      <c r="L6436" s="372"/>
      <c r="M6436" s="372"/>
      <c r="S6436" s="378"/>
      <c r="T6436" s="372"/>
      <c r="U6436" s="372"/>
      <c r="V6436" s="372"/>
    </row>
    <row r="6437" spans="1:22">
      <c r="A6437" s="52"/>
      <c r="B6437" s="50">
        <f t="shared" si="108"/>
        <v>6415</v>
      </c>
      <c r="C6437" s="913"/>
      <c r="D6437" s="913"/>
      <c r="E6437" s="913"/>
      <c r="F6437" s="55"/>
      <c r="L6437" s="372"/>
      <c r="M6437" s="372"/>
      <c r="S6437" s="378"/>
      <c r="T6437" s="372"/>
      <c r="U6437" s="372"/>
      <c r="V6437" s="372"/>
    </row>
    <row r="6438" spans="1:22">
      <c r="A6438" s="52"/>
      <c r="B6438" s="50">
        <f t="shared" si="108"/>
        <v>6416</v>
      </c>
      <c r="C6438" s="913"/>
      <c r="D6438" s="913"/>
      <c r="E6438" s="913"/>
      <c r="F6438" s="55"/>
      <c r="L6438" s="372"/>
      <c r="M6438" s="372"/>
      <c r="S6438" s="378"/>
      <c r="T6438" s="372"/>
      <c r="U6438" s="372"/>
      <c r="V6438" s="372"/>
    </row>
    <row r="6439" spans="1:22">
      <c r="A6439" s="52"/>
      <c r="B6439" s="50">
        <f t="shared" si="108"/>
        <v>6417</v>
      </c>
      <c r="C6439" s="913"/>
      <c r="D6439" s="913"/>
      <c r="E6439" s="913"/>
      <c r="F6439" s="55"/>
      <c r="L6439" s="372"/>
      <c r="M6439" s="372"/>
      <c r="S6439" s="378"/>
      <c r="T6439" s="372"/>
      <c r="U6439" s="372"/>
      <c r="V6439" s="372"/>
    </row>
    <row r="6440" spans="1:22">
      <c r="A6440" s="52"/>
      <c r="B6440" s="50">
        <f t="shared" si="108"/>
        <v>6418</v>
      </c>
      <c r="C6440" s="913"/>
      <c r="D6440" s="913"/>
      <c r="E6440" s="913"/>
      <c r="F6440" s="55"/>
      <c r="L6440" s="372"/>
      <c r="M6440" s="372"/>
      <c r="S6440" s="378"/>
      <c r="T6440" s="372"/>
      <c r="U6440" s="372"/>
      <c r="V6440" s="372"/>
    </row>
    <row r="6441" spans="1:22">
      <c r="A6441" s="52"/>
      <c r="B6441" s="50">
        <f t="shared" si="108"/>
        <v>6419</v>
      </c>
      <c r="C6441" s="913"/>
      <c r="D6441" s="913"/>
      <c r="E6441" s="913"/>
      <c r="F6441" s="55"/>
      <c r="L6441" s="372"/>
      <c r="M6441" s="372"/>
      <c r="S6441" s="378"/>
      <c r="T6441" s="372"/>
      <c r="U6441" s="372"/>
      <c r="V6441" s="372"/>
    </row>
    <row r="6442" spans="1:22">
      <c r="A6442" s="52"/>
      <c r="B6442" s="50">
        <f t="shared" si="108"/>
        <v>6420</v>
      </c>
      <c r="C6442" s="913"/>
      <c r="D6442" s="913"/>
      <c r="E6442" s="913"/>
      <c r="F6442" s="55"/>
      <c r="L6442" s="372"/>
      <c r="M6442" s="372"/>
      <c r="S6442" s="378"/>
      <c r="T6442" s="372"/>
      <c r="U6442" s="372"/>
      <c r="V6442" s="372"/>
    </row>
    <row r="6443" spans="1:22">
      <c r="A6443" s="52"/>
      <c r="B6443" s="50">
        <f t="shared" si="108"/>
        <v>6421</v>
      </c>
      <c r="C6443" s="913"/>
      <c r="D6443" s="913"/>
      <c r="E6443" s="913"/>
      <c r="F6443" s="55"/>
      <c r="L6443" s="372"/>
      <c r="M6443" s="372"/>
      <c r="S6443" s="378"/>
      <c r="T6443" s="372"/>
      <c r="U6443" s="372"/>
      <c r="V6443" s="372"/>
    </row>
    <row r="6444" spans="1:22">
      <c r="A6444" s="52"/>
      <c r="B6444" s="50">
        <f t="shared" si="108"/>
        <v>6422</v>
      </c>
      <c r="C6444" s="913"/>
      <c r="D6444" s="913"/>
      <c r="E6444" s="913"/>
      <c r="F6444" s="55"/>
      <c r="L6444" s="372"/>
      <c r="M6444" s="372"/>
      <c r="S6444" s="378"/>
      <c r="T6444" s="372"/>
      <c r="U6444" s="372"/>
      <c r="V6444" s="372"/>
    </row>
    <row r="6445" spans="1:22">
      <c r="A6445" s="52"/>
      <c r="B6445" s="50">
        <f t="shared" si="108"/>
        <v>6423</v>
      </c>
      <c r="C6445" s="913"/>
      <c r="D6445" s="913"/>
      <c r="E6445" s="913"/>
      <c r="F6445" s="55"/>
      <c r="L6445" s="372"/>
      <c r="M6445" s="372"/>
      <c r="S6445" s="378"/>
      <c r="T6445" s="372"/>
      <c r="U6445" s="372"/>
      <c r="V6445" s="372"/>
    </row>
    <row r="6446" spans="1:22">
      <c r="A6446" s="52"/>
      <c r="B6446" s="50">
        <f t="shared" si="108"/>
        <v>6424</v>
      </c>
      <c r="C6446" s="913"/>
      <c r="D6446" s="913"/>
      <c r="E6446" s="913"/>
      <c r="F6446" s="55"/>
      <c r="L6446" s="372"/>
      <c r="M6446" s="372"/>
      <c r="S6446" s="378"/>
      <c r="T6446" s="372"/>
      <c r="U6446" s="372"/>
      <c r="V6446" s="372"/>
    </row>
    <row r="6447" spans="1:22">
      <c r="A6447" s="52"/>
      <c r="B6447" s="50">
        <f t="shared" si="108"/>
        <v>6425</v>
      </c>
      <c r="C6447" s="913"/>
      <c r="D6447" s="913"/>
      <c r="E6447" s="913"/>
      <c r="F6447" s="55"/>
      <c r="L6447" s="372"/>
      <c r="M6447" s="372"/>
      <c r="S6447" s="378"/>
      <c r="T6447" s="372"/>
      <c r="U6447" s="372"/>
      <c r="V6447" s="372"/>
    </row>
    <row r="6448" spans="1:22">
      <c r="A6448" s="52"/>
      <c r="B6448" s="50">
        <f t="shared" si="108"/>
        <v>6426</v>
      </c>
      <c r="C6448" s="913"/>
      <c r="D6448" s="913"/>
      <c r="E6448" s="913"/>
      <c r="F6448" s="55"/>
      <c r="L6448" s="372"/>
      <c r="M6448" s="372"/>
      <c r="S6448" s="378"/>
      <c r="T6448" s="372"/>
      <c r="U6448" s="372"/>
      <c r="V6448" s="372"/>
    </row>
    <row r="6449" spans="1:22">
      <c r="A6449" s="52"/>
      <c r="B6449" s="50">
        <f t="shared" si="108"/>
        <v>6427</v>
      </c>
      <c r="C6449" s="913"/>
      <c r="D6449" s="913"/>
      <c r="E6449" s="913"/>
      <c r="F6449" s="55"/>
      <c r="L6449" s="372"/>
      <c r="M6449" s="372"/>
      <c r="S6449" s="378"/>
      <c r="T6449" s="372"/>
      <c r="U6449" s="372"/>
      <c r="V6449" s="372"/>
    </row>
    <row r="6450" spans="1:22">
      <c r="A6450" s="52"/>
      <c r="B6450" s="50">
        <f t="shared" si="108"/>
        <v>6428</v>
      </c>
      <c r="C6450" s="913"/>
      <c r="D6450" s="913"/>
      <c r="E6450" s="913"/>
      <c r="F6450" s="55"/>
      <c r="L6450" s="372"/>
      <c r="M6450" s="372"/>
      <c r="S6450" s="378"/>
      <c r="T6450" s="372"/>
      <c r="U6450" s="372"/>
      <c r="V6450" s="372"/>
    </row>
    <row r="6451" spans="1:22">
      <c r="A6451" s="52"/>
      <c r="B6451" s="50">
        <f t="shared" si="108"/>
        <v>6429</v>
      </c>
      <c r="C6451" s="913"/>
      <c r="D6451" s="913"/>
      <c r="E6451" s="913"/>
      <c r="F6451" s="55"/>
      <c r="L6451" s="372"/>
      <c r="M6451" s="372"/>
      <c r="S6451" s="378"/>
      <c r="T6451" s="372"/>
      <c r="U6451" s="372"/>
      <c r="V6451" s="372"/>
    </row>
    <row r="6452" spans="1:22">
      <c r="A6452" s="52"/>
      <c r="B6452" s="50">
        <f t="shared" si="108"/>
        <v>6430</v>
      </c>
      <c r="C6452" s="913"/>
      <c r="D6452" s="913"/>
      <c r="E6452" s="913"/>
      <c r="F6452" s="55"/>
      <c r="L6452" s="372"/>
      <c r="M6452" s="372"/>
      <c r="S6452" s="378"/>
      <c r="T6452" s="372"/>
      <c r="U6452" s="372"/>
      <c r="V6452" s="372"/>
    </row>
    <row r="6453" spans="1:22">
      <c r="A6453" s="52"/>
      <c r="B6453" s="50">
        <f t="shared" si="108"/>
        <v>6431</v>
      </c>
      <c r="C6453" s="913"/>
      <c r="D6453" s="913"/>
      <c r="E6453" s="913"/>
      <c r="F6453" s="55"/>
      <c r="L6453" s="372"/>
      <c r="M6453" s="372"/>
      <c r="S6453" s="378"/>
      <c r="T6453" s="372"/>
      <c r="U6453" s="372"/>
      <c r="V6453" s="372"/>
    </row>
    <row r="6454" spans="1:22">
      <c r="A6454" s="52"/>
      <c r="B6454" s="50">
        <f t="shared" si="108"/>
        <v>6432</v>
      </c>
      <c r="C6454" s="913"/>
      <c r="D6454" s="913"/>
      <c r="E6454" s="913"/>
      <c r="F6454" s="55"/>
      <c r="L6454" s="372"/>
      <c r="M6454" s="372"/>
      <c r="S6454" s="378"/>
      <c r="T6454" s="372"/>
      <c r="U6454" s="372"/>
      <c r="V6454" s="372"/>
    </row>
    <row r="6455" spans="1:22">
      <c r="A6455" s="52"/>
      <c r="B6455" s="50">
        <f t="shared" si="108"/>
        <v>6433</v>
      </c>
      <c r="C6455" s="913"/>
      <c r="D6455" s="913"/>
      <c r="E6455" s="913"/>
      <c r="F6455" s="55"/>
      <c r="L6455" s="372"/>
      <c r="M6455" s="372"/>
      <c r="S6455" s="378"/>
      <c r="T6455" s="372"/>
      <c r="U6455" s="372"/>
      <c r="V6455" s="372"/>
    </row>
    <row r="6456" spans="1:22">
      <c r="A6456" s="52"/>
      <c r="B6456" s="50">
        <f t="shared" si="108"/>
        <v>6434</v>
      </c>
      <c r="C6456" s="913"/>
      <c r="D6456" s="913"/>
      <c r="E6456" s="913"/>
      <c r="F6456" s="55"/>
      <c r="L6456" s="372"/>
      <c r="M6456" s="372"/>
      <c r="S6456" s="378"/>
      <c r="T6456" s="372"/>
      <c r="U6456" s="372"/>
      <c r="V6456" s="372"/>
    </row>
    <row r="6457" spans="1:22">
      <c r="A6457" s="52"/>
      <c r="B6457" s="50">
        <f t="shared" si="108"/>
        <v>6435</v>
      </c>
      <c r="C6457" s="913"/>
      <c r="D6457" s="913"/>
      <c r="E6457" s="913"/>
      <c r="F6457" s="55"/>
      <c r="L6457" s="372"/>
      <c r="M6457" s="372"/>
      <c r="S6457" s="378"/>
      <c r="T6457" s="372"/>
      <c r="U6457" s="372"/>
      <c r="V6457" s="372"/>
    </row>
    <row r="6458" spans="1:22">
      <c r="A6458" s="52"/>
      <c r="B6458" s="50">
        <f t="shared" si="108"/>
        <v>6436</v>
      </c>
      <c r="C6458" s="913"/>
      <c r="D6458" s="913"/>
      <c r="E6458" s="913"/>
      <c r="F6458" s="55"/>
      <c r="L6458" s="372"/>
      <c r="M6458" s="372"/>
      <c r="S6458" s="378"/>
      <c r="T6458" s="372"/>
      <c r="U6458" s="372"/>
      <c r="V6458" s="372"/>
    </row>
    <row r="6459" spans="1:22">
      <c r="A6459" s="52"/>
      <c r="B6459" s="50">
        <f t="shared" si="108"/>
        <v>6437</v>
      </c>
      <c r="C6459" s="913"/>
      <c r="D6459" s="913"/>
      <c r="E6459" s="913"/>
      <c r="F6459" s="55"/>
      <c r="L6459" s="372"/>
      <c r="M6459" s="372"/>
      <c r="S6459" s="378"/>
      <c r="T6459" s="372"/>
      <c r="U6459" s="372"/>
      <c r="V6459" s="372"/>
    </row>
    <row r="6460" spans="1:22">
      <c r="A6460" s="52"/>
      <c r="B6460" s="50">
        <f t="shared" si="108"/>
        <v>6438</v>
      </c>
      <c r="C6460" s="913"/>
      <c r="D6460" s="913"/>
      <c r="E6460" s="913"/>
      <c r="F6460" s="55"/>
      <c r="L6460" s="372"/>
      <c r="M6460" s="372"/>
      <c r="S6460" s="378"/>
      <c r="T6460" s="372"/>
      <c r="U6460" s="372"/>
      <c r="V6460" s="372"/>
    </row>
    <row r="6461" spans="1:22">
      <c r="A6461" s="52"/>
      <c r="B6461" s="50">
        <f t="shared" si="108"/>
        <v>6439</v>
      </c>
      <c r="C6461" s="913"/>
      <c r="D6461" s="913"/>
      <c r="E6461" s="913"/>
      <c r="F6461" s="55"/>
      <c r="L6461" s="372"/>
      <c r="M6461" s="372"/>
      <c r="S6461" s="378"/>
      <c r="T6461" s="372"/>
      <c r="U6461" s="372"/>
      <c r="V6461" s="372"/>
    </row>
    <row r="6462" spans="1:22">
      <c r="A6462" s="52"/>
      <c r="B6462" s="50">
        <f t="shared" si="108"/>
        <v>6440</v>
      </c>
      <c r="C6462" s="913"/>
      <c r="D6462" s="913"/>
      <c r="E6462" s="913"/>
      <c r="F6462" s="55"/>
      <c r="L6462" s="372"/>
      <c r="M6462" s="372"/>
      <c r="S6462" s="378"/>
      <c r="T6462" s="372"/>
      <c r="U6462" s="372"/>
      <c r="V6462" s="372"/>
    </row>
    <row r="6463" spans="1:22">
      <c r="A6463" s="52"/>
      <c r="B6463" s="50">
        <f t="shared" si="108"/>
        <v>6441</v>
      </c>
      <c r="C6463" s="913"/>
      <c r="D6463" s="913"/>
      <c r="E6463" s="913"/>
      <c r="F6463" s="55"/>
      <c r="L6463" s="372"/>
      <c r="M6463" s="372"/>
      <c r="S6463" s="378"/>
      <c r="T6463" s="372"/>
      <c r="U6463" s="372"/>
      <c r="V6463" s="372"/>
    </row>
    <row r="6464" spans="1:22">
      <c r="A6464" s="52"/>
      <c r="B6464" s="50">
        <f t="shared" si="108"/>
        <v>6442</v>
      </c>
      <c r="C6464" s="913"/>
      <c r="D6464" s="913"/>
      <c r="E6464" s="913"/>
      <c r="F6464" s="55"/>
      <c r="L6464" s="372"/>
      <c r="M6464" s="372"/>
      <c r="S6464" s="378"/>
      <c r="T6464" s="372"/>
      <c r="U6464" s="372"/>
      <c r="V6464" s="372"/>
    </row>
    <row r="6465" spans="1:22">
      <c r="A6465" s="52"/>
      <c r="B6465" s="50">
        <f t="shared" si="108"/>
        <v>6443</v>
      </c>
      <c r="C6465" s="913"/>
      <c r="D6465" s="913"/>
      <c r="E6465" s="913"/>
      <c r="F6465" s="55"/>
      <c r="L6465" s="372"/>
      <c r="M6465" s="372"/>
      <c r="S6465" s="378"/>
      <c r="T6465" s="372"/>
      <c r="U6465" s="372"/>
      <c r="V6465" s="372"/>
    </row>
    <row r="6466" spans="1:22">
      <c r="A6466" s="52"/>
      <c r="B6466" s="50">
        <f t="shared" si="108"/>
        <v>6444</v>
      </c>
      <c r="C6466" s="913"/>
      <c r="D6466" s="913"/>
      <c r="E6466" s="913"/>
      <c r="F6466" s="55"/>
      <c r="L6466" s="372"/>
      <c r="M6466" s="372"/>
      <c r="S6466" s="378"/>
      <c r="T6466" s="372"/>
      <c r="U6466" s="372"/>
      <c r="V6466" s="372"/>
    </row>
    <row r="6467" spans="1:22">
      <c r="A6467" s="52"/>
      <c r="B6467" s="50">
        <f t="shared" si="108"/>
        <v>6445</v>
      </c>
      <c r="C6467" s="913"/>
      <c r="D6467" s="913"/>
      <c r="E6467" s="913"/>
      <c r="F6467" s="55"/>
      <c r="L6467" s="372"/>
      <c r="M6467" s="372"/>
      <c r="S6467" s="378"/>
      <c r="T6467" s="372"/>
      <c r="U6467" s="372"/>
      <c r="V6467" s="372"/>
    </row>
    <row r="6468" spans="1:22">
      <c r="A6468" s="52"/>
      <c r="B6468" s="50">
        <f t="shared" si="108"/>
        <v>6446</v>
      </c>
      <c r="C6468" s="913"/>
      <c r="D6468" s="913"/>
      <c r="E6468" s="913"/>
      <c r="F6468" s="55"/>
      <c r="L6468" s="372"/>
      <c r="M6468" s="372"/>
      <c r="S6468" s="378"/>
      <c r="T6468" s="372"/>
      <c r="U6468" s="372"/>
      <c r="V6468" s="372"/>
    </row>
    <row r="6469" spans="1:22">
      <c r="A6469" s="52"/>
      <c r="B6469" s="50">
        <f t="shared" si="108"/>
        <v>6447</v>
      </c>
      <c r="C6469" s="913"/>
      <c r="D6469" s="913"/>
      <c r="E6469" s="913"/>
      <c r="F6469" s="55"/>
      <c r="L6469" s="372"/>
      <c r="M6469" s="372"/>
      <c r="S6469" s="378"/>
      <c r="T6469" s="372"/>
      <c r="U6469" s="372"/>
      <c r="V6469" s="372"/>
    </row>
    <row r="6470" spans="1:22">
      <c r="A6470" s="52"/>
      <c r="B6470" s="50">
        <f t="shared" si="108"/>
        <v>6448</v>
      </c>
      <c r="C6470" s="913"/>
      <c r="D6470" s="913"/>
      <c r="E6470" s="913"/>
      <c r="F6470" s="55"/>
      <c r="L6470" s="372"/>
      <c r="M6470" s="372"/>
      <c r="S6470" s="378"/>
      <c r="T6470" s="372"/>
      <c r="U6470" s="372"/>
      <c r="V6470" s="372"/>
    </row>
    <row r="6471" spans="1:22">
      <c r="A6471" s="52"/>
      <c r="B6471" s="50">
        <f t="shared" si="108"/>
        <v>6449</v>
      </c>
      <c r="C6471" s="913"/>
      <c r="D6471" s="913"/>
      <c r="E6471" s="913"/>
      <c r="F6471" s="55"/>
      <c r="L6471" s="372"/>
      <c r="M6471" s="372"/>
      <c r="S6471" s="378"/>
      <c r="T6471" s="372"/>
      <c r="U6471" s="372"/>
      <c r="V6471" s="372"/>
    </row>
    <row r="6472" spans="1:22">
      <c r="A6472" s="52"/>
      <c r="B6472" s="50">
        <f t="shared" si="108"/>
        <v>6450</v>
      </c>
      <c r="C6472" s="913"/>
      <c r="D6472" s="913"/>
      <c r="E6472" s="913"/>
      <c r="F6472" s="55"/>
      <c r="L6472" s="372"/>
      <c r="M6472" s="372"/>
      <c r="S6472" s="378"/>
      <c r="T6472" s="372"/>
      <c r="U6472" s="372"/>
      <c r="V6472" s="372"/>
    </row>
    <row r="6473" spans="1:22">
      <c r="A6473" s="52"/>
      <c r="B6473" s="50">
        <f t="shared" si="108"/>
        <v>6451</v>
      </c>
      <c r="C6473" s="913"/>
      <c r="D6473" s="913"/>
      <c r="E6473" s="913"/>
      <c r="F6473" s="55"/>
      <c r="L6473" s="372"/>
      <c r="M6473" s="372"/>
      <c r="S6473" s="378"/>
      <c r="T6473" s="372"/>
      <c r="U6473" s="372"/>
      <c r="V6473" s="372"/>
    </row>
    <row r="6474" spans="1:22">
      <c r="A6474" s="52"/>
      <c r="B6474" s="50">
        <f t="shared" si="108"/>
        <v>6452</v>
      </c>
      <c r="C6474" s="913"/>
      <c r="D6474" s="913"/>
      <c r="E6474" s="913"/>
      <c r="F6474" s="55"/>
      <c r="L6474" s="372"/>
      <c r="M6474" s="372"/>
      <c r="S6474" s="378"/>
      <c r="T6474" s="372"/>
      <c r="U6474" s="372"/>
      <c r="V6474" s="372"/>
    </row>
    <row r="6475" spans="1:22">
      <c r="A6475" s="52"/>
      <c r="B6475" s="50">
        <f t="shared" si="108"/>
        <v>6453</v>
      </c>
      <c r="C6475" s="913"/>
      <c r="D6475" s="913"/>
      <c r="E6475" s="913"/>
      <c r="F6475" s="55"/>
      <c r="L6475" s="372"/>
      <c r="M6475" s="372"/>
      <c r="S6475" s="378"/>
      <c r="T6475" s="372"/>
      <c r="U6475" s="372"/>
      <c r="V6475" s="372"/>
    </row>
    <row r="6476" spans="1:22">
      <c r="A6476" s="52"/>
      <c r="B6476" s="50">
        <f t="shared" si="108"/>
        <v>6454</v>
      </c>
      <c r="C6476" s="913"/>
      <c r="D6476" s="913"/>
      <c r="E6476" s="913"/>
      <c r="F6476" s="55"/>
      <c r="L6476" s="372"/>
      <c r="M6476" s="372"/>
      <c r="S6476" s="378"/>
      <c r="T6476" s="372"/>
      <c r="U6476" s="372"/>
      <c r="V6476" s="372"/>
    </row>
    <row r="6477" spans="1:22">
      <c r="A6477" s="52"/>
      <c r="B6477" s="50">
        <f t="shared" si="108"/>
        <v>6455</v>
      </c>
      <c r="C6477" s="913"/>
      <c r="D6477" s="913"/>
      <c r="E6477" s="913"/>
      <c r="F6477" s="55"/>
      <c r="L6477" s="372"/>
      <c r="M6477" s="372"/>
      <c r="S6477" s="378"/>
      <c r="T6477" s="372"/>
      <c r="U6477" s="372"/>
      <c r="V6477" s="372"/>
    </row>
    <row r="6478" spans="1:22">
      <c r="A6478" s="52"/>
      <c r="B6478" s="50">
        <f t="shared" si="108"/>
        <v>6456</v>
      </c>
      <c r="C6478" s="913"/>
      <c r="D6478" s="913"/>
      <c r="E6478" s="913"/>
      <c r="F6478" s="55"/>
      <c r="L6478" s="372"/>
      <c r="M6478" s="372"/>
      <c r="S6478" s="378"/>
      <c r="T6478" s="372"/>
      <c r="U6478" s="372"/>
      <c r="V6478" s="372"/>
    </row>
    <row r="6479" spans="1:22">
      <c r="A6479" s="52"/>
      <c r="B6479" s="50">
        <f t="shared" si="108"/>
        <v>6457</v>
      </c>
      <c r="C6479" s="913"/>
      <c r="D6479" s="913"/>
      <c r="E6479" s="913"/>
      <c r="F6479" s="55"/>
      <c r="L6479" s="372"/>
      <c r="M6479" s="372"/>
      <c r="S6479" s="378"/>
      <c r="T6479" s="372"/>
      <c r="U6479" s="372"/>
      <c r="V6479" s="372"/>
    </row>
    <row r="6480" spans="1:22">
      <c r="A6480" s="52"/>
      <c r="B6480" s="50">
        <f t="shared" si="108"/>
        <v>6458</v>
      </c>
      <c r="C6480" s="913"/>
      <c r="D6480" s="913"/>
      <c r="E6480" s="913"/>
      <c r="F6480" s="55"/>
      <c r="L6480" s="372"/>
      <c r="M6480" s="372"/>
      <c r="S6480" s="378"/>
      <c r="T6480" s="372"/>
      <c r="U6480" s="372"/>
      <c r="V6480" s="372"/>
    </row>
    <row r="6481" spans="1:22">
      <c r="A6481" s="52"/>
      <c r="B6481" s="50">
        <f t="shared" si="108"/>
        <v>6459</v>
      </c>
      <c r="C6481" s="913"/>
      <c r="D6481" s="913"/>
      <c r="E6481" s="913"/>
      <c r="F6481" s="55"/>
      <c r="L6481" s="372"/>
      <c r="M6481" s="372"/>
      <c r="S6481" s="378"/>
      <c r="T6481" s="372"/>
      <c r="U6481" s="372"/>
      <c r="V6481" s="372"/>
    </row>
    <row r="6482" spans="1:22">
      <c r="A6482" s="52"/>
      <c r="B6482" s="50">
        <f t="shared" si="108"/>
        <v>6460</v>
      </c>
      <c r="C6482" s="913"/>
      <c r="D6482" s="913"/>
      <c r="E6482" s="913"/>
      <c r="F6482" s="55"/>
      <c r="L6482" s="372"/>
      <c r="M6482" s="372"/>
      <c r="S6482" s="378"/>
      <c r="T6482" s="372"/>
      <c r="U6482" s="372"/>
      <c r="V6482" s="372"/>
    </row>
    <row r="6483" spans="1:22">
      <c r="A6483" s="52"/>
      <c r="B6483" s="50">
        <f t="shared" si="108"/>
        <v>6461</v>
      </c>
      <c r="C6483" s="913"/>
      <c r="D6483" s="913"/>
      <c r="E6483" s="913"/>
      <c r="F6483" s="55"/>
      <c r="L6483" s="372"/>
      <c r="M6483" s="372"/>
      <c r="S6483" s="378"/>
      <c r="T6483" s="372"/>
      <c r="U6483" s="372"/>
      <c r="V6483" s="372"/>
    </row>
    <row r="6484" spans="1:22">
      <c r="A6484" s="52"/>
      <c r="B6484" s="50">
        <f t="shared" si="108"/>
        <v>6462</v>
      </c>
      <c r="C6484" s="913"/>
      <c r="D6484" s="913"/>
      <c r="E6484" s="913"/>
      <c r="F6484" s="55"/>
      <c r="L6484" s="372"/>
      <c r="M6484" s="372"/>
      <c r="S6484" s="378"/>
      <c r="T6484" s="372"/>
      <c r="U6484" s="372"/>
      <c r="V6484" s="372"/>
    </row>
    <row r="6485" spans="1:22">
      <c r="A6485" s="52"/>
      <c r="B6485" s="50">
        <f t="shared" si="108"/>
        <v>6463</v>
      </c>
      <c r="C6485" s="913"/>
      <c r="D6485" s="913"/>
      <c r="E6485" s="913"/>
      <c r="F6485" s="55"/>
      <c r="L6485" s="372"/>
      <c r="M6485" s="372"/>
      <c r="S6485" s="378"/>
      <c r="T6485" s="372"/>
      <c r="U6485" s="372"/>
      <c r="V6485" s="372"/>
    </row>
    <row r="6486" spans="1:22">
      <c r="A6486" s="52"/>
      <c r="B6486" s="50">
        <f t="shared" si="108"/>
        <v>6464</v>
      </c>
      <c r="C6486" s="913"/>
      <c r="D6486" s="913"/>
      <c r="E6486" s="913"/>
      <c r="F6486" s="55"/>
      <c r="L6486" s="372"/>
      <c r="M6486" s="372"/>
      <c r="S6486" s="378"/>
      <c r="T6486" s="372"/>
      <c r="U6486" s="372"/>
      <c r="V6486" s="372"/>
    </row>
    <row r="6487" spans="1:22">
      <c r="A6487" s="52"/>
      <c r="B6487" s="50">
        <f t="shared" si="108"/>
        <v>6465</v>
      </c>
      <c r="C6487" s="913"/>
      <c r="D6487" s="913"/>
      <c r="E6487" s="913"/>
      <c r="F6487" s="55"/>
      <c r="L6487" s="372"/>
      <c r="M6487" s="372"/>
      <c r="S6487" s="378"/>
      <c r="T6487" s="372"/>
      <c r="U6487" s="372"/>
      <c r="V6487" s="372"/>
    </row>
    <row r="6488" spans="1:22">
      <c r="A6488" s="52"/>
      <c r="B6488" s="50">
        <f t="shared" si="108"/>
        <v>6466</v>
      </c>
      <c r="C6488" s="913"/>
      <c r="D6488" s="913"/>
      <c r="E6488" s="913"/>
      <c r="F6488" s="55"/>
      <c r="L6488" s="372"/>
      <c r="M6488" s="372"/>
      <c r="S6488" s="378"/>
      <c r="T6488" s="372"/>
      <c r="U6488" s="372"/>
      <c r="V6488" s="372"/>
    </row>
    <row r="6489" spans="1:22">
      <c r="A6489" s="52"/>
      <c r="B6489" s="50">
        <f t="shared" ref="B6489:B6552" si="109">B6488+1</f>
        <v>6467</v>
      </c>
      <c r="C6489" s="913"/>
      <c r="D6489" s="913"/>
      <c r="E6489" s="913"/>
      <c r="F6489" s="55"/>
      <c r="L6489" s="372"/>
      <c r="M6489" s="372"/>
      <c r="S6489" s="378"/>
      <c r="T6489" s="372"/>
      <c r="U6489" s="372"/>
      <c r="V6489" s="372"/>
    </row>
    <row r="6490" spans="1:22">
      <c r="A6490" s="52"/>
      <c r="B6490" s="50">
        <f t="shared" si="109"/>
        <v>6468</v>
      </c>
      <c r="C6490" s="913"/>
      <c r="D6490" s="913"/>
      <c r="E6490" s="913"/>
      <c r="F6490" s="55"/>
      <c r="L6490" s="372"/>
      <c r="M6490" s="372"/>
      <c r="S6490" s="378"/>
      <c r="T6490" s="372"/>
      <c r="U6490" s="372"/>
      <c r="V6490" s="372"/>
    </row>
    <row r="6491" spans="1:22">
      <c r="A6491" s="52"/>
      <c r="B6491" s="50">
        <f t="shared" si="109"/>
        <v>6469</v>
      </c>
      <c r="C6491" s="913"/>
      <c r="D6491" s="913"/>
      <c r="E6491" s="913"/>
      <c r="F6491" s="55"/>
      <c r="L6491" s="372"/>
      <c r="M6491" s="372"/>
      <c r="S6491" s="378"/>
      <c r="T6491" s="372"/>
      <c r="U6491" s="372"/>
      <c r="V6491" s="372"/>
    </row>
    <row r="6492" spans="1:22">
      <c r="A6492" s="52"/>
      <c r="B6492" s="50">
        <f t="shared" si="109"/>
        <v>6470</v>
      </c>
      <c r="C6492" s="913"/>
      <c r="D6492" s="913"/>
      <c r="E6492" s="913"/>
      <c r="F6492" s="55"/>
      <c r="L6492" s="372"/>
      <c r="M6492" s="372"/>
      <c r="S6492" s="378"/>
      <c r="T6492" s="372"/>
      <c r="U6492" s="372"/>
      <c r="V6492" s="372"/>
    </row>
    <row r="6493" spans="1:22">
      <c r="A6493" s="52"/>
      <c r="B6493" s="50">
        <f t="shared" si="109"/>
        <v>6471</v>
      </c>
      <c r="C6493" s="913"/>
      <c r="D6493" s="913"/>
      <c r="E6493" s="913"/>
      <c r="F6493" s="55"/>
      <c r="L6493" s="372"/>
      <c r="M6493" s="372"/>
      <c r="S6493" s="378"/>
      <c r="T6493" s="372"/>
      <c r="U6493" s="372"/>
      <c r="V6493" s="372"/>
    </row>
    <row r="6494" spans="1:22">
      <c r="A6494" s="52"/>
      <c r="B6494" s="50">
        <f t="shared" si="109"/>
        <v>6472</v>
      </c>
      <c r="C6494" s="913"/>
      <c r="D6494" s="913"/>
      <c r="E6494" s="913"/>
      <c r="F6494" s="55"/>
      <c r="L6494" s="372"/>
      <c r="M6494" s="372"/>
      <c r="S6494" s="378"/>
      <c r="T6494" s="372"/>
      <c r="U6494" s="372"/>
      <c r="V6494" s="372"/>
    </row>
    <row r="6495" spans="1:22">
      <c r="A6495" s="52"/>
      <c r="B6495" s="50">
        <f t="shared" si="109"/>
        <v>6473</v>
      </c>
      <c r="C6495" s="913"/>
      <c r="D6495" s="913"/>
      <c r="E6495" s="913"/>
      <c r="F6495" s="55"/>
      <c r="L6495" s="372"/>
      <c r="M6495" s="372"/>
      <c r="S6495" s="378"/>
      <c r="T6495" s="372"/>
      <c r="U6495" s="372"/>
      <c r="V6495" s="372"/>
    </row>
    <row r="6496" spans="1:22">
      <c r="A6496" s="52"/>
      <c r="B6496" s="50">
        <f t="shared" si="109"/>
        <v>6474</v>
      </c>
      <c r="C6496" s="913"/>
      <c r="D6496" s="913"/>
      <c r="E6496" s="913"/>
      <c r="F6496" s="55"/>
      <c r="L6496" s="372"/>
      <c r="M6496" s="372"/>
      <c r="S6496" s="378"/>
      <c r="T6496" s="372"/>
      <c r="U6496" s="372"/>
      <c r="V6496" s="372"/>
    </row>
    <row r="6497" spans="1:22">
      <c r="A6497" s="52"/>
      <c r="B6497" s="50">
        <f t="shared" si="109"/>
        <v>6475</v>
      </c>
      <c r="C6497" s="913"/>
      <c r="D6497" s="913"/>
      <c r="E6497" s="913"/>
      <c r="F6497" s="55"/>
      <c r="L6497" s="372"/>
      <c r="M6497" s="372"/>
      <c r="S6497" s="378"/>
      <c r="T6497" s="372"/>
      <c r="U6497" s="372"/>
      <c r="V6497" s="372"/>
    </row>
    <row r="6498" spans="1:22">
      <c r="A6498" s="52"/>
      <c r="B6498" s="50">
        <f t="shared" si="109"/>
        <v>6476</v>
      </c>
      <c r="C6498" s="913"/>
      <c r="D6498" s="913"/>
      <c r="E6498" s="913"/>
      <c r="F6498" s="55"/>
      <c r="L6498" s="372"/>
      <c r="M6498" s="372"/>
      <c r="S6498" s="378"/>
      <c r="T6498" s="372"/>
      <c r="U6498" s="372"/>
      <c r="V6498" s="372"/>
    </row>
    <row r="6499" spans="1:22">
      <c r="A6499" s="52"/>
      <c r="B6499" s="50">
        <f t="shared" si="109"/>
        <v>6477</v>
      </c>
      <c r="C6499" s="913"/>
      <c r="D6499" s="913"/>
      <c r="E6499" s="913"/>
      <c r="F6499" s="55"/>
      <c r="L6499" s="372"/>
      <c r="M6499" s="372"/>
      <c r="S6499" s="378"/>
      <c r="T6499" s="372"/>
      <c r="U6499" s="372"/>
      <c r="V6499" s="372"/>
    </row>
    <row r="6500" spans="1:22">
      <c r="A6500" s="52"/>
      <c r="B6500" s="50">
        <f t="shared" si="109"/>
        <v>6478</v>
      </c>
      <c r="C6500" s="913"/>
      <c r="D6500" s="913"/>
      <c r="E6500" s="913"/>
      <c r="F6500" s="55"/>
      <c r="L6500" s="372"/>
      <c r="M6500" s="372"/>
      <c r="S6500" s="378"/>
      <c r="T6500" s="372"/>
      <c r="U6500" s="372"/>
      <c r="V6500" s="372"/>
    </row>
    <row r="6501" spans="1:22">
      <c r="A6501" s="52"/>
      <c r="B6501" s="50">
        <f t="shared" si="109"/>
        <v>6479</v>
      </c>
      <c r="C6501" s="913"/>
      <c r="D6501" s="913"/>
      <c r="E6501" s="913"/>
      <c r="F6501" s="55"/>
      <c r="L6501" s="372"/>
      <c r="M6501" s="372"/>
      <c r="S6501" s="378"/>
      <c r="T6501" s="372"/>
      <c r="U6501" s="372"/>
      <c r="V6501" s="372"/>
    </row>
    <row r="6502" spans="1:22">
      <c r="A6502" s="52"/>
      <c r="B6502" s="50">
        <f t="shared" si="109"/>
        <v>6480</v>
      </c>
      <c r="C6502" s="913"/>
      <c r="D6502" s="913"/>
      <c r="E6502" s="913"/>
      <c r="F6502" s="55"/>
      <c r="L6502" s="372"/>
      <c r="M6502" s="372"/>
      <c r="S6502" s="378"/>
      <c r="T6502" s="372"/>
      <c r="U6502" s="372"/>
      <c r="V6502" s="372"/>
    </row>
    <row r="6503" spans="1:22">
      <c r="A6503" s="52"/>
      <c r="B6503" s="50">
        <f t="shared" si="109"/>
        <v>6481</v>
      </c>
      <c r="C6503" s="913"/>
      <c r="D6503" s="913"/>
      <c r="E6503" s="913"/>
      <c r="F6503" s="55"/>
      <c r="L6503" s="372"/>
      <c r="M6503" s="372"/>
      <c r="S6503" s="378"/>
      <c r="T6503" s="372"/>
      <c r="U6503" s="372"/>
      <c r="V6503" s="372"/>
    </row>
    <row r="6504" spans="1:22">
      <c r="A6504" s="52"/>
      <c r="B6504" s="50">
        <f t="shared" si="109"/>
        <v>6482</v>
      </c>
      <c r="C6504" s="913"/>
      <c r="D6504" s="913"/>
      <c r="E6504" s="913"/>
      <c r="F6504" s="55"/>
      <c r="L6504" s="372"/>
      <c r="M6504" s="372"/>
      <c r="S6504" s="378"/>
      <c r="T6504" s="372"/>
      <c r="U6504" s="372"/>
      <c r="V6504" s="372"/>
    </row>
    <row r="6505" spans="1:22">
      <c r="A6505" s="52"/>
      <c r="B6505" s="50">
        <f t="shared" si="109"/>
        <v>6483</v>
      </c>
      <c r="C6505" s="913"/>
      <c r="D6505" s="913"/>
      <c r="E6505" s="913"/>
      <c r="F6505" s="55"/>
      <c r="L6505" s="372"/>
      <c r="M6505" s="372"/>
      <c r="S6505" s="378"/>
      <c r="T6505" s="372"/>
      <c r="U6505" s="372"/>
      <c r="V6505" s="372"/>
    </row>
    <row r="6506" spans="1:22">
      <c r="A6506" s="52"/>
      <c r="B6506" s="50">
        <f t="shared" si="109"/>
        <v>6484</v>
      </c>
      <c r="C6506" s="913"/>
      <c r="D6506" s="913"/>
      <c r="E6506" s="913"/>
      <c r="F6506" s="55"/>
      <c r="L6506" s="372"/>
      <c r="M6506" s="372"/>
      <c r="S6506" s="378"/>
      <c r="T6506" s="372"/>
      <c r="U6506" s="372"/>
      <c r="V6506" s="372"/>
    </row>
    <row r="6507" spans="1:22">
      <c r="A6507" s="52"/>
      <c r="B6507" s="50">
        <f t="shared" si="109"/>
        <v>6485</v>
      </c>
      <c r="C6507" s="913"/>
      <c r="D6507" s="913"/>
      <c r="E6507" s="913"/>
      <c r="F6507" s="55"/>
      <c r="L6507" s="372"/>
      <c r="M6507" s="372"/>
      <c r="S6507" s="378"/>
      <c r="T6507" s="372"/>
      <c r="U6507" s="372"/>
      <c r="V6507" s="372"/>
    </row>
    <row r="6508" spans="1:22">
      <c r="A6508" s="52"/>
      <c r="B6508" s="50">
        <f t="shared" si="109"/>
        <v>6486</v>
      </c>
      <c r="C6508" s="913"/>
      <c r="D6508" s="913"/>
      <c r="E6508" s="913"/>
      <c r="F6508" s="55"/>
      <c r="L6508" s="372"/>
      <c r="M6508" s="372"/>
      <c r="S6508" s="378"/>
      <c r="T6508" s="372"/>
      <c r="U6508" s="372"/>
      <c r="V6508" s="372"/>
    </row>
    <row r="6509" spans="1:22">
      <c r="A6509" s="52"/>
      <c r="B6509" s="50">
        <f t="shared" si="109"/>
        <v>6487</v>
      </c>
      <c r="C6509" s="913"/>
      <c r="D6509" s="913"/>
      <c r="E6509" s="913"/>
      <c r="F6509" s="55"/>
      <c r="L6509" s="372"/>
      <c r="M6509" s="372"/>
      <c r="S6509" s="378"/>
      <c r="T6509" s="372"/>
      <c r="U6509" s="372"/>
      <c r="V6509" s="372"/>
    </row>
    <row r="6510" spans="1:22">
      <c r="A6510" s="52"/>
      <c r="B6510" s="50">
        <f t="shared" si="109"/>
        <v>6488</v>
      </c>
      <c r="C6510" s="913"/>
      <c r="D6510" s="913"/>
      <c r="E6510" s="913"/>
      <c r="F6510" s="55"/>
      <c r="L6510" s="372"/>
      <c r="M6510" s="372"/>
      <c r="S6510" s="378"/>
      <c r="T6510" s="372"/>
      <c r="U6510" s="372"/>
      <c r="V6510" s="372"/>
    </row>
    <row r="6511" spans="1:22">
      <c r="A6511" s="52"/>
      <c r="B6511" s="50">
        <f t="shared" si="109"/>
        <v>6489</v>
      </c>
      <c r="C6511" s="913"/>
      <c r="D6511" s="913"/>
      <c r="E6511" s="913"/>
      <c r="F6511" s="55"/>
      <c r="L6511" s="372"/>
      <c r="M6511" s="372"/>
      <c r="S6511" s="378"/>
      <c r="T6511" s="372"/>
      <c r="U6511" s="372"/>
      <c r="V6511" s="372"/>
    </row>
    <row r="6512" spans="1:22">
      <c r="A6512" s="52"/>
      <c r="B6512" s="50">
        <f t="shared" si="109"/>
        <v>6490</v>
      </c>
      <c r="C6512" s="913"/>
      <c r="D6512" s="913"/>
      <c r="E6512" s="913"/>
      <c r="F6512" s="55"/>
      <c r="L6512" s="372"/>
      <c r="M6512" s="372"/>
      <c r="S6512" s="378"/>
      <c r="T6512" s="372"/>
      <c r="U6512" s="372"/>
      <c r="V6512" s="372"/>
    </row>
    <row r="6513" spans="1:22">
      <c r="A6513" s="52"/>
      <c r="B6513" s="50">
        <f t="shared" si="109"/>
        <v>6491</v>
      </c>
      <c r="C6513" s="913"/>
      <c r="D6513" s="913"/>
      <c r="E6513" s="913"/>
      <c r="F6513" s="55"/>
      <c r="L6513" s="372"/>
      <c r="M6513" s="372"/>
      <c r="S6513" s="378"/>
      <c r="T6513" s="372"/>
      <c r="U6513" s="372"/>
      <c r="V6513" s="372"/>
    </row>
    <row r="6514" spans="1:22">
      <c r="A6514" s="52"/>
      <c r="B6514" s="50">
        <f t="shared" si="109"/>
        <v>6492</v>
      </c>
      <c r="C6514" s="913"/>
      <c r="D6514" s="913"/>
      <c r="E6514" s="913"/>
      <c r="F6514" s="55"/>
      <c r="L6514" s="372"/>
      <c r="M6514" s="372"/>
      <c r="S6514" s="378"/>
      <c r="T6514" s="372"/>
      <c r="U6514" s="372"/>
      <c r="V6514" s="372"/>
    </row>
    <row r="6515" spans="1:22">
      <c r="A6515" s="52"/>
      <c r="B6515" s="50">
        <f t="shared" si="109"/>
        <v>6493</v>
      </c>
      <c r="C6515" s="913"/>
      <c r="D6515" s="913"/>
      <c r="E6515" s="913"/>
      <c r="F6515" s="55"/>
      <c r="L6515" s="372"/>
      <c r="M6515" s="372"/>
      <c r="S6515" s="378"/>
      <c r="T6515" s="372"/>
      <c r="U6515" s="372"/>
      <c r="V6515" s="372"/>
    </row>
    <row r="6516" spans="1:22">
      <c r="A6516" s="52"/>
      <c r="B6516" s="50">
        <f t="shared" si="109"/>
        <v>6494</v>
      </c>
      <c r="C6516" s="913"/>
      <c r="D6516" s="913"/>
      <c r="E6516" s="913"/>
      <c r="F6516" s="55"/>
      <c r="L6516" s="372"/>
      <c r="M6516" s="372"/>
      <c r="S6516" s="378"/>
      <c r="T6516" s="372"/>
      <c r="U6516" s="372"/>
      <c r="V6516" s="372"/>
    </row>
    <row r="6517" spans="1:22">
      <c r="A6517" s="52"/>
      <c r="B6517" s="50">
        <f t="shared" si="109"/>
        <v>6495</v>
      </c>
      <c r="C6517" s="913"/>
      <c r="D6517" s="913"/>
      <c r="E6517" s="913"/>
      <c r="F6517" s="55"/>
      <c r="L6517" s="372"/>
      <c r="M6517" s="372"/>
      <c r="S6517" s="378"/>
      <c r="T6517" s="372"/>
      <c r="U6517" s="372"/>
      <c r="V6517" s="372"/>
    </row>
    <row r="6518" spans="1:22">
      <c r="A6518" s="52"/>
      <c r="B6518" s="50">
        <f t="shared" si="109"/>
        <v>6496</v>
      </c>
      <c r="C6518" s="913"/>
      <c r="D6518" s="913"/>
      <c r="E6518" s="913"/>
      <c r="F6518" s="55"/>
      <c r="L6518" s="372"/>
      <c r="M6518" s="372"/>
      <c r="S6518" s="378"/>
      <c r="T6518" s="372"/>
      <c r="U6518" s="372"/>
      <c r="V6518" s="372"/>
    </row>
    <row r="6519" spans="1:22">
      <c r="A6519" s="52"/>
      <c r="B6519" s="50">
        <f t="shared" si="109"/>
        <v>6497</v>
      </c>
      <c r="C6519" s="913"/>
      <c r="D6519" s="913"/>
      <c r="E6519" s="913"/>
      <c r="F6519" s="55"/>
      <c r="L6519" s="372"/>
      <c r="M6519" s="372"/>
      <c r="S6519" s="378"/>
      <c r="T6519" s="372"/>
      <c r="U6519" s="372"/>
      <c r="V6519" s="372"/>
    </row>
    <row r="6520" spans="1:22">
      <c r="A6520" s="52"/>
      <c r="B6520" s="50">
        <f t="shared" si="109"/>
        <v>6498</v>
      </c>
      <c r="C6520" s="913"/>
      <c r="D6520" s="913"/>
      <c r="E6520" s="913"/>
      <c r="F6520" s="55"/>
      <c r="L6520" s="372"/>
      <c r="M6520" s="372"/>
      <c r="S6520" s="378"/>
      <c r="T6520" s="372"/>
      <c r="U6520" s="372"/>
      <c r="V6520" s="372"/>
    </row>
    <row r="6521" spans="1:22">
      <c r="A6521" s="52"/>
      <c r="B6521" s="50">
        <f t="shared" si="109"/>
        <v>6499</v>
      </c>
      <c r="C6521" s="913"/>
      <c r="D6521" s="913"/>
      <c r="E6521" s="913"/>
      <c r="F6521" s="55"/>
      <c r="L6521" s="372"/>
      <c r="M6521" s="372"/>
      <c r="S6521" s="378"/>
      <c r="T6521" s="372"/>
      <c r="U6521" s="372"/>
      <c r="V6521" s="372"/>
    </row>
    <row r="6522" spans="1:22">
      <c r="A6522" s="52"/>
      <c r="B6522" s="50">
        <f t="shared" si="109"/>
        <v>6500</v>
      </c>
      <c r="C6522" s="913"/>
      <c r="D6522" s="913"/>
      <c r="E6522" s="913"/>
      <c r="F6522" s="55"/>
      <c r="L6522" s="372"/>
      <c r="M6522" s="372"/>
      <c r="S6522" s="378"/>
      <c r="T6522" s="372"/>
      <c r="U6522" s="372"/>
      <c r="V6522" s="372"/>
    </row>
    <row r="6523" spans="1:22">
      <c r="A6523" s="52"/>
      <c r="B6523" s="50">
        <f t="shared" si="109"/>
        <v>6501</v>
      </c>
      <c r="C6523" s="913"/>
      <c r="D6523" s="913"/>
      <c r="E6523" s="913"/>
      <c r="F6523" s="55"/>
      <c r="L6523" s="372"/>
      <c r="M6523" s="372"/>
      <c r="S6523" s="378"/>
      <c r="T6523" s="372"/>
      <c r="U6523" s="372"/>
      <c r="V6523" s="372"/>
    </row>
    <row r="6524" spans="1:22">
      <c r="A6524" s="52"/>
      <c r="B6524" s="50">
        <f t="shared" si="109"/>
        <v>6502</v>
      </c>
      <c r="C6524" s="913"/>
      <c r="D6524" s="913"/>
      <c r="E6524" s="913"/>
      <c r="F6524" s="55"/>
      <c r="L6524" s="372"/>
      <c r="M6524" s="372"/>
      <c r="S6524" s="378"/>
      <c r="T6524" s="372"/>
      <c r="U6524" s="372"/>
      <c r="V6524" s="372"/>
    </row>
    <row r="6525" spans="1:22">
      <c r="A6525" s="52"/>
      <c r="B6525" s="50">
        <f t="shared" si="109"/>
        <v>6503</v>
      </c>
      <c r="C6525" s="913"/>
      <c r="D6525" s="913"/>
      <c r="E6525" s="913"/>
      <c r="F6525" s="55"/>
      <c r="L6525" s="372"/>
      <c r="M6525" s="372"/>
      <c r="S6525" s="378"/>
      <c r="T6525" s="372"/>
      <c r="U6525" s="372"/>
      <c r="V6525" s="372"/>
    </row>
    <row r="6526" spans="1:22">
      <c r="A6526" s="52"/>
      <c r="B6526" s="50">
        <f t="shared" si="109"/>
        <v>6504</v>
      </c>
      <c r="C6526" s="913"/>
      <c r="D6526" s="913"/>
      <c r="E6526" s="913"/>
      <c r="F6526" s="55"/>
      <c r="L6526" s="372"/>
      <c r="M6526" s="372"/>
      <c r="S6526" s="378"/>
      <c r="T6526" s="372"/>
      <c r="U6526" s="372"/>
      <c r="V6526" s="372"/>
    </row>
    <row r="6527" spans="1:22">
      <c r="A6527" s="52"/>
      <c r="B6527" s="50">
        <f t="shared" si="109"/>
        <v>6505</v>
      </c>
      <c r="C6527" s="913"/>
      <c r="D6527" s="913"/>
      <c r="E6527" s="913"/>
      <c r="F6527" s="55"/>
      <c r="L6527" s="372"/>
      <c r="M6527" s="372"/>
      <c r="S6527" s="378"/>
      <c r="T6527" s="372"/>
      <c r="U6527" s="372"/>
      <c r="V6527" s="372"/>
    </row>
    <row r="6528" spans="1:22">
      <c r="A6528" s="52"/>
      <c r="B6528" s="50">
        <f t="shared" si="109"/>
        <v>6506</v>
      </c>
      <c r="C6528" s="913"/>
      <c r="D6528" s="913"/>
      <c r="E6528" s="913"/>
      <c r="F6528" s="55"/>
      <c r="L6528" s="372"/>
      <c r="M6528" s="372"/>
      <c r="S6528" s="378"/>
      <c r="T6528" s="372"/>
      <c r="U6528" s="372"/>
      <c r="V6528" s="372"/>
    </row>
    <row r="6529" spans="1:22">
      <c r="A6529" s="52"/>
      <c r="B6529" s="50">
        <f t="shared" si="109"/>
        <v>6507</v>
      </c>
      <c r="C6529" s="913"/>
      <c r="D6529" s="913"/>
      <c r="E6529" s="913"/>
      <c r="F6529" s="55"/>
      <c r="L6529" s="372"/>
      <c r="M6529" s="372"/>
      <c r="S6529" s="378"/>
      <c r="T6529" s="372"/>
      <c r="U6529" s="372"/>
      <c r="V6529" s="372"/>
    </row>
    <row r="6530" spans="1:22">
      <c r="A6530" s="52"/>
      <c r="B6530" s="50">
        <f t="shared" si="109"/>
        <v>6508</v>
      </c>
      <c r="C6530" s="913"/>
      <c r="D6530" s="913"/>
      <c r="E6530" s="913"/>
      <c r="F6530" s="55"/>
      <c r="L6530" s="372"/>
      <c r="M6530" s="372"/>
      <c r="S6530" s="378"/>
      <c r="T6530" s="372"/>
      <c r="U6530" s="372"/>
      <c r="V6530" s="372"/>
    </row>
    <row r="6531" spans="1:22">
      <c r="A6531" s="52"/>
      <c r="B6531" s="50">
        <f t="shared" si="109"/>
        <v>6509</v>
      </c>
      <c r="C6531" s="913"/>
      <c r="D6531" s="913"/>
      <c r="E6531" s="913"/>
      <c r="F6531" s="55"/>
      <c r="L6531" s="372"/>
      <c r="M6531" s="372"/>
      <c r="S6531" s="378"/>
      <c r="T6531" s="372"/>
      <c r="U6531" s="372"/>
      <c r="V6531" s="372"/>
    </row>
    <row r="6532" spans="1:22">
      <c r="A6532" s="52"/>
      <c r="B6532" s="50">
        <f t="shared" si="109"/>
        <v>6510</v>
      </c>
      <c r="C6532" s="913"/>
      <c r="D6532" s="913"/>
      <c r="E6532" s="913"/>
      <c r="F6532" s="55"/>
      <c r="L6532" s="372"/>
      <c r="M6532" s="372"/>
      <c r="S6532" s="378"/>
      <c r="T6532" s="372"/>
      <c r="U6532" s="372"/>
      <c r="V6532" s="372"/>
    </row>
    <row r="6533" spans="1:22">
      <c r="A6533" s="52"/>
      <c r="B6533" s="50">
        <f t="shared" si="109"/>
        <v>6511</v>
      </c>
      <c r="C6533" s="913"/>
      <c r="D6533" s="913"/>
      <c r="E6533" s="913"/>
      <c r="F6533" s="55"/>
      <c r="L6533" s="372"/>
      <c r="M6533" s="372"/>
      <c r="S6533" s="378"/>
      <c r="T6533" s="372"/>
      <c r="U6533" s="372"/>
      <c r="V6533" s="372"/>
    </row>
    <row r="6534" spans="1:22">
      <c r="A6534" s="52"/>
      <c r="B6534" s="50">
        <f t="shared" si="109"/>
        <v>6512</v>
      </c>
      <c r="C6534" s="913"/>
      <c r="D6534" s="913"/>
      <c r="E6534" s="913"/>
      <c r="F6534" s="55"/>
      <c r="L6534" s="372"/>
      <c r="M6534" s="372"/>
      <c r="S6534" s="378"/>
      <c r="T6534" s="372"/>
      <c r="U6534" s="372"/>
      <c r="V6534" s="372"/>
    </row>
    <row r="6535" spans="1:22">
      <c r="A6535" s="52"/>
      <c r="B6535" s="50">
        <f t="shared" si="109"/>
        <v>6513</v>
      </c>
      <c r="C6535" s="913"/>
      <c r="D6535" s="913"/>
      <c r="E6535" s="913"/>
      <c r="F6535" s="55"/>
      <c r="L6535" s="372"/>
      <c r="M6535" s="372"/>
      <c r="S6535" s="378"/>
      <c r="T6535" s="372"/>
      <c r="U6535" s="372"/>
      <c r="V6535" s="372"/>
    </row>
    <row r="6536" spans="1:22">
      <c r="A6536" s="52"/>
      <c r="B6536" s="50">
        <f t="shared" si="109"/>
        <v>6514</v>
      </c>
      <c r="C6536" s="913"/>
      <c r="D6536" s="913"/>
      <c r="E6536" s="913"/>
      <c r="F6536" s="55"/>
      <c r="L6536" s="372"/>
      <c r="M6536" s="372"/>
      <c r="S6536" s="378"/>
      <c r="T6536" s="372"/>
      <c r="U6536" s="372"/>
      <c r="V6536" s="372"/>
    </row>
    <row r="6537" spans="1:22">
      <c r="A6537" s="52"/>
      <c r="B6537" s="50">
        <f t="shared" si="109"/>
        <v>6515</v>
      </c>
      <c r="C6537" s="913"/>
      <c r="D6537" s="913"/>
      <c r="E6537" s="913"/>
      <c r="F6537" s="55"/>
      <c r="L6537" s="372"/>
      <c r="M6537" s="372"/>
      <c r="S6537" s="378"/>
      <c r="T6537" s="372"/>
      <c r="U6537" s="372"/>
      <c r="V6537" s="372"/>
    </row>
    <row r="6538" spans="1:22">
      <c r="A6538" s="52"/>
      <c r="B6538" s="50">
        <f t="shared" si="109"/>
        <v>6516</v>
      </c>
      <c r="C6538" s="913"/>
      <c r="D6538" s="913"/>
      <c r="E6538" s="913"/>
      <c r="F6538" s="55"/>
      <c r="L6538" s="372"/>
      <c r="M6538" s="372"/>
      <c r="S6538" s="378"/>
      <c r="T6538" s="372"/>
      <c r="U6538" s="372"/>
      <c r="V6538" s="372"/>
    </row>
    <row r="6539" spans="1:22">
      <c r="A6539" s="52"/>
      <c r="B6539" s="50">
        <f t="shared" si="109"/>
        <v>6517</v>
      </c>
      <c r="C6539" s="913"/>
      <c r="D6539" s="913"/>
      <c r="E6539" s="913"/>
      <c r="F6539" s="55"/>
      <c r="L6539" s="372"/>
      <c r="M6539" s="372"/>
      <c r="S6539" s="378"/>
      <c r="T6539" s="372"/>
      <c r="U6539" s="372"/>
      <c r="V6539" s="372"/>
    </row>
    <row r="6540" spans="1:22">
      <c r="A6540" s="52"/>
      <c r="B6540" s="50">
        <f t="shared" si="109"/>
        <v>6518</v>
      </c>
      <c r="C6540" s="913"/>
      <c r="D6540" s="913"/>
      <c r="E6540" s="913"/>
      <c r="F6540" s="55"/>
      <c r="L6540" s="372"/>
      <c r="M6540" s="372"/>
      <c r="S6540" s="378"/>
      <c r="T6540" s="372"/>
      <c r="U6540" s="372"/>
      <c r="V6540" s="372"/>
    </row>
    <row r="6541" spans="1:22">
      <c r="A6541" s="52"/>
      <c r="B6541" s="50">
        <f t="shared" si="109"/>
        <v>6519</v>
      </c>
      <c r="C6541" s="913"/>
      <c r="D6541" s="913"/>
      <c r="E6541" s="913"/>
      <c r="F6541" s="55"/>
      <c r="L6541" s="372"/>
      <c r="M6541" s="372"/>
      <c r="S6541" s="378"/>
      <c r="T6541" s="372"/>
      <c r="U6541" s="372"/>
      <c r="V6541" s="372"/>
    </row>
    <row r="6542" spans="1:22">
      <c r="A6542" s="52"/>
      <c r="B6542" s="50">
        <f t="shared" si="109"/>
        <v>6520</v>
      </c>
      <c r="C6542" s="913"/>
      <c r="D6542" s="913"/>
      <c r="E6542" s="913"/>
      <c r="F6542" s="55"/>
      <c r="L6542" s="372"/>
      <c r="M6542" s="372"/>
      <c r="S6542" s="378"/>
      <c r="T6542" s="372"/>
      <c r="U6542" s="372"/>
      <c r="V6542" s="372"/>
    </row>
    <row r="6543" spans="1:22">
      <c r="A6543" s="52"/>
      <c r="B6543" s="50">
        <f t="shared" si="109"/>
        <v>6521</v>
      </c>
      <c r="C6543" s="913"/>
      <c r="D6543" s="913"/>
      <c r="E6543" s="913"/>
      <c r="F6543" s="55"/>
      <c r="L6543" s="372"/>
      <c r="M6543" s="372"/>
      <c r="S6543" s="378"/>
      <c r="T6543" s="372"/>
      <c r="U6543" s="372"/>
      <c r="V6543" s="372"/>
    </row>
    <row r="6544" spans="1:22">
      <c r="A6544" s="52"/>
      <c r="B6544" s="50">
        <f t="shared" si="109"/>
        <v>6522</v>
      </c>
      <c r="C6544" s="913"/>
      <c r="D6544" s="913"/>
      <c r="E6544" s="913"/>
      <c r="F6544" s="55"/>
      <c r="L6544" s="372"/>
      <c r="M6544" s="372"/>
      <c r="S6544" s="378"/>
      <c r="T6544" s="372"/>
      <c r="U6544" s="372"/>
      <c r="V6544" s="372"/>
    </row>
    <row r="6545" spans="1:22">
      <c r="A6545" s="52"/>
      <c r="B6545" s="50">
        <f t="shared" si="109"/>
        <v>6523</v>
      </c>
      <c r="C6545" s="913"/>
      <c r="D6545" s="913"/>
      <c r="E6545" s="913"/>
      <c r="F6545" s="55"/>
      <c r="L6545" s="372"/>
      <c r="M6545" s="372"/>
      <c r="S6545" s="378"/>
      <c r="T6545" s="372"/>
      <c r="U6545" s="372"/>
      <c r="V6545" s="372"/>
    </row>
    <row r="6546" spans="1:22">
      <c r="A6546" s="52"/>
      <c r="B6546" s="50">
        <f t="shared" si="109"/>
        <v>6524</v>
      </c>
      <c r="C6546" s="913"/>
      <c r="D6546" s="913"/>
      <c r="E6546" s="913"/>
      <c r="F6546" s="55"/>
      <c r="L6546" s="372"/>
      <c r="M6546" s="372"/>
      <c r="S6546" s="378"/>
      <c r="T6546" s="372"/>
      <c r="U6546" s="372"/>
      <c r="V6546" s="372"/>
    </row>
    <row r="6547" spans="1:22">
      <c r="A6547" s="52"/>
      <c r="B6547" s="50">
        <f t="shared" si="109"/>
        <v>6525</v>
      </c>
      <c r="C6547" s="913"/>
      <c r="D6547" s="913"/>
      <c r="E6547" s="913"/>
      <c r="F6547" s="55"/>
      <c r="L6547" s="372"/>
      <c r="M6547" s="372"/>
      <c r="S6547" s="378"/>
      <c r="T6547" s="372"/>
      <c r="U6547" s="372"/>
      <c r="V6547" s="372"/>
    </row>
    <row r="6548" spans="1:22">
      <c r="A6548" s="52"/>
      <c r="B6548" s="50">
        <f t="shared" si="109"/>
        <v>6526</v>
      </c>
      <c r="C6548" s="913"/>
      <c r="D6548" s="913"/>
      <c r="E6548" s="913"/>
      <c r="F6548" s="55"/>
      <c r="L6548" s="372"/>
      <c r="M6548" s="372"/>
      <c r="S6548" s="378"/>
      <c r="T6548" s="372"/>
      <c r="U6548" s="372"/>
      <c r="V6548" s="372"/>
    </row>
    <row r="6549" spans="1:22">
      <c r="A6549" s="52"/>
      <c r="B6549" s="50">
        <f t="shared" si="109"/>
        <v>6527</v>
      </c>
      <c r="C6549" s="913"/>
      <c r="D6549" s="913"/>
      <c r="E6549" s="913"/>
      <c r="F6549" s="55"/>
      <c r="L6549" s="372"/>
      <c r="M6549" s="372"/>
      <c r="S6549" s="378"/>
      <c r="T6549" s="372"/>
      <c r="U6549" s="372"/>
      <c r="V6549" s="372"/>
    </row>
    <row r="6550" spans="1:22">
      <c r="A6550" s="52"/>
      <c r="B6550" s="50">
        <f t="shared" si="109"/>
        <v>6528</v>
      </c>
      <c r="C6550" s="913"/>
      <c r="D6550" s="913"/>
      <c r="E6550" s="913"/>
      <c r="F6550" s="55"/>
      <c r="L6550" s="372"/>
      <c r="M6550" s="372"/>
      <c r="S6550" s="378"/>
      <c r="T6550" s="372"/>
      <c r="U6550" s="372"/>
      <c r="V6550" s="372"/>
    </row>
    <row r="6551" spans="1:22">
      <c r="A6551" s="52"/>
      <c r="B6551" s="50">
        <f t="shared" si="109"/>
        <v>6529</v>
      </c>
      <c r="C6551" s="913"/>
      <c r="D6551" s="913"/>
      <c r="E6551" s="913"/>
      <c r="F6551" s="55"/>
      <c r="L6551" s="372"/>
      <c r="M6551" s="372"/>
      <c r="S6551" s="378"/>
      <c r="T6551" s="372"/>
      <c r="U6551" s="372"/>
      <c r="V6551" s="372"/>
    </row>
    <row r="6552" spans="1:22">
      <c r="A6552" s="52"/>
      <c r="B6552" s="50">
        <f t="shared" si="109"/>
        <v>6530</v>
      </c>
      <c r="C6552" s="913"/>
      <c r="D6552" s="913"/>
      <c r="E6552" s="913"/>
      <c r="F6552" s="55"/>
      <c r="L6552" s="372"/>
      <c r="M6552" s="372"/>
      <c r="S6552" s="378"/>
      <c r="T6552" s="372"/>
      <c r="U6552" s="372"/>
      <c r="V6552" s="372"/>
    </row>
    <row r="6553" spans="1:22">
      <c r="A6553" s="52"/>
      <c r="B6553" s="50">
        <f t="shared" ref="B6553:B6616" si="110">B6552+1</f>
        <v>6531</v>
      </c>
      <c r="C6553" s="913"/>
      <c r="D6553" s="913"/>
      <c r="E6553" s="913"/>
      <c r="F6553" s="55"/>
      <c r="L6553" s="372"/>
      <c r="M6553" s="372"/>
      <c r="S6553" s="378"/>
      <c r="T6553" s="372"/>
      <c r="U6553" s="372"/>
      <c r="V6553" s="372"/>
    </row>
    <row r="6554" spans="1:22">
      <c r="A6554" s="52"/>
      <c r="B6554" s="50">
        <f t="shared" si="110"/>
        <v>6532</v>
      </c>
      <c r="C6554" s="913"/>
      <c r="D6554" s="913"/>
      <c r="E6554" s="913"/>
      <c r="F6554" s="55"/>
      <c r="L6554" s="372"/>
      <c r="M6554" s="372"/>
      <c r="S6554" s="378"/>
      <c r="T6554" s="372"/>
      <c r="U6554" s="372"/>
      <c r="V6554" s="372"/>
    </row>
    <row r="6555" spans="1:22">
      <c r="A6555" s="52"/>
      <c r="B6555" s="50">
        <f t="shared" si="110"/>
        <v>6533</v>
      </c>
      <c r="C6555" s="913"/>
      <c r="D6555" s="913"/>
      <c r="E6555" s="913"/>
      <c r="F6555" s="55"/>
      <c r="L6555" s="372"/>
      <c r="M6555" s="372"/>
      <c r="S6555" s="378"/>
      <c r="T6555" s="372"/>
      <c r="U6555" s="372"/>
      <c r="V6555" s="372"/>
    </row>
    <row r="6556" spans="1:22">
      <c r="A6556" s="52"/>
      <c r="B6556" s="50">
        <f t="shared" si="110"/>
        <v>6534</v>
      </c>
      <c r="C6556" s="913"/>
      <c r="D6556" s="913"/>
      <c r="E6556" s="913"/>
      <c r="F6556" s="55"/>
      <c r="L6556" s="372"/>
      <c r="M6556" s="372"/>
      <c r="S6556" s="378"/>
      <c r="T6556" s="372"/>
      <c r="U6556" s="372"/>
      <c r="V6556" s="372"/>
    </row>
    <row r="6557" spans="1:22">
      <c r="A6557" s="52"/>
      <c r="B6557" s="50">
        <f t="shared" si="110"/>
        <v>6535</v>
      </c>
      <c r="C6557" s="913"/>
      <c r="D6557" s="913"/>
      <c r="E6557" s="913"/>
      <c r="F6557" s="55"/>
      <c r="L6557" s="372"/>
      <c r="M6557" s="372"/>
      <c r="S6557" s="378"/>
      <c r="T6557" s="372"/>
      <c r="U6557" s="372"/>
      <c r="V6557" s="372"/>
    </row>
    <row r="6558" spans="1:22">
      <c r="A6558" s="52"/>
      <c r="B6558" s="50">
        <f t="shared" si="110"/>
        <v>6536</v>
      </c>
      <c r="C6558" s="913"/>
      <c r="D6558" s="913"/>
      <c r="E6558" s="913"/>
      <c r="F6558" s="55"/>
      <c r="L6558" s="372"/>
      <c r="M6558" s="372"/>
      <c r="S6558" s="378"/>
      <c r="T6558" s="372"/>
      <c r="U6558" s="372"/>
      <c r="V6558" s="372"/>
    </row>
    <row r="6559" spans="1:22">
      <c r="A6559" s="52"/>
      <c r="B6559" s="50">
        <f t="shared" si="110"/>
        <v>6537</v>
      </c>
      <c r="C6559" s="913"/>
      <c r="D6559" s="913"/>
      <c r="E6559" s="913"/>
      <c r="F6559" s="55"/>
      <c r="L6559" s="372"/>
      <c r="M6559" s="372"/>
      <c r="S6559" s="378"/>
      <c r="T6559" s="372"/>
      <c r="U6559" s="372"/>
      <c r="V6559" s="372"/>
    </row>
    <row r="6560" spans="1:22">
      <c r="A6560" s="52"/>
      <c r="B6560" s="50">
        <f t="shared" si="110"/>
        <v>6538</v>
      </c>
      <c r="C6560" s="913"/>
      <c r="D6560" s="913"/>
      <c r="E6560" s="913"/>
      <c r="F6560" s="55"/>
      <c r="L6560" s="372"/>
      <c r="M6560" s="372"/>
      <c r="S6560" s="378"/>
      <c r="T6560" s="372"/>
      <c r="U6560" s="372"/>
      <c r="V6560" s="372"/>
    </row>
    <row r="6561" spans="1:22">
      <c r="A6561" s="52"/>
      <c r="B6561" s="50">
        <f t="shared" si="110"/>
        <v>6539</v>
      </c>
      <c r="C6561" s="913"/>
      <c r="D6561" s="913"/>
      <c r="E6561" s="913"/>
      <c r="F6561" s="55"/>
      <c r="L6561" s="372"/>
      <c r="M6561" s="372"/>
      <c r="S6561" s="378"/>
      <c r="T6561" s="372"/>
      <c r="U6561" s="372"/>
      <c r="V6561" s="372"/>
    </row>
    <row r="6562" spans="1:22">
      <c r="A6562" s="52"/>
      <c r="B6562" s="50">
        <f t="shared" si="110"/>
        <v>6540</v>
      </c>
      <c r="C6562" s="913"/>
      <c r="D6562" s="913"/>
      <c r="E6562" s="913"/>
      <c r="F6562" s="55"/>
      <c r="L6562" s="372"/>
      <c r="M6562" s="372"/>
      <c r="S6562" s="378"/>
      <c r="T6562" s="372"/>
      <c r="U6562" s="372"/>
      <c r="V6562" s="372"/>
    </row>
    <row r="6563" spans="1:22">
      <c r="A6563" s="52"/>
      <c r="B6563" s="50">
        <f t="shared" si="110"/>
        <v>6541</v>
      </c>
      <c r="C6563" s="913"/>
      <c r="D6563" s="913"/>
      <c r="E6563" s="913"/>
      <c r="F6563" s="55"/>
      <c r="L6563" s="372"/>
      <c r="M6563" s="372"/>
      <c r="S6563" s="378"/>
      <c r="T6563" s="372"/>
      <c r="U6563" s="372"/>
      <c r="V6563" s="372"/>
    </row>
    <row r="6564" spans="1:22">
      <c r="A6564" s="52"/>
      <c r="B6564" s="50">
        <f t="shared" si="110"/>
        <v>6542</v>
      </c>
      <c r="C6564" s="913"/>
      <c r="D6564" s="913"/>
      <c r="E6564" s="913"/>
      <c r="F6564" s="55"/>
      <c r="L6564" s="372"/>
      <c r="M6564" s="372"/>
      <c r="S6564" s="378"/>
      <c r="T6564" s="372"/>
      <c r="U6564" s="372"/>
      <c r="V6564" s="372"/>
    </row>
    <row r="6565" spans="1:22">
      <c r="A6565" s="52"/>
      <c r="B6565" s="50">
        <f t="shared" si="110"/>
        <v>6543</v>
      </c>
      <c r="C6565" s="913"/>
      <c r="D6565" s="913"/>
      <c r="E6565" s="913"/>
      <c r="F6565" s="55"/>
      <c r="L6565" s="372"/>
      <c r="M6565" s="372"/>
      <c r="S6565" s="378"/>
      <c r="T6565" s="372"/>
      <c r="U6565" s="372"/>
      <c r="V6565" s="372"/>
    </row>
    <row r="6566" spans="1:22">
      <c r="A6566" s="52"/>
      <c r="B6566" s="50">
        <f t="shared" si="110"/>
        <v>6544</v>
      </c>
      <c r="C6566" s="913"/>
      <c r="D6566" s="913"/>
      <c r="E6566" s="913"/>
      <c r="F6566" s="55"/>
      <c r="L6566" s="372"/>
      <c r="M6566" s="372"/>
      <c r="S6566" s="378"/>
      <c r="T6566" s="372"/>
      <c r="U6566" s="372"/>
      <c r="V6566" s="372"/>
    </row>
    <row r="6567" spans="1:22">
      <c r="A6567" s="52"/>
      <c r="B6567" s="50">
        <f t="shared" si="110"/>
        <v>6545</v>
      </c>
      <c r="C6567" s="913"/>
      <c r="D6567" s="913"/>
      <c r="E6567" s="913"/>
      <c r="F6567" s="55"/>
      <c r="L6567" s="372"/>
      <c r="M6567" s="372"/>
      <c r="S6567" s="378"/>
      <c r="T6567" s="372"/>
      <c r="U6567" s="372"/>
      <c r="V6567" s="372"/>
    </row>
    <row r="6568" spans="1:22">
      <c r="A6568" s="52"/>
      <c r="B6568" s="50">
        <f t="shared" si="110"/>
        <v>6546</v>
      </c>
      <c r="C6568" s="913"/>
      <c r="D6568" s="913"/>
      <c r="E6568" s="913"/>
      <c r="F6568" s="55"/>
      <c r="L6568" s="372"/>
      <c r="M6568" s="372"/>
      <c r="S6568" s="378"/>
      <c r="T6568" s="372"/>
      <c r="U6568" s="372"/>
      <c r="V6568" s="372"/>
    </row>
    <row r="6569" spans="1:22">
      <c r="A6569" s="52"/>
      <c r="B6569" s="50">
        <f t="shared" si="110"/>
        <v>6547</v>
      </c>
      <c r="C6569" s="913"/>
      <c r="D6569" s="913"/>
      <c r="E6569" s="913"/>
      <c r="F6569" s="55"/>
      <c r="L6569" s="372"/>
      <c r="M6569" s="372"/>
      <c r="S6569" s="378"/>
      <c r="T6569" s="372"/>
      <c r="U6569" s="372"/>
      <c r="V6569" s="372"/>
    </row>
    <row r="6570" spans="1:22">
      <c r="A6570" s="52"/>
      <c r="B6570" s="50">
        <f t="shared" si="110"/>
        <v>6548</v>
      </c>
      <c r="C6570" s="913"/>
      <c r="D6570" s="913"/>
      <c r="E6570" s="913"/>
      <c r="F6570" s="55"/>
      <c r="L6570" s="372"/>
      <c r="M6570" s="372"/>
      <c r="S6570" s="378"/>
      <c r="T6570" s="372"/>
      <c r="U6570" s="372"/>
      <c r="V6570" s="372"/>
    </row>
    <row r="6571" spans="1:22">
      <c r="A6571" s="52"/>
      <c r="B6571" s="50">
        <f t="shared" si="110"/>
        <v>6549</v>
      </c>
      <c r="C6571" s="913"/>
      <c r="D6571" s="913"/>
      <c r="E6571" s="913"/>
      <c r="F6571" s="55"/>
      <c r="L6571" s="372"/>
      <c r="M6571" s="372"/>
      <c r="S6571" s="378"/>
      <c r="T6571" s="372"/>
      <c r="U6571" s="372"/>
      <c r="V6571" s="372"/>
    </row>
    <row r="6572" spans="1:22">
      <c r="A6572" s="52"/>
      <c r="B6572" s="50">
        <f t="shared" si="110"/>
        <v>6550</v>
      </c>
      <c r="C6572" s="913"/>
      <c r="D6572" s="913"/>
      <c r="E6572" s="913"/>
      <c r="F6572" s="55"/>
      <c r="L6572" s="372"/>
      <c r="M6572" s="372"/>
      <c r="S6572" s="378"/>
      <c r="T6572" s="372"/>
      <c r="U6572" s="372"/>
      <c r="V6572" s="372"/>
    </row>
    <row r="6573" spans="1:22">
      <c r="A6573" s="52"/>
      <c r="B6573" s="50">
        <f t="shared" si="110"/>
        <v>6551</v>
      </c>
      <c r="C6573" s="913"/>
      <c r="D6573" s="913"/>
      <c r="E6573" s="913"/>
      <c r="F6573" s="55"/>
      <c r="L6573" s="372"/>
      <c r="M6573" s="372"/>
      <c r="S6573" s="378"/>
      <c r="T6573" s="372"/>
      <c r="U6573" s="372"/>
      <c r="V6573" s="372"/>
    </row>
    <row r="6574" spans="1:22">
      <c r="A6574" s="52"/>
      <c r="B6574" s="50">
        <f t="shared" si="110"/>
        <v>6552</v>
      </c>
      <c r="C6574" s="913"/>
      <c r="D6574" s="913"/>
      <c r="E6574" s="913"/>
      <c r="F6574" s="55"/>
      <c r="L6574" s="372"/>
      <c r="M6574" s="372"/>
      <c r="S6574" s="378"/>
      <c r="T6574" s="372"/>
      <c r="U6574" s="372"/>
      <c r="V6574" s="372"/>
    </row>
    <row r="6575" spans="1:22">
      <c r="A6575" s="52"/>
      <c r="B6575" s="50">
        <f t="shared" si="110"/>
        <v>6553</v>
      </c>
      <c r="C6575" s="913"/>
      <c r="D6575" s="913"/>
      <c r="E6575" s="913"/>
      <c r="F6575" s="55"/>
      <c r="L6575" s="372"/>
      <c r="M6575" s="372"/>
      <c r="S6575" s="378"/>
      <c r="T6575" s="372"/>
      <c r="U6575" s="372"/>
      <c r="V6575" s="372"/>
    </row>
    <row r="6576" spans="1:22">
      <c r="A6576" s="52"/>
      <c r="B6576" s="50">
        <f t="shared" si="110"/>
        <v>6554</v>
      </c>
      <c r="C6576" s="913"/>
      <c r="D6576" s="913"/>
      <c r="E6576" s="913"/>
      <c r="F6576" s="55"/>
      <c r="L6576" s="372"/>
      <c r="M6576" s="372"/>
      <c r="S6576" s="378"/>
      <c r="T6576" s="372"/>
      <c r="U6576" s="372"/>
      <c r="V6576" s="372"/>
    </row>
    <row r="6577" spans="1:22">
      <c r="A6577" s="52"/>
      <c r="B6577" s="50">
        <f t="shared" si="110"/>
        <v>6555</v>
      </c>
      <c r="C6577" s="913"/>
      <c r="D6577" s="913"/>
      <c r="E6577" s="913"/>
      <c r="F6577" s="55"/>
      <c r="L6577" s="372"/>
      <c r="M6577" s="372"/>
      <c r="S6577" s="378"/>
      <c r="T6577" s="372"/>
      <c r="U6577" s="372"/>
      <c r="V6577" s="372"/>
    </row>
    <row r="6578" spans="1:22">
      <c r="A6578" s="52"/>
      <c r="B6578" s="50">
        <f t="shared" si="110"/>
        <v>6556</v>
      </c>
      <c r="C6578" s="913"/>
      <c r="D6578" s="913"/>
      <c r="E6578" s="913"/>
      <c r="F6578" s="55"/>
      <c r="L6578" s="372"/>
      <c r="M6578" s="372"/>
      <c r="S6578" s="378"/>
      <c r="T6578" s="372"/>
      <c r="U6578" s="372"/>
      <c r="V6578" s="372"/>
    </row>
    <row r="6579" spans="1:22">
      <c r="A6579" s="52"/>
      <c r="B6579" s="50">
        <f t="shared" si="110"/>
        <v>6557</v>
      </c>
      <c r="C6579" s="913"/>
      <c r="D6579" s="913"/>
      <c r="E6579" s="913"/>
      <c r="F6579" s="55"/>
      <c r="L6579" s="372"/>
      <c r="M6579" s="372"/>
      <c r="S6579" s="378"/>
      <c r="T6579" s="372"/>
      <c r="U6579" s="372"/>
      <c r="V6579" s="372"/>
    </row>
    <row r="6580" spans="1:22">
      <c r="A6580" s="52"/>
      <c r="B6580" s="50">
        <f t="shared" si="110"/>
        <v>6558</v>
      </c>
      <c r="C6580" s="913"/>
      <c r="D6580" s="913"/>
      <c r="E6580" s="913"/>
      <c r="F6580" s="55"/>
      <c r="L6580" s="372"/>
      <c r="M6580" s="372"/>
      <c r="S6580" s="378"/>
      <c r="T6580" s="372"/>
      <c r="U6580" s="372"/>
      <c r="V6580" s="372"/>
    </row>
    <row r="6581" spans="1:22">
      <c r="A6581" s="52"/>
      <c r="B6581" s="50">
        <f t="shared" si="110"/>
        <v>6559</v>
      </c>
      <c r="C6581" s="913"/>
      <c r="D6581" s="913"/>
      <c r="E6581" s="913"/>
      <c r="F6581" s="55"/>
      <c r="L6581" s="372"/>
      <c r="M6581" s="372"/>
      <c r="S6581" s="378"/>
      <c r="T6581" s="372"/>
      <c r="U6581" s="372"/>
      <c r="V6581" s="372"/>
    </row>
    <row r="6582" spans="1:22">
      <c r="A6582" s="52"/>
      <c r="B6582" s="50">
        <f t="shared" si="110"/>
        <v>6560</v>
      </c>
      <c r="C6582" s="913"/>
      <c r="D6582" s="913"/>
      <c r="E6582" s="913"/>
      <c r="F6582" s="55"/>
      <c r="L6582" s="372"/>
      <c r="M6582" s="372"/>
      <c r="S6582" s="378"/>
      <c r="T6582" s="372"/>
      <c r="U6582" s="372"/>
      <c r="V6582" s="372"/>
    </row>
    <row r="6583" spans="1:22">
      <c r="A6583" s="52"/>
      <c r="B6583" s="50">
        <f t="shared" si="110"/>
        <v>6561</v>
      </c>
      <c r="C6583" s="913"/>
      <c r="D6583" s="913"/>
      <c r="E6583" s="913"/>
      <c r="F6583" s="55"/>
      <c r="L6583" s="372"/>
      <c r="M6583" s="372"/>
      <c r="S6583" s="378"/>
      <c r="T6583" s="372"/>
      <c r="U6583" s="372"/>
      <c r="V6583" s="372"/>
    </row>
    <row r="6584" spans="1:22">
      <c r="A6584" s="52"/>
      <c r="B6584" s="50">
        <f t="shared" si="110"/>
        <v>6562</v>
      </c>
      <c r="C6584" s="913"/>
      <c r="D6584" s="913"/>
      <c r="E6584" s="913"/>
      <c r="F6584" s="55"/>
      <c r="L6584" s="372"/>
      <c r="M6584" s="372"/>
      <c r="S6584" s="378"/>
      <c r="T6584" s="372"/>
      <c r="U6584" s="372"/>
      <c r="V6584" s="372"/>
    </row>
    <row r="6585" spans="1:22">
      <c r="A6585" s="52"/>
      <c r="B6585" s="50">
        <f t="shared" si="110"/>
        <v>6563</v>
      </c>
      <c r="C6585" s="913"/>
      <c r="D6585" s="913"/>
      <c r="E6585" s="913"/>
      <c r="F6585" s="55"/>
      <c r="L6585" s="372"/>
      <c r="M6585" s="372"/>
      <c r="S6585" s="378"/>
      <c r="T6585" s="372"/>
      <c r="U6585" s="372"/>
      <c r="V6585" s="372"/>
    </row>
    <row r="6586" spans="1:22">
      <c r="A6586" s="52"/>
      <c r="B6586" s="50">
        <f t="shared" si="110"/>
        <v>6564</v>
      </c>
      <c r="C6586" s="913"/>
      <c r="D6586" s="913"/>
      <c r="E6586" s="913"/>
      <c r="F6586" s="55"/>
      <c r="L6586" s="372"/>
      <c r="M6586" s="372"/>
      <c r="S6586" s="378"/>
      <c r="T6586" s="372"/>
      <c r="U6586" s="372"/>
      <c r="V6586" s="372"/>
    </row>
    <row r="6587" spans="1:22">
      <c r="A6587" s="52"/>
      <c r="B6587" s="50">
        <f t="shared" si="110"/>
        <v>6565</v>
      </c>
      <c r="C6587" s="913"/>
      <c r="D6587" s="913"/>
      <c r="E6587" s="913"/>
      <c r="F6587" s="55"/>
      <c r="L6587" s="372"/>
      <c r="M6587" s="372"/>
      <c r="S6587" s="378"/>
      <c r="T6587" s="372"/>
      <c r="U6587" s="372"/>
      <c r="V6587" s="372"/>
    </row>
    <row r="6588" spans="1:22">
      <c r="A6588" s="52"/>
      <c r="B6588" s="50">
        <f t="shared" si="110"/>
        <v>6566</v>
      </c>
      <c r="C6588" s="913"/>
      <c r="D6588" s="913"/>
      <c r="E6588" s="913"/>
      <c r="F6588" s="55"/>
      <c r="L6588" s="372"/>
      <c r="M6588" s="372"/>
      <c r="S6588" s="378"/>
      <c r="T6588" s="372"/>
      <c r="U6588" s="372"/>
      <c r="V6588" s="372"/>
    </row>
    <row r="6589" spans="1:22">
      <c r="A6589" s="52"/>
      <c r="B6589" s="50">
        <f t="shared" si="110"/>
        <v>6567</v>
      </c>
      <c r="C6589" s="913"/>
      <c r="D6589" s="913"/>
      <c r="E6589" s="913"/>
      <c r="F6589" s="55"/>
      <c r="L6589" s="372"/>
      <c r="M6589" s="372"/>
      <c r="S6589" s="378"/>
      <c r="T6589" s="372"/>
      <c r="U6589" s="372"/>
      <c r="V6589" s="372"/>
    </row>
    <row r="6590" spans="1:22">
      <c r="A6590" s="52"/>
      <c r="B6590" s="50">
        <f t="shared" si="110"/>
        <v>6568</v>
      </c>
      <c r="C6590" s="913"/>
      <c r="D6590" s="913"/>
      <c r="E6590" s="913"/>
      <c r="F6590" s="55"/>
      <c r="L6590" s="372"/>
      <c r="M6590" s="372"/>
      <c r="S6590" s="378"/>
      <c r="T6590" s="372"/>
      <c r="U6590" s="372"/>
      <c r="V6590" s="372"/>
    </row>
    <row r="6591" spans="1:22">
      <c r="A6591" s="52"/>
      <c r="B6591" s="50">
        <f t="shared" si="110"/>
        <v>6569</v>
      </c>
      <c r="C6591" s="913"/>
      <c r="D6591" s="913"/>
      <c r="E6591" s="913"/>
      <c r="F6591" s="55"/>
      <c r="L6591" s="372"/>
      <c r="M6591" s="372"/>
      <c r="S6591" s="378"/>
      <c r="T6591" s="372"/>
      <c r="U6591" s="372"/>
      <c r="V6591" s="372"/>
    </row>
    <row r="6592" spans="1:22">
      <c r="A6592" s="52"/>
      <c r="B6592" s="50">
        <f t="shared" si="110"/>
        <v>6570</v>
      </c>
      <c r="C6592" s="913"/>
      <c r="D6592" s="913"/>
      <c r="E6592" s="913"/>
      <c r="F6592" s="55"/>
      <c r="L6592" s="372"/>
      <c r="M6592" s="372"/>
      <c r="S6592" s="378"/>
      <c r="T6592" s="372"/>
      <c r="U6592" s="372"/>
      <c r="V6592" s="372"/>
    </row>
    <row r="6593" spans="1:22">
      <c r="A6593" s="52"/>
      <c r="B6593" s="50">
        <f t="shared" si="110"/>
        <v>6571</v>
      </c>
      <c r="C6593" s="913"/>
      <c r="D6593" s="913"/>
      <c r="E6593" s="913"/>
      <c r="F6593" s="55"/>
      <c r="L6593" s="372"/>
      <c r="M6593" s="372"/>
      <c r="S6593" s="378"/>
      <c r="T6593" s="372"/>
      <c r="U6593" s="372"/>
      <c r="V6593" s="372"/>
    </row>
    <row r="6594" spans="1:22">
      <c r="A6594" s="52"/>
      <c r="B6594" s="50">
        <f t="shared" si="110"/>
        <v>6572</v>
      </c>
      <c r="C6594" s="913"/>
      <c r="D6594" s="913"/>
      <c r="E6594" s="913"/>
      <c r="F6594" s="55"/>
      <c r="L6594" s="372"/>
      <c r="M6594" s="372"/>
      <c r="S6594" s="378"/>
      <c r="T6594" s="372"/>
      <c r="U6594" s="372"/>
      <c r="V6594" s="372"/>
    </row>
    <row r="6595" spans="1:22">
      <c r="A6595" s="52"/>
      <c r="B6595" s="50">
        <f t="shared" si="110"/>
        <v>6573</v>
      </c>
      <c r="C6595" s="913"/>
      <c r="D6595" s="913"/>
      <c r="E6595" s="913"/>
      <c r="F6595" s="55"/>
      <c r="L6595" s="372"/>
      <c r="M6595" s="372"/>
      <c r="S6595" s="378"/>
      <c r="T6595" s="372"/>
      <c r="U6595" s="372"/>
      <c r="V6595" s="372"/>
    </row>
    <row r="6596" spans="1:22">
      <c r="A6596" s="52"/>
      <c r="B6596" s="50">
        <f t="shared" si="110"/>
        <v>6574</v>
      </c>
      <c r="C6596" s="913"/>
      <c r="D6596" s="913"/>
      <c r="E6596" s="913"/>
      <c r="F6596" s="55"/>
      <c r="L6596" s="372"/>
      <c r="M6596" s="372"/>
      <c r="S6596" s="378"/>
      <c r="T6596" s="372"/>
      <c r="U6596" s="372"/>
      <c r="V6596" s="372"/>
    </row>
    <row r="6597" spans="1:22">
      <c r="A6597" s="52"/>
      <c r="B6597" s="50">
        <f t="shared" si="110"/>
        <v>6575</v>
      </c>
      <c r="C6597" s="913"/>
      <c r="D6597" s="913"/>
      <c r="E6597" s="913"/>
      <c r="F6597" s="55"/>
      <c r="L6597" s="372"/>
      <c r="M6597" s="372"/>
      <c r="S6597" s="378"/>
      <c r="T6597" s="372"/>
      <c r="U6597" s="372"/>
      <c r="V6597" s="372"/>
    </row>
    <row r="6598" spans="1:22">
      <c r="A6598" s="52"/>
      <c r="B6598" s="50">
        <f t="shared" si="110"/>
        <v>6576</v>
      </c>
      <c r="C6598" s="913"/>
      <c r="D6598" s="913"/>
      <c r="E6598" s="913"/>
      <c r="F6598" s="55"/>
      <c r="L6598" s="372"/>
      <c r="M6598" s="372"/>
      <c r="S6598" s="378"/>
      <c r="T6598" s="372"/>
      <c r="U6598" s="372"/>
      <c r="V6598" s="372"/>
    </row>
    <row r="6599" spans="1:22">
      <c r="A6599" s="52"/>
      <c r="B6599" s="50">
        <f t="shared" si="110"/>
        <v>6577</v>
      </c>
      <c r="C6599" s="913"/>
      <c r="D6599" s="913"/>
      <c r="E6599" s="913"/>
      <c r="F6599" s="55"/>
      <c r="L6599" s="372"/>
      <c r="M6599" s="372"/>
      <c r="S6599" s="378"/>
      <c r="T6599" s="372"/>
      <c r="U6599" s="372"/>
      <c r="V6599" s="372"/>
    </row>
    <row r="6600" spans="1:22">
      <c r="A6600" s="52"/>
      <c r="B6600" s="50">
        <f t="shared" si="110"/>
        <v>6578</v>
      </c>
      <c r="C6600" s="913"/>
      <c r="D6600" s="913"/>
      <c r="E6600" s="913"/>
      <c r="F6600" s="55"/>
      <c r="L6600" s="372"/>
      <c r="M6600" s="372"/>
      <c r="S6600" s="378"/>
      <c r="T6600" s="372"/>
      <c r="U6600" s="372"/>
      <c r="V6600" s="372"/>
    </row>
    <row r="6601" spans="1:22">
      <c r="A6601" s="52"/>
      <c r="B6601" s="50">
        <f t="shared" si="110"/>
        <v>6579</v>
      </c>
      <c r="C6601" s="913"/>
      <c r="D6601" s="913"/>
      <c r="E6601" s="913"/>
      <c r="F6601" s="55"/>
      <c r="L6601" s="372"/>
      <c r="M6601" s="372"/>
      <c r="S6601" s="378"/>
      <c r="T6601" s="372"/>
      <c r="U6601" s="372"/>
      <c r="V6601" s="372"/>
    </row>
    <row r="6602" spans="1:22">
      <c r="A6602" s="52"/>
      <c r="B6602" s="50">
        <f t="shared" si="110"/>
        <v>6580</v>
      </c>
      <c r="C6602" s="913"/>
      <c r="D6602" s="913"/>
      <c r="E6602" s="913"/>
      <c r="F6602" s="55"/>
      <c r="L6602" s="372"/>
      <c r="M6602" s="372"/>
      <c r="S6602" s="378"/>
      <c r="T6602" s="372"/>
      <c r="U6602" s="372"/>
      <c r="V6602" s="372"/>
    </row>
    <row r="6603" spans="1:22">
      <c r="A6603" s="52"/>
      <c r="B6603" s="50">
        <f t="shared" si="110"/>
        <v>6581</v>
      </c>
      <c r="C6603" s="913"/>
      <c r="D6603" s="913"/>
      <c r="E6603" s="913"/>
      <c r="F6603" s="55"/>
      <c r="L6603" s="372"/>
      <c r="M6603" s="372"/>
      <c r="S6603" s="378"/>
      <c r="T6603" s="372"/>
      <c r="U6603" s="372"/>
      <c r="V6603" s="372"/>
    </row>
    <row r="6604" spans="1:22">
      <c r="A6604" s="52"/>
      <c r="B6604" s="50">
        <f t="shared" si="110"/>
        <v>6582</v>
      </c>
      <c r="C6604" s="913"/>
      <c r="D6604" s="913"/>
      <c r="E6604" s="913"/>
      <c r="F6604" s="55"/>
      <c r="L6604" s="372"/>
      <c r="M6604" s="372"/>
      <c r="S6604" s="378"/>
      <c r="T6604" s="372"/>
      <c r="U6604" s="372"/>
      <c r="V6604" s="372"/>
    </row>
    <row r="6605" spans="1:22">
      <c r="A6605" s="52"/>
      <c r="B6605" s="50">
        <f t="shared" si="110"/>
        <v>6583</v>
      </c>
      <c r="C6605" s="913"/>
      <c r="D6605" s="913"/>
      <c r="E6605" s="913"/>
      <c r="F6605" s="55"/>
      <c r="L6605" s="372"/>
      <c r="M6605" s="372"/>
      <c r="S6605" s="378"/>
      <c r="T6605" s="372"/>
      <c r="U6605" s="372"/>
      <c r="V6605" s="372"/>
    </row>
    <row r="6606" spans="1:22">
      <c r="A6606" s="52"/>
      <c r="B6606" s="50">
        <f t="shared" si="110"/>
        <v>6584</v>
      </c>
      <c r="C6606" s="913"/>
      <c r="D6606" s="913"/>
      <c r="E6606" s="913"/>
      <c r="F6606" s="55"/>
      <c r="L6606" s="372"/>
      <c r="M6606" s="372"/>
      <c r="S6606" s="378"/>
      <c r="T6606" s="372"/>
      <c r="U6606" s="372"/>
      <c r="V6606" s="372"/>
    </row>
    <row r="6607" spans="1:22">
      <c r="A6607" s="52"/>
      <c r="B6607" s="50">
        <f t="shared" si="110"/>
        <v>6585</v>
      </c>
      <c r="C6607" s="913"/>
      <c r="D6607" s="913"/>
      <c r="E6607" s="913"/>
      <c r="F6607" s="55"/>
      <c r="L6607" s="372"/>
      <c r="M6607" s="372"/>
      <c r="S6607" s="378"/>
      <c r="T6607" s="372"/>
      <c r="U6607" s="372"/>
      <c r="V6607" s="372"/>
    </row>
    <row r="6608" spans="1:22">
      <c r="A6608" s="52"/>
      <c r="B6608" s="50">
        <f t="shared" si="110"/>
        <v>6586</v>
      </c>
      <c r="C6608" s="913"/>
      <c r="D6608" s="913"/>
      <c r="E6608" s="913"/>
      <c r="F6608" s="55"/>
      <c r="L6608" s="372"/>
      <c r="M6608" s="372"/>
      <c r="S6608" s="378"/>
      <c r="T6608" s="372"/>
      <c r="U6608" s="372"/>
      <c r="V6608" s="372"/>
    </row>
    <row r="6609" spans="1:22">
      <c r="A6609" s="52"/>
      <c r="B6609" s="50">
        <f t="shared" si="110"/>
        <v>6587</v>
      </c>
      <c r="C6609" s="913"/>
      <c r="D6609" s="913"/>
      <c r="E6609" s="913"/>
      <c r="F6609" s="55"/>
      <c r="L6609" s="372"/>
      <c r="M6609" s="372"/>
      <c r="S6609" s="378"/>
      <c r="T6609" s="372"/>
      <c r="U6609" s="372"/>
      <c r="V6609" s="372"/>
    </row>
    <row r="6610" spans="1:22">
      <c r="A6610" s="52"/>
      <c r="B6610" s="50">
        <f t="shared" si="110"/>
        <v>6588</v>
      </c>
      <c r="C6610" s="913"/>
      <c r="D6610" s="913"/>
      <c r="E6610" s="913"/>
      <c r="F6610" s="55"/>
      <c r="L6610" s="372"/>
      <c r="M6610" s="372"/>
      <c r="S6610" s="378"/>
      <c r="T6610" s="372"/>
      <c r="U6610" s="372"/>
      <c r="V6610" s="372"/>
    </row>
    <row r="6611" spans="1:22">
      <c r="A6611" s="52"/>
      <c r="B6611" s="50">
        <f t="shared" si="110"/>
        <v>6589</v>
      </c>
      <c r="C6611" s="913"/>
      <c r="D6611" s="913"/>
      <c r="E6611" s="913"/>
      <c r="F6611" s="55"/>
      <c r="L6611" s="372"/>
      <c r="M6611" s="372"/>
      <c r="S6611" s="378"/>
      <c r="T6611" s="372"/>
      <c r="U6611" s="372"/>
      <c r="V6611" s="372"/>
    </row>
    <row r="6612" spans="1:22">
      <c r="A6612" s="52"/>
      <c r="B6612" s="50">
        <f t="shared" si="110"/>
        <v>6590</v>
      </c>
      <c r="C6612" s="913"/>
      <c r="D6612" s="913"/>
      <c r="E6612" s="913"/>
      <c r="F6612" s="55"/>
      <c r="L6612" s="372"/>
      <c r="M6612" s="372"/>
      <c r="S6612" s="378"/>
      <c r="T6612" s="372"/>
      <c r="U6612" s="372"/>
      <c r="V6612" s="372"/>
    </row>
    <row r="6613" spans="1:22">
      <c r="A6613" s="52"/>
      <c r="B6613" s="50">
        <f t="shared" si="110"/>
        <v>6591</v>
      </c>
      <c r="C6613" s="913"/>
      <c r="D6613" s="913"/>
      <c r="E6613" s="913"/>
      <c r="F6613" s="55"/>
      <c r="L6613" s="372"/>
      <c r="M6613" s="372"/>
      <c r="S6613" s="378"/>
      <c r="T6613" s="372"/>
      <c r="U6613" s="372"/>
      <c r="V6613" s="372"/>
    </row>
    <row r="6614" spans="1:22">
      <c r="A6614" s="52"/>
      <c r="B6614" s="50">
        <f t="shared" si="110"/>
        <v>6592</v>
      </c>
      <c r="C6614" s="913"/>
      <c r="D6614" s="913"/>
      <c r="E6614" s="913"/>
      <c r="F6614" s="55"/>
      <c r="L6614" s="372"/>
      <c r="M6614" s="372"/>
      <c r="S6614" s="378"/>
      <c r="T6614" s="372"/>
      <c r="U6614" s="372"/>
      <c r="V6614" s="372"/>
    </row>
    <row r="6615" spans="1:22">
      <c r="A6615" s="52"/>
      <c r="B6615" s="50">
        <f t="shared" si="110"/>
        <v>6593</v>
      </c>
      <c r="C6615" s="913"/>
      <c r="D6615" s="913"/>
      <c r="E6615" s="913"/>
      <c r="F6615" s="55"/>
      <c r="L6615" s="372"/>
      <c r="M6615" s="372"/>
      <c r="S6615" s="378"/>
      <c r="T6615" s="372"/>
      <c r="U6615" s="372"/>
      <c r="V6615" s="372"/>
    </row>
    <row r="6616" spans="1:22">
      <c r="A6616" s="52"/>
      <c r="B6616" s="50">
        <f t="shared" si="110"/>
        <v>6594</v>
      </c>
      <c r="C6616" s="913"/>
      <c r="D6616" s="913"/>
      <c r="E6616" s="913"/>
      <c r="F6616" s="55"/>
      <c r="L6616" s="372"/>
      <c r="M6616" s="372"/>
      <c r="S6616" s="378"/>
      <c r="T6616" s="372"/>
      <c r="U6616" s="372"/>
      <c r="V6616" s="372"/>
    </row>
    <row r="6617" spans="1:22">
      <c r="A6617" s="52"/>
      <c r="B6617" s="50">
        <f t="shared" ref="B6617:B6680" si="111">B6616+1</f>
        <v>6595</v>
      </c>
      <c r="C6617" s="913"/>
      <c r="D6617" s="913"/>
      <c r="E6617" s="913"/>
      <c r="F6617" s="55"/>
      <c r="L6617" s="372"/>
      <c r="M6617" s="372"/>
      <c r="S6617" s="378"/>
      <c r="T6617" s="372"/>
      <c r="U6617" s="372"/>
      <c r="V6617" s="372"/>
    </row>
    <row r="6618" spans="1:22">
      <c r="A6618" s="52"/>
      <c r="B6618" s="50">
        <f t="shared" si="111"/>
        <v>6596</v>
      </c>
      <c r="C6618" s="913"/>
      <c r="D6618" s="913"/>
      <c r="E6618" s="913"/>
      <c r="F6618" s="55"/>
      <c r="L6618" s="372"/>
      <c r="M6618" s="372"/>
      <c r="S6618" s="378"/>
      <c r="T6618" s="372"/>
      <c r="U6618" s="372"/>
      <c r="V6618" s="372"/>
    </row>
    <row r="6619" spans="1:22">
      <c r="A6619" s="52"/>
      <c r="B6619" s="50">
        <f t="shared" si="111"/>
        <v>6597</v>
      </c>
      <c r="C6619" s="913"/>
      <c r="D6619" s="913"/>
      <c r="E6619" s="913"/>
      <c r="F6619" s="55"/>
      <c r="L6619" s="372"/>
      <c r="M6619" s="372"/>
      <c r="S6619" s="378"/>
      <c r="T6619" s="372"/>
      <c r="U6619" s="372"/>
      <c r="V6619" s="372"/>
    </row>
    <row r="6620" spans="1:22">
      <c r="A6620" s="52"/>
      <c r="B6620" s="50">
        <f t="shared" si="111"/>
        <v>6598</v>
      </c>
      <c r="C6620" s="913"/>
      <c r="D6620" s="913"/>
      <c r="E6620" s="913"/>
      <c r="F6620" s="55"/>
      <c r="L6620" s="372"/>
      <c r="M6620" s="372"/>
      <c r="S6620" s="378"/>
      <c r="T6620" s="372"/>
      <c r="U6620" s="372"/>
      <c r="V6620" s="372"/>
    </row>
    <row r="6621" spans="1:22">
      <c r="A6621" s="52"/>
      <c r="B6621" s="50">
        <f t="shared" si="111"/>
        <v>6599</v>
      </c>
      <c r="C6621" s="913"/>
      <c r="D6621" s="913"/>
      <c r="E6621" s="913"/>
      <c r="F6621" s="55"/>
      <c r="L6621" s="372"/>
      <c r="M6621" s="372"/>
      <c r="S6621" s="378"/>
      <c r="T6621" s="372"/>
      <c r="U6621" s="372"/>
      <c r="V6621" s="372"/>
    </row>
    <row r="6622" spans="1:22">
      <c r="A6622" s="52"/>
      <c r="B6622" s="50">
        <f t="shared" si="111"/>
        <v>6600</v>
      </c>
      <c r="C6622" s="913"/>
      <c r="D6622" s="913"/>
      <c r="E6622" s="913"/>
      <c r="F6622" s="55"/>
      <c r="L6622" s="372"/>
      <c r="M6622" s="372"/>
      <c r="S6622" s="378"/>
      <c r="T6622" s="372"/>
      <c r="U6622" s="372"/>
      <c r="V6622" s="372"/>
    </row>
    <row r="6623" spans="1:22">
      <c r="A6623" s="52"/>
      <c r="B6623" s="50">
        <f t="shared" si="111"/>
        <v>6601</v>
      </c>
      <c r="C6623" s="913"/>
      <c r="D6623" s="913"/>
      <c r="E6623" s="913"/>
      <c r="F6623" s="55"/>
      <c r="L6623" s="372"/>
      <c r="M6623" s="372"/>
      <c r="S6623" s="378"/>
      <c r="T6623" s="372"/>
      <c r="U6623" s="372"/>
      <c r="V6623" s="372"/>
    </row>
    <row r="6624" spans="1:22">
      <c r="A6624" s="52"/>
      <c r="B6624" s="50">
        <f t="shared" si="111"/>
        <v>6602</v>
      </c>
      <c r="C6624" s="913"/>
      <c r="D6624" s="913"/>
      <c r="E6624" s="913"/>
      <c r="F6624" s="55"/>
      <c r="L6624" s="372"/>
      <c r="M6624" s="372"/>
      <c r="S6624" s="378"/>
      <c r="T6624" s="372"/>
      <c r="U6624" s="372"/>
      <c r="V6624" s="372"/>
    </row>
    <row r="6625" spans="1:22">
      <c r="A6625" s="52"/>
      <c r="B6625" s="50">
        <f t="shared" si="111"/>
        <v>6603</v>
      </c>
      <c r="C6625" s="913"/>
      <c r="D6625" s="913"/>
      <c r="E6625" s="913"/>
      <c r="F6625" s="55"/>
      <c r="L6625" s="372"/>
      <c r="M6625" s="372"/>
      <c r="S6625" s="378"/>
      <c r="T6625" s="372"/>
      <c r="U6625" s="372"/>
      <c r="V6625" s="372"/>
    </row>
    <row r="6626" spans="1:22">
      <c r="A6626" s="52"/>
      <c r="B6626" s="50">
        <f t="shared" si="111"/>
        <v>6604</v>
      </c>
      <c r="C6626" s="913"/>
      <c r="D6626" s="913"/>
      <c r="E6626" s="913"/>
      <c r="F6626" s="55"/>
      <c r="L6626" s="372"/>
      <c r="M6626" s="372"/>
      <c r="S6626" s="378"/>
      <c r="T6626" s="372"/>
      <c r="U6626" s="372"/>
      <c r="V6626" s="372"/>
    </row>
    <row r="6627" spans="1:22">
      <c r="A6627" s="52"/>
      <c r="B6627" s="50">
        <f t="shared" si="111"/>
        <v>6605</v>
      </c>
      <c r="C6627" s="913"/>
      <c r="D6627" s="913"/>
      <c r="E6627" s="913"/>
      <c r="F6627" s="55"/>
      <c r="L6627" s="372"/>
      <c r="M6627" s="372"/>
      <c r="S6627" s="378"/>
      <c r="T6627" s="372"/>
      <c r="U6627" s="372"/>
      <c r="V6627" s="372"/>
    </row>
    <row r="6628" spans="1:22">
      <c r="A6628" s="52"/>
      <c r="B6628" s="50">
        <f t="shared" si="111"/>
        <v>6606</v>
      </c>
      <c r="C6628" s="913"/>
      <c r="D6628" s="913"/>
      <c r="E6628" s="913"/>
      <c r="F6628" s="55"/>
      <c r="L6628" s="372"/>
      <c r="M6628" s="372"/>
      <c r="S6628" s="378"/>
      <c r="T6628" s="372"/>
      <c r="U6628" s="372"/>
      <c r="V6628" s="372"/>
    </row>
    <row r="6629" spans="1:22">
      <c r="A6629" s="52"/>
      <c r="B6629" s="50">
        <f t="shared" si="111"/>
        <v>6607</v>
      </c>
      <c r="C6629" s="913"/>
      <c r="D6629" s="913"/>
      <c r="E6629" s="913"/>
      <c r="F6629" s="55"/>
      <c r="L6629" s="372"/>
      <c r="M6629" s="372"/>
      <c r="S6629" s="378"/>
      <c r="T6629" s="372"/>
      <c r="U6629" s="372"/>
      <c r="V6629" s="372"/>
    </row>
    <row r="6630" spans="1:22">
      <c r="A6630" s="52"/>
      <c r="B6630" s="50">
        <f t="shared" si="111"/>
        <v>6608</v>
      </c>
      <c r="C6630" s="913"/>
      <c r="D6630" s="913"/>
      <c r="E6630" s="913"/>
      <c r="F6630" s="55"/>
      <c r="L6630" s="372"/>
      <c r="M6630" s="372"/>
      <c r="S6630" s="378"/>
      <c r="T6630" s="372"/>
      <c r="U6630" s="372"/>
      <c r="V6630" s="372"/>
    </row>
    <row r="6631" spans="1:22">
      <c r="A6631" s="52"/>
      <c r="B6631" s="50">
        <f t="shared" si="111"/>
        <v>6609</v>
      </c>
      <c r="C6631" s="913"/>
      <c r="D6631" s="913"/>
      <c r="E6631" s="913"/>
      <c r="F6631" s="55"/>
      <c r="L6631" s="372"/>
      <c r="M6631" s="372"/>
      <c r="S6631" s="378"/>
      <c r="T6631" s="372"/>
      <c r="U6631" s="372"/>
      <c r="V6631" s="372"/>
    </row>
    <row r="6632" spans="1:22">
      <c r="A6632" s="52"/>
      <c r="B6632" s="50">
        <f t="shared" si="111"/>
        <v>6610</v>
      </c>
      <c r="C6632" s="913"/>
      <c r="D6632" s="913"/>
      <c r="E6632" s="913"/>
      <c r="F6632" s="55"/>
      <c r="L6632" s="372"/>
      <c r="M6632" s="372"/>
      <c r="S6632" s="378"/>
      <c r="T6632" s="372"/>
      <c r="U6632" s="372"/>
      <c r="V6632" s="372"/>
    </row>
    <row r="6633" spans="1:22">
      <c r="A6633" s="52"/>
      <c r="B6633" s="50">
        <f t="shared" si="111"/>
        <v>6611</v>
      </c>
      <c r="C6633" s="913"/>
      <c r="D6633" s="913"/>
      <c r="E6633" s="913"/>
      <c r="F6633" s="55"/>
      <c r="L6633" s="372"/>
      <c r="M6633" s="372"/>
      <c r="S6633" s="378"/>
      <c r="T6633" s="372"/>
      <c r="U6633" s="372"/>
      <c r="V6633" s="372"/>
    </row>
    <row r="6634" spans="1:22">
      <c r="A6634" s="52"/>
      <c r="B6634" s="50">
        <f t="shared" si="111"/>
        <v>6612</v>
      </c>
      <c r="C6634" s="913"/>
      <c r="D6634" s="913"/>
      <c r="E6634" s="913"/>
      <c r="F6634" s="55"/>
      <c r="L6634" s="372"/>
      <c r="M6634" s="372"/>
      <c r="S6634" s="378"/>
      <c r="T6634" s="372"/>
      <c r="U6634" s="372"/>
      <c r="V6634" s="372"/>
    </row>
    <row r="6635" spans="1:22">
      <c r="A6635" s="52"/>
      <c r="B6635" s="50">
        <f t="shared" si="111"/>
        <v>6613</v>
      </c>
      <c r="C6635" s="913"/>
      <c r="D6635" s="913"/>
      <c r="E6635" s="913"/>
      <c r="F6635" s="55"/>
      <c r="L6635" s="372"/>
      <c r="M6635" s="372"/>
      <c r="S6635" s="378"/>
      <c r="T6635" s="372"/>
      <c r="U6635" s="372"/>
      <c r="V6635" s="372"/>
    </row>
    <row r="6636" spans="1:22">
      <c r="A6636" s="52"/>
      <c r="B6636" s="50">
        <f t="shared" si="111"/>
        <v>6614</v>
      </c>
      <c r="C6636" s="913"/>
      <c r="D6636" s="913"/>
      <c r="E6636" s="913"/>
      <c r="F6636" s="55"/>
      <c r="L6636" s="372"/>
      <c r="M6636" s="372"/>
      <c r="S6636" s="378"/>
      <c r="T6636" s="372"/>
      <c r="U6636" s="372"/>
      <c r="V6636" s="372"/>
    </row>
    <row r="6637" spans="1:22">
      <c r="A6637" s="52"/>
      <c r="B6637" s="50">
        <f t="shared" si="111"/>
        <v>6615</v>
      </c>
      <c r="C6637" s="913"/>
      <c r="D6637" s="913"/>
      <c r="E6637" s="913"/>
      <c r="F6637" s="55"/>
      <c r="L6637" s="372"/>
      <c r="M6637" s="372"/>
      <c r="S6637" s="378"/>
      <c r="T6637" s="372"/>
      <c r="U6637" s="372"/>
      <c r="V6637" s="372"/>
    </row>
    <row r="6638" spans="1:22">
      <c r="A6638" s="52"/>
      <c r="B6638" s="50">
        <f t="shared" si="111"/>
        <v>6616</v>
      </c>
      <c r="C6638" s="913"/>
      <c r="D6638" s="913"/>
      <c r="E6638" s="913"/>
      <c r="F6638" s="55"/>
      <c r="L6638" s="372"/>
      <c r="M6638" s="372"/>
      <c r="S6638" s="378"/>
      <c r="T6638" s="372"/>
      <c r="U6638" s="372"/>
      <c r="V6638" s="372"/>
    </row>
    <row r="6639" spans="1:22">
      <c r="A6639" s="52"/>
      <c r="B6639" s="50">
        <f t="shared" si="111"/>
        <v>6617</v>
      </c>
      <c r="C6639" s="913"/>
      <c r="D6639" s="913"/>
      <c r="E6639" s="913"/>
      <c r="F6639" s="55"/>
      <c r="L6639" s="372"/>
      <c r="M6639" s="372"/>
      <c r="S6639" s="378"/>
      <c r="T6639" s="372"/>
      <c r="U6639" s="372"/>
      <c r="V6639" s="372"/>
    </row>
    <row r="6640" spans="1:22">
      <c r="A6640" s="52"/>
      <c r="B6640" s="50">
        <f t="shared" si="111"/>
        <v>6618</v>
      </c>
      <c r="C6640" s="913"/>
      <c r="D6640" s="913"/>
      <c r="E6640" s="913"/>
      <c r="F6640" s="55"/>
      <c r="L6640" s="372"/>
      <c r="M6640" s="372"/>
      <c r="S6640" s="378"/>
      <c r="T6640" s="372"/>
      <c r="U6640" s="372"/>
      <c r="V6640" s="372"/>
    </row>
    <row r="6641" spans="1:22">
      <c r="A6641" s="52"/>
      <c r="B6641" s="50">
        <f t="shared" si="111"/>
        <v>6619</v>
      </c>
      <c r="C6641" s="913"/>
      <c r="D6641" s="913"/>
      <c r="E6641" s="913"/>
      <c r="F6641" s="55"/>
      <c r="L6641" s="372"/>
      <c r="M6641" s="372"/>
      <c r="S6641" s="378"/>
      <c r="T6641" s="372"/>
      <c r="U6641" s="372"/>
      <c r="V6641" s="372"/>
    </row>
    <row r="6642" spans="1:22">
      <c r="A6642" s="52"/>
      <c r="B6642" s="50">
        <f t="shared" si="111"/>
        <v>6620</v>
      </c>
      <c r="C6642" s="913"/>
      <c r="D6642" s="913"/>
      <c r="E6642" s="913"/>
      <c r="F6642" s="55"/>
      <c r="L6642" s="372"/>
      <c r="M6642" s="372"/>
      <c r="S6642" s="378"/>
      <c r="T6642" s="372"/>
      <c r="U6642" s="372"/>
      <c r="V6642" s="372"/>
    </row>
    <row r="6643" spans="1:22">
      <c r="A6643" s="52"/>
      <c r="B6643" s="50">
        <f t="shared" si="111"/>
        <v>6621</v>
      </c>
      <c r="C6643" s="913"/>
      <c r="D6643" s="913"/>
      <c r="E6643" s="913"/>
      <c r="F6643" s="55"/>
      <c r="L6643" s="372"/>
      <c r="M6643" s="372"/>
      <c r="S6643" s="378"/>
      <c r="T6643" s="372"/>
      <c r="U6643" s="372"/>
      <c r="V6643" s="372"/>
    </row>
    <row r="6644" spans="1:22">
      <c r="A6644" s="52"/>
      <c r="B6644" s="50">
        <f t="shared" si="111"/>
        <v>6622</v>
      </c>
      <c r="C6644" s="913"/>
      <c r="D6644" s="913"/>
      <c r="E6644" s="913"/>
      <c r="F6644" s="55"/>
      <c r="L6644" s="372"/>
      <c r="M6644" s="372"/>
      <c r="S6644" s="378"/>
      <c r="T6644" s="372"/>
      <c r="U6644" s="372"/>
      <c r="V6644" s="372"/>
    </row>
    <row r="6645" spans="1:22">
      <c r="A6645" s="52"/>
      <c r="B6645" s="50">
        <f t="shared" si="111"/>
        <v>6623</v>
      </c>
      <c r="C6645" s="913"/>
      <c r="D6645" s="913"/>
      <c r="E6645" s="913"/>
      <c r="F6645" s="55"/>
      <c r="L6645" s="372"/>
      <c r="M6645" s="372"/>
      <c r="S6645" s="378"/>
      <c r="T6645" s="372"/>
      <c r="U6645" s="372"/>
      <c r="V6645" s="372"/>
    </row>
    <row r="6646" spans="1:22">
      <c r="A6646" s="52"/>
      <c r="B6646" s="50">
        <f t="shared" si="111"/>
        <v>6624</v>
      </c>
      <c r="C6646" s="913"/>
      <c r="D6646" s="913"/>
      <c r="E6646" s="913"/>
      <c r="F6646" s="55"/>
      <c r="L6646" s="372"/>
      <c r="M6646" s="372"/>
      <c r="S6646" s="378"/>
      <c r="T6646" s="372"/>
      <c r="U6646" s="372"/>
      <c r="V6646" s="372"/>
    </row>
    <row r="6647" spans="1:22">
      <c r="A6647" s="52"/>
      <c r="B6647" s="50">
        <f t="shared" si="111"/>
        <v>6625</v>
      </c>
      <c r="C6647" s="913"/>
      <c r="D6647" s="913"/>
      <c r="E6647" s="913"/>
      <c r="F6647" s="55"/>
      <c r="L6647" s="372"/>
      <c r="M6647" s="372"/>
      <c r="S6647" s="378"/>
      <c r="T6647" s="372"/>
      <c r="U6647" s="372"/>
      <c r="V6647" s="372"/>
    </row>
    <row r="6648" spans="1:22">
      <c r="A6648" s="52"/>
      <c r="B6648" s="50">
        <f t="shared" si="111"/>
        <v>6626</v>
      </c>
      <c r="C6648" s="913"/>
      <c r="D6648" s="913"/>
      <c r="E6648" s="913"/>
      <c r="F6648" s="55"/>
      <c r="L6648" s="372"/>
      <c r="M6648" s="372"/>
      <c r="S6648" s="378"/>
      <c r="T6648" s="372"/>
      <c r="U6648" s="372"/>
      <c r="V6648" s="372"/>
    </row>
    <row r="6649" spans="1:22">
      <c r="A6649" s="52"/>
      <c r="B6649" s="50">
        <f t="shared" si="111"/>
        <v>6627</v>
      </c>
      <c r="C6649" s="913"/>
      <c r="D6649" s="913"/>
      <c r="E6649" s="913"/>
      <c r="F6649" s="55"/>
      <c r="L6649" s="372"/>
      <c r="M6649" s="372"/>
      <c r="S6649" s="378"/>
      <c r="T6649" s="372"/>
      <c r="U6649" s="372"/>
      <c r="V6649" s="372"/>
    </row>
    <row r="6650" spans="1:22">
      <c r="A6650" s="52"/>
      <c r="B6650" s="50">
        <f t="shared" si="111"/>
        <v>6628</v>
      </c>
      <c r="C6650" s="913"/>
      <c r="D6650" s="913"/>
      <c r="E6650" s="913"/>
      <c r="F6650" s="55"/>
      <c r="L6650" s="372"/>
      <c r="M6650" s="372"/>
      <c r="S6650" s="378"/>
      <c r="T6650" s="372"/>
      <c r="U6650" s="372"/>
      <c r="V6650" s="372"/>
    </row>
    <row r="6651" spans="1:22">
      <c r="A6651" s="52"/>
      <c r="B6651" s="50">
        <f t="shared" si="111"/>
        <v>6629</v>
      </c>
      <c r="C6651" s="913"/>
      <c r="D6651" s="913"/>
      <c r="E6651" s="913"/>
      <c r="F6651" s="55"/>
      <c r="L6651" s="372"/>
      <c r="M6651" s="372"/>
      <c r="S6651" s="378"/>
      <c r="T6651" s="372"/>
      <c r="U6651" s="372"/>
      <c r="V6651" s="372"/>
    </row>
    <row r="6652" spans="1:22">
      <c r="A6652" s="52"/>
      <c r="B6652" s="50">
        <f t="shared" si="111"/>
        <v>6630</v>
      </c>
      <c r="C6652" s="913"/>
      <c r="D6652" s="913"/>
      <c r="E6652" s="913"/>
      <c r="F6652" s="55"/>
      <c r="L6652" s="372"/>
      <c r="M6652" s="372"/>
      <c r="S6652" s="378"/>
      <c r="T6652" s="372"/>
      <c r="U6652" s="372"/>
      <c r="V6652" s="372"/>
    </row>
    <row r="6653" spans="1:22">
      <c r="A6653" s="52"/>
      <c r="B6653" s="50">
        <f t="shared" si="111"/>
        <v>6631</v>
      </c>
      <c r="C6653" s="913"/>
      <c r="D6653" s="913"/>
      <c r="E6653" s="913"/>
      <c r="F6653" s="55"/>
      <c r="L6653" s="372"/>
      <c r="M6653" s="372"/>
      <c r="S6653" s="378"/>
      <c r="T6653" s="372"/>
      <c r="U6653" s="372"/>
      <c r="V6653" s="372"/>
    </row>
    <row r="6654" spans="1:22">
      <c r="A6654" s="52"/>
      <c r="B6654" s="50">
        <f t="shared" si="111"/>
        <v>6632</v>
      </c>
      <c r="C6654" s="913"/>
      <c r="D6654" s="913"/>
      <c r="E6654" s="913"/>
      <c r="F6654" s="55"/>
      <c r="L6654" s="372"/>
      <c r="M6654" s="372"/>
      <c r="S6654" s="378"/>
      <c r="T6654" s="372"/>
      <c r="U6654" s="372"/>
      <c r="V6654" s="372"/>
    </row>
    <row r="6655" spans="1:22">
      <c r="A6655" s="52"/>
      <c r="B6655" s="50">
        <f t="shared" si="111"/>
        <v>6633</v>
      </c>
      <c r="C6655" s="913"/>
      <c r="D6655" s="913"/>
      <c r="E6655" s="913"/>
      <c r="F6655" s="55"/>
      <c r="L6655" s="372"/>
      <c r="M6655" s="372"/>
      <c r="S6655" s="378"/>
      <c r="T6655" s="372"/>
      <c r="U6655" s="372"/>
      <c r="V6655" s="372"/>
    </row>
    <row r="6656" spans="1:22">
      <c r="A6656" s="52"/>
      <c r="B6656" s="50">
        <f t="shared" si="111"/>
        <v>6634</v>
      </c>
      <c r="C6656" s="913"/>
      <c r="D6656" s="913"/>
      <c r="E6656" s="913"/>
      <c r="F6656" s="55"/>
      <c r="L6656" s="372"/>
      <c r="M6656" s="372"/>
      <c r="S6656" s="378"/>
      <c r="T6656" s="372"/>
      <c r="U6656" s="372"/>
      <c r="V6656" s="372"/>
    </row>
    <row r="6657" spans="1:22">
      <c r="A6657" s="52"/>
      <c r="B6657" s="50">
        <f t="shared" si="111"/>
        <v>6635</v>
      </c>
      <c r="C6657" s="913"/>
      <c r="D6657" s="913"/>
      <c r="E6657" s="913"/>
      <c r="F6657" s="55"/>
      <c r="L6657" s="372"/>
      <c r="M6657" s="372"/>
      <c r="S6657" s="378"/>
      <c r="T6657" s="372"/>
      <c r="U6657" s="372"/>
      <c r="V6657" s="372"/>
    </row>
    <row r="6658" spans="1:22">
      <c r="A6658" s="52"/>
      <c r="B6658" s="50">
        <f t="shared" si="111"/>
        <v>6636</v>
      </c>
      <c r="C6658" s="913"/>
      <c r="D6658" s="913"/>
      <c r="E6658" s="913"/>
      <c r="F6658" s="55"/>
      <c r="L6658" s="372"/>
      <c r="M6658" s="372"/>
      <c r="S6658" s="378"/>
      <c r="T6658" s="372"/>
      <c r="U6658" s="372"/>
      <c r="V6658" s="372"/>
    </row>
    <row r="6659" spans="1:22">
      <c r="A6659" s="52"/>
      <c r="B6659" s="50">
        <f t="shared" si="111"/>
        <v>6637</v>
      </c>
      <c r="C6659" s="913"/>
      <c r="D6659" s="913"/>
      <c r="E6659" s="913"/>
      <c r="F6659" s="55"/>
      <c r="L6659" s="372"/>
      <c r="M6659" s="372"/>
      <c r="S6659" s="378"/>
      <c r="T6659" s="372"/>
      <c r="U6659" s="372"/>
      <c r="V6659" s="372"/>
    </row>
    <row r="6660" spans="1:22">
      <c r="A6660" s="52"/>
      <c r="B6660" s="50">
        <f t="shared" si="111"/>
        <v>6638</v>
      </c>
      <c r="C6660" s="913"/>
      <c r="D6660" s="913"/>
      <c r="E6660" s="913"/>
      <c r="F6660" s="55"/>
      <c r="L6660" s="372"/>
      <c r="M6660" s="372"/>
      <c r="S6660" s="378"/>
      <c r="T6660" s="372"/>
      <c r="U6660" s="372"/>
      <c r="V6660" s="372"/>
    </row>
    <row r="6661" spans="1:22">
      <c r="A6661" s="52"/>
      <c r="B6661" s="50">
        <f t="shared" si="111"/>
        <v>6639</v>
      </c>
      <c r="C6661" s="913"/>
      <c r="D6661" s="913"/>
      <c r="E6661" s="913"/>
      <c r="F6661" s="55"/>
      <c r="L6661" s="372"/>
      <c r="M6661" s="372"/>
      <c r="S6661" s="378"/>
      <c r="T6661" s="372"/>
      <c r="U6661" s="372"/>
      <c r="V6661" s="372"/>
    </row>
    <row r="6662" spans="1:22">
      <c r="A6662" s="52"/>
      <c r="B6662" s="50">
        <f t="shared" si="111"/>
        <v>6640</v>
      </c>
      <c r="C6662" s="913"/>
      <c r="D6662" s="913"/>
      <c r="E6662" s="913"/>
      <c r="F6662" s="55"/>
      <c r="L6662" s="372"/>
      <c r="M6662" s="372"/>
      <c r="S6662" s="378"/>
      <c r="T6662" s="372"/>
      <c r="U6662" s="372"/>
      <c r="V6662" s="372"/>
    </row>
    <row r="6663" spans="1:22">
      <c r="A6663" s="52"/>
      <c r="B6663" s="50">
        <f t="shared" si="111"/>
        <v>6641</v>
      </c>
      <c r="C6663" s="913"/>
      <c r="D6663" s="913"/>
      <c r="E6663" s="913"/>
      <c r="F6663" s="55"/>
      <c r="L6663" s="372"/>
      <c r="M6663" s="372"/>
      <c r="S6663" s="378"/>
      <c r="T6663" s="372"/>
      <c r="U6663" s="372"/>
      <c r="V6663" s="372"/>
    </row>
    <row r="6664" spans="1:22">
      <c r="A6664" s="52"/>
      <c r="B6664" s="50">
        <f t="shared" si="111"/>
        <v>6642</v>
      </c>
      <c r="C6664" s="913"/>
      <c r="D6664" s="913"/>
      <c r="E6664" s="913"/>
      <c r="F6664" s="55"/>
      <c r="L6664" s="372"/>
      <c r="M6664" s="372"/>
      <c r="S6664" s="378"/>
      <c r="T6664" s="372"/>
      <c r="U6664" s="372"/>
      <c r="V6664" s="372"/>
    </row>
    <row r="6665" spans="1:22">
      <c r="A6665" s="52"/>
      <c r="B6665" s="50">
        <f t="shared" si="111"/>
        <v>6643</v>
      </c>
      <c r="C6665" s="913"/>
      <c r="D6665" s="913"/>
      <c r="E6665" s="913"/>
      <c r="F6665" s="55"/>
      <c r="L6665" s="372"/>
      <c r="M6665" s="372"/>
      <c r="S6665" s="378"/>
      <c r="T6665" s="372"/>
      <c r="U6665" s="372"/>
      <c r="V6665" s="372"/>
    </row>
    <row r="6666" spans="1:22">
      <c r="A6666" s="52"/>
      <c r="B6666" s="50">
        <f t="shared" si="111"/>
        <v>6644</v>
      </c>
      <c r="C6666" s="913"/>
      <c r="D6666" s="913"/>
      <c r="E6666" s="913"/>
      <c r="F6666" s="55"/>
      <c r="L6666" s="372"/>
      <c r="M6666" s="372"/>
      <c r="S6666" s="378"/>
      <c r="T6666" s="372"/>
      <c r="U6666" s="372"/>
      <c r="V6666" s="372"/>
    </row>
    <row r="6667" spans="1:22">
      <c r="A6667" s="52"/>
      <c r="B6667" s="50">
        <f t="shared" si="111"/>
        <v>6645</v>
      </c>
      <c r="C6667" s="913"/>
      <c r="D6667" s="913"/>
      <c r="E6667" s="913"/>
      <c r="F6667" s="55"/>
      <c r="L6667" s="372"/>
      <c r="M6667" s="372"/>
      <c r="S6667" s="378"/>
      <c r="T6667" s="372"/>
      <c r="U6667" s="372"/>
      <c r="V6667" s="372"/>
    </row>
    <row r="6668" spans="1:22">
      <c r="A6668" s="52"/>
      <c r="B6668" s="50">
        <f t="shared" si="111"/>
        <v>6646</v>
      </c>
      <c r="C6668" s="913"/>
      <c r="D6668" s="913"/>
      <c r="E6668" s="913"/>
      <c r="F6668" s="55"/>
      <c r="L6668" s="372"/>
      <c r="M6668" s="372"/>
      <c r="S6668" s="378"/>
      <c r="T6668" s="372"/>
      <c r="U6668" s="372"/>
      <c r="V6668" s="372"/>
    </row>
    <row r="6669" spans="1:22">
      <c r="A6669" s="52"/>
      <c r="B6669" s="50">
        <f t="shared" si="111"/>
        <v>6647</v>
      </c>
      <c r="C6669" s="913"/>
      <c r="D6669" s="913"/>
      <c r="E6669" s="913"/>
      <c r="F6669" s="55"/>
      <c r="L6669" s="372"/>
      <c r="M6669" s="372"/>
      <c r="S6669" s="378"/>
      <c r="T6669" s="372"/>
      <c r="U6669" s="372"/>
      <c r="V6669" s="372"/>
    </row>
    <row r="6670" spans="1:22">
      <c r="A6670" s="52"/>
      <c r="B6670" s="50">
        <f t="shared" si="111"/>
        <v>6648</v>
      </c>
      <c r="C6670" s="913"/>
      <c r="D6670" s="913"/>
      <c r="E6670" s="913"/>
      <c r="F6670" s="55"/>
      <c r="L6670" s="372"/>
      <c r="M6670" s="372"/>
      <c r="S6670" s="378"/>
      <c r="T6670" s="372"/>
      <c r="U6670" s="372"/>
      <c r="V6670" s="372"/>
    </row>
    <row r="6671" spans="1:22">
      <c r="A6671" s="52"/>
      <c r="B6671" s="50">
        <f t="shared" si="111"/>
        <v>6649</v>
      </c>
      <c r="C6671" s="913"/>
      <c r="D6671" s="913"/>
      <c r="E6671" s="913"/>
      <c r="F6671" s="55"/>
      <c r="L6671" s="372"/>
      <c r="M6671" s="372"/>
      <c r="S6671" s="378"/>
      <c r="T6671" s="372"/>
      <c r="U6671" s="372"/>
      <c r="V6671" s="372"/>
    </row>
    <row r="6672" spans="1:22">
      <c r="A6672" s="52"/>
      <c r="B6672" s="50">
        <f t="shared" si="111"/>
        <v>6650</v>
      </c>
      <c r="C6672" s="913"/>
      <c r="D6672" s="913"/>
      <c r="E6672" s="913"/>
      <c r="F6672" s="55"/>
      <c r="L6672" s="372"/>
      <c r="M6672" s="372"/>
      <c r="S6672" s="378"/>
      <c r="T6672" s="372"/>
      <c r="U6672" s="372"/>
      <c r="V6672" s="372"/>
    </row>
    <row r="6673" spans="1:22">
      <c r="A6673" s="52"/>
      <c r="B6673" s="50">
        <f t="shared" si="111"/>
        <v>6651</v>
      </c>
      <c r="C6673" s="913"/>
      <c r="D6673" s="913"/>
      <c r="E6673" s="913"/>
      <c r="F6673" s="55"/>
      <c r="L6673" s="372"/>
      <c r="M6673" s="372"/>
      <c r="S6673" s="378"/>
      <c r="T6673" s="372"/>
      <c r="U6673" s="372"/>
      <c r="V6673" s="372"/>
    </row>
    <row r="6674" spans="1:22">
      <c r="A6674" s="52"/>
      <c r="B6674" s="50">
        <f t="shared" si="111"/>
        <v>6652</v>
      </c>
      <c r="C6674" s="913"/>
      <c r="D6674" s="913"/>
      <c r="E6674" s="913"/>
      <c r="F6674" s="55"/>
      <c r="L6674" s="372"/>
      <c r="M6674" s="372"/>
      <c r="S6674" s="378"/>
      <c r="T6674" s="372"/>
      <c r="U6674" s="372"/>
      <c r="V6674" s="372"/>
    </row>
    <row r="6675" spans="1:22">
      <c r="A6675" s="52"/>
      <c r="B6675" s="50">
        <f t="shared" si="111"/>
        <v>6653</v>
      </c>
      <c r="C6675" s="913"/>
      <c r="D6675" s="913"/>
      <c r="E6675" s="913"/>
      <c r="F6675" s="55"/>
      <c r="L6675" s="372"/>
      <c r="M6675" s="372"/>
      <c r="S6675" s="378"/>
      <c r="T6675" s="372"/>
      <c r="U6675" s="372"/>
      <c r="V6675" s="372"/>
    </row>
    <row r="6676" spans="1:22">
      <c r="A6676" s="52"/>
      <c r="B6676" s="50">
        <f t="shared" si="111"/>
        <v>6654</v>
      </c>
      <c r="C6676" s="913"/>
      <c r="D6676" s="913"/>
      <c r="E6676" s="913"/>
      <c r="F6676" s="55"/>
      <c r="L6676" s="372"/>
      <c r="M6676" s="372"/>
      <c r="S6676" s="378"/>
      <c r="T6676" s="372"/>
      <c r="U6676" s="372"/>
      <c r="V6676" s="372"/>
    </row>
    <row r="6677" spans="1:22">
      <c r="A6677" s="52"/>
      <c r="B6677" s="50">
        <f t="shared" si="111"/>
        <v>6655</v>
      </c>
      <c r="C6677" s="913"/>
      <c r="D6677" s="913"/>
      <c r="E6677" s="913"/>
      <c r="F6677" s="55"/>
      <c r="L6677" s="372"/>
      <c r="M6677" s="372"/>
      <c r="S6677" s="378"/>
      <c r="T6677" s="372"/>
      <c r="U6677" s="372"/>
      <c r="V6677" s="372"/>
    </row>
    <row r="6678" spans="1:22">
      <c r="A6678" s="52"/>
      <c r="B6678" s="50">
        <f t="shared" si="111"/>
        <v>6656</v>
      </c>
      <c r="C6678" s="913"/>
      <c r="D6678" s="913"/>
      <c r="E6678" s="913"/>
      <c r="F6678" s="55"/>
      <c r="L6678" s="372"/>
      <c r="M6678" s="372"/>
      <c r="S6678" s="378"/>
      <c r="T6678" s="372"/>
      <c r="U6678" s="372"/>
      <c r="V6678" s="372"/>
    </row>
    <row r="6679" spans="1:22">
      <c r="A6679" s="52"/>
      <c r="B6679" s="50">
        <f t="shared" si="111"/>
        <v>6657</v>
      </c>
      <c r="C6679" s="913"/>
      <c r="D6679" s="913"/>
      <c r="E6679" s="913"/>
      <c r="F6679" s="55"/>
      <c r="L6679" s="372"/>
      <c r="M6679" s="372"/>
      <c r="S6679" s="378"/>
      <c r="T6679" s="372"/>
      <c r="U6679" s="372"/>
      <c r="V6679" s="372"/>
    </row>
    <row r="6680" spans="1:22">
      <c r="A6680" s="52"/>
      <c r="B6680" s="50">
        <f t="shared" si="111"/>
        <v>6658</v>
      </c>
      <c r="C6680" s="913"/>
      <c r="D6680" s="913"/>
      <c r="E6680" s="913"/>
      <c r="F6680" s="55"/>
      <c r="L6680" s="372"/>
      <c r="M6680" s="372"/>
      <c r="S6680" s="378"/>
      <c r="T6680" s="372"/>
      <c r="U6680" s="372"/>
      <c r="V6680" s="372"/>
    </row>
    <row r="6681" spans="1:22">
      <c r="A6681" s="52"/>
      <c r="B6681" s="50">
        <f t="shared" ref="B6681:B6744" si="112">B6680+1</f>
        <v>6659</v>
      </c>
      <c r="C6681" s="913"/>
      <c r="D6681" s="913"/>
      <c r="E6681" s="913"/>
      <c r="F6681" s="55"/>
      <c r="L6681" s="372"/>
      <c r="M6681" s="372"/>
      <c r="S6681" s="378"/>
      <c r="T6681" s="372"/>
      <c r="U6681" s="372"/>
      <c r="V6681" s="372"/>
    </row>
    <row r="6682" spans="1:22">
      <c r="A6682" s="52"/>
      <c r="B6682" s="50">
        <f t="shared" si="112"/>
        <v>6660</v>
      </c>
      <c r="C6682" s="913"/>
      <c r="D6682" s="913"/>
      <c r="E6682" s="913"/>
      <c r="F6682" s="55"/>
      <c r="L6682" s="372"/>
      <c r="M6682" s="372"/>
      <c r="S6682" s="378"/>
      <c r="T6682" s="372"/>
      <c r="U6682" s="372"/>
      <c r="V6682" s="372"/>
    </row>
    <row r="6683" spans="1:22">
      <c r="A6683" s="52"/>
      <c r="B6683" s="50">
        <f t="shared" si="112"/>
        <v>6661</v>
      </c>
      <c r="C6683" s="913"/>
      <c r="D6683" s="913"/>
      <c r="E6683" s="913"/>
      <c r="F6683" s="55"/>
      <c r="L6683" s="372"/>
      <c r="M6683" s="372"/>
      <c r="S6683" s="378"/>
      <c r="T6683" s="372"/>
      <c r="U6683" s="372"/>
      <c r="V6683" s="372"/>
    </row>
    <row r="6684" spans="1:22">
      <c r="A6684" s="52"/>
      <c r="B6684" s="50">
        <f t="shared" si="112"/>
        <v>6662</v>
      </c>
      <c r="C6684" s="913"/>
      <c r="D6684" s="913"/>
      <c r="E6684" s="913"/>
      <c r="F6684" s="55"/>
      <c r="L6684" s="372"/>
      <c r="M6684" s="372"/>
      <c r="S6684" s="378"/>
      <c r="T6684" s="372"/>
      <c r="U6684" s="372"/>
      <c r="V6684" s="372"/>
    </row>
    <row r="6685" spans="1:22">
      <c r="A6685" s="52"/>
      <c r="B6685" s="50">
        <f t="shared" si="112"/>
        <v>6663</v>
      </c>
      <c r="C6685" s="913"/>
      <c r="D6685" s="913"/>
      <c r="E6685" s="913"/>
      <c r="F6685" s="55"/>
      <c r="L6685" s="372"/>
      <c r="M6685" s="372"/>
      <c r="S6685" s="378"/>
      <c r="T6685" s="372"/>
      <c r="U6685" s="372"/>
      <c r="V6685" s="372"/>
    </row>
    <row r="6686" spans="1:22">
      <c r="A6686" s="52"/>
      <c r="B6686" s="50">
        <f t="shared" si="112"/>
        <v>6664</v>
      </c>
      <c r="C6686" s="913"/>
      <c r="D6686" s="913"/>
      <c r="E6686" s="913"/>
      <c r="F6686" s="55"/>
      <c r="L6686" s="372"/>
      <c r="M6686" s="372"/>
      <c r="S6686" s="378"/>
      <c r="T6686" s="372"/>
      <c r="U6686" s="372"/>
      <c r="V6686" s="372"/>
    </row>
    <row r="6687" spans="1:22">
      <c r="A6687" s="52"/>
      <c r="B6687" s="50">
        <f t="shared" si="112"/>
        <v>6665</v>
      </c>
      <c r="C6687" s="913"/>
      <c r="D6687" s="913"/>
      <c r="E6687" s="913"/>
      <c r="F6687" s="55"/>
      <c r="L6687" s="372"/>
      <c r="M6687" s="372"/>
      <c r="S6687" s="378"/>
      <c r="T6687" s="372"/>
      <c r="U6687" s="372"/>
      <c r="V6687" s="372"/>
    </row>
    <row r="6688" spans="1:22">
      <c r="A6688" s="52"/>
      <c r="B6688" s="50">
        <f t="shared" si="112"/>
        <v>6666</v>
      </c>
      <c r="C6688" s="913"/>
      <c r="D6688" s="913"/>
      <c r="E6688" s="913"/>
      <c r="F6688" s="55"/>
      <c r="L6688" s="372"/>
      <c r="M6688" s="372"/>
      <c r="S6688" s="378"/>
      <c r="T6688" s="372"/>
      <c r="U6688" s="372"/>
      <c r="V6688" s="372"/>
    </row>
    <row r="6689" spans="1:22">
      <c r="A6689" s="52"/>
      <c r="B6689" s="50">
        <f t="shared" si="112"/>
        <v>6667</v>
      </c>
      <c r="C6689" s="913"/>
      <c r="D6689" s="913"/>
      <c r="E6689" s="913"/>
      <c r="F6689" s="55"/>
      <c r="L6689" s="372"/>
      <c r="M6689" s="372"/>
      <c r="S6689" s="378"/>
      <c r="T6689" s="372"/>
      <c r="U6689" s="372"/>
      <c r="V6689" s="372"/>
    </row>
    <row r="6690" spans="1:22">
      <c r="A6690" s="52"/>
      <c r="B6690" s="50">
        <f t="shared" si="112"/>
        <v>6668</v>
      </c>
      <c r="C6690" s="913"/>
      <c r="D6690" s="913"/>
      <c r="E6690" s="913"/>
      <c r="F6690" s="55"/>
      <c r="L6690" s="372"/>
      <c r="M6690" s="372"/>
      <c r="S6690" s="378"/>
      <c r="T6690" s="372"/>
      <c r="U6690" s="372"/>
      <c r="V6690" s="372"/>
    </row>
    <row r="6691" spans="1:22">
      <c r="A6691" s="52"/>
      <c r="B6691" s="50">
        <f t="shared" si="112"/>
        <v>6669</v>
      </c>
      <c r="C6691" s="913"/>
      <c r="D6691" s="913"/>
      <c r="E6691" s="913"/>
      <c r="F6691" s="55"/>
      <c r="L6691" s="372"/>
      <c r="M6691" s="372"/>
      <c r="S6691" s="378"/>
      <c r="T6691" s="372"/>
      <c r="U6691" s="372"/>
      <c r="V6691" s="372"/>
    </row>
    <row r="6692" spans="1:22">
      <c r="A6692" s="52"/>
      <c r="B6692" s="50">
        <f t="shared" si="112"/>
        <v>6670</v>
      </c>
      <c r="C6692" s="913"/>
      <c r="D6692" s="913"/>
      <c r="E6692" s="913"/>
      <c r="F6692" s="55"/>
      <c r="L6692" s="372"/>
      <c r="M6692" s="372"/>
      <c r="S6692" s="378"/>
      <c r="T6692" s="372"/>
      <c r="U6692" s="372"/>
      <c r="V6692" s="372"/>
    </row>
    <row r="6693" spans="1:22">
      <c r="A6693" s="52"/>
      <c r="B6693" s="50">
        <f t="shared" si="112"/>
        <v>6671</v>
      </c>
      <c r="C6693" s="913"/>
      <c r="D6693" s="913"/>
      <c r="E6693" s="913"/>
      <c r="F6693" s="55"/>
      <c r="L6693" s="372"/>
      <c r="M6693" s="372"/>
      <c r="S6693" s="378"/>
      <c r="T6693" s="372"/>
      <c r="U6693" s="372"/>
      <c r="V6693" s="372"/>
    </row>
    <row r="6694" spans="1:22">
      <c r="A6694" s="52"/>
      <c r="B6694" s="50">
        <f t="shared" si="112"/>
        <v>6672</v>
      </c>
      <c r="C6694" s="913"/>
      <c r="D6694" s="913"/>
      <c r="E6694" s="913"/>
      <c r="F6694" s="55"/>
      <c r="L6694" s="372"/>
      <c r="M6694" s="372"/>
      <c r="S6694" s="378"/>
      <c r="T6694" s="372"/>
      <c r="U6694" s="372"/>
      <c r="V6694" s="372"/>
    </row>
    <row r="6695" spans="1:22">
      <c r="A6695" s="52"/>
      <c r="B6695" s="50">
        <f t="shared" si="112"/>
        <v>6673</v>
      </c>
      <c r="C6695" s="913"/>
      <c r="D6695" s="913"/>
      <c r="E6695" s="913"/>
      <c r="F6695" s="55"/>
      <c r="L6695" s="372"/>
      <c r="M6695" s="372"/>
      <c r="S6695" s="378"/>
      <c r="T6695" s="372"/>
      <c r="U6695" s="372"/>
      <c r="V6695" s="372"/>
    </row>
    <row r="6696" spans="1:22">
      <c r="A6696" s="52"/>
      <c r="B6696" s="50">
        <f t="shared" si="112"/>
        <v>6674</v>
      </c>
      <c r="C6696" s="913"/>
      <c r="D6696" s="913"/>
      <c r="E6696" s="913"/>
      <c r="F6696" s="55"/>
      <c r="L6696" s="372"/>
      <c r="M6696" s="372"/>
      <c r="S6696" s="378"/>
      <c r="T6696" s="372"/>
      <c r="U6696" s="372"/>
      <c r="V6696" s="372"/>
    </row>
    <row r="6697" spans="1:22">
      <c r="A6697" s="52"/>
      <c r="B6697" s="50">
        <f t="shared" si="112"/>
        <v>6675</v>
      </c>
      <c r="C6697" s="913"/>
      <c r="D6697" s="913"/>
      <c r="E6697" s="913"/>
      <c r="F6697" s="55"/>
      <c r="L6697" s="372"/>
      <c r="M6697" s="372"/>
      <c r="S6697" s="378"/>
      <c r="T6697" s="372"/>
      <c r="U6697" s="372"/>
      <c r="V6697" s="372"/>
    </row>
    <row r="6698" spans="1:22">
      <c r="A6698" s="52"/>
      <c r="B6698" s="50">
        <f t="shared" si="112"/>
        <v>6676</v>
      </c>
      <c r="C6698" s="913"/>
      <c r="D6698" s="913"/>
      <c r="E6698" s="913"/>
      <c r="F6698" s="55"/>
      <c r="L6698" s="372"/>
      <c r="M6698" s="372"/>
      <c r="S6698" s="378"/>
      <c r="T6698" s="372"/>
      <c r="U6698" s="372"/>
      <c r="V6698" s="372"/>
    </row>
    <row r="6699" spans="1:22">
      <c r="A6699" s="52"/>
      <c r="B6699" s="50">
        <f t="shared" si="112"/>
        <v>6677</v>
      </c>
      <c r="C6699" s="913"/>
      <c r="D6699" s="913"/>
      <c r="E6699" s="913"/>
      <c r="F6699" s="55"/>
      <c r="L6699" s="372"/>
      <c r="M6699" s="372"/>
      <c r="S6699" s="378"/>
      <c r="T6699" s="372"/>
      <c r="U6699" s="372"/>
      <c r="V6699" s="372"/>
    </row>
    <row r="6700" spans="1:22">
      <c r="A6700" s="52"/>
      <c r="B6700" s="50">
        <f t="shared" si="112"/>
        <v>6678</v>
      </c>
      <c r="C6700" s="913"/>
      <c r="D6700" s="913"/>
      <c r="E6700" s="913"/>
      <c r="F6700" s="55"/>
      <c r="L6700" s="372"/>
      <c r="M6700" s="372"/>
      <c r="S6700" s="378"/>
      <c r="T6700" s="372"/>
      <c r="U6700" s="372"/>
      <c r="V6700" s="372"/>
    </row>
    <row r="6701" spans="1:22">
      <c r="A6701" s="52"/>
      <c r="B6701" s="50">
        <f t="shared" si="112"/>
        <v>6679</v>
      </c>
      <c r="C6701" s="913"/>
      <c r="D6701" s="913"/>
      <c r="E6701" s="913"/>
      <c r="F6701" s="55"/>
      <c r="L6701" s="372"/>
      <c r="M6701" s="372"/>
      <c r="S6701" s="378"/>
      <c r="T6701" s="372"/>
      <c r="U6701" s="372"/>
      <c r="V6701" s="372"/>
    </row>
    <row r="6702" spans="1:22">
      <c r="A6702" s="52"/>
      <c r="B6702" s="50">
        <f t="shared" si="112"/>
        <v>6680</v>
      </c>
      <c r="C6702" s="913"/>
      <c r="D6702" s="913"/>
      <c r="E6702" s="913"/>
      <c r="F6702" s="55"/>
      <c r="L6702" s="372"/>
      <c r="M6702" s="372"/>
      <c r="S6702" s="378"/>
      <c r="T6702" s="372"/>
      <c r="U6702" s="372"/>
      <c r="V6702" s="372"/>
    </row>
    <row r="6703" spans="1:22">
      <c r="A6703" s="52"/>
      <c r="B6703" s="50">
        <f t="shared" si="112"/>
        <v>6681</v>
      </c>
      <c r="C6703" s="913"/>
      <c r="D6703" s="913"/>
      <c r="E6703" s="913"/>
      <c r="F6703" s="55"/>
      <c r="L6703" s="372"/>
      <c r="M6703" s="372"/>
      <c r="S6703" s="378"/>
      <c r="T6703" s="372"/>
      <c r="U6703" s="372"/>
      <c r="V6703" s="372"/>
    </row>
    <row r="6704" spans="1:22">
      <c r="A6704" s="52"/>
      <c r="B6704" s="50">
        <f t="shared" si="112"/>
        <v>6682</v>
      </c>
      <c r="C6704" s="913"/>
      <c r="D6704" s="913"/>
      <c r="E6704" s="913"/>
      <c r="F6704" s="55"/>
      <c r="L6704" s="372"/>
      <c r="M6704" s="372"/>
      <c r="S6704" s="378"/>
      <c r="T6704" s="372"/>
      <c r="U6704" s="372"/>
      <c r="V6704" s="372"/>
    </row>
    <row r="6705" spans="1:22">
      <c r="A6705" s="52"/>
      <c r="B6705" s="50">
        <f t="shared" si="112"/>
        <v>6683</v>
      </c>
      <c r="C6705" s="913"/>
      <c r="D6705" s="913"/>
      <c r="E6705" s="913"/>
      <c r="F6705" s="55"/>
      <c r="L6705" s="372"/>
      <c r="M6705" s="372"/>
      <c r="S6705" s="378"/>
      <c r="T6705" s="372"/>
      <c r="U6705" s="372"/>
      <c r="V6705" s="372"/>
    </row>
    <row r="6706" spans="1:22">
      <c r="A6706" s="52"/>
      <c r="B6706" s="50">
        <f t="shared" si="112"/>
        <v>6684</v>
      </c>
      <c r="C6706" s="913"/>
      <c r="D6706" s="913"/>
      <c r="E6706" s="913"/>
      <c r="F6706" s="55"/>
      <c r="L6706" s="372"/>
      <c r="M6706" s="372"/>
      <c r="S6706" s="378"/>
      <c r="T6706" s="372"/>
      <c r="U6706" s="372"/>
      <c r="V6706" s="372"/>
    </row>
    <row r="6707" spans="1:22">
      <c r="A6707" s="52"/>
      <c r="B6707" s="50">
        <f t="shared" si="112"/>
        <v>6685</v>
      </c>
      <c r="C6707" s="913"/>
      <c r="D6707" s="913"/>
      <c r="E6707" s="913"/>
      <c r="F6707" s="55"/>
      <c r="L6707" s="372"/>
      <c r="M6707" s="372"/>
      <c r="S6707" s="378"/>
      <c r="T6707" s="372"/>
      <c r="U6707" s="372"/>
      <c r="V6707" s="372"/>
    </row>
    <row r="6708" spans="1:22">
      <c r="A6708" s="52"/>
      <c r="B6708" s="50">
        <f t="shared" si="112"/>
        <v>6686</v>
      </c>
      <c r="C6708" s="913"/>
      <c r="D6708" s="913"/>
      <c r="E6708" s="913"/>
      <c r="F6708" s="55"/>
      <c r="L6708" s="372"/>
      <c r="M6708" s="372"/>
      <c r="S6708" s="378"/>
      <c r="T6708" s="372"/>
      <c r="U6708" s="372"/>
      <c r="V6708" s="372"/>
    </row>
    <row r="6709" spans="1:22">
      <c r="A6709" s="52"/>
      <c r="B6709" s="50">
        <f t="shared" si="112"/>
        <v>6687</v>
      </c>
      <c r="C6709" s="913"/>
      <c r="D6709" s="913"/>
      <c r="E6709" s="913"/>
      <c r="F6709" s="55"/>
      <c r="L6709" s="372"/>
      <c r="M6709" s="372"/>
      <c r="S6709" s="378"/>
      <c r="T6709" s="372"/>
      <c r="U6709" s="372"/>
      <c r="V6709" s="372"/>
    </row>
    <row r="6710" spans="1:22">
      <c r="A6710" s="52"/>
      <c r="B6710" s="50">
        <f t="shared" si="112"/>
        <v>6688</v>
      </c>
      <c r="C6710" s="913"/>
      <c r="D6710" s="913"/>
      <c r="E6710" s="913"/>
      <c r="F6710" s="55"/>
      <c r="L6710" s="372"/>
      <c r="M6710" s="372"/>
      <c r="S6710" s="378"/>
      <c r="T6710" s="372"/>
      <c r="U6710" s="372"/>
      <c r="V6710" s="372"/>
    </row>
    <row r="6711" spans="1:22">
      <c r="A6711" s="52"/>
      <c r="B6711" s="50">
        <f t="shared" si="112"/>
        <v>6689</v>
      </c>
      <c r="C6711" s="913"/>
      <c r="D6711" s="913"/>
      <c r="E6711" s="913"/>
      <c r="F6711" s="55"/>
      <c r="L6711" s="372"/>
      <c r="M6711" s="372"/>
      <c r="S6711" s="378"/>
      <c r="T6711" s="372"/>
      <c r="U6711" s="372"/>
      <c r="V6711" s="372"/>
    </row>
    <row r="6712" spans="1:22">
      <c r="A6712" s="52"/>
      <c r="B6712" s="50">
        <f t="shared" si="112"/>
        <v>6690</v>
      </c>
      <c r="C6712" s="913"/>
      <c r="D6712" s="913"/>
      <c r="E6712" s="913"/>
      <c r="F6712" s="55"/>
      <c r="L6712" s="372"/>
      <c r="M6712" s="372"/>
      <c r="S6712" s="378"/>
      <c r="T6712" s="372"/>
      <c r="U6712" s="372"/>
      <c r="V6712" s="372"/>
    </row>
    <row r="6713" spans="1:22">
      <c r="A6713" s="52"/>
      <c r="B6713" s="50">
        <f t="shared" si="112"/>
        <v>6691</v>
      </c>
      <c r="C6713" s="913"/>
      <c r="D6713" s="913"/>
      <c r="E6713" s="913"/>
      <c r="F6713" s="55"/>
      <c r="L6713" s="372"/>
      <c r="M6713" s="372"/>
      <c r="S6713" s="378"/>
      <c r="T6713" s="372"/>
      <c r="U6713" s="372"/>
      <c r="V6713" s="372"/>
    </row>
    <row r="6714" spans="1:22">
      <c r="A6714" s="52"/>
      <c r="B6714" s="50">
        <f t="shared" si="112"/>
        <v>6692</v>
      </c>
      <c r="C6714" s="913"/>
      <c r="D6714" s="913"/>
      <c r="E6714" s="913"/>
      <c r="F6714" s="55"/>
      <c r="L6714" s="372"/>
      <c r="M6714" s="372"/>
      <c r="S6714" s="378"/>
      <c r="T6714" s="372"/>
      <c r="U6714" s="372"/>
      <c r="V6714" s="372"/>
    </row>
    <row r="6715" spans="1:22">
      <c r="A6715" s="52"/>
      <c r="B6715" s="50">
        <f t="shared" si="112"/>
        <v>6693</v>
      </c>
      <c r="C6715" s="913"/>
      <c r="D6715" s="913"/>
      <c r="E6715" s="913"/>
      <c r="F6715" s="55"/>
      <c r="L6715" s="372"/>
      <c r="M6715" s="372"/>
      <c r="S6715" s="378"/>
      <c r="T6715" s="372"/>
      <c r="U6715" s="372"/>
      <c r="V6715" s="372"/>
    </row>
    <row r="6716" spans="1:22">
      <c r="A6716" s="52"/>
      <c r="B6716" s="50">
        <f t="shared" si="112"/>
        <v>6694</v>
      </c>
      <c r="C6716" s="913"/>
      <c r="D6716" s="913"/>
      <c r="E6716" s="913"/>
      <c r="F6716" s="55"/>
      <c r="L6716" s="372"/>
      <c r="M6716" s="372"/>
      <c r="S6716" s="378"/>
      <c r="T6716" s="372"/>
      <c r="U6716" s="372"/>
      <c r="V6716" s="372"/>
    </row>
    <row r="6717" spans="1:22">
      <c r="A6717" s="52"/>
      <c r="B6717" s="50">
        <f t="shared" si="112"/>
        <v>6695</v>
      </c>
      <c r="C6717" s="913"/>
      <c r="D6717" s="913"/>
      <c r="E6717" s="913"/>
      <c r="F6717" s="55"/>
      <c r="L6717" s="372"/>
      <c r="M6717" s="372"/>
      <c r="S6717" s="378"/>
      <c r="T6717" s="372"/>
      <c r="U6717" s="372"/>
      <c r="V6717" s="372"/>
    </row>
    <row r="6718" spans="1:22">
      <c r="A6718" s="52"/>
      <c r="B6718" s="50">
        <f t="shared" si="112"/>
        <v>6696</v>
      </c>
      <c r="C6718" s="913"/>
      <c r="D6718" s="913"/>
      <c r="E6718" s="913"/>
      <c r="F6718" s="55"/>
      <c r="L6718" s="372"/>
      <c r="M6718" s="372"/>
      <c r="S6718" s="378"/>
      <c r="T6718" s="372"/>
      <c r="U6718" s="372"/>
      <c r="V6718" s="372"/>
    </row>
    <row r="6719" spans="1:22">
      <c r="A6719" s="52"/>
      <c r="B6719" s="50">
        <f t="shared" si="112"/>
        <v>6697</v>
      </c>
      <c r="C6719" s="913"/>
      <c r="D6719" s="913"/>
      <c r="E6719" s="913"/>
      <c r="F6719" s="55"/>
      <c r="L6719" s="372"/>
      <c r="M6719" s="372"/>
      <c r="S6719" s="378"/>
      <c r="T6719" s="372"/>
      <c r="U6719" s="372"/>
      <c r="V6719" s="372"/>
    </row>
    <row r="6720" spans="1:22">
      <c r="A6720" s="52"/>
      <c r="B6720" s="50">
        <f t="shared" si="112"/>
        <v>6698</v>
      </c>
      <c r="C6720" s="913"/>
      <c r="D6720" s="913"/>
      <c r="E6720" s="913"/>
      <c r="F6720" s="55"/>
      <c r="L6720" s="372"/>
      <c r="M6720" s="372"/>
      <c r="S6720" s="378"/>
      <c r="T6720" s="372"/>
      <c r="U6720" s="372"/>
      <c r="V6720" s="372"/>
    </row>
    <row r="6721" spans="1:22">
      <c r="A6721" s="52"/>
      <c r="B6721" s="50">
        <f t="shared" si="112"/>
        <v>6699</v>
      </c>
      <c r="C6721" s="913"/>
      <c r="D6721" s="913"/>
      <c r="E6721" s="913"/>
      <c r="F6721" s="55"/>
      <c r="L6721" s="372"/>
      <c r="M6721" s="372"/>
      <c r="S6721" s="378"/>
      <c r="T6721" s="372"/>
      <c r="U6721" s="372"/>
      <c r="V6721" s="372"/>
    </row>
    <row r="6722" spans="1:22">
      <c r="A6722" s="52"/>
      <c r="B6722" s="50">
        <f t="shared" si="112"/>
        <v>6700</v>
      </c>
      <c r="C6722" s="913"/>
      <c r="D6722" s="913"/>
      <c r="E6722" s="913"/>
      <c r="F6722" s="55"/>
      <c r="L6722" s="372"/>
      <c r="M6722" s="372"/>
      <c r="S6722" s="378"/>
      <c r="T6722" s="372"/>
      <c r="U6722" s="372"/>
      <c r="V6722" s="372"/>
    </row>
    <row r="6723" spans="1:22">
      <c r="A6723" s="52"/>
      <c r="B6723" s="50">
        <f t="shared" si="112"/>
        <v>6701</v>
      </c>
      <c r="C6723" s="913"/>
      <c r="D6723" s="913"/>
      <c r="E6723" s="913"/>
      <c r="F6723" s="55"/>
      <c r="L6723" s="372"/>
      <c r="M6723" s="372"/>
      <c r="S6723" s="378"/>
      <c r="T6723" s="372"/>
      <c r="U6723" s="372"/>
      <c r="V6723" s="372"/>
    </row>
    <row r="6724" spans="1:22">
      <c r="A6724" s="52"/>
      <c r="B6724" s="50">
        <f t="shared" si="112"/>
        <v>6702</v>
      </c>
      <c r="C6724" s="913"/>
      <c r="D6724" s="913"/>
      <c r="E6724" s="913"/>
      <c r="F6724" s="55"/>
      <c r="L6724" s="372"/>
      <c r="M6724" s="372"/>
      <c r="S6724" s="378"/>
      <c r="T6724" s="372"/>
      <c r="U6724" s="372"/>
      <c r="V6724" s="372"/>
    </row>
    <row r="6725" spans="1:22">
      <c r="A6725" s="52"/>
      <c r="B6725" s="50">
        <f t="shared" si="112"/>
        <v>6703</v>
      </c>
      <c r="C6725" s="913"/>
      <c r="D6725" s="913"/>
      <c r="E6725" s="913"/>
      <c r="F6725" s="55"/>
      <c r="L6725" s="372"/>
      <c r="M6725" s="372"/>
      <c r="S6725" s="378"/>
      <c r="T6725" s="372"/>
      <c r="U6725" s="372"/>
      <c r="V6725" s="372"/>
    </row>
    <row r="6726" spans="1:22">
      <c r="A6726" s="52"/>
      <c r="B6726" s="50">
        <f t="shared" si="112"/>
        <v>6704</v>
      </c>
      <c r="C6726" s="913"/>
      <c r="D6726" s="913"/>
      <c r="E6726" s="913"/>
      <c r="F6726" s="55"/>
      <c r="L6726" s="372"/>
      <c r="M6726" s="372"/>
      <c r="S6726" s="378"/>
      <c r="T6726" s="372"/>
      <c r="U6726" s="372"/>
      <c r="V6726" s="372"/>
    </row>
    <row r="6727" spans="1:22">
      <c r="A6727" s="52"/>
      <c r="B6727" s="50">
        <f t="shared" si="112"/>
        <v>6705</v>
      </c>
      <c r="C6727" s="913"/>
      <c r="D6727" s="913"/>
      <c r="E6727" s="913"/>
      <c r="F6727" s="55"/>
      <c r="L6727" s="372"/>
      <c r="M6727" s="372"/>
      <c r="S6727" s="378"/>
      <c r="T6727" s="372"/>
      <c r="U6727" s="372"/>
      <c r="V6727" s="372"/>
    </row>
    <row r="6728" spans="1:22">
      <c r="A6728" s="52"/>
      <c r="B6728" s="50">
        <f t="shared" si="112"/>
        <v>6706</v>
      </c>
      <c r="C6728" s="913"/>
      <c r="D6728" s="913"/>
      <c r="E6728" s="913"/>
      <c r="F6728" s="55"/>
      <c r="L6728" s="372"/>
      <c r="M6728" s="372"/>
      <c r="S6728" s="378"/>
      <c r="T6728" s="372"/>
      <c r="U6728" s="372"/>
      <c r="V6728" s="372"/>
    </row>
    <row r="6729" spans="1:22">
      <c r="A6729" s="52"/>
      <c r="B6729" s="50">
        <f t="shared" si="112"/>
        <v>6707</v>
      </c>
      <c r="C6729" s="913"/>
      <c r="D6729" s="913"/>
      <c r="E6729" s="913"/>
      <c r="F6729" s="55"/>
      <c r="L6729" s="372"/>
      <c r="M6729" s="372"/>
      <c r="S6729" s="378"/>
      <c r="T6729" s="372"/>
      <c r="U6729" s="372"/>
      <c r="V6729" s="372"/>
    </row>
    <row r="6730" spans="1:22">
      <c r="A6730" s="52"/>
      <c r="B6730" s="50">
        <f t="shared" si="112"/>
        <v>6708</v>
      </c>
      <c r="C6730" s="913"/>
      <c r="D6730" s="913"/>
      <c r="E6730" s="913"/>
      <c r="F6730" s="55"/>
      <c r="L6730" s="372"/>
      <c r="M6730" s="372"/>
      <c r="S6730" s="378"/>
      <c r="T6730" s="372"/>
      <c r="U6730" s="372"/>
      <c r="V6730" s="372"/>
    </row>
    <row r="6731" spans="1:22">
      <c r="A6731" s="52"/>
      <c r="B6731" s="50">
        <f t="shared" si="112"/>
        <v>6709</v>
      </c>
      <c r="C6731" s="913"/>
      <c r="D6731" s="913"/>
      <c r="E6731" s="913"/>
      <c r="F6731" s="55"/>
      <c r="L6731" s="372"/>
      <c r="M6731" s="372"/>
      <c r="S6731" s="378"/>
      <c r="T6731" s="372"/>
      <c r="U6731" s="372"/>
      <c r="V6731" s="372"/>
    </row>
    <row r="6732" spans="1:22">
      <c r="A6732" s="52"/>
      <c r="B6732" s="50">
        <f t="shared" si="112"/>
        <v>6710</v>
      </c>
      <c r="C6732" s="913"/>
      <c r="D6732" s="913"/>
      <c r="E6732" s="913"/>
      <c r="F6732" s="55"/>
      <c r="L6732" s="372"/>
      <c r="M6732" s="372"/>
      <c r="S6732" s="378"/>
      <c r="T6732" s="372"/>
      <c r="U6732" s="372"/>
      <c r="V6732" s="372"/>
    </row>
    <row r="6733" spans="1:22">
      <c r="A6733" s="52"/>
      <c r="B6733" s="50">
        <f t="shared" si="112"/>
        <v>6711</v>
      </c>
      <c r="C6733" s="913"/>
      <c r="D6733" s="913"/>
      <c r="E6733" s="913"/>
      <c r="F6733" s="55"/>
      <c r="L6733" s="372"/>
      <c r="M6733" s="372"/>
      <c r="S6733" s="378"/>
      <c r="T6733" s="372"/>
      <c r="U6733" s="372"/>
      <c r="V6733" s="372"/>
    </row>
    <row r="6734" spans="1:22">
      <c r="A6734" s="52"/>
      <c r="B6734" s="50">
        <f t="shared" si="112"/>
        <v>6712</v>
      </c>
      <c r="C6734" s="913"/>
      <c r="D6734" s="913"/>
      <c r="E6734" s="913"/>
      <c r="F6734" s="55"/>
      <c r="L6734" s="372"/>
      <c r="M6734" s="372"/>
      <c r="S6734" s="378"/>
      <c r="T6734" s="372"/>
      <c r="U6734" s="372"/>
      <c r="V6734" s="372"/>
    </row>
    <row r="6735" spans="1:22">
      <c r="A6735" s="52"/>
      <c r="B6735" s="50">
        <f t="shared" si="112"/>
        <v>6713</v>
      </c>
      <c r="C6735" s="913"/>
      <c r="D6735" s="913"/>
      <c r="E6735" s="913"/>
      <c r="F6735" s="55"/>
      <c r="L6735" s="372"/>
      <c r="M6735" s="372"/>
      <c r="S6735" s="378"/>
      <c r="T6735" s="372"/>
      <c r="U6735" s="372"/>
      <c r="V6735" s="372"/>
    </row>
    <row r="6736" spans="1:22">
      <c r="A6736" s="52"/>
      <c r="B6736" s="50">
        <f t="shared" si="112"/>
        <v>6714</v>
      </c>
      <c r="C6736" s="913"/>
      <c r="D6736" s="913"/>
      <c r="E6736" s="913"/>
      <c r="F6736" s="55"/>
      <c r="L6736" s="372"/>
      <c r="M6736" s="372"/>
      <c r="S6736" s="378"/>
      <c r="T6736" s="372"/>
      <c r="U6736" s="372"/>
      <c r="V6736" s="372"/>
    </row>
    <row r="6737" spans="1:22">
      <c r="A6737" s="52"/>
      <c r="B6737" s="50">
        <f t="shared" si="112"/>
        <v>6715</v>
      </c>
      <c r="C6737" s="913"/>
      <c r="D6737" s="913"/>
      <c r="E6737" s="913"/>
      <c r="F6737" s="55"/>
      <c r="L6737" s="372"/>
      <c r="M6737" s="372"/>
      <c r="S6737" s="378"/>
      <c r="T6737" s="372"/>
      <c r="U6737" s="372"/>
      <c r="V6737" s="372"/>
    </row>
    <row r="6738" spans="1:22">
      <c r="A6738" s="52"/>
      <c r="B6738" s="50">
        <f t="shared" si="112"/>
        <v>6716</v>
      </c>
      <c r="C6738" s="913"/>
      <c r="D6738" s="913"/>
      <c r="E6738" s="913"/>
      <c r="F6738" s="55"/>
      <c r="L6738" s="372"/>
      <c r="M6738" s="372"/>
      <c r="S6738" s="378"/>
      <c r="T6738" s="372"/>
      <c r="U6738" s="372"/>
      <c r="V6738" s="372"/>
    </row>
    <row r="6739" spans="1:22">
      <c r="A6739" s="52"/>
      <c r="B6739" s="50">
        <f t="shared" si="112"/>
        <v>6717</v>
      </c>
      <c r="C6739" s="913"/>
      <c r="D6739" s="913"/>
      <c r="E6739" s="913"/>
      <c r="F6739" s="55"/>
      <c r="L6739" s="372"/>
      <c r="M6739" s="372"/>
      <c r="S6739" s="378"/>
      <c r="T6739" s="372"/>
      <c r="U6739" s="372"/>
      <c r="V6739" s="372"/>
    </row>
    <row r="6740" spans="1:22">
      <c r="A6740" s="52"/>
      <c r="B6740" s="50">
        <f t="shared" si="112"/>
        <v>6718</v>
      </c>
      <c r="C6740" s="913"/>
      <c r="D6740" s="913"/>
      <c r="E6740" s="913"/>
      <c r="F6740" s="55"/>
      <c r="L6740" s="372"/>
      <c r="M6740" s="372"/>
      <c r="S6740" s="378"/>
      <c r="T6740" s="372"/>
      <c r="U6740" s="372"/>
      <c r="V6740" s="372"/>
    </row>
    <row r="6741" spans="1:22">
      <c r="A6741" s="52"/>
      <c r="B6741" s="50">
        <f t="shared" si="112"/>
        <v>6719</v>
      </c>
      <c r="C6741" s="913"/>
      <c r="D6741" s="913"/>
      <c r="E6741" s="913"/>
      <c r="F6741" s="55"/>
      <c r="L6741" s="372"/>
      <c r="M6741" s="372"/>
      <c r="S6741" s="378"/>
      <c r="T6741" s="372"/>
      <c r="U6741" s="372"/>
      <c r="V6741" s="372"/>
    </row>
    <row r="6742" spans="1:22">
      <c r="A6742" s="52"/>
      <c r="B6742" s="50">
        <f t="shared" si="112"/>
        <v>6720</v>
      </c>
      <c r="C6742" s="913"/>
      <c r="D6742" s="913"/>
      <c r="E6742" s="913"/>
      <c r="F6742" s="55"/>
      <c r="L6742" s="372"/>
      <c r="M6742" s="372"/>
      <c r="S6742" s="378"/>
      <c r="T6742" s="372"/>
      <c r="U6742" s="372"/>
      <c r="V6742" s="372"/>
    </row>
    <row r="6743" spans="1:22">
      <c r="A6743" s="52"/>
      <c r="B6743" s="50">
        <f t="shared" si="112"/>
        <v>6721</v>
      </c>
      <c r="C6743" s="913"/>
      <c r="D6743" s="913"/>
      <c r="E6743" s="913"/>
      <c r="F6743" s="55"/>
      <c r="L6743" s="372"/>
      <c r="M6743" s="372"/>
      <c r="S6743" s="378"/>
      <c r="T6743" s="372"/>
      <c r="U6743" s="372"/>
      <c r="V6743" s="372"/>
    </row>
    <row r="6744" spans="1:22">
      <c r="A6744" s="52"/>
      <c r="B6744" s="50">
        <f t="shared" si="112"/>
        <v>6722</v>
      </c>
      <c r="C6744" s="913"/>
      <c r="D6744" s="913"/>
      <c r="E6744" s="913"/>
      <c r="F6744" s="55"/>
      <c r="L6744" s="372"/>
      <c r="M6744" s="372"/>
      <c r="S6744" s="378"/>
      <c r="T6744" s="372"/>
      <c r="U6744" s="372"/>
      <c r="V6744" s="372"/>
    </row>
    <row r="6745" spans="1:22">
      <c r="A6745" s="52"/>
      <c r="B6745" s="50">
        <f t="shared" ref="B6745:B6808" si="113">B6744+1</f>
        <v>6723</v>
      </c>
      <c r="C6745" s="913"/>
      <c r="D6745" s="913"/>
      <c r="E6745" s="913"/>
      <c r="F6745" s="55"/>
      <c r="L6745" s="372"/>
      <c r="M6745" s="372"/>
      <c r="S6745" s="378"/>
      <c r="T6745" s="372"/>
      <c r="U6745" s="372"/>
      <c r="V6745" s="372"/>
    </row>
    <row r="6746" spans="1:22">
      <c r="A6746" s="52"/>
      <c r="B6746" s="50">
        <f t="shared" si="113"/>
        <v>6724</v>
      </c>
      <c r="C6746" s="913"/>
      <c r="D6746" s="913"/>
      <c r="E6746" s="913"/>
      <c r="F6746" s="55"/>
      <c r="L6746" s="372"/>
      <c r="M6746" s="372"/>
      <c r="S6746" s="378"/>
      <c r="T6746" s="372"/>
      <c r="U6746" s="372"/>
      <c r="V6746" s="372"/>
    </row>
    <row r="6747" spans="1:22">
      <c r="A6747" s="52"/>
      <c r="B6747" s="50">
        <f t="shared" si="113"/>
        <v>6725</v>
      </c>
      <c r="C6747" s="913"/>
      <c r="D6747" s="913"/>
      <c r="E6747" s="913"/>
      <c r="F6747" s="55"/>
      <c r="L6747" s="372"/>
      <c r="M6747" s="372"/>
      <c r="S6747" s="378"/>
      <c r="T6747" s="372"/>
      <c r="U6747" s="372"/>
      <c r="V6747" s="372"/>
    </row>
    <row r="6748" spans="1:22">
      <c r="A6748" s="52"/>
      <c r="B6748" s="50">
        <f t="shared" si="113"/>
        <v>6726</v>
      </c>
      <c r="C6748" s="913"/>
      <c r="D6748" s="913"/>
      <c r="E6748" s="913"/>
      <c r="F6748" s="55"/>
      <c r="L6748" s="372"/>
      <c r="M6748" s="372"/>
      <c r="S6748" s="378"/>
      <c r="T6748" s="372"/>
      <c r="U6748" s="372"/>
      <c r="V6748" s="372"/>
    </row>
    <row r="6749" spans="1:22">
      <c r="A6749" s="52"/>
      <c r="B6749" s="50">
        <f t="shared" si="113"/>
        <v>6727</v>
      </c>
      <c r="C6749" s="913"/>
      <c r="D6749" s="913"/>
      <c r="E6749" s="913"/>
      <c r="F6749" s="55"/>
      <c r="L6749" s="372"/>
      <c r="M6749" s="372"/>
      <c r="S6749" s="378"/>
      <c r="T6749" s="372"/>
      <c r="U6749" s="372"/>
      <c r="V6749" s="372"/>
    </row>
    <row r="6750" spans="1:22">
      <c r="A6750" s="52"/>
      <c r="B6750" s="50">
        <f t="shared" si="113"/>
        <v>6728</v>
      </c>
      <c r="C6750" s="913"/>
      <c r="D6750" s="913"/>
      <c r="E6750" s="913"/>
      <c r="F6750" s="55"/>
      <c r="L6750" s="372"/>
      <c r="M6750" s="372"/>
      <c r="S6750" s="378"/>
      <c r="T6750" s="372"/>
      <c r="U6750" s="372"/>
      <c r="V6750" s="372"/>
    </row>
    <row r="6751" spans="1:22">
      <c r="A6751" s="52"/>
      <c r="B6751" s="50">
        <f t="shared" si="113"/>
        <v>6729</v>
      </c>
      <c r="C6751" s="913"/>
      <c r="D6751" s="913"/>
      <c r="E6751" s="913"/>
      <c r="F6751" s="55"/>
      <c r="L6751" s="372"/>
      <c r="M6751" s="372"/>
      <c r="S6751" s="378"/>
      <c r="T6751" s="372"/>
      <c r="U6751" s="372"/>
      <c r="V6751" s="372"/>
    </row>
    <row r="6752" spans="1:22">
      <c r="A6752" s="52"/>
      <c r="B6752" s="50">
        <f t="shared" si="113"/>
        <v>6730</v>
      </c>
      <c r="C6752" s="913"/>
      <c r="D6752" s="913"/>
      <c r="E6752" s="913"/>
      <c r="F6752" s="55"/>
      <c r="L6752" s="372"/>
      <c r="M6752" s="372"/>
      <c r="S6752" s="378"/>
      <c r="T6752" s="372"/>
      <c r="U6752" s="372"/>
      <c r="V6752" s="372"/>
    </row>
    <row r="6753" spans="1:22">
      <c r="A6753" s="52"/>
      <c r="B6753" s="50">
        <f t="shared" si="113"/>
        <v>6731</v>
      </c>
      <c r="C6753" s="913"/>
      <c r="D6753" s="913"/>
      <c r="E6753" s="913"/>
      <c r="F6753" s="55"/>
      <c r="L6753" s="372"/>
      <c r="M6753" s="372"/>
      <c r="S6753" s="378"/>
      <c r="T6753" s="372"/>
      <c r="U6753" s="372"/>
      <c r="V6753" s="372"/>
    </row>
    <row r="6754" spans="1:22">
      <c r="A6754" s="52"/>
      <c r="B6754" s="50">
        <f t="shared" si="113"/>
        <v>6732</v>
      </c>
      <c r="C6754" s="913"/>
      <c r="D6754" s="913"/>
      <c r="E6754" s="913"/>
      <c r="F6754" s="55"/>
      <c r="L6754" s="372"/>
      <c r="M6754" s="372"/>
      <c r="S6754" s="378"/>
      <c r="T6754" s="372"/>
      <c r="U6754" s="372"/>
      <c r="V6754" s="372"/>
    </row>
    <row r="6755" spans="1:22">
      <c r="A6755" s="52"/>
      <c r="B6755" s="50">
        <f t="shared" si="113"/>
        <v>6733</v>
      </c>
      <c r="C6755" s="913"/>
      <c r="D6755" s="913"/>
      <c r="E6755" s="913"/>
      <c r="F6755" s="55"/>
      <c r="L6755" s="372"/>
      <c r="M6755" s="372"/>
      <c r="S6755" s="378"/>
      <c r="T6755" s="372"/>
      <c r="U6755" s="372"/>
      <c r="V6755" s="372"/>
    </row>
    <row r="6756" spans="1:22">
      <c r="A6756" s="52"/>
      <c r="B6756" s="50">
        <f t="shared" si="113"/>
        <v>6734</v>
      </c>
      <c r="C6756" s="913"/>
      <c r="D6756" s="913"/>
      <c r="E6756" s="913"/>
      <c r="F6756" s="55"/>
      <c r="L6756" s="372"/>
      <c r="M6756" s="372"/>
      <c r="S6756" s="378"/>
      <c r="T6756" s="372"/>
      <c r="U6756" s="372"/>
      <c r="V6756" s="372"/>
    </row>
    <row r="6757" spans="1:22">
      <c r="A6757" s="52"/>
      <c r="B6757" s="50">
        <f t="shared" si="113"/>
        <v>6735</v>
      </c>
      <c r="C6757" s="913"/>
      <c r="D6757" s="913"/>
      <c r="E6757" s="913"/>
      <c r="F6757" s="55"/>
      <c r="L6757" s="372"/>
      <c r="M6757" s="372"/>
      <c r="S6757" s="378"/>
      <c r="T6757" s="372"/>
      <c r="U6757" s="372"/>
      <c r="V6757" s="372"/>
    </row>
    <row r="6758" spans="1:22">
      <c r="A6758" s="52"/>
      <c r="B6758" s="50">
        <f t="shared" si="113"/>
        <v>6736</v>
      </c>
      <c r="C6758" s="913"/>
      <c r="D6758" s="913"/>
      <c r="E6758" s="913"/>
      <c r="F6758" s="55"/>
      <c r="L6758" s="372"/>
      <c r="M6758" s="372"/>
      <c r="S6758" s="378"/>
      <c r="T6758" s="372"/>
      <c r="U6758" s="372"/>
      <c r="V6758" s="372"/>
    </row>
    <row r="6759" spans="1:22">
      <c r="A6759" s="52"/>
      <c r="B6759" s="50">
        <f t="shared" si="113"/>
        <v>6737</v>
      </c>
      <c r="C6759" s="913"/>
      <c r="D6759" s="913"/>
      <c r="E6759" s="913"/>
      <c r="F6759" s="55"/>
      <c r="L6759" s="372"/>
      <c r="M6759" s="372"/>
      <c r="S6759" s="378"/>
      <c r="T6759" s="372"/>
      <c r="U6759" s="372"/>
      <c r="V6759" s="372"/>
    </row>
    <row r="6760" spans="1:22">
      <c r="A6760" s="52"/>
      <c r="B6760" s="50">
        <f t="shared" si="113"/>
        <v>6738</v>
      </c>
      <c r="C6760" s="913"/>
      <c r="D6760" s="913"/>
      <c r="E6760" s="913"/>
      <c r="F6760" s="55"/>
      <c r="L6760" s="372"/>
      <c r="M6760" s="372"/>
      <c r="S6760" s="378"/>
      <c r="T6760" s="372"/>
      <c r="U6760" s="372"/>
      <c r="V6760" s="372"/>
    </row>
    <row r="6761" spans="1:22">
      <c r="A6761" s="52"/>
      <c r="B6761" s="50">
        <f t="shared" si="113"/>
        <v>6739</v>
      </c>
      <c r="C6761" s="913"/>
      <c r="D6761" s="913"/>
      <c r="E6761" s="913"/>
      <c r="F6761" s="55"/>
      <c r="L6761" s="372"/>
      <c r="M6761" s="372"/>
      <c r="S6761" s="378"/>
      <c r="T6761" s="372"/>
      <c r="U6761" s="372"/>
      <c r="V6761" s="372"/>
    </row>
    <row r="6762" spans="1:22">
      <c r="A6762" s="52"/>
      <c r="B6762" s="50">
        <f t="shared" si="113"/>
        <v>6740</v>
      </c>
      <c r="C6762" s="913"/>
      <c r="D6762" s="913"/>
      <c r="E6762" s="913"/>
      <c r="F6762" s="55"/>
      <c r="L6762" s="372"/>
      <c r="M6762" s="372"/>
      <c r="S6762" s="378"/>
      <c r="T6762" s="372"/>
      <c r="U6762" s="372"/>
      <c r="V6762" s="372"/>
    </row>
    <row r="6763" spans="1:22">
      <c r="A6763" s="52"/>
      <c r="B6763" s="50">
        <f t="shared" si="113"/>
        <v>6741</v>
      </c>
      <c r="C6763" s="913"/>
      <c r="D6763" s="913"/>
      <c r="E6763" s="913"/>
      <c r="F6763" s="55"/>
      <c r="L6763" s="372"/>
      <c r="M6763" s="372"/>
      <c r="S6763" s="378"/>
      <c r="T6763" s="372"/>
      <c r="U6763" s="372"/>
      <c r="V6763" s="372"/>
    </row>
    <row r="6764" spans="1:22">
      <c r="A6764" s="52"/>
      <c r="B6764" s="50">
        <f t="shared" si="113"/>
        <v>6742</v>
      </c>
      <c r="C6764" s="913"/>
      <c r="D6764" s="913"/>
      <c r="E6764" s="913"/>
      <c r="F6764" s="55"/>
      <c r="L6764" s="372"/>
      <c r="M6764" s="372"/>
      <c r="S6764" s="378"/>
      <c r="T6764" s="372"/>
      <c r="U6764" s="372"/>
      <c r="V6764" s="372"/>
    </row>
    <row r="6765" spans="1:22">
      <c r="A6765" s="52"/>
      <c r="B6765" s="50">
        <f t="shared" si="113"/>
        <v>6743</v>
      </c>
      <c r="C6765" s="913"/>
      <c r="D6765" s="913"/>
      <c r="E6765" s="913"/>
      <c r="F6765" s="55"/>
      <c r="L6765" s="372"/>
      <c r="M6765" s="372"/>
      <c r="S6765" s="378"/>
      <c r="T6765" s="372"/>
      <c r="U6765" s="372"/>
      <c r="V6765" s="372"/>
    </row>
    <row r="6766" spans="1:22">
      <c r="A6766" s="52"/>
      <c r="B6766" s="50">
        <f t="shared" si="113"/>
        <v>6744</v>
      </c>
      <c r="C6766" s="913"/>
      <c r="D6766" s="913"/>
      <c r="E6766" s="913"/>
      <c r="F6766" s="55"/>
      <c r="L6766" s="372"/>
      <c r="M6766" s="372"/>
      <c r="S6766" s="378"/>
      <c r="T6766" s="372"/>
      <c r="U6766" s="372"/>
      <c r="V6766" s="372"/>
    </row>
    <row r="6767" spans="1:22">
      <c r="A6767" s="52"/>
      <c r="B6767" s="50">
        <f t="shared" si="113"/>
        <v>6745</v>
      </c>
      <c r="C6767" s="913"/>
      <c r="D6767" s="913"/>
      <c r="E6767" s="913"/>
      <c r="F6767" s="55"/>
      <c r="L6767" s="372"/>
      <c r="M6767" s="372"/>
      <c r="S6767" s="378"/>
      <c r="T6767" s="372"/>
      <c r="U6767" s="372"/>
      <c r="V6767" s="372"/>
    </row>
    <row r="6768" spans="1:22">
      <c r="A6768" s="52"/>
      <c r="B6768" s="50">
        <f t="shared" si="113"/>
        <v>6746</v>
      </c>
      <c r="C6768" s="913"/>
      <c r="D6768" s="913"/>
      <c r="E6768" s="913"/>
      <c r="F6768" s="55"/>
      <c r="L6768" s="372"/>
      <c r="M6768" s="372"/>
      <c r="S6768" s="378"/>
      <c r="T6768" s="372"/>
      <c r="U6768" s="372"/>
      <c r="V6768" s="372"/>
    </row>
    <row r="6769" spans="1:22">
      <c r="A6769" s="52"/>
      <c r="B6769" s="50">
        <f t="shared" si="113"/>
        <v>6747</v>
      </c>
      <c r="C6769" s="913"/>
      <c r="D6769" s="913"/>
      <c r="E6769" s="913"/>
      <c r="F6769" s="55"/>
      <c r="L6769" s="372"/>
      <c r="M6769" s="372"/>
      <c r="S6769" s="378"/>
      <c r="T6769" s="372"/>
      <c r="U6769" s="372"/>
      <c r="V6769" s="372"/>
    </row>
    <row r="6770" spans="1:22">
      <c r="A6770" s="52"/>
      <c r="B6770" s="50">
        <f t="shared" si="113"/>
        <v>6748</v>
      </c>
      <c r="C6770" s="913"/>
      <c r="D6770" s="913"/>
      <c r="E6770" s="913"/>
      <c r="F6770" s="55"/>
      <c r="L6770" s="372"/>
      <c r="M6770" s="372"/>
      <c r="S6770" s="378"/>
      <c r="T6770" s="372"/>
      <c r="U6770" s="372"/>
      <c r="V6770" s="372"/>
    </row>
    <row r="6771" spans="1:22">
      <c r="A6771" s="52"/>
      <c r="B6771" s="50">
        <f t="shared" si="113"/>
        <v>6749</v>
      </c>
      <c r="C6771" s="913"/>
      <c r="D6771" s="913"/>
      <c r="E6771" s="913"/>
      <c r="F6771" s="55"/>
      <c r="L6771" s="372"/>
      <c r="M6771" s="372"/>
      <c r="S6771" s="378"/>
      <c r="T6771" s="372"/>
      <c r="U6771" s="372"/>
      <c r="V6771" s="372"/>
    </row>
    <row r="6772" spans="1:22">
      <c r="A6772" s="52"/>
      <c r="B6772" s="50">
        <f t="shared" si="113"/>
        <v>6750</v>
      </c>
      <c r="C6772" s="913"/>
      <c r="D6772" s="913"/>
      <c r="E6772" s="913"/>
      <c r="F6772" s="55"/>
      <c r="L6772" s="372"/>
      <c r="M6772" s="372"/>
      <c r="S6772" s="378"/>
      <c r="T6772" s="372"/>
      <c r="U6772" s="372"/>
      <c r="V6772" s="372"/>
    </row>
    <row r="6773" spans="1:22">
      <c r="A6773" s="52"/>
      <c r="B6773" s="50">
        <f t="shared" si="113"/>
        <v>6751</v>
      </c>
      <c r="C6773" s="913"/>
      <c r="D6773" s="913"/>
      <c r="E6773" s="913"/>
      <c r="F6773" s="55"/>
      <c r="L6773" s="372"/>
      <c r="M6773" s="372"/>
      <c r="S6773" s="378"/>
      <c r="T6773" s="372"/>
      <c r="U6773" s="372"/>
      <c r="V6773" s="372"/>
    </row>
    <row r="6774" spans="1:22">
      <c r="A6774" s="52"/>
      <c r="B6774" s="50">
        <f t="shared" si="113"/>
        <v>6752</v>
      </c>
      <c r="C6774" s="913"/>
      <c r="D6774" s="913"/>
      <c r="E6774" s="913"/>
      <c r="F6774" s="55"/>
      <c r="L6774" s="372"/>
      <c r="M6774" s="372"/>
      <c r="S6774" s="378"/>
      <c r="T6774" s="372"/>
      <c r="U6774" s="372"/>
      <c r="V6774" s="372"/>
    </row>
    <row r="6775" spans="1:22">
      <c r="A6775" s="52"/>
      <c r="B6775" s="50">
        <f t="shared" si="113"/>
        <v>6753</v>
      </c>
      <c r="C6775" s="913"/>
      <c r="D6775" s="913"/>
      <c r="E6775" s="913"/>
      <c r="F6775" s="55"/>
      <c r="L6775" s="372"/>
      <c r="M6775" s="372"/>
      <c r="S6775" s="378"/>
      <c r="T6775" s="372"/>
      <c r="U6775" s="372"/>
      <c r="V6775" s="372"/>
    </row>
    <row r="6776" spans="1:22">
      <c r="A6776" s="52"/>
      <c r="B6776" s="50">
        <f t="shared" si="113"/>
        <v>6754</v>
      </c>
      <c r="C6776" s="913"/>
      <c r="D6776" s="913"/>
      <c r="E6776" s="913"/>
      <c r="F6776" s="55"/>
      <c r="L6776" s="372"/>
      <c r="M6776" s="372"/>
      <c r="S6776" s="378"/>
      <c r="T6776" s="372"/>
      <c r="U6776" s="372"/>
      <c r="V6776" s="372"/>
    </row>
    <row r="6777" spans="1:22">
      <c r="A6777" s="52"/>
      <c r="B6777" s="50">
        <f t="shared" si="113"/>
        <v>6755</v>
      </c>
      <c r="C6777" s="913"/>
      <c r="D6777" s="913"/>
      <c r="E6777" s="913"/>
      <c r="F6777" s="55"/>
      <c r="L6777" s="372"/>
      <c r="M6777" s="372"/>
      <c r="S6777" s="378"/>
      <c r="T6777" s="372"/>
      <c r="U6777" s="372"/>
      <c r="V6777" s="372"/>
    </row>
    <row r="6778" spans="1:22">
      <c r="A6778" s="52"/>
      <c r="B6778" s="50">
        <f t="shared" si="113"/>
        <v>6756</v>
      </c>
      <c r="C6778" s="913"/>
      <c r="D6778" s="913"/>
      <c r="E6778" s="913"/>
      <c r="F6778" s="55"/>
      <c r="L6778" s="372"/>
      <c r="M6778" s="372"/>
      <c r="S6778" s="378"/>
      <c r="T6778" s="372"/>
      <c r="U6778" s="372"/>
      <c r="V6778" s="372"/>
    </row>
    <row r="6779" spans="1:22">
      <c r="A6779" s="52"/>
      <c r="B6779" s="50">
        <f t="shared" si="113"/>
        <v>6757</v>
      </c>
      <c r="C6779" s="913"/>
      <c r="D6779" s="913"/>
      <c r="E6779" s="913"/>
      <c r="F6779" s="55"/>
      <c r="L6779" s="372"/>
      <c r="M6779" s="372"/>
      <c r="S6779" s="378"/>
      <c r="T6779" s="372"/>
      <c r="U6779" s="372"/>
      <c r="V6779" s="372"/>
    </row>
    <row r="6780" spans="1:22">
      <c r="A6780" s="52"/>
      <c r="B6780" s="50">
        <f t="shared" si="113"/>
        <v>6758</v>
      </c>
      <c r="C6780" s="913"/>
      <c r="D6780" s="913"/>
      <c r="E6780" s="913"/>
      <c r="F6780" s="55"/>
      <c r="L6780" s="372"/>
      <c r="M6780" s="372"/>
      <c r="S6780" s="378"/>
      <c r="T6780" s="372"/>
      <c r="U6780" s="372"/>
      <c r="V6780" s="372"/>
    </row>
    <row r="6781" spans="1:22">
      <c r="A6781" s="52"/>
      <c r="B6781" s="50">
        <f t="shared" si="113"/>
        <v>6759</v>
      </c>
      <c r="C6781" s="913"/>
      <c r="D6781" s="913"/>
      <c r="E6781" s="913"/>
      <c r="F6781" s="55"/>
      <c r="L6781" s="372"/>
      <c r="M6781" s="372"/>
      <c r="S6781" s="378"/>
      <c r="T6781" s="372"/>
      <c r="U6781" s="372"/>
      <c r="V6781" s="372"/>
    </row>
    <row r="6782" spans="1:22">
      <c r="A6782" s="52"/>
      <c r="B6782" s="50">
        <f t="shared" si="113"/>
        <v>6760</v>
      </c>
      <c r="C6782" s="913"/>
      <c r="D6782" s="913"/>
      <c r="E6782" s="913"/>
      <c r="F6782" s="55"/>
      <c r="L6782" s="372"/>
      <c r="M6782" s="372"/>
      <c r="S6782" s="378"/>
      <c r="T6782" s="372"/>
      <c r="U6782" s="372"/>
      <c r="V6782" s="372"/>
    </row>
    <row r="6783" spans="1:22">
      <c r="A6783" s="52"/>
      <c r="B6783" s="50">
        <f t="shared" si="113"/>
        <v>6761</v>
      </c>
      <c r="C6783" s="913"/>
      <c r="D6783" s="913"/>
      <c r="E6783" s="913"/>
      <c r="F6783" s="55"/>
      <c r="L6783" s="372"/>
      <c r="M6783" s="372"/>
      <c r="S6783" s="378"/>
      <c r="T6783" s="372"/>
      <c r="U6783" s="372"/>
      <c r="V6783" s="372"/>
    </row>
    <row r="6784" spans="1:22">
      <c r="A6784" s="52"/>
      <c r="B6784" s="50">
        <f t="shared" si="113"/>
        <v>6762</v>
      </c>
      <c r="C6784" s="913"/>
      <c r="D6784" s="913"/>
      <c r="E6784" s="913"/>
      <c r="F6784" s="55"/>
      <c r="L6784" s="372"/>
      <c r="M6784" s="372"/>
      <c r="S6784" s="378"/>
      <c r="T6784" s="372"/>
      <c r="U6784" s="372"/>
      <c r="V6784" s="372"/>
    </row>
    <row r="6785" spans="1:22">
      <c r="A6785" s="52"/>
      <c r="B6785" s="50">
        <f t="shared" si="113"/>
        <v>6763</v>
      </c>
      <c r="C6785" s="913"/>
      <c r="D6785" s="913"/>
      <c r="E6785" s="913"/>
      <c r="F6785" s="55"/>
      <c r="L6785" s="372"/>
      <c r="M6785" s="372"/>
      <c r="S6785" s="378"/>
      <c r="T6785" s="372"/>
      <c r="U6785" s="372"/>
      <c r="V6785" s="372"/>
    </row>
    <row r="6786" spans="1:22">
      <c r="A6786" s="52"/>
      <c r="B6786" s="50">
        <f t="shared" si="113"/>
        <v>6764</v>
      </c>
      <c r="C6786" s="913"/>
      <c r="D6786" s="913"/>
      <c r="E6786" s="913"/>
      <c r="F6786" s="55"/>
      <c r="L6786" s="372"/>
      <c r="M6786" s="372"/>
      <c r="S6786" s="378"/>
      <c r="T6786" s="372"/>
      <c r="U6786" s="372"/>
      <c r="V6786" s="372"/>
    </row>
    <row r="6787" spans="1:22">
      <c r="A6787" s="52"/>
      <c r="B6787" s="50">
        <f t="shared" si="113"/>
        <v>6765</v>
      </c>
      <c r="C6787" s="913"/>
      <c r="D6787" s="913"/>
      <c r="E6787" s="913"/>
      <c r="F6787" s="55"/>
      <c r="L6787" s="372"/>
      <c r="M6787" s="372"/>
      <c r="S6787" s="378"/>
      <c r="T6787" s="372"/>
      <c r="U6787" s="372"/>
      <c r="V6787" s="372"/>
    </row>
    <row r="6788" spans="1:22">
      <c r="A6788" s="52"/>
      <c r="B6788" s="50">
        <f t="shared" si="113"/>
        <v>6766</v>
      </c>
      <c r="C6788" s="913"/>
      <c r="D6788" s="913"/>
      <c r="E6788" s="913"/>
      <c r="F6788" s="55"/>
      <c r="L6788" s="372"/>
      <c r="M6788" s="372"/>
      <c r="S6788" s="378"/>
      <c r="T6788" s="372"/>
      <c r="U6788" s="372"/>
      <c r="V6788" s="372"/>
    </row>
    <row r="6789" spans="1:22">
      <c r="A6789" s="52"/>
      <c r="B6789" s="50">
        <f t="shared" si="113"/>
        <v>6767</v>
      </c>
      <c r="C6789" s="913"/>
      <c r="D6789" s="913"/>
      <c r="E6789" s="913"/>
      <c r="F6789" s="55"/>
      <c r="L6789" s="372"/>
      <c r="M6789" s="372"/>
      <c r="S6789" s="378"/>
      <c r="T6789" s="372"/>
      <c r="U6789" s="372"/>
      <c r="V6789" s="372"/>
    </row>
    <row r="6790" spans="1:22">
      <c r="A6790" s="52"/>
      <c r="B6790" s="50">
        <f t="shared" si="113"/>
        <v>6768</v>
      </c>
      <c r="C6790" s="913"/>
      <c r="D6790" s="913"/>
      <c r="E6790" s="913"/>
      <c r="F6790" s="55"/>
      <c r="L6790" s="372"/>
      <c r="M6790" s="372"/>
      <c r="S6790" s="378"/>
      <c r="T6790" s="372"/>
      <c r="U6790" s="372"/>
      <c r="V6790" s="372"/>
    </row>
    <row r="6791" spans="1:22">
      <c r="A6791" s="52"/>
      <c r="B6791" s="50">
        <f t="shared" si="113"/>
        <v>6769</v>
      </c>
      <c r="C6791" s="913"/>
      <c r="D6791" s="913"/>
      <c r="E6791" s="913"/>
      <c r="F6791" s="55"/>
      <c r="L6791" s="372"/>
      <c r="M6791" s="372"/>
      <c r="S6791" s="378"/>
      <c r="T6791" s="372"/>
      <c r="U6791" s="372"/>
      <c r="V6791" s="372"/>
    </row>
    <row r="6792" spans="1:22">
      <c r="A6792" s="52"/>
      <c r="B6792" s="50">
        <f t="shared" si="113"/>
        <v>6770</v>
      </c>
      <c r="C6792" s="913"/>
      <c r="D6792" s="913"/>
      <c r="E6792" s="913"/>
      <c r="F6792" s="55"/>
      <c r="L6792" s="372"/>
      <c r="M6792" s="372"/>
      <c r="S6792" s="378"/>
      <c r="T6792" s="372"/>
      <c r="U6792" s="372"/>
      <c r="V6792" s="372"/>
    </row>
    <row r="6793" spans="1:22">
      <c r="A6793" s="52"/>
      <c r="B6793" s="50">
        <f t="shared" si="113"/>
        <v>6771</v>
      </c>
      <c r="C6793" s="913"/>
      <c r="D6793" s="913"/>
      <c r="E6793" s="913"/>
      <c r="F6793" s="55"/>
      <c r="L6793" s="372"/>
      <c r="M6793" s="372"/>
      <c r="S6793" s="378"/>
      <c r="T6793" s="372"/>
      <c r="U6793" s="372"/>
      <c r="V6793" s="372"/>
    </row>
    <row r="6794" spans="1:22">
      <c r="A6794" s="52"/>
      <c r="B6794" s="50">
        <f t="shared" si="113"/>
        <v>6772</v>
      </c>
      <c r="C6794" s="913"/>
      <c r="D6794" s="913"/>
      <c r="E6794" s="913"/>
      <c r="F6794" s="55"/>
      <c r="L6794" s="372"/>
      <c r="M6794" s="372"/>
      <c r="S6794" s="378"/>
      <c r="T6794" s="372"/>
      <c r="U6794" s="372"/>
      <c r="V6794" s="372"/>
    </row>
    <row r="6795" spans="1:22">
      <c r="A6795" s="52"/>
      <c r="B6795" s="50">
        <f t="shared" si="113"/>
        <v>6773</v>
      </c>
      <c r="C6795" s="913"/>
      <c r="D6795" s="913"/>
      <c r="E6795" s="913"/>
      <c r="F6795" s="55"/>
      <c r="L6795" s="372"/>
      <c r="M6795" s="372"/>
      <c r="S6795" s="378"/>
      <c r="T6795" s="372"/>
      <c r="U6795" s="372"/>
      <c r="V6795" s="372"/>
    </row>
    <row r="6796" spans="1:22">
      <c r="A6796" s="52"/>
      <c r="B6796" s="50">
        <f t="shared" si="113"/>
        <v>6774</v>
      </c>
      <c r="C6796" s="913"/>
      <c r="D6796" s="913"/>
      <c r="E6796" s="913"/>
      <c r="F6796" s="55"/>
      <c r="L6796" s="372"/>
      <c r="M6796" s="372"/>
      <c r="S6796" s="378"/>
      <c r="T6796" s="372"/>
      <c r="U6796" s="372"/>
      <c r="V6796" s="372"/>
    </row>
    <row r="6797" spans="1:22">
      <c r="A6797" s="52"/>
      <c r="B6797" s="50">
        <f t="shared" si="113"/>
        <v>6775</v>
      </c>
      <c r="C6797" s="913"/>
      <c r="D6797" s="913"/>
      <c r="E6797" s="913"/>
      <c r="F6797" s="55"/>
      <c r="L6797" s="372"/>
      <c r="M6797" s="372"/>
      <c r="S6797" s="378"/>
      <c r="T6797" s="372"/>
      <c r="U6797" s="372"/>
      <c r="V6797" s="372"/>
    </row>
    <row r="6798" spans="1:22">
      <c r="A6798" s="52"/>
      <c r="B6798" s="50">
        <f t="shared" si="113"/>
        <v>6776</v>
      </c>
      <c r="C6798" s="913"/>
      <c r="D6798" s="913"/>
      <c r="E6798" s="913"/>
      <c r="F6798" s="55"/>
      <c r="L6798" s="372"/>
      <c r="M6798" s="372"/>
      <c r="S6798" s="378"/>
      <c r="T6798" s="372"/>
      <c r="U6798" s="372"/>
      <c r="V6798" s="372"/>
    </row>
    <row r="6799" spans="1:22">
      <c r="A6799" s="52"/>
      <c r="B6799" s="50">
        <f t="shared" si="113"/>
        <v>6777</v>
      </c>
      <c r="C6799" s="913"/>
      <c r="D6799" s="913"/>
      <c r="E6799" s="913"/>
      <c r="F6799" s="55"/>
      <c r="L6799" s="372"/>
      <c r="M6799" s="372"/>
      <c r="S6799" s="378"/>
      <c r="T6799" s="372"/>
      <c r="U6799" s="372"/>
      <c r="V6799" s="372"/>
    </row>
    <row r="6800" spans="1:22">
      <c r="A6800" s="52"/>
      <c r="B6800" s="50">
        <f t="shared" si="113"/>
        <v>6778</v>
      </c>
      <c r="C6800" s="913"/>
      <c r="D6800" s="913"/>
      <c r="E6800" s="913"/>
      <c r="F6800" s="55"/>
      <c r="L6800" s="372"/>
      <c r="M6800" s="372"/>
      <c r="S6800" s="378"/>
      <c r="T6800" s="372"/>
      <c r="U6800" s="372"/>
      <c r="V6800" s="372"/>
    </row>
    <row r="6801" spans="1:22">
      <c r="A6801" s="52"/>
      <c r="B6801" s="50">
        <f t="shared" si="113"/>
        <v>6779</v>
      </c>
      <c r="C6801" s="913"/>
      <c r="D6801" s="913"/>
      <c r="E6801" s="913"/>
      <c r="F6801" s="55"/>
      <c r="L6801" s="372"/>
      <c r="M6801" s="372"/>
      <c r="S6801" s="378"/>
      <c r="T6801" s="372"/>
      <c r="U6801" s="372"/>
      <c r="V6801" s="372"/>
    </row>
    <row r="6802" spans="1:22">
      <c r="A6802" s="52"/>
      <c r="B6802" s="50">
        <f t="shared" si="113"/>
        <v>6780</v>
      </c>
      <c r="C6802" s="913"/>
      <c r="D6802" s="913"/>
      <c r="E6802" s="913"/>
      <c r="F6802" s="55"/>
      <c r="L6802" s="372"/>
      <c r="M6802" s="372"/>
      <c r="S6802" s="378"/>
      <c r="T6802" s="372"/>
      <c r="U6802" s="372"/>
      <c r="V6802" s="372"/>
    </row>
    <row r="6803" spans="1:22">
      <c r="A6803" s="52"/>
      <c r="B6803" s="50">
        <f t="shared" si="113"/>
        <v>6781</v>
      </c>
      <c r="C6803" s="913"/>
      <c r="D6803" s="913"/>
      <c r="E6803" s="913"/>
      <c r="F6803" s="55"/>
      <c r="L6803" s="372"/>
      <c r="M6803" s="372"/>
      <c r="S6803" s="378"/>
      <c r="T6803" s="372"/>
      <c r="U6803" s="372"/>
      <c r="V6803" s="372"/>
    </row>
    <row r="6804" spans="1:22">
      <c r="A6804" s="52"/>
      <c r="B6804" s="50">
        <f t="shared" si="113"/>
        <v>6782</v>
      </c>
      <c r="C6804" s="913"/>
      <c r="D6804" s="913"/>
      <c r="E6804" s="913"/>
      <c r="F6804" s="55"/>
      <c r="L6804" s="372"/>
      <c r="M6804" s="372"/>
      <c r="S6804" s="378"/>
      <c r="T6804" s="372"/>
      <c r="U6804" s="372"/>
      <c r="V6804" s="372"/>
    </row>
    <row r="6805" spans="1:22">
      <c r="A6805" s="52"/>
      <c r="B6805" s="50">
        <f t="shared" si="113"/>
        <v>6783</v>
      </c>
      <c r="C6805" s="913"/>
      <c r="D6805" s="913"/>
      <c r="E6805" s="913"/>
      <c r="F6805" s="55"/>
      <c r="L6805" s="372"/>
      <c r="M6805" s="372"/>
      <c r="S6805" s="378"/>
      <c r="T6805" s="372"/>
      <c r="U6805" s="372"/>
      <c r="V6805" s="372"/>
    </row>
    <row r="6806" spans="1:22">
      <c r="A6806" s="52"/>
      <c r="B6806" s="50">
        <f t="shared" si="113"/>
        <v>6784</v>
      </c>
      <c r="C6806" s="913"/>
      <c r="D6806" s="913"/>
      <c r="E6806" s="913"/>
      <c r="F6806" s="55"/>
      <c r="L6806" s="372"/>
      <c r="M6806" s="372"/>
      <c r="S6806" s="378"/>
      <c r="T6806" s="372"/>
      <c r="U6806" s="372"/>
      <c r="V6806" s="372"/>
    </row>
    <row r="6807" spans="1:22">
      <c r="A6807" s="52"/>
      <c r="B6807" s="50">
        <f t="shared" si="113"/>
        <v>6785</v>
      </c>
      <c r="C6807" s="913"/>
      <c r="D6807" s="913"/>
      <c r="E6807" s="913"/>
      <c r="F6807" s="55"/>
      <c r="L6807" s="372"/>
      <c r="M6807" s="372"/>
      <c r="S6807" s="378"/>
      <c r="T6807" s="372"/>
      <c r="U6807" s="372"/>
      <c r="V6807" s="372"/>
    </row>
    <row r="6808" spans="1:22">
      <c r="A6808" s="52"/>
      <c r="B6808" s="50">
        <f t="shared" si="113"/>
        <v>6786</v>
      </c>
      <c r="C6808" s="913"/>
      <c r="D6808" s="913"/>
      <c r="E6808" s="913"/>
      <c r="F6808" s="55"/>
      <c r="L6808" s="372"/>
      <c r="M6808" s="372"/>
      <c r="S6808" s="378"/>
      <c r="T6808" s="372"/>
      <c r="U6808" s="372"/>
      <c r="V6808" s="372"/>
    </row>
    <row r="6809" spans="1:22">
      <c r="A6809" s="52"/>
      <c r="B6809" s="50">
        <f t="shared" ref="B6809:B6872" si="114">B6808+1</f>
        <v>6787</v>
      </c>
      <c r="C6809" s="913"/>
      <c r="D6809" s="913"/>
      <c r="E6809" s="913"/>
      <c r="F6809" s="55"/>
      <c r="L6809" s="372"/>
      <c r="M6809" s="372"/>
      <c r="S6809" s="378"/>
      <c r="T6809" s="372"/>
      <c r="U6809" s="372"/>
      <c r="V6809" s="372"/>
    </row>
    <row r="6810" spans="1:22">
      <c r="A6810" s="52"/>
      <c r="B6810" s="50">
        <f t="shared" si="114"/>
        <v>6788</v>
      </c>
      <c r="C6810" s="913"/>
      <c r="D6810" s="913"/>
      <c r="E6810" s="913"/>
      <c r="F6810" s="55"/>
      <c r="L6810" s="372"/>
      <c r="M6810" s="372"/>
      <c r="S6810" s="378"/>
      <c r="T6810" s="372"/>
      <c r="U6810" s="372"/>
      <c r="V6810" s="372"/>
    </row>
    <row r="6811" spans="1:22">
      <c r="A6811" s="52"/>
      <c r="B6811" s="50">
        <f t="shared" si="114"/>
        <v>6789</v>
      </c>
      <c r="C6811" s="913"/>
      <c r="D6811" s="913"/>
      <c r="E6811" s="913"/>
      <c r="F6811" s="55"/>
      <c r="L6811" s="372"/>
      <c r="M6811" s="372"/>
      <c r="S6811" s="378"/>
      <c r="T6811" s="372"/>
      <c r="U6811" s="372"/>
      <c r="V6811" s="372"/>
    </row>
    <row r="6812" spans="1:22">
      <c r="A6812" s="52"/>
      <c r="B6812" s="50">
        <f t="shared" si="114"/>
        <v>6790</v>
      </c>
      <c r="C6812" s="913"/>
      <c r="D6812" s="913"/>
      <c r="E6812" s="913"/>
      <c r="F6812" s="55"/>
      <c r="L6812" s="372"/>
      <c r="M6812" s="372"/>
      <c r="S6812" s="378"/>
      <c r="T6812" s="372"/>
      <c r="U6812" s="372"/>
      <c r="V6812" s="372"/>
    </row>
    <row r="6813" spans="1:22">
      <c r="A6813" s="52"/>
      <c r="B6813" s="50">
        <f t="shared" si="114"/>
        <v>6791</v>
      </c>
      <c r="C6813" s="913"/>
      <c r="D6813" s="913"/>
      <c r="E6813" s="913"/>
      <c r="F6813" s="55"/>
      <c r="L6813" s="372"/>
      <c r="M6813" s="372"/>
      <c r="S6813" s="378"/>
      <c r="T6813" s="372"/>
      <c r="U6813" s="372"/>
      <c r="V6813" s="372"/>
    </row>
    <row r="6814" spans="1:22">
      <c r="A6814" s="52"/>
      <c r="B6814" s="50">
        <f t="shared" si="114"/>
        <v>6792</v>
      </c>
      <c r="C6814" s="913"/>
      <c r="D6814" s="913"/>
      <c r="E6814" s="913"/>
      <c r="F6814" s="55"/>
      <c r="L6814" s="372"/>
      <c r="M6814" s="372"/>
      <c r="S6814" s="378"/>
      <c r="T6814" s="372"/>
      <c r="U6814" s="372"/>
      <c r="V6814" s="372"/>
    </row>
    <row r="6815" spans="1:22">
      <c r="A6815" s="52"/>
      <c r="B6815" s="50">
        <f t="shared" si="114"/>
        <v>6793</v>
      </c>
      <c r="C6815" s="913"/>
      <c r="D6815" s="913"/>
      <c r="E6815" s="913"/>
      <c r="F6815" s="55"/>
      <c r="L6815" s="372"/>
      <c r="M6815" s="372"/>
      <c r="S6815" s="378"/>
      <c r="T6815" s="372"/>
      <c r="U6815" s="372"/>
      <c r="V6815" s="372"/>
    </row>
    <row r="6816" spans="1:22">
      <c r="A6816" s="52"/>
      <c r="B6816" s="50">
        <f t="shared" si="114"/>
        <v>6794</v>
      </c>
      <c r="C6816" s="913"/>
      <c r="D6816" s="913"/>
      <c r="E6816" s="913"/>
      <c r="F6816" s="55"/>
      <c r="L6816" s="372"/>
      <c r="M6816" s="372"/>
      <c r="S6816" s="378"/>
      <c r="T6816" s="372"/>
      <c r="U6816" s="372"/>
      <c r="V6816" s="372"/>
    </row>
    <row r="6817" spans="1:22">
      <c r="A6817" s="52"/>
      <c r="B6817" s="50">
        <f t="shared" si="114"/>
        <v>6795</v>
      </c>
      <c r="C6817" s="913"/>
      <c r="D6817" s="913"/>
      <c r="E6817" s="913"/>
      <c r="F6817" s="55"/>
      <c r="L6817" s="372"/>
      <c r="M6817" s="372"/>
      <c r="S6817" s="378"/>
      <c r="T6817" s="372"/>
      <c r="U6817" s="372"/>
      <c r="V6817" s="372"/>
    </row>
    <row r="6818" spans="1:22">
      <c r="A6818" s="52"/>
      <c r="B6818" s="50">
        <f t="shared" si="114"/>
        <v>6796</v>
      </c>
      <c r="C6818" s="913"/>
      <c r="D6818" s="913"/>
      <c r="E6818" s="913"/>
      <c r="F6818" s="55"/>
      <c r="L6818" s="372"/>
      <c r="M6818" s="372"/>
      <c r="S6818" s="378"/>
      <c r="T6818" s="372"/>
      <c r="U6818" s="372"/>
      <c r="V6818" s="372"/>
    </row>
    <row r="6819" spans="1:22">
      <c r="A6819" s="52"/>
      <c r="B6819" s="50">
        <f t="shared" si="114"/>
        <v>6797</v>
      </c>
      <c r="C6819" s="913"/>
      <c r="D6819" s="913"/>
      <c r="E6819" s="913"/>
      <c r="F6819" s="55"/>
      <c r="L6819" s="372"/>
      <c r="M6819" s="372"/>
      <c r="S6819" s="378"/>
      <c r="T6819" s="372"/>
      <c r="U6819" s="372"/>
      <c r="V6819" s="372"/>
    </row>
    <row r="6820" spans="1:22">
      <c r="A6820" s="52"/>
      <c r="B6820" s="50">
        <f t="shared" si="114"/>
        <v>6798</v>
      </c>
      <c r="C6820" s="913"/>
      <c r="D6820" s="913"/>
      <c r="E6820" s="913"/>
      <c r="F6820" s="55"/>
      <c r="L6820" s="372"/>
      <c r="M6820" s="372"/>
      <c r="S6820" s="378"/>
      <c r="T6820" s="372"/>
      <c r="U6820" s="372"/>
      <c r="V6820" s="372"/>
    </row>
    <row r="6821" spans="1:22">
      <c r="A6821" s="52"/>
      <c r="B6821" s="50">
        <f t="shared" si="114"/>
        <v>6799</v>
      </c>
      <c r="C6821" s="913"/>
      <c r="D6821" s="913"/>
      <c r="E6821" s="913"/>
      <c r="F6821" s="55"/>
      <c r="L6821" s="372"/>
      <c r="M6821" s="372"/>
      <c r="S6821" s="378"/>
      <c r="T6821" s="372"/>
      <c r="U6821" s="372"/>
      <c r="V6821" s="372"/>
    </row>
    <row r="6822" spans="1:22">
      <c r="A6822" s="52"/>
      <c r="B6822" s="50">
        <f t="shared" si="114"/>
        <v>6800</v>
      </c>
      <c r="C6822" s="913"/>
      <c r="D6822" s="913"/>
      <c r="E6822" s="913"/>
      <c r="F6822" s="55"/>
      <c r="L6822" s="372"/>
      <c r="M6822" s="372"/>
      <c r="S6822" s="378"/>
      <c r="T6822" s="372"/>
      <c r="U6822" s="372"/>
      <c r="V6822" s="372"/>
    </row>
    <row r="6823" spans="1:22">
      <c r="A6823" s="52"/>
      <c r="B6823" s="50">
        <f t="shared" si="114"/>
        <v>6801</v>
      </c>
      <c r="C6823" s="913"/>
      <c r="D6823" s="913"/>
      <c r="E6823" s="913"/>
      <c r="F6823" s="55"/>
      <c r="L6823" s="372"/>
      <c r="M6823" s="372"/>
      <c r="S6823" s="378"/>
      <c r="T6823" s="372"/>
      <c r="U6823" s="372"/>
      <c r="V6823" s="372"/>
    </row>
    <row r="6824" spans="1:22">
      <c r="A6824" s="52"/>
      <c r="B6824" s="50">
        <f t="shared" si="114"/>
        <v>6802</v>
      </c>
      <c r="C6824" s="913"/>
      <c r="D6824" s="913"/>
      <c r="E6824" s="913"/>
      <c r="F6824" s="55"/>
      <c r="L6824" s="372"/>
      <c r="M6824" s="372"/>
      <c r="S6824" s="378"/>
      <c r="T6824" s="372"/>
      <c r="U6824" s="372"/>
      <c r="V6824" s="372"/>
    </row>
    <row r="6825" spans="1:22">
      <c r="A6825" s="52"/>
      <c r="B6825" s="50">
        <f t="shared" si="114"/>
        <v>6803</v>
      </c>
      <c r="C6825" s="913"/>
      <c r="D6825" s="913"/>
      <c r="E6825" s="913"/>
      <c r="F6825" s="55"/>
      <c r="L6825" s="372"/>
      <c r="M6825" s="372"/>
      <c r="S6825" s="378"/>
      <c r="T6825" s="372"/>
      <c r="U6825" s="372"/>
      <c r="V6825" s="372"/>
    </row>
    <row r="6826" spans="1:22">
      <c r="A6826" s="52"/>
      <c r="B6826" s="50">
        <f t="shared" si="114"/>
        <v>6804</v>
      </c>
      <c r="C6826" s="913"/>
      <c r="D6826" s="913"/>
      <c r="E6826" s="913"/>
      <c r="F6826" s="55"/>
      <c r="L6826" s="372"/>
      <c r="M6826" s="372"/>
      <c r="S6826" s="378"/>
      <c r="T6826" s="372"/>
      <c r="U6826" s="372"/>
      <c r="V6826" s="372"/>
    </row>
    <row r="6827" spans="1:22">
      <c r="A6827" s="52"/>
      <c r="B6827" s="50">
        <f t="shared" si="114"/>
        <v>6805</v>
      </c>
      <c r="C6827" s="913"/>
      <c r="D6827" s="913"/>
      <c r="E6827" s="913"/>
      <c r="F6827" s="55"/>
      <c r="L6827" s="372"/>
      <c r="M6827" s="372"/>
      <c r="S6827" s="378"/>
      <c r="T6827" s="372"/>
      <c r="U6827" s="372"/>
      <c r="V6827" s="372"/>
    </row>
    <row r="6828" spans="1:22">
      <c r="A6828" s="52"/>
      <c r="B6828" s="50">
        <f t="shared" si="114"/>
        <v>6806</v>
      </c>
      <c r="C6828" s="913"/>
      <c r="D6828" s="913"/>
      <c r="E6828" s="913"/>
      <c r="F6828" s="55"/>
      <c r="L6828" s="372"/>
      <c r="M6828" s="372"/>
      <c r="S6828" s="378"/>
      <c r="T6828" s="372"/>
      <c r="U6828" s="372"/>
      <c r="V6828" s="372"/>
    </row>
    <row r="6829" spans="1:22">
      <c r="A6829" s="52"/>
      <c r="B6829" s="50">
        <f t="shared" si="114"/>
        <v>6807</v>
      </c>
      <c r="C6829" s="913"/>
      <c r="D6829" s="913"/>
      <c r="E6829" s="913"/>
      <c r="F6829" s="55"/>
      <c r="L6829" s="372"/>
      <c r="M6829" s="372"/>
      <c r="S6829" s="378"/>
      <c r="T6829" s="372"/>
      <c r="U6829" s="372"/>
      <c r="V6829" s="372"/>
    </row>
    <row r="6830" spans="1:22">
      <c r="A6830" s="52"/>
      <c r="B6830" s="50">
        <f t="shared" si="114"/>
        <v>6808</v>
      </c>
      <c r="C6830" s="913"/>
      <c r="D6830" s="913"/>
      <c r="E6830" s="913"/>
      <c r="F6830" s="55"/>
      <c r="L6830" s="372"/>
      <c r="M6830" s="372"/>
      <c r="S6830" s="378"/>
      <c r="T6830" s="372"/>
      <c r="U6830" s="372"/>
      <c r="V6830" s="372"/>
    </row>
    <row r="6831" spans="1:22">
      <c r="A6831" s="52"/>
      <c r="B6831" s="50">
        <f t="shared" si="114"/>
        <v>6809</v>
      </c>
      <c r="C6831" s="913"/>
      <c r="D6831" s="913"/>
      <c r="E6831" s="913"/>
      <c r="F6831" s="55"/>
      <c r="L6831" s="372"/>
      <c r="M6831" s="372"/>
      <c r="S6831" s="378"/>
      <c r="T6831" s="372"/>
      <c r="U6831" s="372"/>
      <c r="V6831" s="372"/>
    </row>
    <row r="6832" spans="1:22">
      <c r="A6832" s="52"/>
      <c r="B6832" s="50">
        <f t="shared" si="114"/>
        <v>6810</v>
      </c>
      <c r="C6832" s="913"/>
      <c r="D6832" s="913"/>
      <c r="E6832" s="913"/>
      <c r="F6832" s="55"/>
      <c r="L6832" s="372"/>
      <c r="M6832" s="372"/>
      <c r="S6832" s="378"/>
      <c r="T6832" s="372"/>
      <c r="U6832" s="372"/>
      <c r="V6832" s="372"/>
    </row>
    <row r="6833" spans="1:22">
      <c r="A6833" s="52"/>
      <c r="B6833" s="50">
        <f t="shared" si="114"/>
        <v>6811</v>
      </c>
      <c r="C6833" s="913"/>
      <c r="D6833" s="913"/>
      <c r="E6833" s="913"/>
      <c r="F6833" s="55"/>
      <c r="L6833" s="372"/>
      <c r="M6833" s="372"/>
      <c r="S6833" s="378"/>
      <c r="T6833" s="372"/>
      <c r="U6833" s="372"/>
      <c r="V6833" s="372"/>
    </row>
    <row r="6834" spans="1:22">
      <c r="A6834" s="52"/>
      <c r="B6834" s="50">
        <f t="shared" si="114"/>
        <v>6812</v>
      </c>
      <c r="C6834" s="913"/>
      <c r="D6834" s="913"/>
      <c r="E6834" s="913"/>
      <c r="F6834" s="55"/>
      <c r="L6834" s="372"/>
      <c r="M6834" s="372"/>
      <c r="S6834" s="378"/>
      <c r="T6834" s="372"/>
      <c r="U6834" s="372"/>
      <c r="V6834" s="372"/>
    </row>
    <row r="6835" spans="1:22">
      <c r="A6835" s="52"/>
      <c r="B6835" s="50">
        <f t="shared" si="114"/>
        <v>6813</v>
      </c>
      <c r="C6835" s="913"/>
      <c r="D6835" s="913"/>
      <c r="E6835" s="913"/>
      <c r="F6835" s="55"/>
      <c r="L6835" s="372"/>
      <c r="M6835" s="372"/>
      <c r="S6835" s="378"/>
      <c r="T6835" s="372"/>
      <c r="U6835" s="372"/>
      <c r="V6835" s="372"/>
    </row>
    <row r="6836" spans="1:22">
      <c r="A6836" s="52"/>
      <c r="B6836" s="50">
        <f t="shared" si="114"/>
        <v>6814</v>
      </c>
      <c r="C6836" s="913"/>
      <c r="D6836" s="913"/>
      <c r="E6836" s="913"/>
      <c r="F6836" s="55"/>
      <c r="L6836" s="372"/>
      <c r="M6836" s="372"/>
      <c r="S6836" s="378"/>
      <c r="T6836" s="372"/>
      <c r="U6836" s="372"/>
      <c r="V6836" s="372"/>
    </row>
    <row r="6837" spans="1:22">
      <c r="A6837" s="52"/>
      <c r="B6837" s="50">
        <f t="shared" si="114"/>
        <v>6815</v>
      </c>
      <c r="C6837" s="913"/>
      <c r="D6837" s="913"/>
      <c r="E6837" s="913"/>
      <c r="F6837" s="55"/>
      <c r="L6837" s="372"/>
      <c r="M6837" s="372"/>
      <c r="S6837" s="378"/>
      <c r="T6837" s="372"/>
      <c r="U6837" s="372"/>
      <c r="V6837" s="372"/>
    </row>
    <row r="6838" spans="1:22">
      <c r="A6838" s="52"/>
      <c r="B6838" s="50">
        <f t="shared" si="114"/>
        <v>6816</v>
      </c>
      <c r="C6838" s="913"/>
      <c r="D6838" s="913"/>
      <c r="E6838" s="913"/>
      <c r="F6838" s="55"/>
      <c r="L6838" s="372"/>
      <c r="M6838" s="372"/>
      <c r="S6838" s="378"/>
      <c r="T6838" s="372"/>
      <c r="U6838" s="372"/>
      <c r="V6838" s="372"/>
    </row>
    <row r="6839" spans="1:22">
      <c r="A6839" s="52"/>
      <c r="B6839" s="50">
        <f t="shared" si="114"/>
        <v>6817</v>
      </c>
      <c r="C6839" s="913"/>
      <c r="D6839" s="913"/>
      <c r="E6839" s="913"/>
      <c r="F6839" s="55"/>
      <c r="L6839" s="372"/>
      <c r="M6839" s="372"/>
      <c r="S6839" s="378"/>
      <c r="T6839" s="372"/>
      <c r="U6839" s="372"/>
      <c r="V6839" s="372"/>
    </row>
    <row r="6840" spans="1:22">
      <c r="A6840" s="52"/>
      <c r="B6840" s="50">
        <f t="shared" si="114"/>
        <v>6818</v>
      </c>
      <c r="C6840" s="913"/>
      <c r="D6840" s="913"/>
      <c r="E6840" s="913"/>
      <c r="F6840" s="55"/>
      <c r="L6840" s="372"/>
      <c r="M6840" s="372"/>
      <c r="S6840" s="378"/>
      <c r="T6840" s="372"/>
      <c r="U6840" s="372"/>
      <c r="V6840" s="372"/>
    </row>
    <row r="6841" spans="1:22">
      <c r="A6841" s="52"/>
      <c r="B6841" s="50">
        <f t="shared" si="114"/>
        <v>6819</v>
      </c>
      <c r="C6841" s="913"/>
      <c r="D6841" s="913"/>
      <c r="E6841" s="913"/>
      <c r="F6841" s="55"/>
      <c r="L6841" s="372"/>
      <c r="M6841" s="372"/>
      <c r="S6841" s="378"/>
      <c r="T6841" s="372"/>
      <c r="U6841" s="372"/>
      <c r="V6841" s="372"/>
    </row>
    <row r="6842" spans="1:22">
      <c r="A6842" s="52"/>
      <c r="B6842" s="50">
        <f t="shared" si="114"/>
        <v>6820</v>
      </c>
      <c r="C6842" s="913"/>
      <c r="D6842" s="913"/>
      <c r="E6842" s="913"/>
      <c r="F6842" s="55"/>
      <c r="L6842" s="372"/>
      <c r="M6842" s="372"/>
      <c r="S6842" s="378"/>
      <c r="T6842" s="372"/>
      <c r="U6842" s="372"/>
      <c r="V6842" s="372"/>
    </row>
    <row r="6843" spans="1:22">
      <c r="A6843" s="52"/>
      <c r="B6843" s="50">
        <f t="shared" si="114"/>
        <v>6821</v>
      </c>
      <c r="C6843" s="913"/>
      <c r="D6843" s="913"/>
      <c r="E6843" s="913"/>
      <c r="F6843" s="55"/>
      <c r="L6843" s="372"/>
      <c r="M6843" s="372"/>
      <c r="S6843" s="378"/>
      <c r="T6843" s="372"/>
      <c r="U6843" s="372"/>
      <c r="V6843" s="372"/>
    </row>
    <row r="6844" spans="1:22">
      <c r="A6844" s="52"/>
      <c r="B6844" s="50">
        <f t="shared" si="114"/>
        <v>6822</v>
      </c>
      <c r="C6844" s="913"/>
      <c r="D6844" s="913"/>
      <c r="E6844" s="913"/>
      <c r="F6844" s="55"/>
      <c r="L6844" s="372"/>
      <c r="M6844" s="372"/>
      <c r="S6844" s="378"/>
      <c r="T6844" s="372"/>
      <c r="U6844" s="372"/>
      <c r="V6844" s="372"/>
    </row>
    <row r="6845" spans="1:22">
      <c r="A6845" s="52"/>
      <c r="B6845" s="50">
        <f t="shared" si="114"/>
        <v>6823</v>
      </c>
      <c r="C6845" s="913"/>
      <c r="D6845" s="913"/>
      <c r="E6845" s="913"/>
      <c r="F6845" s="55"/>
      <c r="L6845" s="372"/>
      <c r="M6845" s="372"/>
      <c r="S6845" s="378"/>
      <c r="T6845" s="372"/>
      <c r="U6845" s="372"/>
      <c r="V6845" s="372"/>
    </row>
    <row r="6846" spans="1:22">
      <c r="A6846" s="52"/>
      <c r="B6846" s="50">
        <f t="shared" si="114"/>
        <v>6824</v>
      </c>
      <c r="C6846" s="913"/>
      <c r="D6846" s="913"/>
      <c r="E6846" s="913"/>
      <c r="F6846" s="55"/>
      <c r="L6846" s="372"/>
      <c r="M6846" s="372"/>
      <c r="S6846" s="378"/>
      <c r="T6846" s="372"/>
      <c r="U6846" s="372"/>
      <c r="V6846" s="372"/>
    </row>
    <row r="6847" spans="1:22">
      <c r="A6847" s="52"/>
      <c r="B6847" s="50">
        <f t="shared" si="114"/>
        <v>6825</v>
      </c>
      <c r="C6847" s="913"/>
      <c r="D6847" s="913"/>
      <c r="E6847" s="913"/>
      <c r="F6847" s="55"/>
      <c r="L6847" s="372"/>
      <c r="M6847" s="372"/>
      <c r="S6847" s="378"/>
      <c r="T6847" s="372"/>
      <c r="U6847" s="372"/>
      <c r="V6847" s="372"/>
    </row>
    <row r="6848" spans="1:22">
      <c r="A6848" s="52"/>
      <c r="B6848" s="50">
        <f t="shared" si="114"/>
        <v>6826</v>
      </c>
      <c r="C6848" s="913"/>
      <c r="D6848" s="913"/>
      <c r="E6848" s="913"/>
      <c r="F6848" s="55"/>
      <c r="L6848" s="372"/>
      <c r="M6848" s="372"/>
      <c r="S6848" s="378"/>
      <c r="T6848" s="372"/>
      <c r="U6848" s="372"/>
      <c r="V6848" s="372"/>
    </row>
    <row r="6849" spans="1:22">
      <c r="A6849" s="52"/>
      <c r="B6849" s="50">
        <f t="shared" si="114"/>
        <v>6827</v>
      </c>
      <c r="C6849" s="913"/>
      <c r="D6849" s="913"/>
      <c r="E6849" s="913"/>
      <c r="F6849" s="55"/>
      <c r="L6849" s="372"/>
      <c r="M6849" s="372"/>
      <c r="S6849" s="378"/>
      <c r="T6849" s="372"/>
      <c r="U6849" s="372"/>
      <c r="V6849" s="372"/>
    </row>
    <row r="6850" spans="1:22">
      <c r="A6850" s="52"/>
      <c r="B6850" s="50">
        <f t="shared" si="114"/>
        <v>6828</v>
      </c>
      <c r="C6850" s="913"/>
      <c r="D6850" s="913"/>
      <c r="E6850" s="913"/>
      <c r="F6850" s="55"/>
      <c r="L6850" s="372"/>
      <c r="M6850" s="372"/>
      <c r="S6850" s="378"/>
      <c r="T6850" s="372"/>
      <c r="U6850" s="372"/>
      <c r="V6850" s="372"/>
    </row>
    <row r="6851" spans="1:22">
      <c r="A6851" s="52"/>
      <c r="B6851" s="50">
        <f t="shared" si="114"/>
        <v>6829</v>
      </c>
      <c r="C6851" s="913"/>
      <c r="D6851" s="913"/>
      <c r="E6851" s="913"/>
      <c r="F6851" s="55"/>
      <c r="L6851" s="372"/>
      <c r="M6851" s="372"/>
      <c r="S6851" s="378"/>
      <c r="T6851" s="372"/>
      <c r="U6851" s="372"/>
      <c r="V6851" s="372"/>
    </row>
    <row r="6852" spans="1:22">
      <c r="A6852" s="52"/>
      <c r="B6852" s="50">
        <f t="shared" si="114"/>
        <v>6830</v>
      </c>
      <c r="C6852" s="913"/>
      <c r="D6852" s="913"/>
      <c r="E6852" s="913"/>
      <c r="F6852" s="55"/>
      <c r="L6852" s="372"/>
      <c r="M6852" s="372"/>
      <c r="S6852" s="378"/>
      <c r="T6852" s="372"/>
      <c r="U6852" s="372"/>
      <c r="V6852" s="372"/>
    </row>
    <row r="6853" spans="1:22">
      <c r="A6853" s="52"/>
      <c r="B6853" s="50">
        <f t="shared" si="114"/>
        <v>6831</v>
      </c>
      <c r="C6853" s="913"/>
      <c r="D6853" s="913"/>
      <c r="E6853" s="913"/>
      <c r="F6853" s="55"/>
      <c r="L6853" s="372"/>
      <c r="M6853" s="372"/>
      <c r="S6853" s="378"/>
      <c r="T6853" s="372"/>
      <c r="U6853" s="372"/>
      <c r="V6853" s="372"/>
    </row>
    <row r="6854" spans="1:22">
      <c r="A6854" s="52"/>
      <c r="B6854" s="50">
        <f t="shared" si="114"/>
        <v>6832</v>
      </c>
      <c r="C6854" s="913"/>
      <c r="D6854" s="913"/>
      <c r="E6854" s="913"/>
      <c r="F6854" s="55"/>
      <c r="L6854" s="372"/>
      <c r="M6854" s="372"/>
      <c r="S6854" s="378"/>
      <c r="T6854" s="372"/>
      <c r="U6854" s="372"/>
      <c r="V6854" s="372"/>
    </row>
    <row r="6855" spans="1:22">
      <c r="A6855" s="52"/>
      <c r="B6855" s="50">
        <f t="shared" si="114"/>
        <v>6833</v>
      </c>
      <c r="C6855" s="913"/>
      <c r="D6855" s="913"/>
      <c r="E6855" s="913"/>
      <c r="F6855" s="55"/>
      <c r="L6855" s="372"/>
      <c r="M6855" s="372"/>
      <c r="S6855" s="378"/>
      <c r="T6855" s="372"/>
      <c r="U6855" s="372"/>
      <c r="V6855" s="372"/>
    </row>
    <row r="6856" spans="1:22">
      <c r="A6856" s="52"/>
      <c r="B6856" s="50">
        <f t="shared" si="114"/>
        <v>6834</v>
      </c>
      <c r="C6856" s="913"/>
      <c r="D6856" s="913"/>
      <c r="E6856" s="913"/>
      <c r="F6856" s="55"/>
      <c r="L6856" s="372"/>
      <c r="M6856" s="372"/>
      <c r="S6856" s="378"/>
      <c r="T6856" s="372"/>
      <c r="U6856" s="372"/>
      <c r="V6856" s="372"/>
    </row>
    <row r="6857" spans="1:22">
      <c r="A6857" s="52"/>
      <c r="B6857" s="50">
        <f t="shared" si="114"/>
        <v>6835</v>
      </c>
      <c r="C6857" s="913"/>
      <c r="D6857" s="913"/>
      <c r="E6857" s="913"/>
      <c r="F6857" s="55"/>
      <c r="L6857" s="372"/>
      <c r="M6857" s="372"/>
      <c r="S6857" s="378"/>
      <c r="T6857" s="372"/>
      <c r="U6857" s="372"/>
      <c r="V6857" s="372"/>
    </row>
    <row r="6858" spans="1:22">
      <c r="A6858" s="52"/>
      <c r="B6858" s="50">
        <f t="shared" si="114"/>
        <v>6836</v>
      </c>
      <c r="C6858" s="913"/>
      <c r="D6858" s="913"/>
      <c r="E6858" s="913"/>
      <c r="F6858" s="55"/>
      <c r="L6858" s="372"/>
      <c r="M6858" s="372"/>
      <c r="S6858" s="378"/>
      <c r="T6858" s="372"/>
      <c r="U6858" s="372"/>
      <c r="V6858" s="372"/>
    </row>
    <row r="6859" spans="1:22">
      <c r="A6859" s="52"/>
      <c r="B6859" s="50">
        <f t="shared" si="114"/>
        <v>6837</v>
      </c>
      <c r="C6859" s="913"/>
      <c r="D6859" s="913"/>
      <c r="E6859" s="913"/>
      <c r="F6859" s="55"/>
      <c r="L6859" s="372"/>
      <c r="M6859" s="372"/>
      <c r="S6859" s="378"/>
      <c r="T6859" s="372"/>
      <c r="U6859" s="372"/>
      <c r="V6859" s="372"/>
    </row>
    <row r="6860" spans="1:22">
      <c r="A6860" s="52"/>
      <c r="B6860" s="50">
        <f t="shared" si="114"/>
        <v>6838</v>
      </c>
      <c r="C6860" s="913"/>
      <c r="D6860" s="913"/>
      <c r="E6860" s="913"/>
      <c r="F6860" s="55"/>
      <c r="L6860" s="372"/>
      <c r="M6860" s="372"/>
      <c r="S6860" s="378"/>
      <c r="T6860" s="372"/>
      <c r="U6860" s="372"/>
      <c r="V6860" s="372"/>
    </row>
    <row r="6861" spans="1:22">
      <c r="A6861" s="52"/>
      <c r="B6861" s="50">
        <f t="shared" si="114"/>
        <v>6839</v>
      </c>
      <c r="C6861" s="913"/>
      <c r="D6861" s="913"/>
      <c r="E6861" s="913"/>
      <c r="F6861" s="55"/>
      <c r="L6861" s="372"/>
      <c r="M6861" s="372"/>
      <c r="S6861" s="378"/>
      <c r="T6861" s="372"/>
      <c r="U6861" s="372"/>
      <c r="V6861" s="372"/>
    </row>
    <row r="6862" spans="1:22">
      <c r="A6862" s="52"/>
      <c r="B6862" s="50">
        <f t="shared" si="114"/>
        <v>6840</v>
      </c>
      <c r="C6862" s="913"/>
      <c r="D6862" s="913"/>
      <c r="E6862" s="913"/>
      <c r="F6862" s="55"/>
      <c r="L6862" s="372"/>
      <c r="M6862" s="372"/>
      <c r="S6862" s="378"/>
      <c r="T6862" s="372"/>
      <c r="U6862" s="372"/>
      <c r="V6862" s="372"/>
    </row>
    <row r="6863" spans="1:22">
      <c r="A6863" s="52"/>
      <c r="B6863" s="50">
        <f t="shared" si="114"/>
        <v>6841</v>
      </c>
      <c r="C6863" s="913"/>
      <c r="D6863" s="913"/>
      <c r="E6863" s="913"/>
      <c r="F6863" s="55"/>
      <c r="L6863" s="372"/>
      <c r="M6863" s="372"/>
      <c r="S6863" s="378"/>
      <c r="T6863" s="372"/>
      <c r="U6863" s="372"/>
      <c r="V6863" s="372"/>
    </row>
    <row r="6864" spans="1:22">
      <c r="A6864" s="52"/>
      <c r="B6864" s="50">
        <f t="shared" si="114"/>
        <v>6842</v>
      </c>
      <c r="C6864" s="913"/>
      <c r="D6864" s="913"/>
      <c r="E6864" s="913"/>
      <c r="F6864" s="55"/>
      <c r="L6864" s="372"/>
      <c r="M6864" s="372"/>
      <c r="S6864" s="378"/>
      <c r="T6864" s="372"/>
      <c r="U6864" s="372"/>
      <c r="V6864" s="372"/>
    </row>
    <row r="6865" spans="1:22">
      <c r="A6865" s="52"/>
      <c r="B6865" s="50">
        <f t="shared" si="114"/>
        <v>6843</v>
      </c>
      <c r="C6865" s="913"/>
      <c r="D6865" s="913"/>
      <c r="E6865" s="913"/>
      <c r="F6865" s="55"/>
      <c r="L6865" s="372"/>
      <c r="M6865" s="372"/>
      <c r="S6865" s="378"/>
      <c r="T6865" s="372"/>
      <c r="U6865" s="372"/>
      <c r="V6865" s="372"/>
    </row>
    <row r="6866" spans="1:22">
      <c r="A6866" s="52"/>
      <c r="B6866" s="50">
        <f t="shared" si="114"/>
        <v>6844</v>
      </c>
      <c r="C6866" s="913"/>
      <c r="D6866" s="913"/>
      <c r="E6866" s="913"/>
      <c r="F6866" s="55"/>
      <c r="L6866" s="372"/>
      <c r="M6866" s="372"/>
      <c r="S6866" s="378"/>
      <c r="T6866" s="372"/>
      <c r="U6866" s="372"/>
      <c r="V6866" s="372"/>
    </row>
    <row r="6867" spans="1:22">
      <c r="A6867" s="52"/>
      <c r="B6867" s="50">
        <f t="shared" si="114"/>
        <v>6845</v>
      </c>
      <c r="C6867" s="913"/>
      <c r="D6867" s="913"/>
      <c r="E6867" s="913"/>
      <c r="F6867" s="55"/>
      <c r="L6867" s="372"/>
      <c r="M6867" s="372"/>
      <c r="S6867" s="378"/>
      <c r="T6867" s="372"/>
      <c r="U6867" s="372"/>
      <c r="V6867" s="372"/>
    </row>
    <row r="6868" spans="1:22">
      <c r="A6868" s="52"/>
      <c r="B6868" s="50">
        <f t="shared" si="114"/>
        <v>6846</v>
      </c>
      <c r="C6868" s="913"/>
      <c r="D6868" s="913"/>
      <c r="E6868" s="913"/>
      <c r="F6868" s="55"/>
      <c r="L6868" s="372"/>
      <c r="M6868" s="372"/>
      <c r="S6868" s="378"/>
      <c r="T6868" s="372"/>
      <c r="U6868" s="372"/>
      <c r="V6868" s="372"/>
    </row>
    <row r="6869" spans="1:22">
      <c r="A6869" s="52"/>
      <c r="B6869" s="50">
        <f t="shared" si="114"/>
        <v>6847</v>
      </c>
      <c r="C6869" s="913"/>
      <c r="D6869" s="913"/>
      <c r="E6869" s="913"/>
      <c r="F6869" s="55"/>
      <c r="L6869" s="372"/>
      <c r="M6869" s="372"/>
      <c r="S6869" s="378"/>
      <c r="T6869" s="372"/>
      <c r="U6869" s="372"/>
      <c r="V6869" s="372"/>
    </row>
    <row r="6870" spans="1:22">
      <c r="A6870" s="52"/>
      <c r="B6870" s="50">
        <f t="shared" si="114"/>
        <v>6848</v>
      </c>
      <c r="C6870" s="913"/>
      <c r="D6870" s="913"/>
      <c r="E6870" s="913"/>
      <c r="F6870" s="55"/>
      <c r="L6870" s="372"/>
      <c r="M6870" s="372"/>
      <c r="S6870" s="378"/>
      <c r="T6870" s="372"/>
      <c r="U6870" s="372"/>
      <c r="V6870" s="372"/>
    </row>
    <row r="6871" spans="1:22">
      <c r="A6871" s="52"/>
      <c r="B6871" s="50">
        <f t="shared" si="114"/>
        <v>6849</v>
      </c>
      <c r="C6871" s="913"/>
      <c r="D6871" s="913"/>
      <c r="E6871" s="913"/>
      <c r="F6871" s="55"/>
      <c r="L6871" s="372"/>
      <c r="M6871" s="372"/>
      <c r="S6871" s="378"/>
      <c r="T6871" s="372"/>
      <c r="U6871" s="372"/>
      <c r="V6871" s="372"/>
    </row>
    <row r="6872" spans="1:22">
      <c r="A6872" s="52"/>
      <c r="B6872" s="50">
        <f t="shared" si="114"/>
        <v>6850</v>
      </c>
      <c r="C6872" s="913"/>
      <c r="D6872" s="913"/>
      <c r="E6872" s="913"/>
      <c r="F6872" s="55"/>
      <c r="L6872" s="372"/>
      <c r="M6872" s="372"/>
      <c r="S6872" s="378"/>
      <c r="T6872" s="372"/>
      <c r="U6872" s="372"/>
      <c r="V6872" s="372"/>
    </row>
    <row r="6873" spans="1:22">
      <c r="A6873" s="52"/>
      <c r="B6873" s="50">
        <f t="shared" ref="B6873:B6936" si="115">B6872+1</f>
        <v>6851</v>
      </c>
      <c r="C6873" s="913"/>
      <c r="D6873" s="913"/>
      <c r="E6873" s="913"/>
      <c r="F6873" s="55"/>
      <c r="L6873" s="372"/>
      <c r="M6873" s="372"/>
      <c r="S6873" s="378"/>
      <c r="T6873" s="372"/>
      <c r="U6873" s="372"/>
      <c r="V6873" s="372"/>
    </row>
    <row r="6874" spans="1:22">
      <c r="A6874" s="52"/>
      <c r="B6874" s="50">
        <f t="shared" si="115"/>
        <v>6852</v>
      </c>
      <c r="C6874" s="913"/>
      <c r="D6874" s="913"/>
      <c r="E6874" s="913"/>
      <c r="F6874" s="55"/>
      <c r="L6874" s="372"/>
      <c r="M6874" s="372"/>
      <c r="S6874" s="378"/>
      <c r="T6874" s="372"/>
      <c r="U6874" s="372"/>
      <c r="V6874" s="372"/>
    </row>
    <row r="6875" spans="1:22">
      <c r="A6875" s="52"/>
      <c r="B6875" s="50">
        <f t="shared" si="115"/>
        <v>6853</v>
      </c>
      <c r="C6875" s="913"/>
      <c r="D6875" s="913"/>
      <c r="E6875" s="913"/>
      <c r="F6875" s="55"/>
      <c r="L6875" s="372"/>
      <c r="M6875" s="372"/>
      <c r="S6875" s="378"/>
      <c r="T6875" s="372"/>
      <c r="U6875" s="372"/>
      <c r="V6875" s="372"/>
    </row>
    <row r="6876" spans="1:22">
      <c r="A6876" s="52"/>
      <c r="B6876" s="50">
        <f t="shared" si="115"/>
        <v>6854</v>
      </c>
      <c r="C6876" s="913"/>
      <c r="D6876" s="913"/>
      <c r="E6876" s="913"/>
      <c r="F6876" s="55"/>
      <c r="L6876" s="372"/>
      <c r="M6876" s="372"/>
      <c r="S6876" s="378"/>
      <c r="T6876" s="372"/>
      <c r="U6876" s="372"/>
      <c r="V6876" s="372"/>
    </row>
    <row r="6877" spans="1:22">
      <c r="A6877" s="52"/>
      <c r="B6877" s="50">
        <f t="shared" si="115"/>
        <v>6855</v>
      </c>
      <c r="C6877" s="913"/>
      <c r="D6877" s="913"/>
      <c r="E6877" s="913"/>
      <c r="F6877" s="55"/>
      <c r="L6877" s="372"/>
      <c r="M6877" s="372"/>
      <c r="S6877" s="378"/>
      <c r="T6877" s="372"/>
      <c r="U6877" s="372"/>
      <c r="V6877" s="372"/>
    </row>
    <row r="6878" spans="1:22">
      <c r="A6878" s="52"/>
      <c r="B6878" s="50">
        <f t="shared" si="115"/>
        <v>6856</v>
      </c>
      <c r="C6878" s="913"/>
      <c r="D6878" s="913"/>
      <c r="E6878" s="913"/>
      <c r="F6878" s="55"/>
      <c r="L6878" s="372"/>
      <c r="M6878" s="372"/>
      <c r="S6878" s="378"/>
      <c r="T6878" s="372"/>
      <c r="U6878" s="372"/>
      <c r="V6878" s="372"/>
    </row>
    <row r="6879" spans="1:22">
      <c r="A6879" s="52"/>
      <c r="B6879" s="50">
        <f t="shared" si="115"/>
        <v>6857</v>
      </c>
      <c r="C6879" s="913"/>
      <c r="D6879" s="913"/>
      <c r="E6879" s="913"/>
      <c r="F6879" s="55"/>
      <c r="L6879" s="372"/>
      <c r="M6879" s="372"/>
      <c r="S6879" s="378"/>
      <c r="T6879" s="372"/>
      <c r="U6879" s="372"/>
      <c r="V6879" s="372"/>
    </row>
    <row r="6880" spans="1:22">
      <c r="A6880" s="52"/>
      <c r="B6880" s="50">
        <f t="shared" si="115"/>
        <v>6858</v>
      </c>
      <c r="C6880" s="913"/>
      <c r="D6880" s="913"/>
      <c r="E6880" s="913"/>
      <c r="F6880" s="55"/>
      <c r="L6880" s="372"/>
      <c r="M6880" s="372"/>
      <c r="S6880" s="378"/>
      <c r="T6880" s="372"/>
      <c r="U6880" s="372"/>
      <c r="V6880" s="372"/>
    </row>
    <row r="6881" spans="1:22">
      <c r="A6881" s="52"/>
      <c r="B6881" s="50">
        <f t="shared" si="115"/>
        <v>6859</v>
      </c>
      <c r="C6881" s="913"/>
      <c r="D6881" s="913"/>
      <c r="E6881" s="913"/>
      <c r="F6881" s="55"/>
      <c r="L6881" s="372"/>
      <c r="M6881" s="372"/>
      <c r="S6881" s="378"/>
      <c r="T6881" s="372"/>
      <c r="U6881" s="372"/>
      <c r="V6881" s="372"/>
    </row>
    <row r="6882" spans="1:22">
      <c r="A6882" s="52"/>
      <c r="B6882" s="50">
        <f t="shared" si="115"/>
        <v>6860</v>
      </c>
      <c r="C6882" s="913"/>
      <c r="D6882" s="913"/>
      <c r="E6882" s="913"/>
      <c r="F6882" s="55"/>
      <c r="L6882" s="372"/>
      <c r="M6882" s="372"/>
      <c r="S6882" s="378"/>
      <c r="T6882" s="372"/>
      <c r="U6882" s="372"/>
      <c r="V6882" s="372"/>
    </row>
    <row r="6883" spans="1:22">
      <c r="A6883" s="52"/>
      <c r="B6883" s="50">
        <f t="shared" si="115"/>
        <v>6861</v>
      </c>
      <c r="C6883" s="913"/>
      <c r="D6883" s="913"/>
      <c r="E6883" s="913"/>
      <c r="F6883" s="55"/>
      <c r="L6883" s="372"/>
      <c r="M6883" s="372"/>
      <c r="S6883" s="378"/>
      <c r="T6883" s="372"/>
      <c r="U6883" s="372"/>
      <c r="V6883" s="372"/>
    </row>
    <row r="6884" spans="1:22">
      <c r="A6884" s="52"/>
      <c r="B6884" s="50">
        <f t="shared" si="115"/>
        <v>6862</v>
      </c>
      <c r="C6884" s="913"/>
      <c r="D6884" s="913"/>
      <c r="E6884" s="913"/>
      <c r="F6884" s="55"/>
      <c r="L6884" s="372"/>
      <c r="M6884" s="372"/>
      <c r="S6884" s="378"/>
      <c r="T6884" s="372"/>
      <c r="U6884" s="372"/>
      <c r="V6884" s="372"/>
    </row>
    <row r="6885" spans="1:22">
      <c r="A6885" s="52"/>
      <c r="B6885" s="50">
        <f t="shared" si="115"/>
        <v>6863</v>
      </c>
      <c r="C6885" s="913"/>
      <c r="D6885" s="913"/>
      <c r="E6885" s="913"/>
      <c r="F6885" s="55"/>
      <c r="L6885" s="372"/>
      <c r="M6885" s="372"/>
      <c r="S6885" s="378"/>
      <c r="T6885" s="372"/>
      <c r="U6885" s="372"/>
      <c r="V6885" s="372"/>
    </row>
    <row r="6886" spans="1:22">
      <c r="A6886" s="52"/>
      <c r="B6886" s="50">
        <f t="shared" si="115"/>
        <v>6864</v>
      </c>
      <c r="C6886" s="913"/>
      <c r="D6886" s="913"/>
      <c r="E6886" s="913"/>
      <c r="F6886" s="55"/>
      <c r="L6886" s="372"/>
      <c r="M6886" s="372"/>
      <c r="S6886" s="378"/>
      <c r="T6886" s="372"/>
      <c r="U6886" s="372"/>
      <c r="V6886" s="372"/>
    </row>
    <row r="6887" spans="1:22">
      <c r="A6887" s="52"/>
      <c r="B6887" s="50">
        <f t="shared" si="115"/>
        <v>6865</v>
      </c>
      <c r="C6887" s="913"/>
      <c r="D6887" s="913"/>
      <c r="E6887" s="913"/>
      <c r="F6887" s="55"/>
      <c r="L6887" s="372"/>
      <c r="M6887" s="372"/>
      <c r="S6887" s="378"/>
      <c r="T6887" s="372"/>
      <c r="U6887" s="372"/>
      <c r="V6887" s="372"/>
    </row>
    <row r="6888" spans="1:22">
      <c r="A6888" s="52"/>
      <c r="B6888" s="50">
        <f t="shared" si="115"/>
        <v>6866</v>
      </c>
      <c r="C6888" s="913"/>
      <c r="D6888" s="913"/>
      <c r="E6888" s="913"/>
      <c r="F6888" s="55"/>
      <c r="L6888" s="372"/>
      <c r="M6888" s="372"/>
      <c r="S6888" s="378"/>
      <c r="T6888" s="372"/>
      <c r="U6888" s="372"/>
      <c r="V6888" s="372"/>
    </row>
    <row r="6889" spans="1:22">
      <c r="A6889" s="52"/>
      <c r="B6889" s="50">
        <f t="shared" si="115"/>
        <v>6867</v>
      </c>
      <c r="C6889" s="913"/>
      <c r="D6889" s="913"/>
      <c r="E6889" s="913"/>
      <c r="F6889" s="55"/>
      <c r="L6889" s="372"/>
      <c r="M6889" s="372"/>
      <c r="S6889" s="378"/>
      <c r="T6889" s="372"/>
      <c r="U6889" s="372"/>
      <c r="V6889" s="372"/>
    </row>
    <row r="6890" spans="1:22">
      <c r="A6890" s="52"/>
      <c r="B6890" s="50">
        <f t="shared" si="115"/>
        <v>6868</v>
      </c>
      <c r="C6890" s="913"/>
      <c r="D6890" s="913"/>
      <c r="E6890" s="913"/>
      <c r="F6890" s="55"/>
      <c r="L6890" s="372"/>
      <c r="M6890" s="372"/>
      <c r="S6890" s="378"/>
      <c r="T6890" s="372"/>
      <c r="U6890" s="372"/>
      <c r="V6890" s="372"/>
    </row>
    <row r="6891" spans="1:22">
      <c r="A6891" s="52"/>
      <c r="B6891" s="50">
        <f t="shared" si="115"/>
        <v>6869</v>
      </c>
      <c r="C6891" s="913"/>
      <c r="D6891" s="913"/>
      <c r="E6891" s="913"/>
      <c r="F6891" s="55"/>
      <c r="L6891" s="372"/>
      <c r="M6891" s="372"/>
      <c r="S6891" s="378"/>
      <c r="T6891" s="372"/>
      <c r="U6891" s="372"/>
      <c r="V6891" s="372"/>
    </row>
    <row r="6892" spans="1:22">
      <c r="A6892" s="52"/>
      <c r="B6892" s="50">
        <f t="shared" si="115"/>
        <v>6870</v>
      </c>
      <c r="C6892" s="913"/>
      <c r="D6892" s="913"/>
      <c r="E6892" s="913"/>
      <c r="F6892" s="55"/>
      <c r="L6892" s="372"/>
      <c r="M6892" s="372"/>
      <c r="S6892" s="378"/>
      <c r="T6892" s="372"/>
      <c r="U6892" s="372"/>
      <c r="V6892" s="372"/>
    </row>
    <row r="6893" spans="1:22">
      <c r="A6893" s="52"/>
      <c r="B6893" s="50">
        <f t="shared" si="115"/>
        <v>6871</v>
      </c>
      <c r="C6893" s="913"/>
      <c r="D6893" s="913"/>
      <c r="E6893" s="913"/>
      <c r="F6893" s="55"/>
      <c r="L6893" s="372"/>
      <c r="M6893" s="372"/>
      <c r="S6893" s="378"/>
      <c r="T6893" s="372"/>
      <c r="U6893" s="372"/>
      <c r="V6893" s="372"/>
    </row>
    <row r="6894" spans="1:22">
      <c r="A6894" s="52"/>
      <c r="B6894" s="50">
        <f t="shared" si="115"/>
        <v>6872</v>
      </c>
      <c r="C6894" s="913"/>
      <c r="D6894" s="913"/>
      <c r="E6894" s="913"/>
      <c r="F6894" s="55"/>
      <c r="L6894" s="372"/>
      <c r="M6894" s="372"/>
      <c r="S6894" s="378"/>
      <c r="T6894" s="372"/>
      <c r="U6894" s="372"/>
      <c r="V6894" s="372"/>
    </row>
    <row r="6895" spans="1:22">
      <c r="A6895" s="52"/>
      <c r="B6895" s="50">
        <f t="shared" si="115"/>
        <v>6873</v>
      </c>
      <c r="C6895" s="913"/>
      <c r="D6895" s="913"/>
      <c r="E6895" s="913"/>
      <c r="F6895" s="55"/>
      <c r="L6895" s="372"/>
      <c r="M6895" s="372"/>
      <c r="S6895" s="378"/>
      <c r="T6895" s="372"/>
      <c r="U6895" s="372"/>
      <c r="V6895" s="372"/>
    </row>
    <row r="6896" spans="1:22">
      <c r="A6896" s="52"/>
      <c r="B6896" s="50">
        <f t="shared" si="115"/>
        <v>6874</v>
      </c>
      <c r="C6896" s="913"/>
      <c r="D6896" s="913"/>
      <c r="E6896" s="913"/>
      <c r="F6896" s="55"/>
      <c r="L6896" s="372"/>
      <c r="M6896" s="372"/>
      <c r="S6896" s="378"/>
      <c r="T6896" s="372"/>
      <c r="U6896" s="372"/>
      <c r="V6896" s="372"/>
    </row>
    <row r="6897" spans="1:22">
      <c r="A6897" s="52"/>
      <c r="B6897" s="50">
        <f t="shared" si="115"/>
        <v>6875</v>
      </c>
      <c r="C6897" s="913"/>
      <c r="D6897" s="913"/>
      <c r="E6897" s="913"/>
      <c r="F6897" s="55"/>
      <c r="L6897" s="372"/>
      <c r="M6897" s="372"/>
      <c r="S6897" s="378"/>
      <c r="T6897" s="372"/>
      <c r="U6897" s="372"/>
      <c r="V6897" s="372"/>
    </row>
    <row r="6898" spans="1:22">
      <c r="A6898" s="52"/>
      <c r="B6898" s="50">
        <f t="shared" si="115"/>
        <v>6876</v>
      </c>
      <c r="C6898" s="913"/>
      <c r="D6898" s="913"/>
      <c r="E6898" s="913"/>
      <c r="F6898" s="55"/>
      <c r="L6898" s="372"/>
      <c r="M6898" s="372"/>
      <c r="S6898" s="378"/>
      <c r="T6898" s="372"/>
      <c r="U6898" s="372"/>
      <c r="V6898" s="372"/>
    </row>
    <row r="6899" spans="1:22">
      <c r="A6899" s="52"/>
      <c r="B6899" s="50">
        <f t="shared" si="115"/>
        <v>6877</v>
      </c>
      <c r="C6899" s="913"/>
      <c r="D6899" s="913"/>
      <c r="E6899" s="913"/>
      <c r="F6899" s="55"/>
      <c r="L6899" s="372"/>
      <c r="M6899" s="372"/>
      <c r="S6899" s="378"/>
      <c r="T6899" s="372"/>
      <c r="U6899" s="372"/>
      <c r="V6899" s="372"/>
    </row>
    <row r="6900" spans="1:22">
      <c r="A6900" s="52"/>
      <c r="B6900" s="50">
        <f t="shared" si="115"/>
        <v>6878</v>
      </c>
      <c r="C6900" s="913"/>
      <c r="D6900" s="913"/>
      <c r="E6900" s="913"/>
      <c r="F6900" s="55"/>
      <c r="L6900" s="372"/>
      <c r="M6900" s="372"/>
      <c r="S6900" s="378"/>
      <c r="T6900" s="372"/>
      <c r="U6900" s="372"/>
      <c r="V6900" s="372"/>
    </row>
    <row r="6901" spans="1:22">
      <c r="A6901" s="52"/>
      <c r="B6901" s="50">
        <f t="shared" si="115"/>
        <v>6879</v>
      </c>
      <c r="C6901" s="913"/>
      <c r="D6901" s="913"/>
      <c r="E6901" s="913"/>
      <c r="F6901" s="55"/>
      <c r="L6901" s="372"/>
      <c r="M6901" s="372"/>
      <c r="S6901" s="378"/>
      <c r="T6901" s="372"/>
      <c r="U6901" s="372"/>
      <c r="V6901" s="372"/>
    </row>
    <row r="6902" spans="1:22">
      <c r="A6902" s="52"/>
      <c r="B6902" s="50">
        <f t="shared" si="115"/>
        <v>6880</v>
      </c>
      <c r="C6902" s="913"/>
      <c r="D6902" s="913"/>
      <c r="E6902" s="913"/>
      <c r="F6902" s="55"/>
      <c r="L6902" s="372"/>
      <c r="M6902" s="372"/>
      <c r="S6902" s="378"/>
      <c r="T6902" s="372"/>
      <c r="U6902" s="372"/>
      <c r="V6902" s="372"/>
    </row>
    <row r="6903" spans="1:22">
      <c r="A6903" s="52"/>
      <c r="B6903" s="50">
        <f t="shared" si="115"/>
        <v>6881</v>
      </c>
      <c r="C6903" s="913"/>
      <c r="D6903" s="913"/>
      <c r="E6903" s="913"/>
      <c r="F6903" s="55"/>
      <c r="L6903" s="372"/>
      <c r="M6903" s="372"/>
      <c r="S6903" s="378"/>
      <c r="T6903" s="372"/>
      <c r="U6903" s="372"/>
      <c r="V6903" s="372"/>
    </row>
    <row r="6904" spans="1:22">
      <c r="A6904" s="52"/>
      <c r="B6904" s="50">
        <f t="shared" si="115"/>
        <v>6882</v>
      </c>
      <c r="C6904" s="913"/>
      <c r="D6904" s="913"/>
      <c r="E6904" s="913"/>
      <c r="F6904" s="55"/>
      <c r="L6904" s="372"/>
      <c r="M6904" s="372"/>
      <c r="S6904" s="378"/>
      <c r="T6904" s="372"/>
      <c r="U6904" s="372"/>
      <c r="V6904" s="372"/>
    </row>
    <row r="6905" spans="1:22">
      <c r="A6905" s="52"/>
      <c r="B6905" s="50">
        <f t="shared" si="115"/>
        <v>6883</v>
      </c>
      <c r="C6905" s="913"/>
      <c r="D6905" s="913"/>
      <c r="E6905" s="913"/>
      <c r="F6905" s="55"/>
      <c r="L6905" s="372"/>
      <c r="M6905" s="372"/>
      <c r="S6905" s="378"/>
      <c r="T6905" s="372"/>
      <c r="U6905" s="372"/>
      <c r="V6905" s="372"/>
    </row>
    <row r="6906" spans="1:22">
      <c r="A6906" s="52"/>
      <c r="B6906" s="50">
        <f t="shared" si="115"/>
        <v>6884</v>
      </c>
      <c r="C6906" s="913"/>
      <c r="D6906" s="913"/>
      <c r="E6906" s="913"/>
      <c r="F6906" s="55"/>
      <c r="L6906" s="372"/>
      <c r="M6906" s="372"/>
      <c r="S6906" s="378"/>
      <c r="T6906" s="372"/>
      <c r="U6906" s="372"/>
      <c r="V6906" s="372"/>
    </row>
    <row r="6907" spans="1:22">
      <c r="A6907" s="52"/>
      <c r="B6907" s="50">
        <f t="shared" si="115"/>
        <v>6885</v>
      </c>
      <c r="C6907" s="913"/>
      <c r="D6907" s="913"/>
      <c r="E6907" s="913"/>
      <c r="F6907" s="55"/>
      <c r="L6907" s="372"/>
      <c r="M6907" s="372"/>
      <c r="S6907" s="378"/>
      <c r="T6907" s="372"/>
      <c r="U6907" s="372"/>
      <c r="V6907" s="372"/>
    </row>
    <row r="6908" spans="1:22">
      <c r="A6908" s="52"/>
      <c r="B6908" s="50">
        <f t="shared" si="115"/>
        <v>6886</v>
      </c>
      <c r="C6908" s="913"/>
      <c r="D6908" s="913"/>
      <c r="E6908" s="913"/>
      <c r="F6908" s="55"/>
      <c r="L6908" s="372"/>
      <c r="M6908" s="372"/>
      <c r="S6908" s="378"/>
      <c r="T6908" s="372"/>
      <c r="U6908" s="372"/>
      <c r="V6908" s="372"/>
    </row>
    <row r="6909" spans="1:22">
      <c r="A6909" s="52"/>
      <c r="B6909" s="50">
        <f t="shared" si="115"/>
        <v>6887</v>
      </c>
      <c r="C6909" s="913"/>
      <c r="D6909" s="913"/>
      <c r="E6909" s="913"/>
      <c r="F6909" s="55"/>
      <c r="L6909" s="372"/>
      <c r="M6909" s="372"/>
      <c r="S6909" s="378"/>
      <c r="T6909" s="372"/>
      <c r="U6909" s="372"/>
      <c r="V6909" s="372"/>
    </row>
    <row r="6910" spans="1:22">
      <c r="A6910" s="52"/>
      <c r="B6910" s="50">
        <f t="shared" si="115"/>
        <v>6888</v>
      </c>
      <c r="C6910" s="913"/>
      <c r="D6910" s="913"/>
      <c r="E6910" s="913"/>
      <c r="F6910" s="55"/>
      <c r="L6910" s="372"/>
      <c r="M6910" s="372"/>
      <c r="S6910" s="378"/>
      <c r="T6910" s="372"/>
      <c r="U6910" s="372"/>
      <c r="V6910" s="372"/>
    </row>
    <row r="6911" spans="1:22">
      <c r="A6911" s="52"/>
      <c r="B6911" s="50">
        <f t="shared" si="115"/>
        <v>6889</v>
      </c>
      <c r="C6911" s="913"/>
      <c r="D6911" s="913"/>
      <c r="E6911" s="913"/>
      <c r="F6911" s="55"/>
      <c r="L6911" s="372"/>
      <c r="M6911" s="372"/>
      <c r="S6911" s="378"/>
      <c r="T6911" s="372"/>
      <c r="U6911" s="372"/>
      <c r="V6911" s="372"/>
    </row>
    <row r="6912" spans="1:22">
      <c r="A6912" s="52"/>
      <c r="B6912" s="50">
        <f t="shared" si="115"/>
        <v>6890</v>
      </c>
      <c r="C6912" s="913"/>
      <c r="D6912" s="913"/>
      <c r="E6912" s="913"/>
      <c r="F6912" s="55"/>
      <c r="L6912" s="372"/>
      <c r="M6912" s="372"/>
      <c r="S6912" s="378"/>
      <c r="T6912" s="372"/>
      <c r="U6912" s="372"/>
      <c r="V6912" s="372"/>
    </row>
    <row r="6913" spans="1:22">
      <c r="A6913" s="52"/>
      <c r="B6913" s="50">
        <f t="shared" si="115"/>
        <v>6891</v>
      </c>
      <c r="C6913" s="913"/>
      <c r="D6913" s="913"/>
      <c r="E6913" s="913"/>
      <c r="F6913" s="55"/>
      <c r="L6913" s="372"/>
      <c r="M6913" s="372"/>
      <c r="S6913" s="378"/>
      <c r="T6913" s="372"/>
      <c r="U6913" s="372"/>
      <c r="V6913" s="372"/>
    </row>
    <row r="6914" spans="1:22">
      <c r="A6914" s="52"/>
      <c r="B6914" s="50">
        <f t="shared" si="115"/>
        <v>6892</v>
      </c>
      <c r="C6914" s="913"/>
      <c r="D6914" s="913"/>
      <c r="E6914" s="913"/>
      <c r="F6914" s="55"/>
      <c r="L6914" s="372"/>
      <c r="M6914" s="372"/>
      <c r="S6914" s="378"/>
      <c r="T6914" s="372"/>
      <c r="U6914" s="372"/>
      <c r="V6914" s="372"/>
    </row>
    <row r="6915" spans="1:22">
      <c r="A6915" s="52"/>
      <c r="B6915" s="50">
        <f t="shared" si="115"/>
        <v>6893</v>
      </c>
      <c r="C6915" s="913"/>
      <c r="D6915" s="913"/>
      <c r="E6915" s="913"/>
      <c r="F6915" s="55"/>
      <c r="L6915" s="372"/>
      <c r="M6915" s="372"/>
      <c r="S6915" s="378"/>
      <c r="T6915" s="372"/>
      <c r="U6915" s="372"/>
      <c r="V6915" s="372"/>
    </row>
    <row r="6916" spans="1:22">
      <c r="A6916" s="52"/>
      <c r="B6916" s="50">
        <f t="shared" si="115"/>
        <v>6894</v>
      </c>
      <c r="C6916" s="913"/>
      <c r="D6916" s="913"/>
      <c r="E6916" s="913"/>
      <c r="F6916" s="55"/>
      <c r="L6916" s="372"/>
      <c r="M6916" s="372"/>
      <c r="S6916" s="378"/>
      <c r="T6916" s="372"/>
      <c r="U6916" s="372"/>
      <c r="V6916" s="372"/>
    </row>
    <row r="6917" spans="1:22">
      <c r="A6917" s="52"/>
      <c r="B6917" s="50">
        <f t="shared" si="115"/>
        <v>6895</v>
      </c>
      <c r="C6917" s="913"/>
      <c r="D6917" s="913"/>
      <c r="E6917" s="913"/>
      <c r="F6917" s="55"/>
      <c r="L6917" s="372"/>
      <c r="M6917" s="372"/>
      <c r="S6917" s="378"/>
      <c r="T6917" s="372"/>
      <c r="U6917" s="372"/>
      <c r="V6917" s="372"/>
    </row>
    <row r="6918" spans="1:22">
      <c r="A6918" s="52"/>
      <c r="B6918" s="50">
        <f t="shared" si="115"/>
        <v>6896</v>
      </c>
      <c r="C6918" s="913"/>
      <c r="D6918" s="913"/>
      <c r="E6918" s="913"/>
      <c r="F6918" s="55"/>
      <c r="L6918" s="372"/>
      <c r="M6918" s="372"/>
      <c r="S6918" s="378"/>
      <c r="T6918" s="372"/>
      <c r="U6918" s="372"/>
      <c r="V6918" s="372"/>
    </row>
    <row r="6919" spans="1:22">
      <c r="A6919" s="52"/>
      <c r="B6919" s="50">
        <f t="shared" si="115"/>
        <v>6897</v>
      </c>
      <c r="C6919" s="913"/>
      <c r="D6919" s="913"/>
      <c r="E6919" s="913"/>
      <c r="F6919" s="55"/>
      <c r="L6919" s="372"/>
      <c r="M6919" s="372"/>
      <c r="S6919" s="378"/>
      <c r="T6919" s="372"/>
      <c r="U6919" s="372"/>
      <c r="V6919" s="372"/>
    </row>
    <row r="6920" spans="1:22">
      <c r="A6920" s="52"/>
      <c r="B6920" s="50">
        <f t="shared" si="115"/>
        <v>6898</v>
      </c>
      <c r="C6920" s="913"/>
      <c r="D6920" s="913"/>
      <c r="E6920" s="913"/>
      <c r="F6920" s="55"/>
      <c r="L6920" s="372"/>
      <c r="M6920" s="372"/>
      <c r="S6920" s="378"/>
      <c r="T6920" s="372"/>
      <c r="U6920" s="372"/>
      <c r="V6920" s="372"/>
    </row>
    <row r="6921" spans="1:22">
      <c r="A6921" s="52"/>
      <c r="B6921" s="50">
        <f t="shared" si="115"/>
        <v>6899</v>
      </c>
      <c r="C6921" s="913"/>
      <c r="D6921" s="913"/>
      <c r="E6921" s="913"/>
      <c r="F6921" s="55"/>
      <c r="L6921" s="372"/>
      <c r="M6921" s="372"/>
      <c r="S6921" s="378"/>
      <c r="T6921" s="372"/>
      <c r="U6921" s="372"/>
      <c r="V6921" s="372"/>
    </row>
    <row r="6922" spans="1:22">
      <c r="A6922" s="52"/>
      <c r="B6922" s="50">
        <f t="shared" si="115"/>
        <v>6900</v>
      </c>
      <c r="C6922" s="913"/>
      <c r="D6922" s="913"/>
      <c r="E6922" s="913"/>
      <c r="F6922" s="55"/>
      <c r="L6922" s="372"/>
      <c r="M6922" s="372"/>
      <c r="S6922" s="378"/>
      <c r="T6922" s="372"/>
      <c r="U6922" s="372"/>
      <c r="V6922" s="372"/>
    </row>
    <row r="6923" spans="1:22">
      <c r="A6923" s="52"/>
      <c r="B6923" s="50">
        <f t="shared" si="115"/>
        <v>6901</v>
      </c>
      <c r="C6923" s="913"/>
      <c r="D6923" s="913"/>
      <c r="E6923" s="913"/>
      <c r="F6923" s="55"/>
      <c r="L6923" s="372"/>
      <c r="M6923" s="372"/>
      <c r="S6923" s="378"/>
      <c r="T6923" s="372"/>
      <c r="U6923" s="372"/>
      <c r="V6923" s="372"/>
    </row>
    <row r="6924" spans="1:22">
      <c r="A6924" s="52"/>
      <c r="B6924" s="50">
        <f t="shared" si="115"/>
        <v>6902</v>
      </c>
      <c r="C6924" s="913"/>
      <c r="D6924" s="913"/>
      <c r="E6924" s="913"/>
      <c r="F6924" s="55"/>
      <c r="L6924" s="372"/>
      <c r="M6924" s="372"/>
      <c r="S6924" s="378"/>
      <c r="T6924" s="372"/>
      <c r="U6924" s="372"/>
      <c r="V6924" s="372"/>
    </row>
    <row r="6925" spans="1:22">
      <c r="A6925" s="52"/>
      <c r="B6925" s="50">
        <f t="shared" si="115"/>
        <v>6903</v>
      </c>
      <c r="C6925" s="913"/>
      <c r="D6925" s="913"/>
      <c r="E6925" s="913"/>
      <c r="F6925" s="55"/>
      <c r="L6925" s="372"/>
      <c r="M6925" s="372"/>
      <c r="S6925" s="378"/>
      <c r="T6925" s="372"/>
      <c r="U6925" s="372"/>
      <c r="V6925" s="372"/>
    </row>
    <row r="6926" spans="1:22">
      <c r="A6926" s="52"/>
      <c r="B6926" s="50">
        <f t="shared" si="115"/>
        <v>6904</v>
      </c>
      <c r="C6926" s="913"/>
      <c r="D6926" s="913"/>
      <c r="E6926" s="913"/>
      <c r="F6926" s="55"/>
      <c r="L6926" s="372"/>
      <c r="M6926" s="372"/>
      <c r="S6926" s="378"/>
      <c r="T6926" s="372"/>
      <c r="U6926" s="372"/>
      <c r="V6926" s="372"/>
    </row>
    <row r="6927" spans="1:22">
      <c r="A6927" s="52"/>
      <c r="B6927" s="50">
        <f t="shared" si="115"/>
        <v>6905</v>
      </c>
      <c r="C6927" s="913"/>
      <c r="D6927" s="913"/>
      <c r="E6927" s="913"/>
      <c r="F6927" s="55"/>
      <c r="L6927" s="372"/>
      <c r="M6927" s="372"/>
      <c r="S6927" s="378"/>
      <c r="T6927" s="372"/>
      <c r="U6927" s="372"/>
      <c r="V6927" s="372"/>
    </row>
    <row r="6928" spans="1:22">
      <c r="A6928" s="52"/>
      <c r="B6928" s="50">
        <f t="shared" si="115"/>
        <v>6906</v>
      </c>
      <c r="C6928" s="913"/>
      <c r="D6928" s="913"/>
      <c r="E6928" s="913"/>
      <c r="F6928" s="55"/>
      <c r="L6928" s="372"/>
      <c r="M6928" s="372"/>
      <c r="S6928" s="378"/>
      <c r="T6928" s="372"/>
      <c r="U6928" s="372"/>
      <c r="V6928" s="372"/>
    </row>
    <row r="6929" spans="1:22">
      <c r="A6929" s="52"/>
      <c r="B6929" s="50">
        <f t="shared" si="115"/>
        <v>6907</v>
      </c>
      <c r="C6929" s="913"/>
      <c r="D6929" s="913"/>
      <c r="E6929" s="913"/>
      <c r="F6929" s="55"/>
      <c r="L6929" s="372"/>
      <c r="M6929" s="372"/>
      <c r="S6929" s="378"/>
      <c r="T6929" s="372"/>
      <c r="U6929" s="372"/>
      <c r="V6929" s="372"/>
    </row>
    <row r="6930" spans="1:22">
      <c r="A6930" s="52"/>
      <c r="B6930" s="50">
        <f t="shared" si="115"/>
        <v>6908</v>
      </c>
      <c r="C6930" s="913"/>
      <c r="D6930" s="913"/>
      <c r="E6930" s="913"/>
      <c r="F6930" s="55"/>
      <c r="L6930" s="372"/>
      <c r="M6930" s="372"/>
      <c r="S6930" s="378"/>
      <c r="T6930" s="372"/>
      <c r="U6930" s="372"/>
      <c r="V6930" s="372"/>
    </row>
    <row r="6931" spans="1:22">
      <c r="A6931" s="52"/>
      <c r="B6931" s="50">
        <f t="shared" si="115"/>
        <v>6909</v>
      </c>
      <c r="C6931" s="913"/>
      <c r="D6931" s="913"/>
      <c r="E6931" s="913"/>
      <c r="F6931" s="55"/>
      <c r="L6931" s="372"/>
      <c r="M6931" s="372"/>
      <c r="S6931" s="378"/>
      <c r="T6931" s="372"/>
      <c r="U6931" s="372"/>
      <c r="V6931" s="372"/>
    </row>
    <row r="6932" spans="1:22">
      <c r="A6932" s="52"/>
      <c r="B6932" s="50">
        <f t="shared" si="115"/>
        <v>6910</v>
      </c>
      <c r="C6932" s="913"/>
      <c r="D6932" s="913"/>
      <c r="E6932" s="913"/>
      <c r="F6932" s="55"/>
      <c r="L6932" s="372"/>
      <c r="M6932" s="372"/>
      <c r="S6932" s="378"/>
      <c r="T6932" s="372"/>
      <c r="U6932" s="372"/>
      <c r="V6932" s="372"/>
    </row>
    <row r="6933" spans="1:22">
      <c r="A6933" s="52"/>
      <c r="B6933" s="50">
        <f t="shared" si="115"/>
        <v>6911</v>
      </c>
      <c r="C6933" s="913"/>
      <c r="D6933" s="913"/>
      <c r="E6933" s="913"/>
      <c r="F6933" s="55"/>
      <c r="L6933" s="372"/>
      <c r="M6933" s="372"/>
      <c r="S6933" s="378"/>
      <c r="T6933" s="372"/>
      <c r="U6933" s="372"/>
      <c r="V6933" s="372"/>
    </row>
    <row r="6934" spans="1:22">
      <c r="A6934" s="52"/>
      <c r="B6934" s="50">
        <f t="shared" si="115"/>
        <v>6912</v>
      </c>
      <c r="C6934" s="913"/>
      <c r="D6934" s="913"/>
      <c r="E6934" s="913"/>
      <c r="F6934" s="55"/>
      <c r="L6934" s="372"/>
      <c r="M6934" s="372"/>
      <c r="S6934" s="378"/>
      <c r="T6934" s="372"/>
      <c r="U6934" s="372"/>
      <c r="V6934" s="372"/>
    </row>
    <row r="6935" spans="1:22">
      <c r="A6935" s="52"/>
      <c r="B6935" s="50">
        <f t="shared" si="115"/>
        <v>6913</v>
      </c>
      <c r="C6935" s="913"/>
      <c r="D6935" s="913"/>
      <c r="E6935" s="913"/>
      <c r="F6935" s="55"/>
      <c r="L6935" s="372"/>
      <c r="M6935" s="372"/>
      <c r="S6935" s="378"/>
      <c r="T6935" s="372"/>
      <c r="U6935" s="372"/>
      <c r="V6935" s="372"/>
    </row>
    <row r="6936" spans="1:22">
      <c r="A6936" s="52"/>
      <c r="B6936" s="50">
        <f t="shared" si="115"/>
        <v>6914</v>
      </c>
      <c r="C6936" s="913"/>
      <c r="D6936" s="913"/>
      <c r="E6936" s="913"/>
      <c r="F6936" s="55"/>
      <c r="L6936" s="372"/>
      <c r="M6936" s="372"/>
      <c r="S6936" s="378"/>
      <c r="T6936" s="372"/>
      <c r="U6936" s="372"/>
      <c r="V6936" s="372"/>
    </row>
    <row r="6937" spans="1:22">
      <c r="A6937" s="52"/>
      <c r="B6937" s="50">
        <f t="shared" ref="B6937:B7000" si="116">B6936+1</f>
        <v>6915</v>
      </c>
      <c r="C6937" s="913"/>
      <c r="D6937" s="913"/>
      <c r="E6937" s="913"/>
      <c r="F6937" s="55"/>
      <c r="L6937" s="372"/>
      <c r="M6937" s="372"/>
      <c r="S6937" s="378"/>
      <c r="T6937" s="372"/>
      <c r="U6937" s="372"/>
      <c r="V6937" s="372"/>
    </row>
    <row r="6938" spans="1:22">
      <c r="A6938" s="52"/>
      <c r="B6938" s="50">
        <f t="shared" si="116"/>
        <v>6916</v>
      </c>
      <c r="C6938" s="913"/>
      <c r="D6938" s="913"/>
      <c r="E6938" s="913"/>
      <c r="F6938" s="55"/>
      <c r="L6938" s="372"/>
      <c r="M6938" s="372"/>
      <c r="S6938" s="378"/>
      <c r="T6938" s="372"/>
      <c r="U6938" s="372"/>
      <c r="V6938" s="372"/>
    </row>
    <row r="6939" spans="1:22">
      <c r="A6939" s="52"/>
      <c r="B6939" s="50">
        <f t="shared" si="116"/>
        <v>6917</v>
      </c>
      <c r="C6939" s="913"/>
      <c r="D6939" s="913"/>
      <c r="E6939" s="913"/>
      <c r="F6939" s="55"/>
      <c r="L6939" s="372"/>
      <c r="M6939" s="372"/>
      <c r="S6939" s="378"/>
      <c r="T6939" s="372"/>
      <c r="U6939" s="372"/>
      <c r="V6939" s="372"/>
    </row>
    <row r="6940" spans="1:22">
      <c r="A6940" s="52"/>
      <c r="B6940" s="50">
        <f t="shared" si="116"/>
        <v>6918</v>
      </c>
      <c r="C6940" s="913"/>
      <c r="D6940" s="913"/>
      <c r="E6940" s="913"/>
      <c r="F6940" s="55"/>
      <c r="L6940" s="372"/>
      <c r="M6940" s="372"/>
      <c r="S6940" s="378"/>
      <c r="T6940" s="372"/>
      <c r="U6940" s="372"/>
      <c r="V6940" s="372"/>
    </row>
    <row r="6941" spans="1:22">
      <c r="A6941" s="52"/>
      <c r="B6941" s="50">
        <f t="shared" si="116"/>
        <v>6919</v>
      </c>
      <c r="C6941" s="913"/>
      <c r="D6941" s="913"/>
      <c r="E6941" s="913"/>
      <c r="F6941" s="55"/>
      <c r="L6941" s="372"/>
      <c r="M6941" s="372"/>
      <c r="S6941" s="378"/>
      <c r="T6941" s="372"/>
      <c r="U6941" s="372"/>
      <c r="V6941" s="372"/>
    </row>
    <row r="6942" spans="1:22">
      <c r="A6942" s="52"/>
      <c r="B6942" s="50">
        <f t="shared" si="116"/>
        <v>6920</v>
      </c>
      <c r="C6942" s="913"/>
      <c r="D6942" s="913"/>
      <c r="E6942" s="913"/>
      <c r="F6942" s="55"/>
      <c r="L6942" s="372"/>
      <c r="M6942" s="372"/>
      <c r="S6942" s="378"/>
      <c r="T6942" s="372"/>
      <c r="U6942" s="372"/>
      <c r="V6942" s="372"/>
    </row>
    <row r="6943" spans="1:22">
      <c r="A6943" s="52"/>
      <c r="B6943" s="50">
        <f t="shared" si="116"/>
        <v>6921</v>
      </c>
      <c r="C6943" s="913"/>
      <c r="D6943" s="913"/>
      <c r="E6943" s="913"/>
      <c r="F6943" s="55"/>
      <c r="L6943" s="372"/>
      <c r="M6943" s="372"/>
      <c r="S6943" s="378"/>
      <c r="T6943" s="372"/>
      <c r="U6943" s="372"/>
      <c r="V6943" s="372"/>
    </row>
    <row r="6944" spans="1:22">
      <c r="A6944" s="52"/>
      <c r="B6944" s="50">
        <f t="shared" si="116"/>
        <v>6922</v>
      </c>
      <c r="C6944" s="913"/>
      <c r="D6944" s="913"/>
      <c r="E6944" s="913"/>
      <c r="F6944" s="55"/>
      <c r="L6944" s="372"/>
      <c r="M6944" s="372"/>
      <c r="S6944" s="378"/>
      <c r="T6944" s="372"/>
      <c r="U6944" s="372"/>
      <c r="V6944" s="372"/>
    </row>
    <row r="6945" spans="1:22">
      <c r="A6945" s="52"/>
      <c r="B6945" s="50">
        <f t="shared" si="116"/>
        <v>6923</v>
      </c>
      <c r="C6945" s="913"/>
      <c r="D6945" s="913"/>
      <c r="E6945" s="913"/>
      <c r="F6945" s="55"/>
      <c r="L6945" s="372"/>
      <c r="M6945" s="372"/>
      <c r="S6945" s="378"/>
      <c r="T6945" s="372"/>
      <c r="U6945" s="372"/>
      <c r="V6945" s="372"/>
    </row>
    <row r="6946" spans="1:22">
      <c r="A6946" s="52"/>
      <c r="B6946" s="50">
        <f t="shared" si="116"/>
        <v>6924</v>
      </c>
      <c r="C6946" s="913"/>
      <c r="D6946" s="913"/>
      <c r="E6946" s="913"/>
      <c r="F6946" s="55"/>
      <c r="L6946" s="372"/>
      <c r="M6946" s="372"/>
      <c r="S6946" s="378"/>
      <c r="T6946" s="372"/>
      <c r="U6946" s="372"/>
      <c r="V6946" s="372"/>
    </row>
    <row r="6947" spans="1:22">
      <c r="A6947" s="52"/>
      <c r="B6947" s="50">
        <f t="shared" si="116"/>
        <v>6925</v>
      </c>
      <c r="C6947" s="913"/>
      <c r="D6947" s="913"/>
      <c r="E6947" s="913"/>
      <c r="F6947" s="55"/>
      <c r="L6947" s="372"/>
      <c r="M6947" s="372"/>
      <c r="S6947" s="378"/>
      <c r="T6947" s="372"/>
      <c r="U6947" s="372"/>
      <c r="V6947" s="372"/>
    </row>
    <row r="6948" spans="1:22">
      <c r="A6948" s="52"/>
      <c r="B6948" s="50">
        <f t="shared" si="116"/>
        <v>6926</v>
      </c>
      <c r="C6948" s="913"/>
      <c r="D6948" s="913"/>
      <c r="E6948" s="913"/>
      <c r="F6948" s="55"/>
      <c r="L6948" s="372"/>
      <c r="M6948" s="372"/>
      <c r="S6948" s="378"/>
      <c r="T6948" s="372"/>
      <c r="U6948" s="372"/>
      <c r="V6948" s="372"/>
    </row>
    <row r="6949" spans="1:22">
      <c r="A6949" s="52"/>
      <c r="B6949" s="50">
        <f t="shared" si="116"/>
        <v>6927</v>
      </c>
      <c r="C6949" s="913"/>
      <c r="D6949" s="913"/>
      <c r="E6949" s="913"/>
      <c r="F6949" s="55"/>
      <c r="L6949" s="372"/>
      <c r="M6949" s="372"/>
      <c r="S6949" s="378"/>
      <c r="T6949" s="372"/>
      <c r="U6949" s="372"/>
      <c r="V6949" s="372"/>
    </row>
    <row r="6950" spans="1:22">
      <c r="A6950" s="52"/>
      <c r="B6950" s="50">
        <f t="shared" si="116"/>
        <v>6928</v>
      </c>
      <c r="C6950" s="913"/>
      <c r="D6950" s="913"/>
      <c r="E6950" s="913"/>
      <c r="F6950" s="55"/>
      <c r="L6950" s="372"/>
      <c r="M6950" s="372"/>
      <c r="S6950" s="378"/>
      <c r="T6950" s="372"/>
      <c r="U6950" s="372"/>
      <c r="V6950" s="372"/>
    </row>
    <row r="6951" spans="1:22">
      <c r="A6951" s="52"/>
      <c r="B6951" s="50">
        <f t="shared" si="116"/>
        <v>6929</v>
      </c>
      <c r="C6951" s="913"/>
      <c r="D6951" s="913"/>
      <c r="E6951" s="913"/>
      <c r="F6951" s="55"/>
      <c r="L6951" s="372"/>
      <c r="M6951" s="372"/>
      <c r="S6951" s="378"/>
      <c r="T6951" s="372"/>
      <c r="U6951" s="372"/>
      <c r="V6951" s="372"/>
    </row>
    <row r="6952" spans="1:22">
      <c r="A6952" s="52"/>
      <c r="B6952" s="50">
        <f t="shared" si="116"/>
        <v>6930</v>
      </c>
      <c r="C6952" s="913"/>
      <c r="D6952" s="913"/>
      <c r="E6952" s="913"/>
      <c r="F6952" s="55"/>
      <c r="L6952" s="372"/>
      <c r="M6952" s="372"/>
      <c r="S6952" s="378"/>
      <c r="T6952" s="372"/>
      <c r="U6952" s="372"/>
      <c r="V6952" s="372"/>
    </row>
    <row r="6953" spans="1:22">
      <c r="A6953" s="52"/>
      <c r="B6953" s="50">
        <f t="shared" si="116"/>
        <v>6931</v>
      </c>
      <c r="C6953" s="913"/>
      <c r="D6953" s="913"/>
      <c r="E6953" s="913"/>
      <c r="F6953" s="55"/>
      <c r="L6953" s="372"/>
      <c r="M6953" s="372"/>
      <c r="S6953" s="378"/>
      <c r="T6953" s="372"/>
      <c r="U6953" s="372"/>
      <c r="V6953" s="372"/>
    </row>
    <row r="6954" spans="1:22">
      <c r="A6954" s="52"/>
      <c r="B6954" s="50">
        <f t="shared" si="116"/>
        <v>6932</v>
      </c>
      <c r="C6954" s="913"/>
      <c r="D6954" s="913"/>
      <c r="E6954" s="913"/>
      <c r="F6954" s="55"/>
      <c r="L6954" s="372"/>
      <c r="M6954" s="372"/>
      <c r="S6954" s="378"/>
      <c r="T6954" s="372"/>
      <c r="U6954" s="372"/>
      <c r="V6954" s="372"/>
    </row>
    <row r="6955" spans="1:22">
      <c r="A6955" s="52"/>
      <c r="B6955" s="50">
        <f t="shared" si="116"/>
        <v>6933</v>
      </c>
      <c r="C6955" s="913"/>
      <c r="D6955" s="913"/>
      <c r="E6955" s="913"/>
      <c r="F6955" s="55"/>
      <c r="L6955" s="372"/>
      <c r="M6955" s="372"/>
      <c r="S6955" s="378"/>
      <c r="T6955" s="372"/>
      <c r="U6955" s="372"/>
      <c r="V6955" s="372"/>
    </row>
    <row r="6956" spans="1:22">
      <c r="A6956" s="52"/>
      <c r="B6956" s="50">
        <f t="shared" si="116"/>
        <v>6934</v>
      </c>
      <c r="C6956" s="913"/>
      <c r="D6956" s="913"/>
      <c r="E6956" s="913"/>
      <c r="F6956" s="55"/>
      <c r="L6956" s="372"/>
      <c r="M6956" s="372"/>
      <c r="S6956" s="378"/>
      <c r="T6956" s="372"/>
      <c r="U6956" s="372"/>
      <c r="V6956" s="372"/>
    </row>
    <row r="6957" spans="1:22">
      <c r="A6957" s="52"/>
      <c r="B6957" s="50">
        <f t="shared" si="116"/>
        <v>6935</v>
      </c>
      <c r="C6957" s="913"/>
      <c r="D6957" s="913"/>
      <c r="E6957" s="913"/>
      <c r="F6957" s="55"/>
      <c r="L6957" s="372"/>
      <c r="M6957" s="372"/>
      <c r="S6957" s="378"/>
      <c r="T6957" s="372"/>
      <c r="U6957" s="372"/>
      <c r="V6957" s="372"/>
    </row>
    <row r="6958" spans="1:22">
      <c r="A6958" s="52"/>
      <c r="B6958" s="50">
        <f t="shared" si="116"/>
        <v>6936</v>
      </c>
      <c r="C6958" s="913"/>
      <c r="D6958" s="913"/>
      <c r="E6958" s="913"/>
      <c r="F6958" s="55"/>
      <c r="L6958" s="372"/>
      <c r="M6958" s="372"/>
      <c r="S6958" s="378"/>
      <c r="T6958" s="372"/>
      <c r="U6958" s="372"/>
      <c r="V6958" s="372"/>
    </row>
    <row r="6959" spans="1:22">
      <c r="A6959" s="52"/>
      <c r="B6959" s="50">
        <f t="shared" si="116"/>
        <v>6937</v>
      </c>
      <c r="C6959" s="913"/>
      <c r="D6959" s="913"/>
      <c r="E6959" s="913"/>
      <c r="F6959" s="55"/>
      <c r="L6959" s="372"/>
      <c r="M6959" s="372"/>
      <c r="S6959" s="378"/>
      <c r="T6959" s="372"/>
      <c r="U6959" s="372"/>
      <c r="V6959" s="372"/>
    </row>
    <row r="6960" spans="1:22">
      <c r="A6960" s="52"/>
      <c r="B6960" s="50">
        <f t="shared" si="116"/>
        <v>6938</v>
      </c>
      <c r="C6960" s="913"/>
      <c r="D6960" s="913"/>
      <c r="E6960" s="913"/>
      <c r="F6960" s="55"/>
      <c r="L6960" s="372"/>
      <c r="M6960" s="372"/>
      <c r="S6960" s="378"/>
      <c r="T6960" s="372"/>
      <c r="U6960" s="372"/>
      <c r="V6960" s="372"/>
    </row>
    <row r="6961" spans="1:22">
      <c r="A6961" s="52"/>
      <c r="B6961" s="50">
        <f t="shared" si="116"/>
        <v>6939</v>
      </c>
      <c r="C6961" s="913"/>
      <c r="D6961" s="913"/>
      <c r="E6961" s="913"/>
      <c r="F6961" s="55"/>
      <c r="L6961" s="372"/>
      <c r="M6961" s="372"/>
      <c r="S6961" s="378"/>
      <c r="T6961" s="372"/>
      <c r="U6961" s="372"/>
      <c r="V6961" s="372"/>
    </row>
    <row r="6962" spans="1:22">
      <c r="A6962" s="52"/>
      <c r="B6962" s="50">
        <f t="shared" si="116"/>
        <v>6940</v>
      </c>
      <c r="C6962" s="913"/>
      <c r="D6962" s="913"/>
      <c r="E6962" s="913"/>
      <c r="F6962" s="55"/>
      <c r="L6962" s="372"/>
      <c r="M6962" s="372"/>
      <c r="S6962" s="378"/>
      <c r="T6962" s="372"/>
      <c r="U6962" s="372"/>
      <c r="V6962" s="372"/>
    </row>
    <row r="6963" spans="1:22">
      <c r="A6963" s="52"/>
      <c r="B6963" s="50">
        <f t="shared" si="116"/>
        <v>6941</v>
      </c>
      <c r="C6963" s="913"/>
      <c r="D6963" s="913"/>
      <c r="E6963" s="913"/>
      <c r="F6963" s="55"/>
      <c r="L6963" s="372"/>
      <c r="M6963" s="372"/>
      <c r="S6963" s="378"/>
      <c r="T6963" s="372"/>
      <c r="U6963" s="372"/>
      <c r="V6963" s="372"/>
    </row>
    <row r="6964" spans="1:22">
      <c r="A6964" s="52"/>
      <c r="B6964" s="50">
        <f t="shared" si="116"/>
        <v>6942</v>
      </c>
      <c r="C6964" s="913"/>
      <c r="D6964" s="913"/>
      <c r="E6964" s="913"/>
      <c r="F6964" s="55"/>
      <c r="L6964" s="372"/>
      <c r="M6964" s="372"/>
      <c r="S6964" s="378"/>
      <c r="T6964" s="372"/>
      <c r="U6964" s="372"/>
      <c r="V6964" s="372"/>
    </row>
    <row r="6965" spans="1:22">
      <c r="A6965" s="52"/>
      <c r="B6965" s="50">
        <f t="shared" si="116"/>
        <v>6943</v>
      </c>
      <c r="C6965" s="913"/>
      <c r="D6965" s="913"/>
      <c r="E6965" s="913"/>
      <c r="F6965" s="55"/>
      <c r="L6965" s="372"/>
      <c r="M6965" s="372"/>
      <c r="S6965" s="378"/>
      <c r="T6965" s="372"/>
      <c r="U6965" s="372"/>
      <c r="V6965" s="372"/>
    </row>
    <row r="6966" spans="1:22">
      <c r="A6966" s="52"/>
      <c r="B6966" s="50">
        <f t="shared" si="116"/>
        <v>6944</v>
      </c>
      <c r="C6966" s="913"/>
      <c r="D6966" s="913"/>
      <c r="E6966" s="913"/>
      <c r="F6966" s="55"/>
      <c r="L6966" s="372"/>
      <c r="M6966" s="372"/>
      <c r="S6966" s="378"/>
      <c r="T6966" s="372"/>
      <c r="U6966" s="372"/>
      <c r="V6966" s="372"/>
    </row>
    <row r="6967" spans="1:22">
      <c r="A6967" s="52"/>
      <c r="B6967" s="50">
        <f t="shared" si="116"/>
        <v>6945</v>
      </c>
      <c r="C6967" s="913"/>
      <c r="D6967" s="913"/>
      <c r="E6967" s="913"/>
      <c r="F6967" s="55"/>
      <c r="L6967" s="372"/>
      <c r="M6967" s="372"/>
      <c r="S6967" s="378"/>
      <c r="T6967" s="372"/>
      <c r="U6967" s="372"/>
      <c r="V6967" s="372"/>
    </row>
    <row r="6968" spans="1:22">
      <c r="A6968" s="52"/>
      <c r="B6968" s="50">
        <f t="shared" si="116"/>
        <v>6946</v>
      </c>
      <c r="C6968" s="913"/>
      <c r="D6968" s="913"/>
      <c r="E6968" s="913"/>
      <c r="F6968" s="55"/>
      <c r="L6968" s="372"/>
      <c r="M6968" s="372"/>
      <c r="S6968" s="378"/>
      <c r="T6968" s="372"/>
      <c r="U6968" s="372"/>
      <c r="V6968" s="372"/>
    </row>
    <row r="6969" spans="1:22">
      <c r="A6969" s="52"/>
      <c r="B6969" s="50">
        <f t="shared" si="116"/>
        <v>6947</v>
      </c>
      <c r="C6969" s="913"/>
      <c r="D6969" s="913"/>
      <c r="E6969" s="913"/>
      <c r="F6969" s="55"/>
      <c r="L6969" s="372"/>
      <c r="M6969" s="372"/>
      <c r="S6969" s="378"/>
      <c r="T6969" s="372"/>
      <c r="U6969" s="372"/>
      <c r="V6969" s="372"/>
    </row>
    <row r="6970" spans="1:22">
      <c r="A6970" s="52"/>
      <c r="B6970" s="50">
        <f t="shared" si="116"/>
        <v>6948</v>
      </c>
      <c r="C6970" s="913"/>
      <c r="D6970" s="913"/>
      <c r="E6970" s="913"/>
      <c r="F6970" s="55"/>
      <c r="L6970" s="372"/>
      <c r="M6970" s="372"/>
      <c r="S6970" s="378"/>
      <c r="T6970" s="372"/>
      <c r="U6970" s="372"/>
      <c r="V6970" s="372"/>
    </row>
    <row r="6971" spans="1:22">
      <c r="A6971" s="52"/>
      <c r="B6971" s="50">
        <f t="shared" si="116"/>
        <v>6949</v>
      </c>
      <c r="C6971" s="913"/>
      <c r="D6971" s="913"/>
      <c r="E6971" s="913"/>
      <c r="F6971" s="55"/>
      <c r="L6971" s="372"/>
      <c r="M6971" s="372"/>
      <c r="S6971" s="378"/>
      <c r="T6971" s="372"/>
      <c r="U6971" s="372"/>
      <c r="V6971" s="372"/>
    </row>
    <row r="6972" spans="1:22">
      <c r="A6972" s="52"/>
      <c r="B6972" s="50">
        <f t="shared" si="116"/>
        <v>6950</v>
      </c>
      <c r="C6972" s="913"/>
      <c r="D6972" s="913"/>
      <c r="E6972" s="913"/>
      <c r="F6972" s="55"/>
      <c r="L6972" s="372"/>
      <c r="M6972" s="372"/>
      <c r="S6972" s="378"/>
      <c r="T6972" s="372"/>
      <c r="U6972" s="372"/>
      <c r="V6972" s="372"/>
    </row>
    <row r="6973" spans="1:22">
      <c r="A6973" s="52"/>
      <c r="B6973" s="50">
        <f t="shared" si="116"/>
        <v>6951</v>
      </c>
      <c r="C6973" s="913"/>
      <c r="D6973" s="913"/>
      <c r="E6973" s="913"/>
      <c r="F6973" s="55"/>
      <c r="L6973" s="372"/>
      <c r="M6973" s="372"/>
      <c r="S6973" s="378"/>
      <c r="T6973" s="372"/>
      <c r="U6973" s="372"/>
      <c r="V6973" s="372"/>
    </row>
    <row r="6974" spans="1:22">
      <c r="A6974" s="52"/>
      <c r="B6974" s="50">
        <f t="shared" si="116"/>
        <v>6952</v>
      </c>
      <c r="C6974" s="913"/>
      <c r="D6974" s="913"/>
      <c r="E6974" s="913"/>
      <c r="F6974" s="55"/>
      <c r="L6974" s="372"/>
      <c r="M6974" s="372"/>
      <c r="S6974" s="378"/>
      <c r="T6974" s="372"/>
      <c r="U6974" s="372"/>
      <c r="V6974" s="372"/>
    </row>
    <row r="6975" spans="1:22">
      <c r="A6975" s="52"/>
      <c r="B6975" s="50">
        <f t="shared" si="116"/>
        <v>6953</v>
      </c>
      <c r="C6975" s="913"/>
      <c r="D6975" s="913"/>
      <c r="E6975" s="913"/>
      <c r="F6975" s="55"/>
      <c r="L6975" s="372"/>
      <c r="M6975" s="372"/>
      <c r="S6975" s="378"/>
      <c r="T6975" s="372"/>
      <c r="U6975" s="372"/>
      <c r="V6975" s="372"/>
    </row>
    <row r="6976" spans="1:22">
      <c r="A6976" s="52"/>
      <c r="B6976" s="50">
        <f t="shared" si="116"/>
        <v>6954</v>
      </c>
      <c r="C6976" s="913"/>
      <c r="D6976" s="913"/>
      <c r="E6976" s="913"/>
      <c r="F6976" s="55"/>
      <c r="L6976" s="372"/>
      <c r="M6976" s="372"/>
      <c r="S6976" s="378"/>
      <c r="T6976" s="372"/>
      <c r="U6976" s="372"/>
      <c r="V6976" s="372"/>
    </row>
    <row r="6977" spans="1:22">
      <c r="A6977" s="52"/>
      <c r="B6977" s="50">
        <f t="shared" si="116"/>
        <v>6955</v>
      </c>
      <c r="C6977" s="913"/>
      <c r="D6977" s="913"/>
      <c r="E6977" s="913"/>
      <c r="F6977" s="55"/>
      <c r="L6977" s="372"/>
      <c r="M6977" s="372"/>
      <c r="S6977" s="378"/>
      <c r="T6977" s="372"/>
      <c r="U6977" s="372"/>
      <c r="V6977" s="372"/>
    </row>
    <row r="6978" spans="1:22">
      <c r="A6978" s="52"/>
      <c r="B6978" s="50">
        <f t="shared" si="116"/>
        <v>6956</v>
      </c>
      <c r="C6978" s="913"/>
      <c r="D6978" s="913"/>
      <c r="E6978" s="913"/>
      <c r="F6978" s="55"/>
      <c r="L6978" s="372"/>
      <c r="M6978" s="372"/>
      <c r="S6978" s="378"/>
      <c r="T6978" s="372"/>
      <c r="U6978" s="372"/>
      <c r="V6978" s="372"/>
    </row>
    <row r="6979" spans="1:22">
      <c r="A6979" s="52"/>
      <c r="B6979" s="50">
        <f t="shared" si="116"/>
        <v>6957</v>
      </c>
      <c r="C6979" s="913"/>
      <c r="D6979" s="913"/>
      <c r="E6979" s="913"/>
      <c r="F6979" s="55"/>
      <c r="L6979" s="372"/>
      <c r="M6979" s="372"/>
      <c r="S6979" s="378"/>
      <c r="T6979" s="372"/>
      <c r="U6979" s="372"/>
      <c r="V6979" s="372"/>
    </row>
    <row r="6980" spans="1:22">
      <c r="A6980" s="52"/>
      <c r="B6980" s="50">
        <f t="shared" si="116"/>
        <v>6958</v>
      </c>
      <c r="C6980" s="913"/>
      <c r="D6980" s="913"/>
      <c r="E6980" s="913"/>
      <c r="F6980" s="55"/>
      <c r="L6980" s="372"/>
      <c r="M6980" s="372"/>
      <c r="S6980" s="378"/>
      <c r="T6980" s="372"/>
      <c r="U6980" s="372"/>
      <c r="V6980" s="372"/>
    </row>
    <row r="6981" spans="1:22">
      <c r="A6981" s="52"/>
      <c r="B6981" s="50">
        <f t="shared" si="116"/>
        <v>6959</v>
      </c>
      <c r="C6981" s="913"/>
      <c r="D6981" s="913"/>
      <c r="E6981" s="913"/>
      <c r="F6981" s="55"/>
      <c r="L6981" s="372"/>
      <c r="M6981" s="372"/>
      <c r="S6981" s="378"/>
      <c r="T6981" s="372"/>
      <c r="U6981" s="372"/>
      <c r="V6981" s="372"/>
    </row>
    <row r="6982" spans="1:22">
      <c r="A6982" s="52"/>
      <c r="B6982" s="50">
        <f t="shared" si="116"/>
        <v>6960</v>
      </c>
      <c r="C6982" s="913"/>
      <c r="D6982" s="913"/>
      <c r="E6982" s="913"/>
      <c r="F6982" s="55"/>
      <c r="L6982" s="372"/>
      <c r="M6982" s="372"/>
      <c r="S6982" s="378"/>
      <c r="T6982" s="372"/>
      <c r="U6982" s="372"/>
      <c r="V6982" s="372"/>
    </row>
    <row r="6983" spans="1:22">
      <c r="A6983" s="52"/>
      <c r="B6983" s="50">
        <f t="shared" si="116"/>
        <v>6961</v>
      </c>
      <c r="C6983" s="913"/>
      <c r="D6983" s="913"/>
      <c r="E6983" s="913"/>
      <c r="F6983" s="55"/>
      <c r="L6983" s="372"/>
      <c r="M6983" s="372"/>
      <c r="S6983" s="378"/>
      <c r="T6983" s="372"/>
      <c r="U6983" s="372"/>
      <c r="V6983" s="372"/>
    </row>
    <row r="6984" spans="1:22">
      <c r="A6984" s="52"/>
      <c r="B6984" s="50">
        <f t="shared" si="116"/>
        <v>6962</v>
      </c>
      <c r="C6984" s="913"/>
      <c r="D6984" s="913"/>
      <c r="E6984" s="913"/>
      <c r="F6984" s="55"/>
      <c r="L6984" s="372"/>
      <c r="M6984" s="372"/>
      <c r="S6984" s="378"/>
      <c r="T6984" s="372"/>
      <c r="U6984" s="372"/>
      <c r="V6984" s="372"/>
    </row>
    <row r="6985" spans="1:22">
      <c r="A6985" s="52"/>
      <c r="B6985" s="50">
        <f t="shared" si="116"/>
        <v>6963</v>
      </c>
      <c r="C6985" s="913"/>
      <c r="D6985" s="913"/>
      <c r="E6985" s="913"/>
      <c r="F6985" s="55"/>
      <c r="L6985" s="372"/>
      <c r="M6985" s="372"/>
      <c r="S6985" s="378"/>
      <c r="T6985" s="372"/>
      <c r="U6985" s="372"/>
      <c r="V6985" s="372"/>
    </row>
    <row r="6986" spans="1:22">
      <c r="A6986" s="52"/>
      <c r="B6986" s="50">
        <f t="shared" si="116"/>
        <v>6964</v>
      </c>
      <c r="C6986" s="913"/>
      <c r="D6986" s="913"/>
      <c r="E6986" s="913"/>
      <c r="F6986" s="55"/>
      <c r="L6986" s="372"/>
      <c r="M6986" s="372"/>
      <c r="S6986" s="378"/>
      <c r="T6986" s="372"/>
      <c r="U6986" s="372"/>
      <c r="V6986" s="372"/>
    </row>
    <row r="6987" spans="1:22">
      <c r="A6987" s="52"/>
      <c r="B6987" s="50">
        <f t="shared" si="116"/>
        <v>6965</v>
      </c>
      <c r="C6987" s="913"/>
      <c r="D6987" s="913"/>
      <c r="E6987" s="913"/>
      <c r="F6987" s="55"/>
      <c r="L6987" s="372"/>
      <c r="M6987" s="372"/>
      <c r="S6987" s="378"/>
      <c r="T6987" s="372"/>
      <c r="U6987" s="372"/>
      <c r="V6987" s="372"/>
    </row>
    <row r="6988" spans="1:22">
      <c r="A6988" s="52"/>
      <c r="B6988" s="50">
        <f t="shared" si="116"/>
        <v>6966</v>
      </c>
      <c r="C6988" s="913"/>
      <c r="D6988" s="913"/>
      <c r="E6988" s="913"/>
      <c r="F6988" s="55"/>
      <c r="L6988" s="372"/>
      <c r="M6988" s="372"/>
      <c r="S6988" s="378"/>
      <c r="T6988" s="372"/>
      <c r="U6988" s="372"/>
      <c r="V6988" s="372"/>
    </row>
    <row r="6989" spans="1:22">
      <c r="A6989" s="52"/>
      <c r="B6989" s="50">
        <f t="shared" si="116"/>
        <v>6967</v>
      </c>
      <c r="C6989" s="913"/>
      <c r="D6989" s="913"/>
      <c r="E6989" s="913"/>
      <c r="F6989" s="55"/>
      <c r="L6989" s="372"/>
      <c r="M6989" s="372"/>
      <c r="S6989" s="378"/>
      <c r="T6989" s="372"/>
      <c r="U6989" s="372"/>
      <c r="V6989" s="372"/>
    </row>
    <row r="6990" spans="1:22">
      <c r="A6990" s="52"/>
      <c r="B6990" s="50">
        <f t="shared" si="116"/>
        <v>6968</v>
      </c>
      <c r="C6990" s="913"/>
      <c r="D6990" s="913"/>
      <c r="E6990" s="913"/>
      <c r="F6990" s="55"/>
      <c r="L6990" s="372"/>
      <c r="M6990" s="372"/>
      <c r="S6990" s="378"/>
      <c r="T6990" s="372"/>
      <c r="U6990" s="372"/>
      <c r="V6990" s="372"/>
    </row>
    <row r="6991" spans="1:22">
      <c r="A6991" s="52"/>
      <c r="B6991" s="50">
        <f t="shared" si="116"/>
        <v>6969</v>
      </c>
      <c r="C6991" s="913"/>
      <c r="D6991" s="913"/>
      <c r="E6991" s="913"/>
      <c r="F6991" s="55"/>
      <c r="L6991" s="372"/>
      <c r="M6991" s="372"/>
      <c r="S6991" s="378"/>
      <c r="T6991" s="372"/>
      <c r="U6991" s="372"/>
      <c r="V6991" s="372"/>
    </row>
    <row r="6992" spans="1:22">
      <c r="A6992" s="52"/>
      <c r="B6992" s="50">
        <f t="shared" si="116"/>
        <v>6970</v>
      </c>
      <c r="C6992" s="913"/>
      <c r="D6992" s="913"/>
      <c r="E6992" s="913"/>
      <c r="F6992" s="55"/>
      <c r="L6992" s="372"/>
      <c r="M6992" s="372"/>
      <c r="S6992" s="378"/>
      <c r="T6992" s="372"/>
      <c r="U6992" s="372"/>
      <c r="V6992" s="372"/>
    </row>
    <row r="6993" spans="1:22">
      <c r="A6993" s="52"/>
      <c r="B6993" s="50">
        <f t="shared" si="116"/>
        <v>6971</v>
      </c>
      <c r="C6993" s="913"/>
      <c r="D6993" s="913"/>
      <c r="E6993" s="913"/>
      <c r="F6993" s="55"/>
      <c r="L6993" s="372"/>
      <c r="M6993" s="372"/>
      <c r="S6993" s="378"/>
      <c r="T6993" s="372"/>
      <c r="U6993" s="372"/>
      <c r="V6993" s="372"/>
    </row>
    <row r="6994" spans="1:22">
      <c r="A6994" s="52"/>
      <c r="B6994" s="50">
        <f t="shared" si="116"/>
        <v>6972</v>
      </c>
      <c r="C6994" s="913"/>
      <c r="D6994" s="913"/>
      <c r="E6994" s="913"/>
      <c r="F6994" s="55"/>
      <c r="L6994" s="372"/>
      <c r="M6994" s="372"/>
      <c r="S6994" s="378"/>
      <c r="T6994" s="372"/>
      <c r="U6994" s="372"/>
      <c r="V6994" s="372"/>
    </row>
    <row r="6995" spans="1:22">
      <c r="A6995" s="52"/>
      <c r="B6995" s="50">
        <f t="shared" si="116"/>
        <v>6973</v>
      </c>
      <c r="C6995" s="913"/>
      <c r="D6995" s="913"/>
      <c r="E6995" s="913"/>
      <c r="F6995" s="55"/>
      <c r="L6995" s="372"/>
      <c r="M6995" s="372"/>
      <c r="S6995" s="378"/>
      <c r="T6995" s="372"/>
      <c r="U6995" s="372"/>
      <c r="V6995" s="372"/>
    </row>
    <row r="6996" spans="1:22">
      <c r="A6996" s="52"/>
      <c r="B6996" s="50">
        <f t="shared" si="116"/>
        <v>6974</v>
      </c>
      <c r="C6996" s="913"/>
      <c r="D6996" s="913"/>
      <c r="E6996" s="913"/>
      <c r="F6996" s="55"/>
      <c r="L6996" s="372"/>
      <c r="M6996" s="372"/>
      <c r="S6996" s="378"/>
      <c r="T6996" s="372"/>
      <c r="U6996" s="372"/>
      <c r="V6996" s="372"/>
    </row>
    <row r="6997" spans="1:22">
      <c r="A6997" s="52"/>
      <c r="B6997" s="50">
        <f t="shared" si="116"/>
        <v>6975</v>
      </c>
      <c r="C6997" s="913"/>
      <c r="D6997" s="913"/>
      <c r="E6997" s="913"/>
      <c r="F6997" s="55"/>
      <c r="L6997" s="372"/>
      <c r="M6997" s="372"/>
      <c r="S6997" s="378"/>
      <c r="T6997" s="372"/>
      <c r="U6997" s="372"/>
      <c r="V6997" s="372"/>
    </row>
    <row r="6998" spans="1:22">
      <c r="A6998" s="52"/>
      <c r="B6998" s="50">
        <f t="shared" si="116"/>
        <v>6976</v>
      </c>
      <c r="C6998" s="913"/>
      <c r="D6998" s="913"/>
      <c r="E6998" s="913"/>
      <c r="F6998" s="55"/>
      <c r="L6998" s="372"/>
      <c r="M6998" s="372"/>
      <c r="S6998" s="378"/>
      <c r="T6998" s="372"/>
      <c r="U6998" s="372"/>
      <c r="V6998" s="372"/>
    </row>
    <row r="6999" spans="1:22">
      <c r="A6999" s="52"/>
      <c r="B6999" s="50">
        <f t="shared" si="116"/>
        <v>6977</v>
      </c>
      <c r="C6999" s="913"/>
      <c r="D6999" s="913"/>
      <c r="E6999" s="913"/>
      <c r="F6999" s="55"/>
      <c r="L6999" s="372"/>
      <c r="M6999" s="372"/>
      <c r="S6999" s="378"/>
      <c r="T6999" s="372"/>
      <c r="U6999" s="372"/>
      <c r="V6999" s="372"/>
    </row>
    <row r="7000" spans="1:22">
      <c r="A7000" s="52"/>
      <c r="B7000" s="50">
        <f t="shared" si="116"/>
        <v>6978</v>
      </c>
      <c r="C7000" s="913"/>
      <c r="D7000" s="913"/>
      <c r="E7000" s="913"/>
      <c r="F7000" s="55"/>
      <c r="L7000" s="372"/>
      <c r="M7000" s="372"/>
      <c r="S7000" s="378"/>
      <c r="T7000" s="372"/>
      <c r="U7000" s="372"/>
      <c r="V7000" s="372"/>
    </row>
    <row r="7001" spans="1:22">
      <c r="A7001" s="52"/>
      <c r="B7001" s="50">
        <f t="shared" ref="B7001:B7064" si="117">B7000+1</f>
        <v>6979</v>
      </c>
      <c r="C7001" s="913"/>
      <c r="D7001" s="913"/>
      <c r="E7001" s="913"/>
      <c r="F7001" s="55"/>
      <c r="L7001" s="372"/>
      <c r="M7001" s="372"/>
      <c r="S7001" s="378"/>
      <c r="T7001" s="372"/>
      <c r="U7001" s="372"/>
      <c r="V7001" s="372"/>
    </row>
    <row r="7002" spans="1:22">
      <c r="A7002" s="52"/>
      <c r="B7002" s="50">
        <f t="shared" si="117"/>
        <v>6980</v>
      </c>
      <c r="C7002" s="913"/>
      <c r="D7002" s="913"/>
      <c r="E7002" s="913"/>
      <c r="F7002" s="55"/>
      <c r="L7002" s="372"/>
      <c r="M7002" s="372"/>
      <c r="S7002" s="378"/>
      <c r="T7002" s="372"/>
      <c r="U7002" s="372"/>
      <c r="V7002" s="372"/>
    </row>
    <row r="7003" spans="1:22">
      <c r="A7003" s="52"/>
      <c r="B7003" s="50">
        <f t="shared" si="117"/>
        <v>6981</v>
      </c>
      <c r="C7003" s="913"/>
      <c r="D7003" s="913"/>
      <c r="E7003" s="913"/>
      <c r="F7003" s="55"/>
      <c r="L7003" s="372"/>
      <c r="M7003" s="372"/>
      <c r="S7003" s="378"/>
      <c r="T7003" s="372"/>
      <c r="U7003" s="372"/>
      <c r="V7003" s="372"/>
    </row>
    <row r="7004" spans="1:22">
      <c r="A7004" s="52"/>
      <c r="B7004" s="50">
        <f t="shared" si="117"/>
        <v>6982</v>
      </c>
      <c r="C7004" s="913"/>
      <c r="D7004" s="913"/>
      <c r="E7004" s="913"/>
      <c r="F7004" s="55"/>
      <c r="L7004" s="372"/>
      <c r="M7004" s="372"/>
      <c r="S7004" s="378"/>
      <c r="T7004" s="372"/>
      <c r="U7004" s="372"/>
      <c r="V7004" s="372"/>
    </row>
    <row r="7005" spans="1:22">
      <c r="A7005" s="52"/>
      <c r="B7005" s="50">
        <f t="shared" si="117"/>
        <v>6983</v>
      </c>
      <c r="C7005" s="913"/>
      <c r="D7005" s="913"/>
      <c r="E7005" s="913"/>
      <c r="F7005" s="55"/>
      <c r="L7005" s="372"/>
      <c r="M7005" s="372"/>
      <c r="S7005" s="378"/>
      <c r="T7005" s="372"/>
      <c r="U7005" s="372"/>
      <c r="V7005" s="372"/>
    </row>
    <row r="7006" spans="1:22">
      <c r="A7006" s="52"/>
      <c r="B7006" s="50">
        <f t="shared" si="117"/>
        <v>6984</v>
      </c>
      <c r="C7006" s="913"/>
      <c r="D7006" s="913"/>
      <c r="E7006" s="913"/>
      <c r="F7006" s="55"/>
      <c r="L7006" s="372"/>
      <c r="M7006" s="372"/>
      <c r="S7006" s="378"/>
      <c r="T7006" s="372"/>
      <c r="U7006" s="372"/>
      <c r="V7006" s="372"/>
    </row>
    <row r="7007" spans="1:22">
      <c r="A7007" s="52"/>
      <c r="B7007" s="50">
        <f t="shared" si="117"/>
        <v>6985</v>
      </c>
      <c r="C7007" s="913"/>
      <c r="D7007" s="913"/>
      <c r="E7007" s="913"/>
      <c r="F7007" s="55"/>
      <c r="L7007" s="372"/>
      <c r="M7007" s="372"/>
      <c r="S7007" s="378"/>
      <c r="T7007" s="372"/>
      <c r="U7007" s="372"/>
      <c r="V7007" s="372"/>
    </row>
    <row r="7008" spans="1:22">
      <c r="A7008" s="52"/>
      <c r="B7008" s="50">
        <f t="shared" si="117"/>
        <v>6986</v>
      </c>
      <c r="C7008" s="913"/>
      <c r="D7008" s="913"/>
      <c r="E7008" s="913"/>
      <c r="F7008" s="55"/>
      <c r="L7008" s="372"/>
      <c r="M7008" s="372"/>
      <c r="S7008" s="378"/>
      <c r="T7008" s="372"/>
      <c r="U7008" s="372"/>
      <c r="V7008" s="372"/>
    </row>
    <row r="7009" spans="1:22">
      <c r="A7009" s="52"/>
      <c r="B7009" s="50">
        <f t="shared" si="117"/>
        <v>6987</v>
      </c>
      <c r="C7009" s="913"/>
      <c r="D7009" s="913"/>
      <c r="E7009" s="913"/>
      <c r="F7009" s="55"/>
      <c r="L7009" s="372"/>
      <c r="M7009" s="372"/>
      <c r="S7009" s="378"/>
      <c r="T7009" s="372"/>
      <c r="U7009" s="372"/>
      <c r="V7009" s="372"/>
    </row>
    <row r="7010" spans="1:22">
      <c r="A7010" s="52"/>
      <c r="B7010" s="50">
        <f t="shared" si="117"/>
        <v>6988</v>
      </c>
      <c r="C7010" s="913"/>
      <c r="D7010" s="913"/>
      <c r="E7010" s="913"/>
      <c r="F7010" s="55"/>
      <c r="L7010" s="372"/>
      <c r="M7010" s="372"/>
      <c r="S7010" s="378"/>
      <c r="T7010" s="372"/>
      <c r="U7010" s="372"/>
      <c r="V7010" s="372"/>
    </row>
    <row r="7011" spans="1:22">
      <c r="A7011" s="52"/>
      <c r="B7011" s="50">
        <f t="shared" si="117"/>
        <v>6989</v>
      </c>
      <c r="C7011" s="913"/>
      <c r="D7011" s="913"/>
      <c r="E7011" s="913"/>
      <c r="F7011" s="55"/>
      <c r="L7011" s="372"/>
      <c r="M7011" s="372"/>
      <c r="S7011" s="378"/>
      <c r="T7011" s="372"/>
      <c r="U7011" s="372"/>
      <c r="V7011" s="372"/>
    </row>
    <row r="7012" spans="1:22">
      <c r="A7012" s="52"/>
      <c r="B7012" s="50">
        <f t="shared" si="117"/>
        <v>6990</v>
      </c>
      <c r="C7012" s="913"/>
      <c r="D7012" s="913"/>
      <c r="E7012" s="913"/>
      <c r="F7012" s="55"/>
      <c r="L7012" s="372"/>
      <c r="M7012" s="372"/>
      <c r="S7012" s="378"/>
      <c r="T7012" s="372"/>
      <c r="U7012" s="372"/>
      <c r="V7012" s="372"/>
    </row>
    <row r="7013" spans="1:22">
      <c r="A7013" s="52"/>
      <c r="B7013" s="50">
        <f t="shared" si="117"/>
        <v>6991</v>
      </c>
      <c r="C7013" s="913"/>
      <c r="D7013" s="913"/>
      <c r="E7013" s="913"/>
      <c r="F7013" s="55"/>
      <c r="L7013" s="372"/>
      <c r="M7013" s="372"/>
      <c r="S7013" s="378"/>
      <c r="T7013" s="372"/>
      <c r="U7013" s="372"/>
      <c r="V7013" s="372"/>
    </row>
    <row r="7014" spans="1:22">
      <c r="A7014" s="52"/>
      <c r="B7014" s="50">
        <f t="shared" si="117"/>
        <v>6992</v>
      </c>
      <c r="C7014" s="913"/>
      <c r="D7014" s="913"/>
      <c r="E7014" s="913"/>
      <c r="F7014" s="55"/>
      <c r="L7014" s="372"/>
      <c r="M7014" s="372"/>
      <c r="S7014" s="378"/>
      <c r="T7014" s="372"/>
      <c r="U7014" s="372"/>
      <c r="V7014" s="372"/>
    </row>
    <row r="7015" spans="1:22">
      <c r="A7015" s="52"/>
      <c r="B7015" s="50">
        <f t="shared" si="117"/>
        <v>6993</v>
      </c>
      <c r="C7015" s="913"/>
      <c r="D7015" s="913"/>
      <c r="E7015" s="913"/>
      <c r="F7015" s="55"/>
      <c r="L7015" s="372"/>
      <c r="M7015" s="372"/>
      <c r="S7015" s="378"/>
      <c r="T7015" s="372"/>
      <c r="U7015" s="372"/>
      <c r="V7015" s="372"/>
    </row>
    <row r="7016" spans="1:22">
      <c r="A7016" s="52"/>
      <c r="B7016" s="50">
        <f t="shared" si="117"/>
        <v>6994</v>
      </c>
      <c r="C7016" s="913"/>
      <c r="D7016" s="913"/>
      <c r="E7016" s="913"/>
      <c r="F7016" s="55"/>
      <c r="L7016" s="372"/>
      <c r="M7016" s="372"/>
      <c r="S7016" s="378"/>
      <c r="T7016" s="372"/>
      <c r="U7016" s="372"/>
      <c r="V7016" s="372"/>
    </row>
    <row r="7017" spans="1:22">
      <c r="A7017" s="52"/>
      <c r="B7017" s="50">
        <f t="shared" si="117"/>
        <v>6995</v>
      </c>
      <c r="C7017" s="913"/>
      <c r="D7017" s="913"/>
      <c r="E7017" s="913"/>
      <c r="F7017" s="55"/>
      <c r="L7017" s="372"/>
      <c r="M7017" s="372"/>
      <c r="S7017" s="378"/>
      <c r="T7017" s="372"/>
      <c r="U7017" s="372"/>
      <c r="V7017" s="372"/>
    </row>
    <row r="7018" spans="1:22">
      <c r="A7018" s="52"/>
      <c r="B7018" s="50">
        <f t="shared" si="117"/>
        <v>6996</v>
      </c>
      <c r="C7018" s="913"/>
      <c r="D7018" s="913"/>
      <c r="E7018" s="913"/>
      <c r="F7018" s="55"/>
      <c r="L7018" s="372"/>
      <c r="M7018" s="372"/>
      <c r="S7018" s="378"/>
      <c r="T7018" s="372"/>
      <c r="U7018" s="372"/>
      <c r="V7018" s="372"/>
    </row>
    <row r="7019" spans="1:22">
      <c r="A7019" s="52"/>
      <c r="B7019" s="50">
        <f t="shared" si="117"/>
        <v>6997</v>
      </c>
      <c r="C7019" s="913"/>
      <c r="D7019" s="913"/>
      <c r="E7019" s="913"/>
      <c r="F7019" s="55"/>
      <c r="L7019" s="372"/>
      <c r="M7019" s="372"/>
      <c r="S7019" s="378"/>
      <c r="T7019" s="372"/>
      <c r="U7019" s="372"/>
      <c r="V7019" s="372"/>
    </row>
    <row r="7020" spans="1:22">
      <c r="A7020" s="52"/>
      <c r="B7020" s="50">
        <f t="shared" si="117"/>
        <v>6998</v>
      </c>
      <c r="C7020" s="913"/>
      <c r="D7020" s="913"/>
      <c r="E7020" s="913"/>
      <c r="F7020" s="55"/>
      <c r="L7020" s="372"/>
      <c r="M7020" s="372"/>
      <c r="S7020" s="378"/>
      <c r="T7020" s="372"/>
      <c r="U7020" s="372"/>
      <c r="V7020" s="372"/>
    </row>
    <row r="7021" spans="1:22">
      <c r="A7021" s="52"/>
      <c r="B7021" s="50">
        <f t="shared" si="117"/>
        <v>6999</v>
      </c>
      <c r="C7021" s="913"/>
      <c r="D7021" s="913"/>
      <c r="E7021" s="913"/>
      <c r="F7021" s="55"/>
      <c r="L7021" s="372"/>
      <c r="M7021" s="372"/>
      <c r="S7021" s="378"/>
      <c r="T7021" s="372"/>
      <c r="U7021" s="372"/>
      <c r="V7021" s="372"/>
    </row>
    <row r="7022" spans="1:22">
      <c r="A7022" s="52"/>
      <c r="B7022" s="50">
        <f t="shared" si="117"/>
        <v>7000</v>
      </c>
      <c r="C7022" s="913"/>
      <c r="D7022" s="913"/>
      <c r="E7022" s="913"/>
      <c r="F7022" s="55"/>
      <c r="L7022" s="372"/>
      <c r="M7022" s="372"/>
      <c r="S7022" s="378"/>
      <c r="T7022" s="372"/>
      <c r="U7022" s="372"/>
      <c r="V7022" s="372"/>
    </row>
    <row r="7023" spans="1:22">
      <c r="A7023" s="52"/>
      <c r="B7023" s="50">
        <f t="shared" si="117"/>
        <v>7001</v>
      </c>
      <c r="C7023" s="913"/>
      <c r="D7023" s="913"/>
      <c r="E7023" s="913"/>
      <c r="F7023" s="55"/>
      <c r="L7023" s="372"/>
      <c r="M7023" s="372"/>
      <c r="S7023" s="378"/>
      <c r="T7023" s="372"/>
      <c r="U7023" s="372"/>
      <c r="V7023" s="372"/>
    </row>
    <row r="7024" spans="1:22">
      <c r="A7024" s="52"/>
      <c r="B7024" s="50">
        <f t="shared" si="117"/>
        <v>7002</v>
      </c>
      <c r="C7024" s="913"/>
      <c r="D7024" s="913"/>
      <c r="E7024" s="913"/>
      <c r="F7024" s="55"/>
      <c r="L7024" s="372"/>
      <c r="M7024" s="372"/>
      <c r="S7024" s="378"/>
      <c r="T7024" s="372"/>
      <c r="U7024" s="372"/>
      <c r="V7024" s="372"/>
    </row>
    <row r="7025" spans="1:22">
      <c r="A7025" s="52"/>
      <c r="B7025" s="50">
        <f t="shared" si="117"/>
        <v>7003</v>
      </c>
      <c r="C7025" s="913"/>
      <c r="D7025" s="913"/>
      <c r="E7025" s="913"/>
      <c r="F7025" s="55"/>
      <c r="L7025" s="372"/>
      <c r="M7025" s="372"/>
      <c r="S7025" s="378"/>
      <c r="T7025" s="372"/>
      <c r="U7025" s="372"/>
      <c r="V7025" s="372"/>
    </row>
    <row r="7026" spans="1:22">
      <c r="A7026" s="52"/>
      <c r="B7026" s="50">
        <f t="shared" si="117"/>
        <v>7004</v>
      </c>
      <c r="C7026" s="913"/>
      <c r="D7026" s="913"/>
      <c r="E7026" s="913"/>
      <c r="F7026" s="55"/>
      <c r="L7026" s="372"/>
      <c r="M7026" s="372"/>
      <c r="S7026" s="378"/>
      <c r="T7026" s="372"/>
      <c r="U7026" s="372"/>
      <c r="V7026" s="372"/>
    </row>
    <row r="7027" spans="1:22">
      <c r="A7027" s="52"/>
      <c r="B7027" s="50">
        <f t="shared" si="117"/>
        <v>7005</v>
      </c>
      <c r="C7027" s="913"/>
      <c r="D7027" s="913"/>
      <c r="E7027" s="913"/>
      <c r="F7027" s="55"/>
      <c r="L7027" s="372"/>
      <c r="M7027" s="372"/>
      <c r="S7027" s="378"/>
      <c r="T7027" s="372"/>
      <c r="U7027" s="372"/>
      <c r="V7027" s="372"/>
    </row>
    <row r="7028" spans="1:22">
      <c r="A7028" s="52"/>
      <c r="B7028" s="50">
        <f t="shared" si="117"/>
        <v>7006</v>
      </c>
      <c r="C7028" s="913"/>
      <c r="D7028" s="913"/>
      <c r="E7028" s="913"/>
      <c r="F7028" s="55"/>
      <c r="L7028" s="372"/>
      <c r="M7028" s="372"/>
      <c r="S7028" s="378"/>
      <c r="T7028" s="372"/>
      <c r="U7028" s="372"/>
      <c r="V7028" s="372"/>
    </row>
    <row r="7029" spans="1:22">
      <c r="A7029" s="52"/>
      <c r="B7029" s="50">
        <f t="shared" si="117"/>
        <v>7007</v>
      </c>
      <c r="C7029" s="913"/>
      <c r="D7029" s="913"/>
      <c r="E7029" s="913"/>
      <c r="F7029" s="55"/>
      <c r="L7029" s="372"/>
      <c r="M7029" s="372"/>
      <c r="S7029" s="378"/>
      <c r="T7029" s="372"/>
      <c r="U7029" s="372"/>
      <c r="V7029" s="372"/>
    </row>
    <row r="7030" spans="1:22">
      <c r="A7030" s="52"/>
      <c r="B7030" s="50">
        <f t="shared" si="117"/>
        <v>7008</v>
      </c>
      <c r="C7030" s="913"/>
      <c r="D7030" s="913"/>
      <c r="E7030" s="913"/>
      <c r="F7030" s="55"/>
      <c r="L7030" s="372"/>
      <c r="M7030" s="372"/>
      <c r="S7030" s="378"/>
      <c r="T7030" s="372"/>
      <c r="U7030" s="372"/>
      <c r="V7030" s="372"/>
    </row>
    <row r="7031" spans="1:22">
      <c r="A7031" s="52"/>
      <c r="B7031" s="50">
        <f t="shared" si="117"/>
        <v>7009</v>
      </c>
      <c r="C7031" s="913"/>
      <c r="D7031" s="913"/>
      <c r="E7031" s="913"/>
      <c r="F7031" s="55"/>
      <c r="L7031" s="372"/>
      <c r="M7031" s="372"/>
      <c r="S7031" s="378"/>
      <c r="T7031" s="372"/>
      <c r="U7031" s="372"/>
      <c r="V7031" s="372"/>
    </row>
    <row r="7032" spans="1:22">
      <c r="A7032" s="52"/>
      <c r="B7032" s="50">
        <f t="shared" si="117"/>
        <v>7010</v>
      </c>
      <c r="C7032" s="913"/>
      <c r="D7032" s="913"/>
      <c r="E7032" s="913"/>
      <c r="F7032" s="55"/>
      <c r="L7032" s="372"/>
      <c r="M7032" s="372"/>
      <c r="S7032" s="378"/>
      <c r="T7032" s="372"/>
      <c r="U7032" s="372"/>
      <c r="V7032" s="372"/>
    </row>
    <row r="7033" spans="1:22">
      <c r="A7033" s="52"/>
      <c r="B7033" s="50">
        <f t="shared" si="117"/>
        <v>7011</v>
      </c>
      <c r="C7033" s="913"/>
      <c r="D7033" s="913"/>
      <c r="E7033" s="913"/>
      <c r="F7033" s="55"/>
      <c r="L7033" s="372"/>
      <c r="M7033" s="372"/>
      <c r="S7033" s="378"/>
      <c r="T7033" s="372"/>
      <c r="U7033" s="372"/>
      <c r="V7033" s="372"/>
    </row>
    <row r="7034" spans="1:22">
      <c r="A7034" s="52"/>
      <c r="B7034" s="50">
        <f t="shared" si="117"/>
        <v>7012</v>
      </c>
      <c r="C7034" s="913"/>
      <c r="D7034" s="913"/>
      <c r="E7034" s="913"/>
      <c r="F7034" s="55"/>
      <c r="L7034" s="372"/>
      <c r="M7034" s="372"/>
      <c r="S7034" s="378"/>
      <c r="T7034" s="372"/>
      <c r="U7034" s="372"/>
      <c r="V7034" s="372"/>
    </row>
    <row r="7035" spans="1:22">
      <c r="A7035" s="52"/>
      <c r="B7035" s="50">
        <f t="shared" si="117"/>
        <v>7013</v>
      </c>
      <c r="C7035" s="913"/>
      <c r="D7035" s="913"/>
      <c r="E7035" s="913"/>
      <c r="F7035" s="55"/>
      <c r="L7035" s="372"/>
      <c r="M7035" s="372"/>
      <c r="S7035" s="378"/>
      <c r="T7035" s="372"/>
      <c r="U7035" s="372"/>
      <c r="V7035" s="372"/>
    </row>
    <row r="7036" spans="1:22">
      <c r="A7036" s="52"/>
      <c r="B7036" s="50">
        <f t="shared" si="117"/>
        <v>7014</v>
      </c>
      <c r="C7036" s="913"/>
      <c r="D7036" s="913"/>
      <c r="E7036" s="913"/>
      <c r="F7036" s="55"/>
      <c r="L7036" s="372"/>
      <c r="M7036" s="372"/>
      <c r="S7036" s="378"/>
      <c r="T7036" s="372"/>
      <c r="U7036" s="372"/>
      <c r="V7036" s="372"/>
    </row>
    <row r="7037" spans="1:22">
      <c r="A7037" s="52"/>
      <c r="B7037" s="50">
        <f t="shared" si="117"/>
        <v>7015</v>
      </c>
      <c r="C7037" s="913"/>
      <c r="D7037" s="913"/>
      <c r="E7037" s="913"/>
      <c r="F7037" s="55"/>
      <c r="L7037" s="372"/>
      <c r="M7037" s="372"/>
      <c r="S7037" s="378"/>
      <c r="T7037" s="372"/>
      <c r="U7037" s="372"/>
      <c r="V7037" s="372"/>
    </row>
    <row r="7038" spans="1:22">
      <c r="A7038" s="52"/>
      <c r="B7038" s="50">
        <f t="shared" si="117"/>
        <v>7016</v>
      </c>
      <c r="C7038" s="913"/>
      <c r="D7038" s="913"/>
      <c r="E7038" s="913"/>
      <c r="F7038" s="55"/>
      <c r="L7038" s="372"/>
      <c r="M7038" s="372"/>
      <c r="S7038" s="378"/>
      <c r="T7038" s="372"/>
      <c r="U7038" s="372"/>
      <c r="V7038" s="372"/>
    </row>
    <row r="7039" spans="1:22">
      <c r="A7039" s="52"/>
      <c r="B7039" s="50">
        <f t="shared" si="117"/>
        <v>7017</v>
      </c>
      <c r="C7039" s="913"/>
      <c r="D7039" s="913"/>
      <c r="E7039" s="913"/>
      <c r="F7039" s="55"/>
      <c r="L7039" s="372"/>
      <c r="M7039" s="372"/>
      <c r="S7039" s="378"/>
      <c r="T7039" s="372"/>
      <c r="U7039" s="372"/>
      <c r="V7039" s="372"/>
    </row>
    <row r="7040" spans="1:22">
      <c r="A7040" s="52"/>
      <c r="B7040" s="50">
        <f t="shared" si="117"/>
        <v>7018</v>
      </c>
      <c r="C7040" s="913"/>
      <c r="D7040" s="913"/>
      <c r="E7040" s="913"/>
      <c r="F7040" s="55"/>
      <c r="L7040" s="372"/>
      <c r="M7040" s="372"/>
      <c r="S7040" s="378"/>
      <c r="T7040" s="372"/>
      <c r="U7040" s="372"/>
      <c r="V7040" s="372"/>
    </row>
    <row r="7041" spans="1:22">
      <c r="A7041" s="52"/>
      <c r="B7041" s="50">
        <f t="shared" si="117"/>
        <v>7019</v>
      </c>
      <c r="C7041" s="913"/>
      <c r="D7041" s="913"/>
      <c r="E7041" s="913"/>
      <c r="F7041" s="55"/>
      <c r="L7041" s="372"/>
      <c r="M7041" s="372"/>
      <c r="S7041" s="378"/>
      <c r="T7041" s="372"/>
      <c r="U7041" s="372"/>
      <c r="V7041" s="372"/>
    </row>
    <row r="7042" spans="1:22">
      <c r="A7042" s="52"/>
      <c r="B7042" s="50">
        <f t="shared" si="117"/>
        <v>7020</v>
      </c>
      <c r="C7042" s="913"/>
      <c r="D7042" s="913"/>
      <c r="E7042" s="913"/>
      <c r="F7042" s="55"/>
      <c r="L7042" s="372"/>
      <c r="M7042" s="372"/>
      <c r="S7042" s="378"/>
      <c r="T7042" s="372"/>
      <c r="U7042" s="372"/>
      <c r="V7042" s="372"/>
    </row>
    <row r="7043" spans="1:22">
      <c r="A7043" s="52"/>
      <c r="B7043" s="50">
        <f t="shared" si="117"/>
        <v>7021</v>
      </c>
      <c r="C7043" s="913"/>
      <c r="D7043" s="913"/>
      <c r="E7043" s="913"/>
      <c r="F7043" s="55"/>
      <c r="L7043" s="372"/>
      <c r="M7043" s="372"/>
      <c r="S7043" s="378"/>
      <c r="T7043" s="372"/>
      <c r="U7043" s="372"/>
      <c r="V7043" s="372"/>
    </row>
    <row r="7044" spans="1:22">
      <c r="A7044" s="52"/>
      <c r="B7044" s="50">
        <f t="shared" si="117"/>
        <v>7022</v>
      </c>
      <c r="C7044" s="913"/>
      <c r="D7044" s="913"/>
      <c r="E7044" s="913"/>
      <c r="F7044" s="55"/>
      <c r="L7044" s="372"/>
      <c r="M7044" s="372"/>
      <c r="S7044" s="378"/>
      <c r="T7044" s="372"/>
      <c r="U7044" s="372"/>
      <c r="V7044" s="372"/>
    </row>
    <row r="7045" spans="1:22">
      <c r="A7045" s="52"/>
      <c r="B7045" s="50">
        <f t="shared" si="117"/>
        <v>7023</v>
      </c>
      <c r="C7045" s="913"/>
      <c r="D7045" s="913"/>
      <c r="E7045" s="913"/>
      <c r="F7045" s="55"/>
      <c r="L7045" s="372"/>
      <c r="M7045" s="372"/>
      <c r="S7045" s="378"/>
      <c r="T7045" s="372"/>
      <c r="U7045" s="372"/>
      <c r="V7045" s="372"/>
    </row>
    <row r="7046" spans="1:22">
      <c r="A7046" s="52"/>
      <c r="B7046" s="50">
        <f t="shared" si="117"/>
        <v>7024</v>
      </c>
      <c r="C7046" s="913"/>
      <c r="D7046" s="913"/>
      <c r="E7046" s="913"/>
      <c r="F7046" s="55"/>
      <c r="L7046" s="372"/>
      <c r="M7046" s="372"/>
      <c r="S7046" s="378"/>
      <c r="T7046" s="372"/>
      <c r="U7046" s="372"/>
      <c r="V7046" s="372"/>
    </row>
    <row r="7047" spans="1:22">
      <c r="A7047" s="52"/>
      <c r="B7047" s="50">
        <f t="shared" si="117"/>
        <v>7025</v>
      </c>
      <c r="C7047" s="913"/>
      <c r="D7047" s="913"/>
      <c r="E7047" s="913"/>
      <c r="F7047" s="55"/>
      <c r="L7047" s="372"/>
      <c r="M7047" s="372"/>
      <c r="S7047" s="378"/>
      <c r="T7047" s="372"/>
      <c r="U7047" s="372"/>
      <c r="V7047" s="372"/>
    </row>
    <row r="7048" spans="1:22">
      <c r="A7048" s="52"/>
      <c r="B7048" s="50">
        <f t="shared" si="117"/>
        <v>7026</v>
      </c>
      <c r="C7048" s="913"/>
      <c r="D7048" s="913"/>
      <c r="E7048" s="913"/>
      <c r="F7048" s="55"/>
      <c r="L7048" s="372"/>
      <c r="M7048" s="372"/>
      <c r="S7048" s="378"/>
      <c r="T7048" s="372"/>
      <c r="U7048" s="372"/>
      <c r="V7048" s="372"/>
    </row>
    <row r="7049" spans="1:22">
      <c r="A7049" s="52"/>
      <c r="B7049" s="50">
        <f t="shared" si="117"/>
        <v>7027</v>
      </c>
      <c r="C7049" s="913"/>
      <c r="D7049" s="913"/>
      <c r="E7049" s="913"/>
      <c r="F7049" s="55"/>
      <c r="L7049" s="372"/>
      <c r="M7049" s="372"/>
      <c r="S7049" s="378"/>
      <c r="T7049" s="372"/>
      <c r="U7049" s="372"/>
      <c r="V7049" s="372"/>
    </row>
    <row r="7050" spans="1:22">
      <c r="A7050" s="52"/>
      <c r="B7050" s="50">
        <f t="shared" si="117"/>
        <v>7028</v>
      </c>
      <c r="C7050" s="913"/>
      <c r="D7050" s="913"/>
      <c r="E7050" s="913"/>
      <c r="F7050" s="55"/>
      <c r="L7050" s="372"/>
      <c r="M7050" s="372"/>
      <c r="S7050" s="378"/>
      <c r="T7050" s="372"/>
      <c r="U7050" s="372"/>
      <c r="V7050" s="372"/>
    </row>
    <row r="7051" spans="1:22">
      <c r="A7051" s="52"/>
      <c r="B7051" s="50">
        <f t="shared" si="117"/>
        <v>7029</v>
      </c>
      <c r="C7051" s="913"/>
      <c r="D7051" s="913"/>
      <c r="E7051" s="913"/>
      <c r="F7051" s="55"/>
      <c r="L7051" s="372"/>
      <c r="M7051" s="372"/>
      <c r="S7051" s="378"/>
      <c r="T7051" s="372"/>
      <c r="U7051" s="372"/>
      <c r="V7051" s="372"/>
    </row>
    <row r="7052" spans="1:22">
      <c r="A7052" s="52"/>
      <c r="B7052" s="50">
        <f t="shared" si="117"/>
        <v>7030</v>
      </c>
      <c r="C7052" s="913"/>
      <c r="D7052" s="913"/>
      <c r="E7052" s="913"/>
      <c r="F7052" s="55"/>
      <c r="L7052" s="372"/>
      <c r="M7052" s="372"/>
      <c r="S7052" s="378"/>
      <c r="T7052" s="372"/>
      <c r="U7052" s="372"/>
      <c r="V7052" s="372"/>
    </row>
    <row r="7053" spans="1:22">
      <c r="A7053" s="52"/>
      <c r="B7053" s="50">
        <f t="shared" si="117"/>
        <v>7031</v>
      </c>
      <c r="C7053" s="913"/>
      <c r="D7053" s="913"/>
      <c r="E7053" s="913"/>
      <c r="F7053" s="55"/>
      <c r="L7053" s="372"/>
      <c r="M7053" s="372"/>
      <c r="S7053" s="378"/>
      <c r="T7053" s="372"/>
      <c r="U7053" s="372"/>
      <c r="V7053" s="372"/>
    </row>
    <row r="7054" spans="1:22">
      <c r="A7054" s="52"/>
      <c r="B7054" s="50">
        <f t="shared" si="117"/>
        <v>7032</v>
      </c>
      <c r="C7054" s="913"/>
      <c r="D7054" s="913"/>
      <c r="E7054" s="913"/>
      <c r="F7054" s="55"/>
      <c r="L7054" s="372"/>
      <c r="M7054" s="372"/>
      <c r="S7054" s="378"/>
      <c r="T7054" s="372"/>
      <c r="U7054" s="372"/>
      <c r="V7054" s="372"/>
    </row>
    <row r="7055" spans="1:22">
      <c r="A7055" s="52"/>
      <c r="B7055" s="50">
        <f t="shared" si="117"/>
        <v>7033</v>
      </c>
      <c r="C7055" s="913"/>
      <c r="D7055" s="913"/>
      <c r="E7055" s="913"/>
      <c r="F7055" s="55"/>
      <c r="L7055" s="372"/>
      <c r="M7055" s="372"/>
      <c r="S7055" s="378"/>
      <c r="T7055" s="372"/>
      <c r="U7055" s="372"/>
      <c r="V7055" s="372"/>
    </row>
    <row r="7056" spans="1:22">
      <c r="A7056" s="52"/>
      <c r="B7056" s="50">
        <f t="shared" si="117"/>
        <v>7034</v>
      </c>
      <c r="C7056" s="913"/>
      <c r="D7056" s="913"/>
      <c r="E7056" s="913"/>
      <c r="F7056" s="55"/>
      <c r="L7056" s="372"/>
      <c r="M7056" s="372"/>
      <c r="S7056" s="378"/>
      <c r="T7056" s="372"/>
      <c r="U7056" s="372"/>
      <c r="V7056" s="372"/>
    </row>
    <row r="7057" spans="1:22">
      <c r="A7057" s="52"/>
      <c r="B7057" s="50">
        <f t="shared" si="117"/>
        <v>7035</v>
      </c>
      <c r="C7057" s="913"/>
      <c r="D7057" s="913"/>
      <c r="E7057" s="913"/>
      <c r="F7057" s="55"/>
      <c r="L7057" s="372"/>
      <c r="M7057" s="372"/>
      <c r="S7057" s="378"/>
      <c r="T7057" s="372"/>
      <c r="U7057" s="372"/>
      <c r="V7057" s="372"/>
    </row>
    <row r="7058" spans="1:22">
      <c r="A7058" s="52"/>
      <c r="B7058" s="50">
        <f t="shared" si="117"/>
        <v>7036</v>
      </c>
      <c r="C7058" s="913"/>
      <c r="D7058" s="913"/>
      <c r="E7058" s="913"/>
      <c r="F7058" s="55"/>
      <c r="L7058" s="372"/>
      <c r="M7058" s="372"/>
      <c r="S7058" s="378"/>
      <c r="T7058" s="372"/>
      <c r="U7058" s="372"/>
      <c r="V7058" s="372"/>
    </row>
    <row r="7059" spans="1:22">
      <c r="A7059" s="52"/>
      <c r="B7059" s="50">
        <f t="shared" si="117"/>
        <v>7037</v>
      </c>
      <c r="C7059" s="913"/>
      <c r="D7059" s="913"/>
      <c r="E7059" s="913"/>
      <c r="F7059" s="55"/>
      <c r="L7059" s="372"/>
      <c r="M7059" s="372"/>
      <c r="S7059" s="378"/>
      <c r="T7059" s="372"/>
      <c r="U7059" s="372"/>
      <c r="V7059" s="372"/>
    </row>
    <row r="7060" spans="1:22">
      <c r="A7060" s="52"/>
      <c r="B7060" s="50">
        <f t="shared" si="117"/>
        <v>7038</v>
      </c>
      <c r="C7060" s="913"/>
      <c r="D7060" s="913"/>
      <c r="E7060" s="913"/>
      <c r="F7060" s="55"/>
      <c r="L7060" s="372"/>
      <c r="M7060" s="372"/>
      <c r="S7060" s="378"/>
      <c r="T7060" s="372"/>
      <c r="U7060" s="372"/>
      <c r="V7060" s="372"/>
    </row>
    <row r="7061" spans="1:22">
      <c r="A7061" s="52"/>
      <c r="B7061" s="50">
        <f t="shared" si="117"/>
        <v>7039</v>
      </c>
      <c r="C7061" s="913"/>
      <c r="D7061" s="913"/>
      <c r="E7061" s="913"/>
      <c r="F7061" s="55"/>
      <c r="L7061" s="372"/>
      <c r="M7061" s="372"/>
      <c r="S7061" s="378"/>
      <c r="T7061" s="372"/>
      <c r="U7061" s="372"/>
      <c r="V7061" s="372"/>
    </row>
    <row r="7062" spans="1:22">
      <c r="A7062" s="52"/>
      <c r="B7062" s="50">
        <f t="shared" si="117"/>
        <v>7040</v>
      </c>
      <c r="C7062" s="913"/>
      <c r="D7062" s="913"/>
      <c r="E7062" s="913"/>
      <c r="F7062" s="55"/>
      <c r="L7062" s="372"/>
      <c r="M7062" s="372"/>
      <c r="S7062" s="378"/>
      <c r="T7062" s="372"/>
      <c r="U7062" s="372"/>
      <c r="V7062" s="372"/>
    </row>
    <row r="7063" spans="1:22">
      <c r="A7063" s="52"/>
      <c r="B7063" s="50">
        <f t="shared" si="117"/>
        <v>7041</v>
      </c>
      <c r="C7063" s="913"/>
      <c r="D7063" s="913"/>
      <c r="E7063" s="913"/>
      <c r="F7063" s="55"/>
      <c r="L7063" s="372"/>
      <c r="M7063" s="372"/>
      <c r="S7063" s="378"/>
      <c r="T7063" s="372"/>
      <c r="U7063" s="372"/>
      <c r="V7063" s="372"/>
    </row>
    <row r="7064" spans="1:22">
      <c r="A7064" s="52"/>
      <c r="B7064" s="50">
        <f t="shared" si="117"/>
        <v>7042</v>
      </c>
      <c r="C7064" s="913"/>
      <c r="D7064" s="913"/>
      <c r="E7064" s="913"/>
      <c r="F7064" s="55"/>
      <c r="L7064" s="372"/>
      <c r="M7064" s="372"/>
      <c r="S7064" s="378"/>
      <c r="T7064" s="372"/>
      <c r="U7064" s="372"/>
      <c r="V7064" s="372"/>
    </row>
    <row r="7065" spans="1:22">
      <c r="A7065" s="52"/>
      <c r="B7065" s="50">
        <f t="shared" ref="B7065:B7128" si="118">B7064+1</f>
        <v>7043</v>
      </c>
      <c r="C7065" s="913"/>
      <c r="D7065" s="913"/>
      <c r="E7065" s="913"/>
      <c r="F7065" s="55"/>
      <c r="L7065" s="372"/>
      <c r="M7065" s="372"/>
      <c r="S7065" s="378"/>
      <c r="T7065" s="372"/>
      <c r="U7065" s="372"/>
      <c r="V7065" s="372"/>
    </row>
    <row r="7066" spans="1:22">
      <c r="A7066" s="52"/>
      <c r="B7066" s="50">
        <f t="shared" si="118"/>
        <v>7044</v>
      </c>
      <c r="C7066" s="913"/>
      <c r="D7066" s="913"/>
      <c r="E7066" s="913"/>
      <c r="F7066" s="55"/>
      <c r="L7066" s="372"/>
      <c r="M7066" s="372"/>
      <c r="S7066" s="378"/>
      <c r="T7066" s="372"/>
      <c r="U7066" s="372"/>
      <c r="V7066" s="372"/>
    </row>
    <row r="7067" spans="1:22">
      <c r="A7067" s="52"/>
      <c r="B7067" s="50">
        <f t="shared" si="118"/>
        <v>7045</v>
      </c>
      <c r="C7067" s="913"/>
      <c r="D7067" s="913"/>
      <c r="E7067" s="913"/>
      <c r="F7067" s="55"/>
      <c r="L7067" s="372"/>
      <c r="M7067" s="372"/>
      <c r="S7067" s="378"/>
      <c r="T7067" s="372"/>
      <c r="U7067" s="372"/>
      <c r="V7067" s="372"/>
    </row>
    <row r="7068" spans="1:22">
      <c r="A7068" s="52"/>
      <c r="B7068" s="50">
        <f t="shared" si="118"/>
        <v>7046</v>
      </c>
      <c r="C7068" s="913"/>
      <c r="D7068" s="913"/>
      <c r="E7068" s="913"/>
      <c r="F7068" s="55"/>
      <c r="L7068" s="372"/>
      <c r="M7068" s="372"/>
      <c r="S7068" s="378"/>
      <c r="T7068" s="372"/>
      <c r="U7068" s="372"/>
      <c r="V7068" s="372"/>
    </row>
    <row r="7069" spans="1:22">
      <c r="A7069" s="52"/>
      <c r="B7069" s="50">
        <f t="shared" si="118"/>
        <v>7047</v>
      </c>
      <c r="C7069" s="913"/>
      <c r="D7069" s="913"/>
      <c r="E7069" s="913"/>
      <c r="F7069" s="55"/>
      <c r="L7069" s="372"/>
      <c r="M7069" s="372"/>
      <c r="S7069" s="378"/>
      <c r="T7069" s="372"/>
      <c r="U7069" s="372"/>
      <c r="V7069" s="372"/>
    </row>
    <row r="7070" spans="1:22">
      <c r="A7070" s="52"/>
      <c r="B7070" s="50">
        <f t="shared" si="118"/>
        <v>7048</v>
      </c>
      <c r="C7070" s="913"/>
      <c r="D7070" s="913"/>
      <c r="E7070" s="913"/>
      <c r="F7070" s="55"/>
      <c r="L7070" s="372"/>
      <c r="M7070" s="372"/>
      <c r="S7070" s="378"/>
      <c r="T7070" s="372"/>
      <c r="U7070" s="372"/>
      <c r="V7070" s="372"/>
    </row>
    <row r="7071" spans="1:22">
      <c r="A7071" s="52"/>
      <c r="B7071" s="50">
        <f t="shared" si="118"/>
        <v>7049</v>
      </c>
      <c r="C7071" s="913"/>
      <c r="D7071" s="913"/>
      <c r="E7071" s="913"/>
      <c r="F7071" s="55"/>
      <c r="L7071" s="372"/>
      <c r="M7071" s="372"/>
      <c r="S7071" s="378"/>
      <c r="T7071" s="372"/>
      <c r="U7071" s="372"/>
      <c r="V7071" s="372"/>
    </row>
    <row r="7072" spans="1:22">
      <c r="A7072" s="52"/>
      <c r="B7072" s="50">
        <f t="shared" si="118"/>
        <v>7050</v>
      </c>
      <c r="C7072" s="913"/>
      <c r="D7072" s="913"/>
      <c r="E7072" s="913"/>
      <c r="F7072" s="55"/>
      <c r="L7072" s="372"/>
      <c r="M7072" s="372"/>
      <c r="S7072" s="378"/>
      <c r="T7072" s="372"/>
      <c r="U7072" s="372"/>
      <c r="V7072" s="372"/>
    </row>
    <row r="7073" spans="1:22">
      <c r="A7073" s="52"/>
      <c r="B7073" s="50">
        <f t="shared" si="118"/>
        <v>7051</v>
      </c>
      <c r="C7073" s="913"/>
      <c r="D7073" s="913"/>
      <c r="E7073" s="913"/>
      <c r="F7073" s="55"/>
      <c r="L7073" s="372"/>
      <c r="M7073" s="372"/>
      <c r="S7073" s="378"/>
      <c r="T7073" s="372"/>
      <c r="U7073" s="372"/>
      <c r="V7073" s="372"/>
    </row>
    <row r="7074" spans="1:22">
      <c r="A7074" s="52"/>
      <c r="B7074" s="50">
        <f t="shared" si="118"/>
        <v>7052</v>
      </c>
      <c r="C7074" s="913"/>
      <c r="D7074" s="913"/>
      <c r="E7074" s="913"/>
      <c r="F7074" s="55"/>
      <c r="L7074" s="372"/>
      <c r="M7074" s="372"/>
      <c r="S7074" s="378"/>
      <c r="T7074" s="372"/>
      <c r="U7074" s="372"/>
      <c r="V7074" s="372"/>
    </row>
    <row r="7075" spans="1:22">
      <c r="A7075" s="52"/>
      <c r="B7075" s="50">
        <f t="shared" si="118"/>
        <v>7053</v>
      </c>
      <c r="C7075" s="913"/>
      <c r="D7075" s="913"/>
      <c r="E7075" s="913"/>
      <c r="F7075" s="55"/>
      <c r="L7075" s="372"/>
      <c r="M7075" s="372"/>
      <c r="S7075" s="378"/>
      <c r="T7075" s="372"/>
      <c r="U7075" s="372"/>
      <c r="V7075" s="372"/>
    </row>
    <row r="7076" spans="1:22">
      <c r="A7076" s="52"/>
      <c r="B7076" s="50">
        <f t="shared" si="118"/>
        <v>7054</v>
      </c>
      <c r="C7076" s="913"/>
      <c r="D7076" s="913"/>
      <c r="E7076" s="913"/>
      <c r="F7076" s="55"/>
      <c r="L7076" s="372"/>
      <c r="M7076" s="372"/>
      <c r="S7076" s="378"/>
      <c r="T7076" s="372"/>
      <c r="U7076" s="372"/>
      <c r="V7076" s="372"/>
    </row>
    <row r="7077" spans="1:22">
      <c r="A7077" s="52"/>
      <c r="B7077" s="50">
        <f t="shared" si="118"/>
        <v>7055</v>
      </c>
      <c r="C7077" s="913"/>
      <c r="D7077" s="913"/>
      <c r="E7077" s="913"/>
      <c r="F7077" s="55"/>
      <c r="L7077" s="372"/>
      <c r="M7077" s="372"/>
      <c r="S7077" s="378"/>
      <c r="T7077" s="372"/>
      <c r="U7077" s="372"/>
      <c r="V7077" s="372"/>
    </row>
    <row r="7078" spans="1:22">
      <c r="A7078" s="52"/>
      <c r="B7078" s="50">
        <f t="shared" si="118"/>
        <v>7056</v>
      </c>
      <c r="C7078" s="913"/>
      <c r="D7078" s="913"/>
      <c r="E7078" s="913"/>
      <c r="F7078" s="55"/>
      <c r="L7078" s="372"/>
      <c r="M7078" s="372"/>
      <c r="S7078" s="378"/>
      <c r="T7078" s="372"/>
      <c r="U7078" s="372"/>
      <c r="V7078" s="372"/>
    </row>
    <row r="7079" spans="1:22">
      <c r="A7079" s="52"/>
      <c r="B7079" s="50">
        <f t="shared" si="118"/>
        <v>7057</v>
      </c>
      <c r="C7079" s="913"/>
      <c r="D7079" s="913"/>
      <c r="E7079" s="913"/>
      <c r="F7079" s="55"/>
      <c r="L7079" s="372"/>
      <c r="M7079" s="372"/>
      <c r="S7079" s="378"/>
      <c r="T7079" s="372"/>
      <c r="U7079" s="372"/>
      <c r="V7079" s="372"/>
    </row>
    <row r="7080" spans="1:22">
      <c r="A7080" s="52"/>
      <c r="B7080" s="50">
        <f t="shared" si="118"/>
        <v>7058</v>
      </c>
      <c r="C7080" s="913"/>
      <c r="D7080" s="913"/>
      <c r="E7080" s="913"/>
      <c r="F7080" s="55"/>
      <c r="L7080" s="372"/>
      <c r="M7080" s="372"/>
      <c r="S7080" s="378"/>
      <c r="T7080" s="372"/>
      <c r="U7080" s="372"/>
      <c r="V7080" s="372"/>
    </row>
    <row r="7081" spans="1:22">
      <c r="A7081" s="52"/>
      <c r="B7081" s="50">
        <f t="shared" si="118"/>
        <v>7059</v>
      </c>
      <c r="C7081" s="913"/>
      <c r="D7081" s="913"/>
      <c r="E7081" s="913"/>
      <c r="F7081" s="55"/>
      <c r="L7081" s="372"/>
      <c r="M7081" s="372"/>
      <c r="S7081" s="378"/>
      <c r="T7081" s="372"/>
      <c r="U7081" s="372"/>
      <c r="V7081" s="372"/>
    </row>
    <row r="7082" spans="1:22">
      <c r="A7082" s="52"/>
      <c r="B7082" s="50">
        <f t="shared" si="118"/>
        <v>7060</v>
      </c>
      <c r="C7082" s="913"/>
      <c r="D7082" s="913"/>
      <c r="E7082" s="913"/>
      <c r="F7082" s="55"/>
      <c r="L7082" s="372"/>
      <c r="M7082" s="372"/>
      <c r="S7082" s="378"/>
      <c r="T7082" s="372"/>
      <c r="U7082" s="372"/>
      <c r="V7082" s="372"/>
    </row>
    <row r="7083" spans="1:22">
      <c r="A7083" s="52"/>
      <c r="B7083" s="50">
        <f t="shared" si="118"/>
        <v>7061</v>
      </c>
      <c r="C7083" s="913"/>
      <c r="D7083" s="913"/>
      <c r="E7083" s="913"/>
      <c r="F7083" s="55"/>
      <c r="L7083" s="372"/>
      <c r="M7083" s="372"/>
      <c r="S7083" s="378"/>
      <c r="T7083" s="372"/>
      <c r="U7083" s="372"/>
      <c r="V7083" s="372"/>
    </row>
    <row r="7084" spans="1:22">
      <c r="A7084" s="52"/>
      <c r="B7084" s="50">
        <f t="shared" si="118"/>
        <v>7062</v>
      </c>
      <c r="C7084" s="913"/>
      <c r="D7084" s="913"/>
      <c r="E7084" s="913"/>
      <c r="F7084" s="55"/>
      <c r="L7084" s="372"/>
      <c r="M7084" s="372"/>
      <c r="S7084" s="378"/>
      <c r="T7084" s="372"/>
      <c r="U7084" s="372"/>
      <c r="V7084" s="372"/>
    </row>
    <row r="7085" spans="1:22">
      <c r="A7085" s="52"/>
      <c r="B7085" s="50">
        <f t="shared" si="118"/>
        <v>7063</v>
      </c>
      <c r="C7085" s="913"/>
      <c r="D7085" s="913"/>
      <c r="E7085" s="913"/>
      <c r="F7085" s="55"/>
      <c r="L7085" s="372"/>
      <c r="M7085" s="372"/>
      <c r="S7085" s="378"/>
      <c r="T7085" s="372"/>
      <c r="U7085" s="372"/>
      <c r="V7085" s="372"/>
    </row>
    <row r="7086" spans="1:22">
      <c r="A7086" s="52"/>
      <c r="B7086" s="50">
        <f t="shared" si="118"/>
        <v>7064</v>
      </c>
      <c r="C7086" s="913"/>
      <c r="D7086" s="913"/>
      <c r="E7086" s="913"/>
      <c r="F7086" s="55"/>
      <c r="L7086" s="372"/>
      <c r="M7086" s="372"/>
      <c r="S7086" s="378"/>
      <c r="T7086" s="372"/>
      <c r="U7086" s="372"/>
      <c r="V7086" s="372"/>
    </row>
    <row r="7087" spans="1:22">
      <c r="A7087" s="52"/>
      <c r="B7087" s="50">
        <f t="shared" si="118"/>
        <v>7065</v>
      </c>
      <c r="C7087" s="913"/>
      <c r="D7087" s="913"/>
      <c r="E7087" s="913"/>
      <c r="F7087" s="55"/>
      <c r="L7087" s="372"/>
      <c r="M7087" s="372"/>
      <c r="S7087" s="378"/>
      <c r="T7087" s="372"/>
      <c r="U7087" s="372"/>
      <c r="V7087" s="372"/>
    </row>
    <row r="7088" spans="1:22">
      <c r="A7088" s="52"/>
      <c r="B7088" s="50">
        <f t="shared" si="118"/>
        <v>7066</v>
      </c>
      <c r="C7088" s="913"/>
      <c r="D7088" s="913"/>
      <c r="E7088" s="913"/>
      <c r="F7088" s="55"/>
      <c r="L7088" s="372"/>
      <c r="M7088" s="372"/>
      <c r="S7088" s="378"/>
      <c r="T7088" s="372"/>
      <c r="U7088" s="372"/>
      <c r="V7088" s="372"/>
    </row>
    <row r="7089" spans="1:22">
      <c r="A7089" s="52"/>
      <c r="B7089" s="50">
        <f t="shared" si="118"/>
        <v>7067</v>
      </c>
      <c r="C7089" s="913"/>
      <c r="D7089" s="913"/>
      <c r="E7089" s="913"/>
      <c r="F7089" s="55"/>
      <c r="L7089" s="372"/>
      <c r="M7089" s="372"/>
      <c r="S7089" s="378"/>
      <c r="T7089" s="372"/>
      <c r="U7089" s="372"/>
      <c r="V7089" s="372"/>
    </row>
    <row r="7090" spans="1:22">
      <c r="A7090" s="52"/>
      <c r="B7090" s="50">
        <f t="shared" si="118"/>
        <v>7068</v>
      </c>
      <c r="C7090" s="913"/>
      <c r="D7090" s="913"/>
      <c r="E7090" s="913"/>
      <c r="F7090" s="55"/>
      <c r="L7090" s="372"/>
      <c r="M7090" s="372"/>
      <c r="S7090" s="378"/>
      <c r="T7090" s="372"/>
      <c r="U7090" s="372"/>
      <c r="V7090" s="372"/>
    </row>
    <row r="7091" spans="1:22">
      <c r="A7091" s="52"/>
      <c r="B7091" s="50">
        <f t="shared" si="118"/>
        <v>7069</v>
      </c>
      <c r="C7091" s="913"/>
      <c r="D7091" s="913"/>
      <c r="E7091" s="913"/>
      <c r="F7091" s="55"/>
      <c r="L7091" s="372"/>
      <c r="M7091" s="372"/>
      <c r="S7091" s="378"/>
      <c r="T7091" s="372"/>
      <c r="U7091" s="372"/>
      <c r="V7091" s="372"/>
    </row>
    <row r="7092" spans="1:22">
      <c r="A7092" s="52"/>
      <c r="B7092" s="50">
        <f t="shared" si="118"/>
        <v>7070</v>
      </c>
      <c r="C7092" s="913"/>
      <c r="D7092" s="913"/>
      <c r="E7092" s="913"/>
      <c r="F7092" s="55"/>
      <c r="L7092" s="372"/>
      <c r="M7092" s="372"/>
      <c r="S7092" s="378"/>
      <c r="T7092" s="372"/>
      <c r="U7092" s="372"/>
      <c r="V7092" s="372"/>
    </row>
    <row r="7093" spans="1:22">
      <c r="A7093" s="52"/>
      <c r="B7093" s="50">
        <f t="shared" si="118"/>
        <v>7071</v>
      </c>
      <c r="C7093" s="913"/>
      <c r="D7093" s="913"/>
      <c r="E7093" s="913"/>
      <c r="F7093" s="55"/>
      <c r="L7093" s="372"/>
      <c r="M7093" s="372"/>
      <c r="S7093" s="378"/>
      <c r="T7093" s="372"/>
      <c r="U7093" s="372"/>
      <c r="V7093" s="372"/>
    </row>
    <row r="7094" spans="1:22">
      <c r="A7094" s="52"/>
      <c r="B7094" s="50">
        <f t="shared" si="118"/>
        <v>7072</v>
      </c>
      <c r="C7094" s="913"/>
      <c r="D7094" s="913"/>
      <c r="E7094" s="913"/>
      <c r="F7094" s="55"/>
      <c r="L7094" s="372"/>
      <c r="M7094" s="372"/>
      <c r="S7094" s="378"/>
      <c r="T7094" s="372"/>
      <c r="U7094" s="372"/>
      <c r="V7094" s="372"/>
    </row>
    <row r="7095" spans="1:22">
      <c r="A7095" s="52"/>
      <c r="B7095" s="50">
        <f t="shared" si="118"/>
        <v>7073</v>
      </c>
      <c r="C7095" s="913"/>
      <c r="D7095" s="913"/>
      <c r="E7095" s="913"/>
      <c r="F7095" s="55"/>
      <c r="L7095" s="372"/>
      <c r="M7095" s="372"/>
      <c r="S7095" s="378"/>
      <c r="T7095" s="372"/>
      <c r="U7095" s="372"/>
      <c r="V7095" s="372"/>
    </row>
    <row r="7096" spans="1:22">
      <c r="A7096" s="52"/>
      <c r="B7096" s="50">
        <f t="shared" si="118"/>
        <v>7074</v>
      </c>
      <c r="C7096" s="913"/>
      <c r="D7096" s="913"/>
      <c r="E7096" s="913"/>
      <c r="F7096" s="55"/>
      <c r="L7096" s="372"/>
      <c r="M7096" s="372"/>
      <c r="S7096" s="378"/>
      <c r="T7096" s="372"/>
      <c r="U7096" s="372"/>
      <c r="V7096" s="372"/>
    </row>
    <row r="7097" spans="1:22">
      <c r="A7097" s="52"/>
      <c r="B7097" s="50">
        <f t="shared" si="118"/>
        <v>7075</v>
      </c>
      <c r="C7097" s="913"/>
      <c r="D7097" s="913"/>
      <c r="E7097" s="913"/>
      <c r="F7097" s="55"/>
      <c r="L7097" s="372"/>
      <c r="M7097" s="372"/>
      <c r="S7097" s="378"/>
      <c r="T7097" s="372"/>
      <c r="U7097" s="372"/>
      <c r="V7097" s="372"/>
    </row>
    <row r="7098" spans="1:22">
      <c r="A7098" s="52"/>
      <c r="B7098" s="50">
        <f t="shared" si="118"/>
        <v>7076</v>
      </c>
      <c r="C7098" s="913"/>
      <c r="D7098" s="913"/>
      <c r="E7098" s="913"/>
      <c r="F7098" s="55"/>
      <c r="L7098" s="372"/>
      <c r="M7098" s="372"/>
      <c r="S7098" s="378"/>
      <c r="T7098" s="372"/>
      <c r="U7098" s="372"/>
      <c r="V7098" s="372"/>
    </row>
    <row r="7099" spans="1:22">
      <c r="A7099" s="52"/>
      <c r="B7099" s="50">
        <f t="shared" si="118"/>
        <v>7077</v>
      </c>
      <c r="C7099" s="913"/>
      <c r="D7099" s="913"/>
      <c r="E7099" s="913"/>
      <c r="F7099" s="55"/>
      <c r="L7099" s="372"/>
      <c r="M7099" s="372"/>
      <c r="S7099" s="378"/>
      <c r="T7099" s="372"/>
      <c r="U7099" s="372"/>
      <c r="V7099" s="372"/>
    </row>
    <row r="7100" spans="1:22">
      <c r="A7100" s="52"/>
      <c r="B7100" s="50">
        <f t="shared" si="118"/>
        <v>7078</v>
      </c>
      <c r="C7100" s="913"/>
      <c r="D7100" s="913"/>
      <c r="E7100" s="913"/>
      <c r="F7100" s="55"/>
      <c r="L7100" s="372"/>
      <c r="M7100" s="372"/>
      <c r="S7100" s="378"/>
      <c r="T7100" s="372"/>
      <c r="U7100" s="372"/>
      <c r="V7100" s="372"/>
    </row>
    <row r="7101" spans="1:22">
      <c r="A7101" s="52"/>
      <c r="B7101" s="50">
        <f t="shared" si="118"/>
        <v>7079</v>
      </c>
      <c r="C7101" s="913"/>
      <c r="D7101" s="913"/>
      <c r="E7101" s="913"/>
      <c r="F7101" s="55"/>
      <c r="L7101" s="372"/>
      <c r="M7101" s="372"/>
      <c r="S7101" s="378"/>
      <c r="T7101" s="372"/>
      <c r="U7101" s="372"/>
      <c r="V7101" s="372"/>
    </row>
    <row r="7102" spans="1:22">
      <c r="A7102" s="52"/>
      <c r="B7102" s="50">
        <f t="shared" si="118"/>
        <v>7080</v>
      </c>
      <c r="C7102" s="913"/>
      <c r="D7102" s="913"/>
      <c r="E7102" s="913"/>
      <c r="F7102" s="55"/>
      <c r="L7102" s="372"/>
      <c r="M7102" s="372"/>
      <c r="S7102" s="378"/>
      <c r="T7102" s="372"/>
      <c r="U7102" s="372"/>
      <c r="V7102" s="372"/>
    </row>
    <row r="7103" spans="1:22">
      <c r="A7103" s="52"/>
      <c r="B7103" s="50">
        <f t="shared" si="118"/>
        <v>7081</v>
      </c>
      <c r="C7103" s="913"/>
      <c r="D7103" s="913"/>
      <c r="E7103" s="913"/>
      <c r="F7103" s="55"/>
      <c r="L7103" s="372"/>
      <c r="M7103" s="372"/>
      <c r="S7103" s="378"/>
      <c r="T7103" s="372"/>
      <c r="U7103" s="372"/>
      <c r="V7103" s="372"/>
    </row>
    <row r="7104" spans="1:22">
      <c r="A7104" s="52"/>
      <c r="B7104" s="50">
        <f t="shared" si="118"/>
        <v>7082</v>
      </c>
      <c r="C7104" s="913"/>
      <c r="D7104" s="913"/>
      <c r="E7104" s="913"/>
      <c r="F7104" s="55"/>
      <c r="L7104" s="372"/>
      <c r="M7104" s="372"/>
      <c r="S7104" s="378"/>
      <c r="T7104" s="372"/>
      <c r="U7104" s="372"/>
      <c r="V7104" s="372"/>
    </row>
    <row r="7105" spans="1:22">
      <c r="A7105" s="52"/>
      <c r="B7105" s="50">
        <f t="shared" si="118"/>
        <v>7083</v>
      </c>
      <c r="C7105" s="913"/>
      <c r="D7105" s="913"/>
      <c r="E7105" s="913"/>
      <c r="F7105" s="55"/>
      <c r="L7105" s="372"/>
      <c r="M7105" s="372"/>
      <c r="S7105" s="378"/>
      <c r="T7105" s="372"/>
      <c r="U7105" s="372"/>
      <c r="V7105" s="372"/>
    </row>
    <row r="7106" spans="1:22">
      <c r="A7106" s="52"/>
      <c r="B7106" s="50">
        <f t="shared" si="118"/>
        <v>7084</v>
      </c>
      <c r="C7106" s="913"/>
      <c r="D7106" s="913"/>
      <c r="E7106" s="913"/>
      <c r="F7106" s="55"/>
      <c r="L7106" s="372"/>
      <c r="M7106" s="372"/>
      <c r="S7106" s="378"/>
      <c r="T7106" s="372"/>
      <c r="U7106" s="372"/>
      <c r="V7106" s="372"/>
    </row>
    <row r="7107" spans="1:22">
      <c r="A7107" s="52"/>
      <c r="B7107" s="50">
        <f t="shared" si="118"/>
        <v>7085</v>
      </c>
      <c r="C7107" s="913"/>
      <c r="D7107" s="913"/>
      <c r="E7107" s="913"/>
      <c r="F7107" s="55"/>
      <c r="L7107" s="372"/>
      <c r="M7107" s="372"/>
      <c r="S7107" s="378"/>
      <c r="T7107" s="372"/>
      <c r="U7107" s="372"/>
      <c r="V7107" s="372"/>
    </row>
    <row r="7108" spans="1:22">
      <c r="A7108" s="52"/>
      <c r="B7108" s="50">
        <f t="shared" si="118"/>
        <v>7086</v>
      </c>
      <c r="C7108" s="913"/>
      <c r="D7108" s="913"/>
      <c r="E7108" s="913"/>
      <c r="F7108" s="55"/>
      <c r="L7108" s="372"/>
      <c r="M7108" s="372"/>
      <c r="S7108" s="378"/>
      <c r="T7108" s="372"/>
      <c r="U7108" s="372"/>
      <c r="V7108" s="372"/>
    </row>
    <row r="7109" spans="1:22">
      <c r="A7109" s="52"/>
      <c r="B7109" s="50">
        <f t="shared" si="118"/>
        <v>7087</v>
      </c>
      <c r="C7109" s="913"/>
      <c r="D7109" s="913"/>
      <c r="E7109" s="913"/>
      <c r="F7109" s="55"/>
      <c r="L7109" s="372"/>
      <c r="M7109" s="372"/>
      <c r="S7109" s="378"/>
      <c r="T7109" s="372"/>
      <c r="U7109" s="372"/>
      <c r="V7109" s="372"/>
    </row>
    <row r="7110" spans="1:22">
      <c r="A7110" s="52"/>
      <c r="B7110" s="50">
        <f t="shared" si="118"/>
        <v>7088</v>
      </c>
      <c r="C7110" s="913"/>
      <c r="D7110" s="913"/>
      <c r="E7110" s="913"/>
      <c r="F7110" s="55"/>
      <c r="L7110" s="372"/>
      <c r="M7110" s="372"/>
      <c r="S7110" s="378"/>
      <c r="T7110" s="372"/>
      <c r="U7110" s="372"/>
      <c r="V7110" s="372"/>
    </row>
    <row r="7111" spans="1:22">
      <c r="A7111" s="52"/>
      <c r="B7111" s="50">
        <f t="shared" si="118"/>
        <v>7089</v>
      </c>
      <c r="C7111" s="913"/>
      <c r="D7111" s="913"/>
      <c r="E7111" s="913"/>
      <c r="F7111" s="55"/>
      <c r="L7111" s="372"/>
      <c r="M7111" s="372"/>
      <c r="S7111" s="378"/>
      <c r="T7111" s="372"/>
      <c r="U7111" s="372"/>
      <c r="V7111" s="372"/>
    </row>
    <row r="7112" spans="1:22">
      <c r="A7112" s="52"/>
      <c r="B7112" s="50">
        <f t="shared" si="118"/>
        <v>7090</v>
      </c>
      <c r="C7112" s="913"/>
      <c r="D7112" s="913"/>
      <c r="E7112" s="913"/>
      <c r="F7112" s="55"/>
      <c r="L7112" s="372"/>
      <c r="M7112" s="372"/>
      <c r="S7112" s="378"/>
      <c r="T7112" s="372"/>
      <c r="U7112" s="372"/>
      <c r="V7112" s="372"/>
    </row>
    <row r="7113" spans="1:22">
      <c r="A7113" s="52"/>
      <c r="B7113" s="50">
        <f t="shared" si="118"/>
        <v>7091</v>
      </c>
      <c r="C7113" s="913"/>
      <c r="D7113" s="913"/>
      <c r="E7113" s="913"/>
      <c r="F7113" s="55"/>
      <c r="L7113" s="372"/>
      <c r="M7113" s="372"/>
      <c r="S7113" s="378"/>
      <c r="T7113" s="372"/>
      <c r="U7113" s="372"/>
      <c r="V7113" s="372"/>
    </row>
    <row r="7114" spans="1:22">
      <c r="A7114" s="52"/>
      <c r="B7114" s="50">
        <f t="shared" si="118"/>
        <v>7092</v>
      </c>
      <c r="C7114" s="913"/>
      <c r="D7114" s="913"/>
      <c r="E7114" s="913"/>
      <c r="F7114" s="55"/>
      <c r="L7114" s="372"/>
      <c r="M7114" s="372"/>
      <c r="S7114" s="378"/>
      <c r="T7114" s="372"/>
      <c r="U7114" s="372"/>
      <c r="V7114" s="372"/>
    </row>
    <row r="7115" spans="1:22">
      <c r="A7115" s="52"/>
      <c r="B7115" s="50">
        <f t="shared" si="118"/>
        <v>7093</v>
      </c>
      <c r="C7115" s="913"/>
      <c r="D7115" s="913"/>
      <c r="E7115" s="913"/>
      <c r="F7115" s="55"/>
      <c r="L7115" s="372"/>
      <c r="M7115" s="372"/>
      <c r="S7115" s="378"/>
      <c r="T7115" s="372"/>
      <c r="U7115" s="372"/>
      <c r="V7115" s="372"/>
    </row>
    <row r="7116" spans="1:22">
      <c r="A7116" s="52"/>
      <c r="B7116" s="50">
        <f t="shared" si="118"/>
        <v>7094</v>
      </c>
      <c r="C7116" s="913"/>
      <c r="D7116" s="913"/>
      <c r="E7116" s="913"/>
      <c r="F7116" s="55"/>
      <c r="L7116" s="372"/>
      <c r="M7116" s="372"/>
      <c r="S7116" s="378"/>
      <c r="T7116" s="372"/>
      <c r="U7116" s="372"/>
      <c r="V7116" s="372"/>
    </row>
    <row r="7117" spans="1:22">
      <c r="A7117" s="52"/>
      <c r="B7117" s="50">
        <f t="shared" si="118"/>
        <v>7095</v>
      </c>
      <c r="C7117" s="913"/>
      <c r="D7117" s="913"/>
      <c r="E7117" s="913"/>
      <c r="F7117" s="55"/>
      <c r="L7117" s="372"/>
      <c r="M7117" s="372"/>
      <c r="S7117" s="378"/>
      <c r="T7117" s="372"/>
      <c r="U7117" s="372"/>
      <c r="V7117" s="372"/>
    </row>
    <row r="7118" spans="1:22">
      <c r="A7118" s="52"/>
      <c r="B7118" s="50">
        <f t="shared" si="118"/>
        <v>7096</v>
      </c>
      <c r="C7118" s="913"/>
      <c r="D7118" s="913"/>
      <c r="E7118" s="913"/>
      <c r="F7118" s="55"/>
      <c r="L7118" s="372"/>
      <c r="M7118" s="372"/>
      <c r="S7118" s="378"/>
      <c r="T7118" s="372"/>
      <c r="U7118" s="372"/>
      <c r="V7118" s="372"/>
    </row>
    <row r="7119" spans="1:22">
      <c r="A7119" s="52"/>
      <c r="B7119" s="50">
        <f t="shared" si="118"/>
        <v>7097</v>
      </c>
      <c r="C7119" s="913"/>
      <c r="D7119" s="913"/>
      <c r="E7119" s="913"/>
      <c r="F7119" s="55"/>
      <c r="L7119" s="372"/>
      <c r="M7119" s="372"/>
      <c r="S7119" s="378"/>
      <c r="T7119" s="372"/>
      <c r="U7119" s="372"/>
      <c r="V7119" s="372"/>
    </row>
    <row r="7120" spans="1:22">
      <c r="A7120" s="52"/>
      <c r="B7120" s="50">
        <f t="shared" si="118"/>
        <v>7098</v>
      </c>
      <c r="C7120" s="913"/>
      <c r="D7120" s="913"/>
      <c r="E7120" s="913"/>
      <c r="F7120" s="55"/>
      <c r="L7120" s="372"/>
      <c r="M7120" s="372"/>
      <c r="S7120" s="378"/>
      <c r="T7120" s="372"/>
      <c r="U7120" s="372"/>
      <c r="V7120" s="372"/>
    </row>
    <row r="7121" spans="1:22">
      <c r="A7121" s="52"/>
      <c r="B7121" s="50">
        <f t="shared" si="118"/>
        <v>7099</v>
      </c>
      <c r="C7121" s="913"/>
      <c r="D7121" s="913"/>
      <c r="E7121" s="913"/>
      <c r="F7121" s="55"/>
      <c r="L7121" s="372"/>
      <c r="M7121" s="372"/>
      <c r="S7121" s="378"/>
      <c r="T7121" s="372"/>
      <c r="U7121" s="372"/>
      <c r="V7121" s="372"/>
    </row>
    <row r="7122" spans="1:22">
      <c r="A7122" s="52"/>
      <c r="B7122" s="50">
        <f t="shared" si="118"/>
        <v>7100</v>
      </c>
      <c r="C7122" s="913"/>
      <c r="D7122" s="913"/>
      <c r="E7122" s="913"/>
      <c r="F7122" s="55"/>
      <c r="L7122" s="372"/>
      <c r="M7122" s="372"/>
      <c r="S7122" s="378"/>
      <c r="T7122" s="372"/>
      <c r="U7122" s="372"/>
      <c r="V7122" s="372"/>
    </row>
    <row r="7123" spans="1:22">
      <c r="A7123" s="52"/>
      <c r="B7123" s="50">
        <f t="shared" si="118"/>
        <v>7101</v>
      </c>
      <c r="C7123" s="913"/>
      <c r="D7123" s="913"/>
      <c r="E7123" s="913"/>
      <c r="F7123" s="55"/>
      <c r="L7123" s="372"/>
      <c r="M7123" s="372"/>
      <c r="S7123" s="378"/>
      <c r="T7123" s="372"/>
      <c r="U7123" s="372"/>
      <c r="V7123" s="372"/>
    </row>
    <row r="7124" spans="1:22">
      <c r="A7124" s="52"/>
      <c r="B7124" s="50">
        <f t="shared" si="118"/>
        <v>7102</v>
      </c>
      <c r="C7124" s="913"/>
      <c r="D7124" s="913"/>
      <c r="E7124" s="913"/>
      <c r="F7124" s="55"/>
      <c r="L7124" s="372"/>
      <c r="M7124" s="372"/>
      <c r="S7124" s="378"/>
      <c r="T7124" s="372"/>
      <c r="U7124" s="372"/>
      <c r="V7124" s="372"/>
    </row>
    <row r="7125" spans="1:22">
      <c r="A7125" s="52"/>
      <c r="B7125" s="50">
        <f t="shared" si="118"/>
        <v>7103</v>
      </c>
      <c r="C7125" s="913"/>
      <c r="D7125" s="913"/>
      <c r="E7125" s="913"/>
      <c r="F7125" s="55"/>
      <c r="L7125" s="372"/>
      <c r="M7125" s="372"/>
      <c r="S7125" s="378"/>
      <c r="T7125" s="372"/>
      <c r="U7125" s="372"/>
      <c r="V7125" s="372"/>
    </row>
    <row r="7126" spans="1:22">
      <c r="A7126" s="52"/>
      <c r="B7126" s="50">
        <f t="shared" si="118"/>
        <v>7104</v>
      </c>
      <c r="C7126" s="913"/>
      <c r="D7126" s="913"/>
      <c r="E7126" s="913"/>
      <c r="F7126" s="55"/>
      <c r="L7126" s="372"/>
      <c r="M7126" s="372"/>
      <c r="S7126" s="378"/>
      <c r="T7126" s="372"/>
      <c r="U7126" s="372"/>
      <c r="V7126" s="372"/>
    </row>
    <row r="7127" spans="1:22">
      <c r="A7127" s="52"/>
      <c r="B7127" s="50">
        <f t="shared" si="118"/>
        <v>7105</v>
      </c>
      <c r="C7127" s="913"/>
      <c r="D7127" s="913"/>
      <c r="E7127" s="913"/>
      <c r="F7127" s="55"/>
      <c r="L7127" s="372"/>
      <c r="M7127" s="372"/>
      <c r="S7127" s="378"/>
      <c r="T7127" s="372"/>
      <c r="U7127" s="372"/>
      <c r="V7127" s="372"/>
    </row>
    <row r="7128" spans="1:22">
      <c r="A7128" s="52"/>
      <c r="B7128" s="50">
        <f t="shared" si="118"/>
        <v>7106</v>
      </c>
      <c r="C7128" s="913"/>
      <c r="D7128" s="913"/>
      <c r="E7128" s="913"/>
      <c r="F7128" s="55"/>
      <c r="L7128" s="372"/>
      <c r="M7128" s="372"/>
      <c r="S7128" s="378"/>
      <c r="T7128" s="372"/>
      <c r="U7128" s="372"/>
      <c r="V7128" s="372"/>
    </row>
    <row r="7129" spans="1:22">
      <c r="A7129" s="52"/>
      <c r="B7129" s="50">
        <f t="shared" ref="B7129:B7192" si="119">B7128+1</f>
        <v>7107</v>
      </c>
      <c r="C7129" s="913"/>
      <c r="D7129" s="913"/>
      <c r="E7129" s="913"/>
      <c r="F7129" s="55"/>
      <c r="L7129" s="372"/>
      <c r="M7129" s="372"/>
      <c r="S7129" s="378"/>
      <c r="T7129" s="372"/>
      <c r="U7129" s="372"/>
      <c r="V7129" s="372"/>
    </row>
    <row r="7130" spans="1:22">
      <c r="A7130" s="52"/>
      <c r="B7130" s="50">
        <f t="shared" si="119"/>
        <v>7108</v>
      </c>
      <c r="C7130" s="913"/>
      <c r="D7130" s="913"/>
      <c r="E7130" s="913"/>
      <c r="F7130" s="55"/>
      <c r="L7130" s="372"/>
      <c r="M7130" s="372"/>
      <c r="S7130" s="378"/>
      <c r="T7130" s="372"/>
      <c r="U7130" s="372"/>
      <c r="V7130" s="372"/>
    </row>
    <row r="7131" spans="1:22">
      <c r="A7131" s="52"/>
      <c r="B7131" s="50">
        <f t="shared" si="119"/>
        <v>7109</v>
      </c>
      <c r="C7131" s="913"/>
      <c r="D7131" s="913"/>
      <c r="E7131" s="913"/>
      <c r="F7131" s="55"/>
      <c r="L7131" s="372"/>
      <c r="M7131" s="372"/>
      <c r="S7131" s="378"/>
      <c r="T7131" s="372"/>
      <c r="U7131" s="372"/>
      <c r="V7131" s="372"/>
    </row>
    <row r="7132" spans="1:22">
      <c r="A7132" s="52"/>
      <c r="B7132" s="50">
        <f t="shared" si="119"/>
        <v>7110</v>
      </c>
      <c r="C7132" s="913"/>
      <c r="D7132" s="913"/>
      <c r="E7132" s="913"/>
      <c r="F7132" s="55"/>
      <c r="L7132" s="372"/>
      <c r="M7132" s="372"/>
      <c r="S7132" s="378"/>
      <c r="T7132" s="372"/>
      <c r="U7132" s="372"/>
      <c r="V7132" s="372"/>
    </row>
    <row r="7133" spans="1:22">
      <c r="A7133" s="52"/>
      <c r="B7133" s="50">
        <f t="shared" si="119"/>
        <v>7111</v>
      </c>
      <c r="C7133" s="913"/>
      <c r="D7133" s="913"/>
      <c r="E7133" s="913"/>
      <c r="F7133" s="55"/>
      <c r="L7133" s="372"/>
      <c r="M7133" s="372"/>
      <c r="S7133" s="378"/>
      <c r="T7133" s="372"/>
      <c r="U7133" s="372"/>
      <c r="V7133" s="372"/>
    </row>
    <row r="7134" spans="1:22">
      <c r="A7134" s="52"/>
      <c r="B7134" s="50">
        <f t="shared" si="119"/>
        <v>7112</v>
      </c>
      <c r="C7134" s="913"/>
      <c r="D7134" s="913"/>
      <c r="E7134" s="913"/>
      <c r="F7134" s="55"/>
      <c r="L7134" s="372"/>
      <c r="M7134" s="372"/>
      <c r="S7134" s="378"/>
      <c r="T7134" s="372"/>
      <c r="U7134" s="372"/>
      <c r="V7134" s="372"/>
    </row>
    <row r="7135" spans="1:22">
      <c r="A7135" s="52"/>
      <c r="B7135" s="50">
        <f t="shared" si="119"/>
        <v>7113</v>
      </c>
      <c r="C7135" s="913"/>
      <c r="D7135" s="913"/>
      <c r="E7135" s="913"/>
      <c r="F7135" s="55"/>
      <c r="L7135" s="372"/>
      <c r="M7135" s="372"/>
      <c r="S7135" s="378"/>
      <c r="T7135" s="372"/>
      <c r="U7135" s="372"/>
      <c r="V7135" s="372"/>
    </row>
    <row r="7136" spans="1:22">
      <c r="A7136" s="52"/>
      <c r="B7136" s="50">
        <f t="shared" si="119"/>
        <v>7114</v>
      </c>
      <c r="C7136" s="913"/>
      <c r="D7136" s="913"/>
      <c r="E7136" s="913"/>
      <c r="F7136" s="55"/>
      <c r="L7136" s="372"/>
      <c r="M7136" s="372"/>
      <c r="S7136" s="378"/>
      <c r="T7136" s="372"/>
      <c r="U7136" s="372"/>
      <c r="V7136" s="372"/>
    </row>
    <row r="7137" spans="1:22">
      <c r="A7137" s="52"/>
      <c r="B7137" s="50">
        <f t="shared" si="119"/>
        <v>7115</v>
      </c>
      <c r="C7137" s="913"/>
      <c r="D7137" s="913"/>
      <c r="E7137" s="913"/>
      <c r="F7137" s="55"/>
      <c r="L7137" s="372"/>
      <c r="M7137" s="372"/>
      <c r="S7137" s="378"/>
      <c r="T7137" s="372"/>
      <c r="U7137" s="372"/>
      <c r="V7137" s="372"/>
    </row>
    <row r="7138" spans="1:22">
      <c r="A7138" s="52"/>
      <c r="B7138" s="50">
        <f t="shared" si="119"/>
        <v>7116</v>
      </c>
      <c r="C7138" s="913"/>
      <c r="D7138" s="913"/>
      <c r="E7138" s="913"/>
      <c r="F7138" s="55"/>
      <c r="L7138" s="372"/>
      <c r="M7138" s="372"/>
      <c r="S7138" s="378"/>
      <c r="T7138" s="372"/>
      <c r="U7138" s="372"/>
      <c r="V7138" s="372"/>
    </row>
    <row r="7139" spans="1:22">
      <c r="A7139" s="52"/>
      <c r="B7139" s="50">
        <f t="shared" si="119"/>
        <v>7117</v>
      </c>
      <c r="C7139" s="913"/>
      <c r="D7139" s="913"/>
      <c r="E7139" s="913"/>
      <c r="F7139" s="55"/>
      <c r="L7139" s="372"/>
      <c r="M7139" s="372"/>
      <c r="S7139" s="378"/>
      <c r="T7139" s="372"/>
      <c r="U7139" s="372"/>
      <c r="V7139" s="372"/>
    </row>
    <row r="7140" spans="1:22">
      <c r="A7140" s="52"/>
      <c r="B7140" s="50">
        <f t="shared" si="119"/>
        <v>7118</v>
      </c>
      <c r="C7140" s="913"/>
      <c r="D7140" s="913"/>
      <c r="E7140" s="913"/>
      <c r="F7140" s="55"/>
      <c r="L7140" s="372"/>
      <c r="M7140" s="372"/>
      <c r="S7140" s="378"/>
      <c r="T7140" s="372"/>
      <c r="U7140" s="372"/>
      <c r="V7140" s="372"/>
    </row>
    <row r="7141" spans="1:22">
      <c r="A7141" s="52"/>
      <c r="B7141" s="50">
        <f t="shared" si="119"/>
        <v>7119</v>
      </c>
      <c r="C7141" s="913"/>
      <c r="D7141" s="913"/>
      <c r="E7141" s="913"/>
      <c r="F7141" s="55"/>
      <c r="L7141" s="372"/>
      <c r="M7141" s="372"/>
      <c r="S7141" s="378"/>
      <c r="T7141" s="372"/>
      <c r="U7141" s="372"/>
      <c r="V7141" s="372"/>
    </row>
    <row r="7142" spans="1:22">
      <c r="A7142" s="52"/>
      <c r="B7142" s="50">
        <f t="shared" si="119"/>
        <v>7120</v>
      </c>
      <c r="C7142" s="913"/>
      <c r="D7142" s="913"/>
      <c r="E7142" s="913"/>
      <c r="F7142" s="55"/>
      <c r="L7142" s="372"/>
      <c r="M7142" s="372"/>
      <c r="S7142" s="378"/>
      <c r="T7142" s="372"/>
      <c r="U7142" s="372"/>
      <c r="V7142" s="372"/>
    </row>
    <row r="7143" spans="1:22">
      <c r="A7143" s="52"/>
      <c r="B7143" s="50">
        <f t="shared" si="119"/>
        <v>7121</v>
      </c>
      <c r="C7143" s="913"/>
      <c r="D7143" s="913"/>
      <c r="E7143" s="913"/>
      <c r="F7143" s="55"/>
      <c r="L7143" s="372"/>
      <c r="M7143" s="372"/>
      <c r="S7143" s="378"/>
      <c r="T7143" s="372"/>
      <c r="U7143" s="372"/>
      <c r="V7143" s="372"/>
    </row>
    <row r="7144" spans="1:22">
      <c r="A7144" s="52"/>
      <c r="B7144" s="50">
        <f t="shared" si="119"/>
        <v>7122</v>
      </c>
      <c r="C7144" s="913"/>
      <c r="D7144" s="913"/>
      <c r="E7144" s="913"/>
      <c r="F7144" s="55"/>
      <c r="L7144" s="372"/>
      <c r="M7144" s="372"/>
      <c r="S7144" s="378"/>
      <c r="T7144" s="372"/>
      <c r="U7144" s="372"/>
      <c r="V7144" s="372"/>
    </row>
    <row r="7145" spans="1:22">
      <c r="A7145" s="52"/>
      <c r="B7145" s="50">
        <f t="shared" si="119"/>
        <v>7123</v>
      </c>
      <c r="C7145" s="913"/>
      <c r="D7145" s="913"/>
      <c r="E7145" s="913"/>
      <c r="F7145" s="55"/>
      <c r="L7145" s="372"/>
      <c r="M7145" s="372"/>
      <c r="S7145" s="378"/>
      <c r="T7145" s="372"/>
      <c r="U7145" s="372"/>
      <c r="V7145" s="372"/>
    </row>
    <row r="7146" spans="1:22">
      <c r="A7146" s="52"/>
      <c r="B7146" s="50">
        <f t="shared" si="119"/>
        <v>7124</v>
      </c>
      <c r="C7146" s="913"/>
      <c r="D7146" s="913"/>
      <c r="E7146" s="913"/>
      <c r="F7146" s="55"/>
      <c r="L7146" s="372"/>
      <c r="M7146" s="372"/>
      <c r="S7146" s="378"/>
      <c r="T7146" s="372"/>
      <c r="U7146" s="372"/>
      <c r="V7146" s="372"/>
    </row>
    <row r="7147" spans="1:22">
      <c r="A7147" s="52"/>
      <c r="B7147" s="50">
        <f t="shared" si="119"/>
        <v>7125</v>
      </c>
      <c r="C7147" s="913"/>
      <c r="D7147" s="913"/>
      <c r="E7147" s="913"/>
      <c r="F7147" s="55"/>
      <c r="L7147" s="372"/>
      <c r="M7147" s="372"/>
      <c r="S7147" s="378"/>
      <c r="T7147" s="372"/>
      <c r="U7147" s="372"/>
      <c r="V7147" s="372"/>
    </row>
    <row r="7148" spans="1:22">
      <c r="A7148" s="52"/>
      <c r="B7148" s="50">
        <f t="shared" si="119"/>
        <v>7126</v>
      </c>
      <c r="C7148" s="913"/>
      <c r="D7148" s="913"/>
      <c r="E7148" s="913"/>
      <c r="F7148" s="55"/>
      <c r="L7148" s="372"/>
      <c r="M7148" s="372"/>
      <c r="S7148" s="378"/>
      <c r="T7148" s="372"/>
      <c r="U7148" s="372"/>
      <c r="V7148" s="372"/>
    </row>
    <row r="7149" spans="1:22">
      <c r="A7149" s="52"/>
      <c r="B7149" s="50">
        <f t="shared" si="119"/>
        <v>7127</v>
      </c>
      <c r="C7149" s="913"/>
      <c r="D7149" s="913"/>
      <c r="E7149" s="913"/>
      <c r="F7149" s="55"/>
      <c r="L7149" s="372"/>
      <c r="M7149" s="372"/>
      <c r="S7149" s="378"/>
      <c r="T7149" s="372"/>
      <c r="U7149" s="372"/>
      <c r="V7149" s="372"/>
    </row>
    <row r="7150" spans="1:22">
      <c r="A7150" s="52"/>
      <c r="B7150" s="50">
        <f t="shared" si="119"/>
        <v>7128</v>
      </c>
      <c r="C7150" s="913"/>
      <c r="D7150" s="913"/>
      <c r="E7150" s="913"/>
      <c r="F7150" s="55"/>
      <c r="L7150" s="372"/>
      <c r="M7150" s="372"/>
      <c r="S7150" s="378"/>
      <c r="T7150" s="372"/>
      <c r="U7150" s="372"/>
      <c r="V7150" s="372"/>
    </row>
    <row r="7151" spans="1:22">
      <c r="A7151" s="52"/>
      <c r="B7151" s="50">
        <f t="shared" si="119"/>
        <v>7129</v>
      </c>
      <c r="C7151" s="913"/>
      <c r="D7151" s="913"/>
      <c r="E7151" s="913"/>
      <c r="F7151" s="55"/>
      <c r="L7151" s="372"/>
      <c r="M7151" s="372"/>
      <c r="S7151" s="378"/>
      <c r="T7151" s="372"/>
      <c r="U7151" s="372"/>
      <c r="V7151" s="372"/>
    </row>
    <row r="7152" spans="1:22">
      <c r="A7152" s="52"/>
      <c r="B7152" s="50">
        <f t="shared" si="119"/>
        <v>7130</v>
      </c>
      <c r="C7152" s="913"/>
      <c r="D7152" s="913"/>
      <c r="E7152" s="913"/>
      <c r="F7152" s="55"/>
      <c r="L7152" s="372"/>
      <c r="M7152" s="372"/>
      <c r="S7152" s="378"/>
      <c r="T7152" s="372"/>
      <c r="U7152" s="372"/>
      <c r="V7152" s="372"/>
    </row>
    <row r="7153" spans="1:22">
      <c r="A7153" s="52"/>
      <c r="B7153" s="50">
        <f t="shared" si="119"/>
        <v>7131</v>
      </c>
      <c r="C7153" s="913"/>
      <c r="D7153" s="913"/>
      <c r="E7153" s="913"/>
      <c r="F7153" s="55"/>
      <c r="L7153" s="372"/>
      <c r="M7153" s="372"/>
      <c r="S7153" s="378"/>
      <c r="T7153" s="372"/>
      <c r="U7153" s="372"/>
      <c r="V7153" s="372"/>
    </row>
    <row r="7154" spans="1:22">
      <c r="A7154" s="52"/>
      <c r="B7154" s="50">
        <f t="shared" si="119"/>
        <v>7132</v>
      </c>
      <c r="C7154" s="913"/>
      <c r="D7154" s="913"/>
      <c r="E7154" s="913"/>
      <c r="F7154" s="55"/>
      <c r="L7154" s="372"/>
      <c r="M7154" s="372"/>
      <c r="S7154" s="378"/>
      <c r="T7154" s="372"/>
      <c r="U7154" s="372"/>
      <c r="V7154" s="372"/>
    </row>
    <row r="7155" spans="1:22">
      <c r="A7155" s="52"/>
      <c r="B7155" s="50">
        <f t="shared" si="119"/>
        <v>7133</v>
      </c>
      <c r="C7155" s="913"/>
      <c r="D7155" s="913"/>
      <c r="E7155" s="913"/>
      <c r="F7155" s="55"/>
      <c r="L7155" s="372"/>
      <c r="M7155" s="372"/>
      <c r="S7155" s="378"/>
      <c r="T7155" s="372"/>
      <c r="U7155" s="372"/>
      <c r="V7155" s="372"/>
    </row>
    <row r="7156" spans="1:22">
      <c r="A7156" s="52"/>
      <c r="B7156" s="50">
        <f t="shared" si="119"/>
        <v>7134</v>
      </c>
      <c r="C7156" s="913"/>
      <c r="D7156" s="913"/>
      <c r="E7156" s="913"/>
      <c r="F7156" s="55"/>
      <c r="L7156" s="372"/>
      <c r="M7156" s="372"/>
      <c r="S7156" s="378"/>
      <c r="T7156" s="372"/>
      <c r="U7156" s="372"/>
      <c r="V7156" s="372"/>
    </row>
    <row r="7157" spans="1:22">
      <c r="A7157" s="52"/>
      <c r="B7157" s="50">
        <f t="shared" si="119"/>
        <v>7135</v>
      </c>
      <c r="C7157" s="913"/>
      <c r="D7157" s="913"/>
      <c r="E7157" s="913"/>
      <c r="F7157" s="55"/>
      <c r="L7157" s="372"/>
      <c r="M7157" s="372"/>
      <c r="S7157" s="378"/>
      <c r="T7157" s="372"/>
      <c r="U7157" s="372"/>
      <c r="V7157" s="372"/>
    </row>
    <row r="7158" spans="1:22">
      <c r="A7158" s="52"/>
      <c r="B7158" s="50">
        <f t="shared" si="119"/>
        <v>7136</v>
      </c>
      <c r="C7158" s="913"/>
      <c r="D7158" s="913"/>
      <c r="E7158" s="913"/>
      <c r="F7158" s="55"/>
      <c r="L7158" s="372"/>
      <c r="M7158" s="372"/>
      <c r="S7158" s="378"/>
      <c r="T7158" s="372"/>
      <c r="U7158" s="372"/>
      <c r="V7158" s="372"/>
    </row>
    <row r="7159" spans="1:22">
      <c r="A7159" s="52"/>
      <c r="B7159" s="50">
        <f t="shared" si="119"/>
        <v>7137</v>
      </c>
      <c r="C7159" s="913"/>
      <c r="D7159" s="913"/>
      <c r="E7159" s="913"/>
      <c r="F7159" s="55"/>
      <c r="L7159" s="372"/>
      <c r="M7159" s="372"/>
      <c r="S7159" s="378"/>
      <c r="T7159" s="372"/>
      <c r="U7159" s="372"/>
      <c r="V7159" s="372"/>
    </row>
    <row r="7160" spans="1:22">
      <c r="A7160" s="52"/>
      <c r="B7160" s="50">
        <f t="shared" si="119"/>
        <v>7138</v>
      </c>
      <c r="C7160" s="913"/>
      <c r="D7160" s="913"/>
      <c r="E7160" s="913"/>
      <c r="F7160" s="55"/>
      <c r="L7160" s="372"/>
      <c r="M7160" s="372"/>
      <c r="S7160" s="378"/>
      <c r="T7160" s="372"/>
      <c r="U7160" s="372"/>
      <c r="V7160" s="372"/>
    </row>
    <row r="7161" spans="1:22">
      <c r="A7161" s="52"/>
      <c r="B7161" s="50">
        <f t="shared" si="119"/>
        <v>7139</v>
      </c>
      <c r="C7161" s="913"/>
      <c r="D7161" s="913"/>
      <c r="E7161" s="913"/>
      <c r="F7161" s="55"/>
      <c r="L7161" s="372"/>
      <c r="M7161" s="372"/>
      <c r="S7161" s="378"/>
      <c r="T7161" s="372"/>
      <c r="U7161" s="372"/>
      <c r="V7161" s="372"/>
    </row>
    <row r="7162" spans="1:22">
      <c r="A7162" s="52"/>
      <c r="B7162" s="50">
        <f t="shared" si="119"/>
        <v>7140</v>
      </c>
      <c r="C7162" s="913"/>
      <c r="D7162" s="913"/>
      <c r="E7162" s="913"/>
      <c r="F7162" s="55"/>
      <c r="L7162" s="372"/>
      <c r="M7162" s="372"/>
      <c r="S7162" s="378"/>
      <c r="T7162" s="372"/>
      <c r="U7162" s="372"/>
      <c r="V7162" s="372"/>
    </row>
    <row r="7163" spans="1:22">
      <c r="A7163" s="52"/>
      <c r="B7163" s="50">
        <f t="shared" si="119"/>
        <v>7141</v>
      </c>
      <c r="C7163" s="913"/>
      <c r="D7163" s="913"/>
      <c r="E7163" s="913"/>
      <c r="F7163" s="55"/>
      <c r="L7163" s="372"/>
      <c r="M7163" s="372"/>
      <c r="S7163" s="378"/>
      <c r="T7163" s="372"/>
      <c r="U7163" s="372"/>
      <c r="V7163" s="372"/>
    </row>
    <row r="7164" spans="1:22">
      <c r="A7164" s="52"/>
      <c r="B7164" s="50">
        <f t="shared" si="119"/>
        <v>7142</v>
      </c>
      <c r="C7164" s="913"/>
      <c r="D7164" s="913"/>
      <c r="E7164" s="913"/>
      <c r="F7164" s="55"/>
      <c r="L7164" s="372"/>
      <c r="M7164" s="372"/>
      <c r="S7164" s="378"/>
      <c r="T7164" s="372"/>
      <c r="U7164" s="372"/>
      <c r="V7164" s="372"/>
    </row>
    <row r="7165" spans="1:22">
      <c r="A7165" s="52"/>
      <c r="B7165" s="50">
        <f t="shared" si="119"/>
        <v>7143</v>
      </c>
      <c r="C7165" s="913"/>
      <c r="D7165" s="913"/>
      <c r="E7165" s="913"/>
      <c r="F7165" s="55"/>
      <c r="L7165" s="372"/>
      <c r="M7165" s="372"/>
      <c r="S7165" s="378"/>
      <c r="T7165" s="372"/>
      <c r="U7165" s="372"/>
      <c r="V7165" s="372"/>
    </row>
    <row r="7166" spans="1:22">
      <c r="A7166" s="52"/>
      <c r="B7166" s="50">
        <f t="shared" si="119"/>
        <v>7144</v>
      </c>
      <c r="C7166" s="913"/>
      <c r="D7166" s="913"/>
      <c r="E7166" s="913"/>
      <c r="F7166" s="55"/>
      <c r="L7166" s="372"/>
      <c r="M7166" s="372"/>
      <c r="S7166" s="378"/>
      <c r="T7166" s="372"/>
      <c r="U7166" s="372"/>
      <c r="V7166" s="372"/>
    </row>
    <row r="7167" spans="1:22">
      <c r="A7167" s="52"/>
      <c r="B7167" s="50">
        <f t="shared" si="119"/>
        <v>7145</v>
      </c>
      <c r="C7167" s="913"/>
      <c r="D7167" s="913"/>
      <c r="E7167" s="913"/>
      <c r="F7167" s="55"/>
      <c r="L7167" s="372"/>
      <c r="M7167" s="372"/>
      <c r="S7167" s="378"/>
      <c r="T7167" s="372"/>
      <c r="U7167" s="372"/>
      <c r="V7167" s="372"/>
    </row>
    <row r="7168" spans="1:22">
      <c r="A7168" s="52"/>
      <c r="B7168" s="50">
        <f t="shared" si="119"/>
        <v>7146</v>
      </c>
      <c r="C7168" s="913"/>
      <c r="D7168" s="913"/>
      <c r="E7168" s="913"/>
      <c r="F7168" s="55"/>
      <c r="L7168" s="372"/>
      <c r="M7168" s="372"/>
      <c r="S7168" s="378"/>
      <c r="T7168" s="372"/>
      <c r="U7168" s="372"/>
      <c r="V7168" s="372"/>
    </row>
    <row r="7169" spans="1:22">
      <c r="A7169" s="52"/>
      <c r="B7169" s="50">
        <f t="shared" si="119"/>
        <v>7147</v>
      </c>
      <c r="C7169" s="913"/>
      <c r="D7169" s="913"/>
      <c r="E7169" s="913"/>
      <c r="F7169" s="55"/>
      <c r="L7169" s="372"/>
      <c r="M7169" s="372"/>
      <c r="S7169" s="378"/>
      <c r="T7169" s="372"/>
      <c r="U7169" s="372"/>
      <c r="V7169" s="372"/>
    </row>
    <row r="7170" spans="1:22">
      <c r="A7170" s="52"/>
      <c r="B7170" s="50">
        <f t="shared" si="119"/>
        <v>7148</v>
      </c>
      <c r="C7170" s="913"/>
      <c r="D7170" s="913"/>
      <c r="E7170" s="913"/>
      <c r="F7170" s="55"/>
      <c r="L7170" s="372"/>
      <c r="M7170" s="372"/>
      <c r="S7170" s="378"/>
      <c r="T7170" s="372"/>
      <c r="U7170" s="372"/>
      <c r="V7170" s="372"/>
    </row>
    <row r="7171" spans="1:22">
      <c r="A7171" s="52"/>
      <c r="B7171" s="50">
        <f t="shared" si="119"/>
        <v>7149</v>
      </c>
      <c r="C7171" s="913"/>
      <c r="D7171" s="913"/>
      <c r="E7171" s="913"/>
      <c r="F7171" s="55"/>
      <c r="L7171" s="372"/>
      <c r="M7171" s="372"/>
      <c r="S7171" s="378"/>
      <c r="T7171" s="372"/>
      <c r="U7171" s="372"/>
      <c r="V7171" s="372"/>
    </row>
    <row r="7172" spans="1:22">
      <c r="A7172" s="52"/>
      <c r="B7172" s="50">
        <f t="shared" si="119"/>
        <v>7150</v>
      </c>
      <c r="C7172" s="913"/>
      <c r="D7172" s="913"/>
      <c r="E7172" s="913"/>
      <c r="F7172" s="55"/>
      <c r="L7172" s="372"/>
      <c r="M7172" s="372"/>
      <c r="S7172" s="378"/>
      <c r="T7172" s="372"/>
      <c r="U7172" s="372"/>
      <c r="V7172" s="372"/>
    </row>
    <row r="7173" spans="1:22">
      <c r="A7173" s="52"/>
      <c r="B7173" s="50">
        <f t="shared" si="119"/>
        <v>7151</v>
      </c>
      <c r="C7173" s="913"/>
      <c r="D7173" s="913"/>
      <c r="E7173" s="913"/>
      <c r="F7173" s="55"/>
      <c r="L7173" s="372"/>
      <c r="M7173" s="372"/>
      <c r="S7173" s="378"/>
      <c r="T7173" s="372"/>
      <c r="U7173" s="372"/>
      <c r="V7173" s="372"/>
    </row>
    <row r="7174" spans="1:22">
      <c r="A7174" s="52"/>
      <c r="B7174" s="50">
        <f t="shared" si="119"/>
        <v>7152</v>
      </c>
      <c r="C7174" s="913"/>
      <c r="D7174" s="913"/>
      <c r="E7174" s="913"/>
      <c r="F7174" s="55"/>
      <c r="L7174" s="372"/>
      <c r="M7174" s="372"/>
      <c r="S7174" s="378"/>
      <c r="T7174" s="372"/>
      <c r="U7174" s="372"/>
      <c r="V7174" s="372"/>
    </row>
    <row r="7175" spans="1:22">
      <c r="A7175" s="52"/>
      <c r="B7175" s="50">
        <f t="shared" si="119"/>
        <v>7153</v>
      </c>
      <c r="C7175" s="913"/>
      <c r="D7175" s="913"/>
      <c r="E7175" s="913"/>
      <c r="F7175" s="55"/>
      <c r="L7175" s="372"/>
      <c r="M7175" s="372"/>
      <c r="S7175" s="378"/>
      <c r="T7175" s="372"/>
      <c r="U7175" s="372"/>
      <c r="V7175" s="372"/>
    </row>
    <row r="7176" spans="1:22">
      <c r="A7176" s="52"/>
      <c r="B7176" s="50">
        <f t="shared" si="119"/>
        <v>7154</v>
      </c>
      <c r="C7176" s="913"/>
      <c r="D7176" s="913"/>
      <c r="E7176" s="913"/>
      <c r="F7176" s="55"/>
      <c r="L7176" s="372"/>
      <c r="M7176" s="372"/>
      <c r="S7176" s="378"/>
      <c r="T7176" s="372"/>
      <c r="U7176" s="372"/>
      <c r="V7176" s="372"/>
    </row>
    <row r="7177" spans="1:22">
      <c r="A7177" s="52"/>
      <c r="B7177" s="50">
        <f t="shared" si="119"/>
        <v>7155</v>
      </c>
      <c r="C7177" s="913"/>
      <c r="D7177" s="913"/>
      <c r="E7177" s="913"/>
      <c r="F7177" s="55"/>
      <c r="L7177" s="372"/>
      <c r="M7177" s="372"/>
      <c r="S7177" s="378"/>
      <c r="T7177" s="372"/>
      <c r="U7177" s="372"/>
      <c r="V7177" s="372"/>
    </row>
    <row r="7178" spans="1:22">
      <c r="A7178" s="52"/>
      <c r="B7178" s="50">
        <f t="shared" si="119"/>
        <v>7156</v>
      </c>
      <c r="C7178" s="913"/>
      <c r="D7178" s="913"/>
      <c r="E7178" s="913"/>
      <c r="F7178" s="55"/>
      <c r="L7178" s="372"/>
      <c r="M7178" s="372"/>
      <c r="S7178" s="378"/>
      <c r="T7178" s="372"/>
      <c r="U7178" s="372"/>
      <c r="V7178" s="372"/>
    </row>
    <row r="7179" spans="1:22">
      <c r="A7179" s="52"/>
      <c r="B7179" s="50">
        <f t="shared" si="119"/>
        <v>7157</v>
      </c>
      <c r="C7179" s="913"/>
      <c r="D7179" s="913"/>
      <c r="E7179" s="913"/>
      <c r="F7179" s="55"/>
      <c r="L7179" s="372"/>
      <c r="M7179" s="372"/>
      <c r="S7179" s="378"/>
      <c r="T7179" s="372"/>
      <c r="U7179" s="372"/>
      <c r="V7179" s="372"/>
    </row>
    <row r="7180" spans="1:22">
      <c r="A7180" s="52"/>
      <c r="B7180" s="50">
        <f t="shared" si="119"/>
        <v>7158</v>
      </c>
      <c r="C7180" s="913"/>
      <c r="D7180" s="913"/>
      <c r="E7180" s="913"/>
      <c r="F7180" s="55"/>
      <c r="L7180" s="372"/>
      <c r="M7180" s="372"/>
      <c r="S7180" s="378"/>
      <c r="T7180" s="372"/>
      <c r="U7180" s="372"/>
      <c r="V7180" s="372"/>
    </row>
    <row r="7181" spans="1:22">
      <c r="A7181" s="52"/>
      <c r="B7181" s="50">
        <f t="shared" si="119"/>
        <v>7159</v>
      </c>
      <c r="C7181" s="913"/>
      <c r="D7181" s="913"/>
      <c r="E7181" s="913"/>
      <c r="F7181" s="55"/>
      <c r="L7181" s="372"/>
      <c r="M7181" s="372"/>
      <c r="S7181" s="378"/>
      <c r="T7181" s="372"/>
      <c r="U7181" s="372"/>
      <c r="V7181" s="372"/>
    </row>
    <row r="7182" spans="1:22">
      <c r="A7182" s="52"/>
      <c r="B7182" s="50">
        <f t="shared" si="119"/>
        <v>7160</v>
      </c>
      <c r="C7182" s="913"/>
      <c r="D7182" s="913"/>
      <c r="E7182" s="913"/>
      <c r="F7182" s="55"/>
      <c r="L7182" s="372"/>
      <c r="M7182" s="372"/>
      <c r="S7182" s="378"/>
      <c r="T7182" s="372"/>
      <c r="U7182" s="372"/>
      <c r="V7182" s="372"/>
    </row>
    <row r="7183" spans="1:22">
      <c r="A7183" s="52"/>
      <c r="B7183" s="50">
        <f t="shared" si="119"/>
        <v>7161</v>
      </c>
      <c r="C7183" s="913"/>
      <c r="D7183" s="913"/>
      <c r="E7183" s="913"/>
      <c r="F7183" s="55"/>
      <c r="L7183" s="372"/>
      <c r="M7183" s="372"/>
      <c r="S7183" s="378"/>
      <c r="T7183" s="372"/>
      <c r="U7183" s="372"/>
      <c r="V7183" s="372"/>
    </row>
    <row r="7184" spans="1:22">
      <c r="A7184" s="52"/>
      <c r="B7184" s="50">
        <f t="shared" si="119"/>
        <v>7162</v>
      </c>
      <c r="C7184" s="913"/>
      <c r="D7184" s="913"/>
      <c r="E7184" s="913"/>
      <c r="F7184" s="55"/>
      <c r="L7184" s="372"/>
      <c r="M7184" s="372"/>
      <c r="S7184" s="378"/>
      <c r="T7184" s="372"/>
      <c r="U7184" s="372"/>
      <c r="V7184" s="372"/>
    </row>
    <row r="7185" spans="1:22">
      <c r="A7185" s="52"/>
      <c r="B7185" s="50">
        <f t="shared" si="119"/>
        <v>7163</v>
      </c>
      <c r="C7185" s="913"/>
      <c r="D7185" s="913"/>
      <c r="E7185" s="913"/>
      <c r="F7185" s="55"/>
      <c r="L7185" s="372"/>
      <c r="M7185" s="372"/>
      <c r="S7185" s="378"/>
      <c r="T7185" s="372"/>
      <c r="U7185" s="372"/>
      <c r="V7185" s="372"/>
    </row>
    <row r="7186" spans="1:22">
      <c r="A7186" s="52"/>
      <c r="B7186" s="50">
        <f t="shared" si="119"/>
        <v>7164</v>
      </c>
      <c r="C7186" s="913"/>
      <c r="D7186" s="913"/>
      <c r="E7186" s="913"/>
      <c r="F7186" s="55"/>
      <c r="L7186" s="372"/>
      <c r="M7186" s="372"/>
      <c r="S7186" s="378"/>
      <c r="T7186" s="372"/>
      <c r="U7186" s="372"/>
      <c r="V7186" s="372"/>
    </row>
    <row r="7187" spans="1:22">
      <c r="A7187" s="52"/>
      <c r="B7187" s="50">
        <f t="shared" si="119"/>
        <v>7165</v>
      </c>
      <c r="C7187" s="913"/>
      <c r="D7187" s="913"/>
      <c r="E7187" s="913"/>
      <c r="F7187" s="55"/>
      <c r="L7187" s="372"/>
      <c r="M7187" s="372"/>
      <c r="S7187" s="378"/>
      <c r="T7187" s="372"/>
      <c r="U7187" s="372"/>
      <c r="V7187" s="372"/>
    </row>
    <row r="7188" spans="1:22">
      <c r="A7188" s="52"/>
      <c r="B7188" s="50">
        <f t="shared" si="119"/>
        <v>7166</v>
      </c>
      <c r="C7188" s="913"/>
      <c r="D7188" s="913"/>
      <c r="E7188" s="913"/>
      <c r="F7188" s="55"/>
      <c r="L7188" s="372"/>
      <c r="M7188" s="372"/>
      <c r="S7188" s="378"/>
      <c r="T7188" s="372"/>
      <c r="U7188" s="372"/>
      <c r="V7188" s="372"/>
    </row>
    <row r="7189" spans="1:22">
      <c r="A7189" s="52"/>
      <c r="B7189" s="50">
        <f t="shared" si="119"/>
        <v>7167</v>
      </c>
      <c r="C7189" s="913"/>
      <c r="D7189" s="913"/>
      <c r="E7189" s="913"/>
      <c r="F7189" s="55"/>
      <c r="L7189" s="372"/>
      <c r="M7189" s="372"/>
      <c r="S7189" s="378"/>
      <c r="T7189" s="372"/>
      <c r="U7189" s="372"/>
      <c r="V7189" s="372"/>
    </row>
    <row r="7190" spans="1:22">
      <c r="A7190" s="52"/>
      <c r="B7190" s="50">
        <f t="shared" si="119"/>
        <v>7168</v>
      </c>
      <c r="C7190" s="913"/>
      <c r="D7190" s="913"/>
      <c r="E7190" s="913"/>
      <c r="F7190" s="55"/>
      <c r="L7190" s="372"/>
      <c r="M7190" s="372"/>
      <c r="S7190" s="378"/>
      <c r="T7190" s="372"/>
      <c r="U7190" s="372"/>
      <c r="V7190" s="372"/>
    </row>
    <row r="7191" spans="1:22">
      <c r="A7191" s="52"/>
      <c r="B7191" s="50">
        <f t="shared" si="119"/>
        <v>7169</v>
      </c>
      <c r="C7191" s="913"/>
      <c r="D7191" s="913"/>
      <c r="E7191" s="913"/>
      <c r="F7191" s="55"/>
      <c r="L7191" s="372"/>
      <c r="M7191" s="372"/>
      <c r="S7191" s="378"/>
      <c r="T7191" s="372"/>
      <c r="U7191" s="372"/>
      <c r="V7191" s="372"/>
    </row>
    <row r="7192" spans="1:22">
      <c r="A7192" s="52"/>
      <c r="B7192" s="50">
        <f t="shared" si="119"/>
        <v>7170</v>
      </c>
      <c r="C7192" s="913"/>
      <c r="D7192" s="913"/>
      <c r="E7192" s="913"/>
      <c r="F7192" s="55"/>
      <c r="L7192" s="372"/>
      <c r="M7192" s="372"/>
      <c r="S7192" s="378"/>
      <c r="T7192" s="372"/>
      <c r="U7192" s="372"/>
      <c r="V7192" s="372"/>
    </row>
    <row r="7193" spans="1:22">
      <c r="A7193" s="52"/>
      <c r="B7193" s="50">
        <f t="shared" ref="B7193:B7256" si="120">B7192+1</f>
        <v>7171</v>
      </c>
      <c r="C7193" s="913"/>
      <c r="D7193" s="913"/>
      <c r="E7193" s="913"/>
      <c r="F7193" s="55"/>
      <c r="L7193" s="372"/>
      <c r="M7193" s="372"/>
      <c r="S7193" s="378"/>
      <c r="T7193" s="372"/>
      <c r="U7193" s="372"/>
      <c r="V7193" s="372"/>
    </row>
    <row r="7194" spans="1:22">
      <c r="A7194" s="52"/>
      <c r="B7194" s="50">
        <f t="shared" si="120"/>
        <v>7172</v>
      </c>
      <c r="C7194" s="913"/>
      <c r="D7194" s="913"/>
      <c r="E7194" s="913"/>
      <c r="F7194" s="55"/>
      <c r="L7194" s="372"/>
      <c r="M7194" s="372"/>
      <c r="S7194" s="378"/>
      <c r="T7194" s="372"/>
      <c r="U7194" s="372"/>
      <c r="V7194" s="372"/>
    </row>
    <row r="7195" spans="1:22">
      <c r="A7195" s="52"/>
      <c r="B7195" s="50">
        <f t="shared" si="120"/>
        <v>7173</v>
      </c>
      <c r="C7195" s="913"/>
      <c r="D7195" s="913"/>
      <c r="E7195" s="913"/>
      <c r="F7195" s="55"/>
      <c r="L7195" s="372"/>
      <c r="M7195" s="372"/>
      <c r="S7195" s="378"/>
      <c r="T7195" s="372"/>
      <c r="U7195" s="372"/>
      <c r="V7195" s="372"/>
    </row>
    <row r="7196" spans="1:22">
      <c r="A7196" s="52"/>
      <c r="B7196" s="50">
        <f t="shared" si="120"/>
        <v>7174</v>
      </c>
      <c r="C7196" s="913"/>
      <c r="D7196" s="913"/>
      <c r="E7196" s="913"/>
      <c r="F7196" s="55"/>
      <c r="L7196" s="372"/>
      <c r="M7196" s="372"/>
      <c r="S7196" s="378"/>
      <c r="T7196" s="372"/>
      <c r="U7196" s="372"/>
      <c r="V7196" s="372"/>
    </row>
    <row r="7197" spans="1:22">
      <c r="A7197" s="52"/>
      <c r="B7197" s="50">
        <f t="shared" si="120"/>
        <v>7175</v>
      </c>
      <c r="C7197" s="913"/>
      <c r="D7197" s="913"/>
      <c r="E7197" s="913"/>
      <c r="F7197" s="55"/>
      <c r="L7197" s="372"/>
      <c r="M7197" s="372"/>
      <c r="S7197" s="378"/>
      <c r="T7197" s="372"/>
      <c r="U7197" s="372"/>
      <c r="V7197" s="372"/>
    </row>
    <row r="7198" spans="1:22">
      <c r="A7198" s="52"/>
      <c r="B7198" s="50">
        <f t="shared" si="120"/>
        <v>7176</v>
      </c>
      <c r="C7198" s="913"/>
      <c r="D7198" s="913"/>
      <c r="E7198" s="913"/>
      <c r="F7198" s="55"/>
      <c r="L7198" s="372"/>
      <c r="M7198" s="372"/>
      <c r="S7198" s="378"/>
      <c r="T7198" s="372"/>
      <c r="U7198" s="372"/>
      <c r="V7198" s="372"/>
    </row>
    <row r="7199" spans="1:22">
      <c r="A7199" s="52"/>
      <c r="B7199" s="50">
        <f t="shared" si="120"/>
        <v>7177</v>
      </c>
      <c r="C7199" s="913"/>
      <c r="D7199" s="913"/>
      <c r="E7199" s="913"/>
      <c r="F7199" s="55"/>
      <c r="L7199" s="372"/>
      <c r="M7199" s="372"/>
      <c r="S7199" s="378"/>
      <c r="T7199" s="372"/>
      <c r="U7199" s="372"/>
      <c r="V7199" s="372"/>
    </row>
    <row r="7200" spans="1:22">
      <c r="A7200" s="52"/>
      <c r="B7200" s="50">
        <f t="shared" si="120"/>
        <v>7178</v>
      </c>
      <c r="C7200" s="913"/>
      <c r="D7200" s="913"/>
      <c r="E7200" s="913"/>
      <c r="F7200" s="55"/>
      <c r="L7200" s="372"/>
      <c r="M7200" s="372"/>
      <c r="S7200" s="378"/>
      <c r="T7200" s="372"/>
      <c r="U7200" s="372"/>
      <c r="V7200" s="372"/>
    </row>
    <row r="7201" spans="1:22">
      <c r="A7201" s="52"/>
      <c r="B7201" s="50">
        <f t="shared" si="120"/>
        <v>7179</v>
      </c>
      <c r="C7201" s="913"/>
      <c r="D7201" s="913"/>
      <c r="E7201" s="913"/>
      <c r="F7201" s="55"/>
      <c r="L7201" s="372"/>
      <c r="M7201" s="372"/>
      <c r="S7201" s="378"/>
      <c r="T7201" s="372"/>
      <c r="U7201" s="372"/>
      <c r="V7201" s="372"/>
    </row>
    <row r="7202" spans="1:22">
      <c r="A7202" s="52"/>
      <c r="B7202" s="50">
        <f t="shared" si="120"/>
        <v>7180</v>
      </c>
      <c r="C7202" s="913"/>
      <c r="D7202" s="913"/>
      <c r="E7202" s="913"/>
      <c r="F7202" s="55"/>
      <c r="L7202" s="372"/>
      <c r="M7202" s="372"/>
      <c r="S7202" s="378"/>
      <c r="T7202" s="372"/>
      <c r="U7202" s="372"/>
      <c r="V7202" s="372"/>
    </row>
    <row r="7203" spans="1:22">
      <c r="A7203" s="52"/>
      <c r="B7203" s="50">
        <f t="shared" si="120"/>
        <v>7181</v>
      </c>
      <c r="C7203" s="913"/>
      <c r="D7203" s="913"/>
      <c r="E7203" s="913"/>
      <c r="F7203" s="55"/>
      <c r="L7203" s="372"/>
      <c r="M7203" s="372"/>
      <c r="S7203" s="378"/>
      <c r="T7203" s="372"/>
      <c r="U7203" s="372"/>
      <c r="V7203" s="372"/>
    </row>
    <row r="7204" spans="1:22">
      <c r="A7204" s="52"/>
      <c r="B7204" s="50">
        <f t="shared" si="120"/>
        <v>7182</v>
      </c>
      <c r="C7204" s="913"/>
      <c r="D7204" s="913"/>
      <c r="E7204" s="913"/>
      <c r="F7204" s="55"/>
      <c r="L7204" s="372"/>
      <c r="M7204" s="372"/>
      <c r="S7204" s="378"/>
      <c r="T7204" s="372"/>
      <c r="U7204" s="372"/>
      <c r="V7204" s="372"/>
    </row>
    <row r="7205" spans="1:22">
      <c r="A7205" s="52"/>
      <c r="B7205" s="50">
        <f t="shared" si="120"/>
        <v>7183</v>
      </c>
      <c r="C7205" s="913"/>
      <c r="D7205" s="913"/>
      <c r="E7205" s="913"/>
      <c r="F7205" s="55"/>
      <c r="L7205" s="372"/>
      <c r="M7205" s="372"/>
      <c r="S7205" s="378"/>
      <c r="T7205" s="372"/>
      <c r="U7205" s="372"/>
      <c r="V7205" s="372"/>
    </row>
    <row r="7206" spans="1:22">
      <c r="A7206" s="52"/>
      <c r="B7206" s="50">
        <f t="shared" si="120"/>
        <v>7184</v>
      </c>
      <c r="C7206" s="913"/>
      <c r="D7206" s="913"/>
      <c r="E7206" s="913"/>
      <c r="F7206" s="55"/>
      <c r="L7206" s="372"/>
      <c r="M7206" s="372"/>
      <c r="S7206" s="378"/>
      <c r="T7206" s="372"/>
      <c r="U7206" s="372"/>
      <c r="V7206" s="372"/>
    </row>
    <row r="7207" spans="1:22">
      <c r="A7207" s="52"/>
      <c r="B7207" s="50">
        <f t="shared" si="120"/>
        <v>7185</v>
      </c>
      <c r="C7207" s="913"/>
      <c r="D7207" s="913"/>
      <c r="E7207" s="913"/>
      <c r="F7207" s="55"/>
      <c r="L7207" s="372"/>
      <c r="M7207" s="372"/>
      <c r="S7207" s="378"/>
      <c r="T7207" s="372"/>
      <c r="U7207" s="372"/>
      <c r="V7207" s="372"/>
    </row>
    <row r="7208" spans="1:22">
      <c r="A7208" s="52"/>
      <c r="B7208" s="50">
        <f t="shared" si="120"/>
        <v>7186</v>
      </c>
      <c r="C7208" s="913"/>
      <c r="D7208" s="913"/>
      <c r="E7208" s="913"/>
      <c r="F7208" s="55"/>
      <c r="L7208" s="372"/>
      <c r="M7208" s="372"/>
      <c r="S7208" s="378"/>
      <c r="T7208" s="372"/>
      <c r="U7208" s="372"/>
      <c r="V7208" s="372"/>
    </row>
    <row r="7209" spans="1:22">
      <c r="A7209" s="52"/>
      <c r="B7209" s="50">
        <f t="shared" si="120"/>
        <v>7187</v>
      </c>
      <c r="C7209" s="913"/>
      <c r="D7209" s="913"/>
      <c r="E7209" s="913"/>
      <c r="F7209" s="55"/>
      <c r="L7209" s="372"/>
      <c r="M7209" s="372"/>
      <c r="S7209" s="378"/>
      <c r="T7209" s="372"/>
      <c r="U7209" s="372"/>
      <c r="V7209" s="372"/>
    </row>
    <row r="7210" spans="1:22">
      <c r="A7210" s="52"/>
      <c r="B7210" s="50">
        <f t="shared" si="120"/>
        <v>7188</v>
      </c>
      <c r="C7210" s="913"/>
      <c r="D7210" s="913"/>
      <c r="E7210" s="913"/>
      <c r="F7210" s="55"/>
      <c r="L7210" s="372"/>
      <c r="M7210" s="372"/>
      <c r="S7210" s="378"/>
      <c r="T7210" s="372"/>
      <c r="U7210" s="372"/>
      <c r="V7210" s="372"/>
    </row>
    <row r="7211" spans="1:22">
      <c r="A7211" s="52"/>
      <c r="B7211" s="50">
        <f t="shared" si="120"/>
        <v>7189</v>
      </c>
      <c r="C7211" s="913"/>
      <c r="D7211" s="913"/>
      <c r="E7211" s="913"/>
      <c r="F7211" s="55"/>
      <c r="L7211" s="372"/>
      <c r="M7211" s="372"/>
      <c r="S7211" s="378"/>
      <c r="T7211" s="372"/>
      <c r="U7211" s="372"/>
      <c r="V7211" s="372"/>
    </row>
    <row r="7212" spans="1:22">
      <c r="A7212" s="52"/>
      <c r="B7212" s="50">
        <f t="shared" si="120"/>
        <v>7190</v>
      </c>
      <c r="C7212" s="913"/>
      <c r="D7212" s="913"/>
      <c r="E7212" s="913"/>
      <c r="F7212" s="55"/>
      <c r="L7212" s="372"/>
      <c r="M7212" s="372"/>
      <c r="S7212" s="378"/>
      <c r="T7212" s="372"/>
      <c r="U7212" s="372"/>
      <c r="V7212" s="372"/>
    </row>
    <row r="7213" spans="1:22">
      <c r="A7213" s="52"/>
      <c r="B7213" s="50">
        <f t="shared" si="120"/>
        <v>7191</v>
      </c>
      <c r="C7213" s="913"/>
      <c r="D7213" s="913"/>
      <c r="E7213" s="913"/>
      <c r="F7213" s="55"/>
      <c r="L7213" s="372"/>
      <c r="M7213" s="372"/>
      <c r="S7213" s="378"/>
      <c r="T7213" s="372"/>
      <c r="U7213" s="372"/>
      <c r="V7213" s="372"/>
    </row>
    <row r="7214" spans="1:22">
      <c r="A7214" s="52"/>
      <c r="B7214" s="50">
        <f t="shared" si="120"/>
        <v>7192</v>
      </c>
      <c r="C7214" s="913"/>
      <c r="D7214" s="913"/>
      <c r="E7214" s="913"/>
      <c r="F7214" s="55"/>
      <c r="L7214" s="372"/>
      <c r="M7214" s="372"/>
      <c r="S7214" s="378"/>
      <c r="T7214" s="372"/>
      <c r="U7214" s="372"/>
      <c r="V7214" s="372"/>
    </row>
    <row r="7215" spans="1:22">
      <c r="A7215" s="52"/>
      <c r="B7215" s="50">
        <f t="shared" si="120"/>
        <v>7193</v>
      </c>
      <c r="C7215" s="913"/>
      <c r="D7215" s="913"/>
      <c r="E7215" s="913"/>
      <c r="F7215" s="55"/>
      <c r="L7215" s="372"/>
      <c r="M7215" s="372"/>
      <c r="S7215" s="378"/>
      <c r="T7215" s="372"/>
      <c r="U7215" s="372"/>
      <c r="V7215" s="372"/>
    </row>
    <row r="7216" spans="1:22">
      <c r="A7216" s="52"/>
      <c r="B7216" s="50">
        <f t="shared" si="120"/>
        <v>7194</v>
      </c>
      <c r="C7216" s="913"/>
      <c r="D7216" s="913"/>
      <c r="E7216" s="913"/>
      <c r="F7216" s="55"/>
      <c r="L7216" s="372"/>
      <c r="M7216" s="372"/>
      <c r="S7216" s="378"/>
      <c r="T7216" s="372"/>
      <c r="U7216" s="372"/>
      <c r="V7216" s="372"/>
    </row>
    <row r="7217" spans="1:22">
      <c r="A7217" s="52"/>
      <c r="B7217" s="50">
        <f t="shared" si="120"/>
        <v>7195</v>
      </c>
      <c r="C7217" s="913"/>
      <c r="D7217" s="913"/>
      <c r="E7217" s="913"/>
      <c r="F7217" s="55"/>
      <c r="L7217" s="372"/>
      <c r="M7217" s="372"/>
      <c r="S7217" s="378"/>
      <c r="T7217" s="372"/>
      <c r="U7217" s="372"/>
      <c r="V7217" s="372"/>
    </row>
    <row r="7218" spans="1:22">
      <c r="A7218" s="52"/>
      <c r="B7218" s="50">
        <f t="shared" si="120"/>
        <v>7196</v>
      </c>
      <c r="C7218" s="913"/>
      <c r="D7218" s="913"/>
      <c r="E7218" s="913"/>
      <c r="F7218" s="55"/>
      <c r="L7218" s="372"/>
      <c r="M7218" s="372"/>
      <c r="S7218" s="378"/>
      <c r="T7218" s="372"/>
      <c r="U7218" s="372"/>
      <c r="V7218" s="372"/>
    </row>
    <row r="7219" spans="1:22">
      <c r="A7219" s="52"/>
      <c r="B7219" s="50">
        <f t="shared" si="120"/>
        <v>7197</v>
      </c>
      <c r="C7219" s="913"/>
      <c r="D7219" s="913"/>
      <c r="E7219" s="913"/>
      <c r="F7219" s="55"/>
      <c r="L7219" s="372"/>
      <c r="M7219" s="372"/>
      <c r="S7219" s="378"/>
      <c r="T7219" s="372"/>
      <c r="U7219" s="372"/>
      <c r="V7219" s="372"/>
    </row>
    <row r="7220" spans="1:22">
      <c r="A7220" s="52"/>
      <c r="B7220" s="50">
        <f t="shared" si="120"/>
        <v>7198</v>
      </c>
      <c r="C7220" s="913"/>
      <c r="D7220" s="913"/>
      <c r="E7220" s="913"/>
      <c r="F7220" s="55"/>
      <c r="L7220" s="372"/>
      <c r="M7220" s="372"/>
      <c r="S7220" s="378"/>
      <c r="T7220" s="372"/>
      <c r="U7220" s="372"/>
      <c r="V7220" s="372"/>
    </row>
    <row r="7221" spans="1:22">
      <c r="A7221" s="52"/>
      <c r="B7221" s="50">
        <f t="shared" si="120"/>
        <v>7199</v>
      </c>
      <c r="C7221" s="913"/>
      <c r="D7221" s="913"/>
      <c r="E7221" s="913"/>
      <c r="F7221" s="55"/>
      <c r="L7221" s="372"/>
      <c r="M7221" s="372"/>
      <c r="S7221" s="378"/>
      <c r="T7221" s="372"/>
      <c r="U7221" s="372"/>
      <c r="V7221" s="372"/>
    </row>
    <row r="7222" spans="1:22">
      <c r="A7222" s="52"/>
      <c r="B7222" s="50">
        <f t="shared" si="120"/>
        <v>7200</v>
      </c>
      <c r="C7222" s="913"/>
      <c r="D7222" s="913"/>
      <c r="E7222" s="913"/>
      <c r="F7222" s="55"/>
      <c r="L7222" s="372"/>
      <c r="M7222" s="372"/>
      <c r="S7222" s="378"/>
      <c r="T7222" s="372"/>
      <c r="U7222" s="372"/>
      <c r="V7222" s="372"/>
    </row>
    <row r="7223" spans="1:22">
      <c r="A7223" s="52"/>
      <c r="B7223" s="50">
        <f t="shared" si="120"/>
        <v>7201</v>
      </c>
      <c r="C7223" s="913"/>
      <c r="D7223" s="913"/>
      <c r="E7223" s="913"/>
      <c r="F7223" s="55"/>
      <c r="L7223" s="372"/>
      <c r="M7223" s="372"/>
      <c r="S7223" s="378"/>
      <c r="T7223" s="372"/>
      <c r="U7223" s="372"/>
      <c r="V7223" s="372"/>
    </row>
    <row r="7224" spans="1:22">
      <c r="A7224" s="52"/>
      <c r="B7224" s="50">
        <f t="shared" si="120"/>
        <v>7202</v>
      </c>
      <c r="C7224" s="913"/>
      <c r="D7224" s="913"/>
      <c r="E7224" s="913"/>
      <c r="F7224" s="55"/>
      <c r="L7224" s="372"/>
      <c r="M7224" s="372"/>
      <c r="S7224" s="378"/>
      <c r="T7224" s="372"/>
      <c r="U7224" s="372"/>
      <c r="V7224" s="372"/>
    </row>
    <row r="7225" spans="1:22">
      <c r="A7225" s="52"/>
      <c r="B7225" s="50">
        <f t="shared" si="120"/>
        <v>7203</v>
      </c>
      <c r="C7225" s="913"/>
      <c r="D7225" s="913"/>
      <c r="E7225" s="913"/>
      <c r="F7225" s="55"/>
      <c r="L7225" s="372"/>
      <c r="M7225" s="372"/>
      <c r="S7225" s="378"/>
      <c r="T7225" s="372"/>
      <c r="U7225" s="372"/>
      <c r="V7225" s="372"/>
    </row>
    <row r="7226" spans="1:22">
      <c r="A7226" s="52"/>
      <c r="B7226" s="50">
        <f t="shared" si="120"/>
        <v>7204</v>
      </c>
      <c r="C7226" s="913"/>
      <c r="D7226" s="913"/>
      <c r="E7226" s="913"/>
      <c r="F7226" s="55"/>
      <c r="L7226" s="372"/>
      <c r="M7226" s="372"/>
      <c r="S7226" s="378"/>
      <c r="T7226" s="372"/>
      <c r="U7226" s="372"/>
      <c r="V7226" s="372"/>
    </row>
    <row r="7227" spans="1:22">
      <c r="A7227" s="52"/>
      <c r="B7227" s="50">
        <f t="shared" si="120"/>
        <v>7205</v>
      </c>
      <c r="C7227" s="913"/>
      <c r="D7227" s="913"/>
      <c r="E7227" s="913"/>
      <c r="F7227" s="55"/>
      <c r="L7227" s="372"/>
      <c r="M7227" s="372"/>
      <c r="S7227" s="378"/>
      <c r="T7227" s="372"/>
      <c r="U7227" s="372"/>
      <c r="V7227" s="372"/>
    </row>
    <row r="7228" spans="1:22">
      <c r="A7228" s="52"/>
      <c r="B7228" s="50">
        <f t="shared" si="120"/>
        <v>7206</v>
      </c>
      <c r="C7228" s="913"/>
      <c r="D7228" s="913"/>
      <c r="E7228" s="913"/>
      <c r="F7228" s="55"/>
      <c r="L7228" s="372"/>
      <c r="M7228" s="372"/>
      <c r="S7228" s="378"/>
      <c r="T7228" s="372"/>
      <c r="U7228" s="372"/>
      <c r="V7228" s="372"/>
    </row>
    <row r="7229" spans="1:22">
      <c r="A7229" s="52"/>
      <c r="B7229" s="50">
        <f t="shared" si="120"/>
        <v>7207</v>
      </c>
      <c r="C7229" s="913"/>
      <c r="D7229" s="913"/>
      <c r="E7229" s="913"/>
      <c r="F7229" s="55"/>
      <c r="L7229" s="372"/>
      <c r="M7229" s="372"/>
      <c r="S7229" s="378"/>
      <c r="T7229" s="372"/>
      <c r="U7229" s="372"/>
      <c r="V7229" s="372"/>
    </row>
    <row r="7230" spans="1:22">
      <c r="A7230" s="52"/>
      <c r="B7230" s="50">
        <f t="shared" si="120"/>
        <v>7208</v>
      </c>
      <c r="C7230" s="913"/>
      <c r="D7230" s="913"/>
      <c r="E7230" s="913"/>
      <c r="F7230" s="55"/>
      <c r="L7230" s="372"/>
      <c r="M7230" s="372"/>
      <c r="S7230" s="378"/>
      <c r="T7230" s="372"/>
      <c r="U7230" s="372"/>
      <c r="V7230" s="372"/>
    </row>
    <row r="7231" spans="1:22">
      <c r="A7231" s="52"/>
      <c r="B7231" s="50">
        <f t="shared" si="120"/>
        <v>7209</v>
      </c>
      <c r="C7231" s="913"/>
      <c r="D7231" s="913"/>
      <c r="E7231" s="913"/>
      <c r="F7231" s="55"/>
      <c r="L7231" s="372"/>
      <c r="M7231" s="372"/>
      <c r="S7231" s="378"/>
      <c r="T7231" s="372"/>
      <c r="U7231" s="372"/>
      <c r="V7231" s="372"/>
    </row>
    <row r="7232" spans="1:22">
      <c r="A7232" s="52"/>
      <c r="B7232" s="50">
        <f t="shared" si="120"/>
        <v>7210</v>
      </c>
      <c r="C7232" s="913"/>
      <c r="D7232" s="913"/>
      <c r="E7232" s="913"/>
      <c r="F7232" s="55"/>
      <c r="L7232" s="372"/>
      <c r="M7232" s="372"/>
      <c r="S7232" s="378"/>
      <c r="T7232" s="372"/>
      <c r="U7232" s="372"/>
      <c r="V7232" s="372"/>
    </row>
    <row r="7233" spans="1:22">
      <c r="A7233" s="52"/>
      <c r="B7233" s="50">
        <f t="shared" si="120"/>
        <v>7211</v>
      </c>
      <c r="C7233" s="913"/>
      <c r="D7233" s="913"/>
      <c r="E7233" s="913"/>
      <c r="F7233" s="55"/>
      <c r="L7233" s="372"/>
      <c r="M7233" s="372"/>
      <c r="S7233" s="378"/>
      <c r="T7233" s="372"/>
      <c r="U7233" s="372"/>
      <c r="V7233" s="372"/>
    </row>
    <row r="7234" spans="1:22">
      <c r="A7234" s="52"/>
      <c r="B7234" s="50">
        <f t="shared" si="120"/>
        <v>7212</v>
      </c>
      <c r="C7234" s="913"/>
      <c r="D7234" s="913"/>
      <c r="E7234" s="913"/>
      <c r="F7234" s="55"/>
      <c r="L7234" s="372"/>
      <c r="M7234" s="372"/>
      <c r="S7234" s="378"/>
      <c r="T7234" s="372"/>
      <c r="U7234" s="372"/>
      <c r="V7234" s="372"/>
    </row>
    <row r="7235" spans="1:22">
      <c r="A7235" s="52"/>
      <c r="B7235" s="50">
        <f t="shared" si="120"/>
        <v>7213</v>
      </c>
      <c r="C7235" s="913"/>
      <c r="D7235" s="913"/>
      <c r="E7235" s="913"/>
      <c r="F7235" s="55"/>
      <c r="L7235" s="372"/>
      <c r="M7235" s="372"/>
      <c r="S7235" s="378"/>
      <c r="T7235" s="372"/>
      <c r="U7235" s="372"/>
      <c r="V7235" s="372"/>
    </row>
    <row r="7236" spans="1:22">
      <c r="A7236" s="52"/>
      <c r="B7236" s="50">
        <f t="shared" si="120"/>
        <v>7214</v>
      </c>
      <c r="C7236" s="913"/>
      <c r="D7236" s="913"/>
      <c r="E7236" s="913"/>
      <c r="F7236" s="55"/>
      <c r="L7236" s="372"/>
      <c r="M7236" s="372"/>
      <c r="S7236" s="378"/>
      <c r="T7236" s="372"/>
      <c r="U7236" s="372"/>
      <c r="V7236" s="372"/>
    </row>
    <row r="7237" spans="1:22">
      <c r="A7237" s="52"/>
      <c r="B7237" s="50">
        <f t="shared" si="120"/>
        <v>7215</v>
      </c>
      <c r="C7237" s="913"/>
      <c r="D7237" s="913"/>
      <c r="E7237" s="913"/>
      <c r="F7237" s="55"/>
      <c r="L7237" s="372"/>
      <c r="M7237" s="372"/>
      <c r="S7237" s="378"/>
      <c r="T7237" s="372"/>
      <c r="U7237" s="372"/>
      <c r="V7237" s="372"/>
    </row>
    <row r="7238" spans="1:22">
      <c r="A7238" s="52"/>
      <c r="B7238" s="50">
        <f t="shared" si="120"/>
        <v>7216</v>
      </c>
      <c r="C7238" s="913"/>
      <c r="D7238" s="913"/>
      <c r="E7238" s="913"/>
      <c r="F7238" s="55"/>
      <c r="L7238" s="372"/>
      <c r="M7238" s="372"/>
      <c r="S7238" s="378"/>
      <c r="T7238" s="372"/>
      <c r="U7238" s="372"/>
      <c r="V7238" s="372"/>
    </row>
    <row r="7239" spans="1:22">
      <c r="A7239" s="52"/>
      <c r="B7239" s="50">
        <f t="shared" si="120"/>
        <v>7217</v>
      </c>
      <c r="C7239" s="913"/>
      <c r="D7239" s="913"/>
      <c r="E7239" s="913"/>
      <c r="F7239" s="55"/>
      <c r="L7239" s="372"/>
      <c r="M7239" s="372"/>
      <c r="S7239" s="378"/>
      <c r="T7239" s="372"/>
      <c r="U7239" s="372"/>
      <c r="V7239" s="372"/>
    </row>
    <row r="7240" spans="1:22">
      <c r="A7240" s="52"/>
      <c r="B7240" s="50">
        <f t="shared" si="120"/>
        <v>7218</v>
      </c>
      <c r="C7240" s="913"/>
      <c r="D7240" s="913"/>
      <c r="E7240" s="913"/>
      <c r="F7240" s="55"/>
      <c r="L7240" s="372"/>
      <c r="M7240" s="372"/>
      <c r="S7240" s="378"/>
      <c r="T7240" s="372"/>
      <c r="U7240" s="372"/>
      <c r="V7240" s="372"/>
    </row>
    <row r="7241" spans="1:22">
      <c r="A7241" s="52"/>
      <c r="B7241" s="50">
        <f t="shared" si="120"/>
        <v>7219</v>
      </c>
      <c r="C7241" s="913"/>
      <c r="D7241" s="913"/>
      <c r="E7241" s="913"/>
      <c r="F7241" s="55"/>
      <c r="L7241" s="372"/>
      <c r="M7241" s="372"/>
      <c r="S7241" s="378"/>
      <c r="T7241" s="372"/>
      <c r="U7241" s="372"/>
      <c r="V7241" s="372"/>
    </row>
    <row r="7242" spans="1:22">
      <c r="A7242" s="52"/>
      <c r="B7242" s="50">
        <f t="shared" si="120"/>
        <v>7220</v>
      </c>
      <c r="C7242" s="913"/>
      <c r="D7242" s="913"/>
      <c r="E7242" s="913"/>
      <c r="F7242" s="55"/>
      <c r="L7242" s="372"/>
      <c r="M7242" s="372"/>
      <c r="S7242" s="378"/>
      <c r="T7242" s="372"/>
      <c r="U7242" s="372"/>
      <c r="V7242" s="372"/>
    </row>
    <row r="7243" spans="1:22">
      <c r="A7243" s="52"/>
      <c r="B7243" s="50">
        <f t="shared" si="120"/>
        <v>7221</v>
      </c>
      <c r="C7243" s="913"/>
      <c r="D7243" s="913"/>
      <c r="E7243" s="913"/>
      <c r="F7243" s="55"/>
      <c r="L7243" s="372"/>
      <c r="M7243" s="372"/>
      <c r="S7243" s="378"/>
      <c r="T7243" s="372"/>
      <c r="U7243" s="372"/>
      <c r="V7243" s="372"/>
    </row>
    <row r="7244" spans="1:22">
      <c r="A7244" s="52"/>
      <c r="B7244" s="50">
        <f t="shared" si="120"/>
        <v>7222</v>
      </c>
      <c r="C7244" s="913"/>
      <c r="D7244" s="913"/>
      <c r="E7244" s="913"/>
      <c r="F7244" s="55"/>
      <c r="L7244" s="372"/>
      <c r="M7244" s="372"/>
      <c r="S7244" s="378"/>
      <c r="T7244" s="372"/>
      <c r="U7244" s="372"/>
      <c r="V7244" s="372"/>
    </row>
    <row r="7245" spans="1:22">
      <c r="A7245" s="52"/>
      <c r="B7245" s="50">
        <f t="shared" si="120"/>
        <v>7223</v>
      </c>
      <c r="C7245" s="913"/>
      <c r="D7245" s="913"/>
      <c r="E7245" s="913"/>
      <c r="F7245" s="55"/>
      <c r="L7245" s="372"/>
      <c r="M7245" s="372"/>
      <c r="S7245" s="378"/>
      <c r="T7245" s="372"/>
      <c r="U7245" s="372"/>
      <c r="V7245" s="372"/>
    </row>
    <row r="7246" spans="1:22">
      <c r="A7246" s="52"/>
      <c r="B7246" s="50">
        <f t="shared" si="120"/>
        <v>7224</v>
      </c>
      <c r="C7246" s="913"/>
      <c r="D7246" s="913"/>
      <c r="E7246" s="913"/>
      <c r="F7246" s="55"/>
      <c r="L7246" s="372"/>
      <c r="M7246" s="372"/>
      <c r="S7246" s="378"/>
      <c r="T7246" s="372"/>
      <c r="U7246" s="372"/>
      <c r="V7246" s="372"/>
    </row>
    <row r="7247" spans="1:22">
      <c r="A7247" s="52"/>
      <c r="B7247" s="50">
        <f t="shared" si="120"/>
        <v>7225</v>
      </c>
      <c r="C7247" s="913"/>
      <c r="D7247" s="913"/>
      <c r="E7247" s="913"/>
      <c r="F7247" s="55"/>
      <c r="L7247" s="372"/>
      <c r="M7247" s="372"/>
      <c r="S7247" s="378"/>
      <c r="T7247" s="372"/>
      <c r="U7247" s="372"/>
      <c r="V7247" s="372"/>
    </row>
    <row r="7248" spans="1:22">
      <c r="A7248" s="52"/>
      <c r="B7248" s="50">
        <f t="shared" si="120"/>
        <v>7226</v>
      </c>
      <c r="C7248" s="913"/>
      <c r="D7248" s="913"/>
      <c r="E7248" s="913"/>
      <c r="F7248" s="55"/>
      <c r="L7248" s="372"/>
      <c r="M7248" s="372"/>
      <c r="S7248" s="378"/>
      <c r="T7248" s="372"/>
      <c r="U7248" s="372"/>
      <c r="V7248" s="372"/>
    </row>
    <row r="7249" spans="1:22">
      <c r="A7249" s="52"/>
      <c r="B7249" s="50">
        <f t="shared" si="120"/>
        <v>7227</v>
      </c>
      <c r="C7249" s="913"/>
      <c r="D7249" s="913"/>
      <c r="E7249" s="913"/>
      <c r="F7249" s="55"/>
      <c r="L7249" s="372"/>
      <c r="M7249" s="372"/>
      <c r="S7249" s="378"/>
      <c r="T7249" s="372"/>
      <c r="U7249" s="372"/>
      <c r="V7249" s="372"/>
    </row>
    <row r="7250" spans="1:22">
      <c r="A7250" s="52"/>
      <c r="B7250" s="50">
        <f t="shared" si="120"/>
        <v>7228</v>
      </c>
      <c r="C7250" s="913"/>
      <c r="D7250" s="913"/>
      <c r="E7250" s="913"/>
      <c r="F7250" s="55"/>
      <c r="L7250" s="372"/>
      <c r="M7250" s="372"/>
      <c r="S7250" s="378"/>
      <c r="T7250" s="372"/>
      <c r="U7250" s="372"/>
      <c r="V7250" s="372"/>
    </row>
    <row r="7251" spans="1:22">
      <c r="A7251" s="52"/>
      <c r="B7251" s="50">
        <f t="shared" si="120"/>
        <v>7229</v>
      </c>
      <c r="C7251" s="913"/>
      <c r="D7251" s="913"/>
      <c r="E7251" s="913"/>
      <c r="F7251" s="55"/>
      <c r="L7251" s="372"/>
      <c r="M7251" s="372"/>
      <c r="S7251" s="378"/>
      <c r="T7251" s="372"/>
      <c r="U7251" s="372"/>
      <c r="V7251" s="372"/>
    </row>
    <row r="7252" spans="1:22">
      <c r="A7252" s="52"/>
      <c r="B7252" s="50">
        <f t="shared" si="120"/>
        <v>7230</v>
      </c>
      <c r="C7252" s="913"/>
      <c r="D7252" s="913"/>
      <c r="E7252" s="913"/>
      <c r="F7252" s="55"/>
      <c r="L7252" s="372"/>
      <c r="M7252" s="372"/>
      <c r="S7252" s="378"/>
      <c r="T7252" s="372"/>
      <c r="U7252" s="372"/>
      <c r="V7252" s="372"/>
    </row>
    <row r="7253" spans="1:22">
      <c r="A7253" s="52"/>
      <c r="B7253" s="50">
        <f t="shared" si="120"/>
        <v>7231</v>
      </c>
      <c r="C7253" s="913"/>
      <c r="D7253" s="913"/>
      <c r="E7253" s="913"/>
      <c r="F7253" s="55"/>
      <c r="L7253" s="372"/>
      <c r="M7253" s="372"/>
      <c r="S7253" s="378"/>
      <c r="T7253" s="372"/>
      <c r="U7253" s="372"/>
      <c r="V7253" s="372"/>
    </row>
    <row r="7254" spans="1:22">
      <c r="A7254" s="52"/>
      <c r="B7254" s="50">
        <f t="shared" si="120"/>
        <v>7232</v>
      </c>
      <c r="C7254" s="913"/>
      <c r="D7254" s="913"/>
      <c r="E7254" s="913"/>
      <c r="F7254" s="55"/>
      <c r="L7254" s="372"/>
      <c r="M7254" s="372"/>
      <c r="S7254" s="378"/>
      <c r="T7254" s="372"/>
      <c r="U7254" s="372"/>
      <c r="V7254" s="372"/>
    </row>
    <row r="7255" spans="1:22">
      <c r="A7255" s="52"/>
      <c r="B7255" s="50">
        <f t="shared" si="120"/>
        <v>7233</v>
      </c>
      <c r="C7255" s="913"/>
      <c r="D7255" s="913"/>
      <c r="E7255" s="913"/>
      <c r="F7255" s="55"/>
      <c r="L7255" s="372"/>
      <c r="M7255" s="372"/>
      <c r="S7255" s="378"/>
      <c r="T7255" s="372"/>
      <c r="U7255" s="372"/>
      <c r="V7255" s="372"/>
    </row>
    <row r="7256" spans="1:22">
      <c r="A7256" s="52"/>
      <c r="B7256" s="50">
        <f t="shared" si="120"/>
        <v>7234</v>
      </c>
      <c r="C7256" s="913"/>
      <c r="D7256" s="913"/>
      <c r="E7256" s="913"/>
      <c r="F7256" s="55"/>
      <c r="L7256" s="372"/>
      <c r="M7256" s="372"/>
      <c r="S7256" s="378"/>
      <c r="T7256" s="372"/>
      <c r="U7256" s="372"/>
      <c r="V7256" s="372"/>
    </row>
    <row r="7257" spans="1:22">
      <c r="A7257" s="52"/>
      <c r="B7257" s="50">
        <f t="shared" ref="B7257:B7320" si="121">B7256+1</f>
        <v>7235</v>
      </c>
      <c r="C7257" s="913"/>
      <c r="D7257" s="913"/>
      <c r="E7257" s="913"/>
      <c r="F7257" s="55"/>
      <c r="L7257" s="372"/>
      <c r="M7257" s="372"/>
      <c r="S7257" s="378"/>
      <c r="T7257" s="372"/>
      <c r="U7257" s="372"/>
      <c r="V7257" s="372"/>
    </row>
    <row r="7258" spans="1:22">
      <c r="A7258" s="52"/>
      <c r="B7258" s="50">
        <f t="shared" si="121"/>
        <v>7236</v>
      </c>
      <c r="C7258" s="913"/>
      <c r="D7258" s="913"/>
      <c r="E7258" s="913"/>
      <c r="F7258" s="55"/>
      <c r="L7258" s="372"/>
      <c r="M7258" s="372"/>
      <c r="S7258" s="378"/>
      <c r="T7258" s="372"/>
      <c r="U7258" s="372"/>
      <c r="V7258" s="372"/>
    </row>
    <row r="7259" spans="1:22">
      <c r="A7259" s="52"/>
      <c r="B7259" s="50">
        <f t="shared" si="121"/>
        <v>7237</v>
      </c>
      <c r="C7259" s="913"/>
      <c r="D7259" s="913"/>
      <c r="E7259" s="913"/>
      <c r="F7259" s="55"/>
      <c r="L7259" s="372"/>
      <c r="M7259" s="372"/>
      <c r="S7259" s="378"/>
      <c r="T7259" s="372"/>
      <c r="U7259" s="372"/>
      <c r="V7259" s="372"/>
    </row>
    <row r="7260" spans="1:22">
      <c r="A7260" s="52"/>
      <c r="B7260" s="50">
        <f t="shared" si="121"/>
        <v>7238</v>
      </c>
      <c r="C7260" s="913"/>
      <c r="D7260" s="913"/>
      <c r="E7260" s="913"/>
      <c r="F7260" s="55"/>
      <c r="L7260" s="372"/>
      <c r="M7260" s="372"/>
      <c r="S7260" s="378"/>
      <c r="T7260" s="372"/>
      <c r="U7260" s="372"/>
      <c r="V7260" s="372"/>
    </row>
    <row r="7261" spans="1:22">
      <c r="A7261" s="52"/>
      <c r="B7261" s="50">
        <f t="shared" si="121"/>
        <v>7239</v>
      </c>
      <c r="C7261" s="913"/>
      <c r="D7261" s="913"/>
      <c r="E7261" s="913"/>
      <c r="F7261" s="55"/>
      <c r="L7261" s="372"/>
      <c r="M7261" s="372"/>
      <c r="S7261" s="378"/>
      <c r="T7261" s="372"/>
      <c r="U7261" s="372"/>
      <c r="V7261" s="372"/>
    </row>
    <row r="7262" spans="1:22">
      <c r="A7262" s="52"/>
      <c r="B7262" s="50">
        <f t="shared" si="121"/>
        <v>7240</v>
      </c>
      <c r="C7262" s="913"/>
      <c r="D7262" s="913"/>
      <c r="E7262" s="913"/>
      <c r="F7262" s="55"/>
      <c r="L7262" s="372"/>
      <c r="M7262" s="372"/>
      <c r="S7262" s="378"/>
      <c r="T7262" s="372"/>
      <c r="U7262" s="372"/>
      <c r="V7262" s="372"/>
    </row>
    <row r="7263" spans="1:22">
      <c r="A7263" s="52"/>
      <c r="B7263" s="50">
        <f t="shared" si="121"/>
        <v>7241</v>
      </c>
      <c r="C7263" s="913"/>
      <c r="D7263" s="913"/>
      <c r="E7263" s="913"/>
      <c r="F7263" s="55"/>
      <c r="L7263" s="372"/>
      <c r="M7263" s="372"/>
      <c r="S7263" s="378"/>
      <c r="T7263" s="372"/>
      <c r="U7263" s="372"/>
      <c r="V7263" s="372"/>
    </row>
    <row r="7264" spans="1:22">
      <c r="A7264" s="52"/>
      <c r="B7264" s="50">
        <f t="shared" si="121"/>
        <v>7242</v>
      </c>
      <c r="C7264" s="913"/>
      <c r="D7264" s="913"/>
      <c r="E7264" s="913"/>
      <c r="F7264" s="55"/>
      <c r="L7264" s="372"/>
      <c r="M7264" s="372"/>
      <c r="S7264" s="378"/>
      <c r="T7264" s="372"/>
      <c r="U7264" s="372"/>
      <c r="V7264" s="372"/>
    </row>
    <row r="7265" spans="1:22">
      <c r="A7265" s="52"/>
      <c r="B7265" s="50">
        <f t="shared" si="121"/>
        <v>7243</v>
      </c>
      <c r="C7265" s="913"/>
      <c r="D7265" s="913"/>
      <c r="E7265" s="913"/>
      <c r="F7265" s="55"/>
      <c r="L7265" s="372"/>
      <c r="M7265" s="372"/>
      <c r="S7265" s="378"/>
      <c r="T7265" s="372"/>
      <c r="U7265" s="372"/>
      <c r="V7265" s="372"/>
    </row>
    <row r="7266" spans="1:22">
      <c r="A7266" s="52"/>
      <c r="B7266" s="50">
        <f t="shared" si="121"/>
        <v>7244</v>
      </c>
      <c r="C7266" s="913"/>
      <c r="D7266" s="913"/>
      <c r="E7266" s="913"/>
      <c r="F7266" s="55"/>
      <c r="L7266" s="372"/>
      <c r="M7266" s="372"/>
      <c r="S7266" s="378"/>
      <c r="T7266" s="372"/>
      <c r="U7266" s="372"/>
      <c r="V7266" s="372"/>
    </row>
    <row r="7267" spans="1:22">
      <c r="A7267" s="52"/>
      <c r="B7267" s="50">
        <f t="shared" si="121"/>
        <v>7245</v>
      </c>
      <c r="C7267" s="913"/>
      <c r="D7267" s="913"/>
      <c r="E7267" s="913"/>
      <c r="F7267" s="55"/>
      <c r="L7267" s="372"/>
      <c r="M7267" s="372"/>
      <c r="S7267" s="378"/>
      <c r="T7267" s="372"/>
      <c r="U7267" s="372"/>
      <c r="V7267" s="372"/>
    </row>
    <row r="7268" spans="1:22">
      <c r="A7268" s="52"/>
      <c r="B7268" s="50">
        <f t="shared" si="121"/>
        <v>7246</v>
      </c>
      <c r="C7268" s="913"/>
      <c r="D7268" s="913"/>
      <c r="E7268" s="913"/>
      <c r="F7268" s="55"/>
      <c r="L7268" s="372"/>
      <c r="M7268" s="372"/>
      <c r="S7268" s="378"/>
      <c r="T7268" s="372"/>
      <c r="U7268" s="372"/>
      <c r="V7268" s="372"/>
    </row>
    <row r="7269" spans="1:22">
      <c r="A7269" s="52"/>
      <c r="B7269" s="50">
        <f t="shared" si="121"/>
        <v>7247</v>
      </c>
      <c r="C7269" s="913"/>
      <c r="D7269" s="913"/>
      <c r="E7269" s="913"/>
      <c r="F7269" s="55"/>
      <c r="L7269" s="372"/>
      <c r="M7269" s="372"/>
      <c r="S7269" s="378"/>
      <c r="T7269" s="372"/>
      <c r="U7269" s="372"/>
      <c r="V7269" s="372"/>
    </row>
    <row r="7270" spans="1:22">
      <c r="A7270" s="52"/>
      <c r="B7270" s="50">
        <f t="shared" si="121"/>
        <v>7248</v>
      </c>
      <c r="C7270" s="913"/>
      <c r="D7270" s="913"/>
      <c r="E7270" s="913"/>
      <c r="F7270" s="55"/>
      <c r="L7270" s="372"/>
      <c r="M7270" s="372"/>
      <c r="S7270" s="378"/>
      <c r="T7270" s="372"/>
      <c r="U7270" s="372"/>
      <c r="V7270" s="372"/>
    </row>
    <row r="7271" spans="1:22">
      <c r="A7271" s="52"/>
      <c r="B7271" s="50">
        <f t="shared" si="121"/>
        <v>7249</v>
      </c>
      <c r="C7271" s="913"/>
      <c r="D7271" s="913"/>
      <c r="E7271" s="913"/>
      <c r="F7271" s="55"/>
      <c r="L7271" s="372"/>
      <c r="M7271" s="372"/>
      <c r="S7271" s="378"/>
      <c r="T7271" s="372"/>
      <c r="U7271" s="372"/>
      <c r="V7271" s="372"/>
    </row>
    <row r="7272" spans="1:22">
      <c r="A7272" s="52"/>
      <c r="B7272" s="50">
        <f t="shared" si="121"/>
        <v>7250</v>
      </c>
      <c r="C7272" s="913"/>
      <c r="D7272" s="913"/>
      <c r="E7272" s="913"/>
      <c r="F7272" s="55"/>
      <c r="L7272" s="372"/>
      <c r="M7272" s="372"/>
      <c r="S7272" s="378"/>
      <c r="T7272" s="372"/>
      <c r="U7272" s="372"/>
      <c r="V7272" s="372"/>
    </row>
    <row r="7273" spans="1:22">
      <c r="A7273" s="52"/>
      <c r="B7273" s="50">
        <f t="shared" si="121"/>
        <v>7251</v>
      </c>
      <c r="C7273" s="913"/>
      <c r="D7273" s="913"/>
      <c r="E7273" s="913"/>
      <c r="F7273" s="55"/>
      <c r="L7273" s="372"/>
      <c r="M7273" s="372"/>
      <c r="S7273" s="378"/>
      <c r="T7273" s="372"/>
      <c r="U7273" s="372"/>
      <c r="V7273" s="372"/>
    </row>
    <row r="7274" spans="1:22">
      <c r="A7274" s="52"/>
      <c r="B7274" s="50">
        <f t="shared" si="121"/>
        <v>7252</v>
      </c>
      <c r="C7274" s="913"/>
      <c r="D7274" s="913"/>
      <c r="E7274" s="913"/>
      <c r="F7274" s="55"/>
      <c r="L7274" s="372"/>
      <c r="M7274" s="372"/>
      <c r="S7274" s="378"/>
      <c r="T7274" s="372"/>
      <c r="U7274" s="372"/>
      <c r="V7274" s="372"/>
    </row>
    <row r="7275" spans="1:22">
      <c r="A7275" s="52"/>
      <c r="B7275" s="50">
        <f t="shared" si="121"/>
        <v>7253</v>
      </c>
      <c r="C7275" s="913"/>
      <c r="D7275" s="913"/>
      <c r="E7275" s="913"/>
      <c r="F7275" s="55"/>
      <c r="L7275" s="372"/>
      <c r="M7275" s="372"/>
      <c r="S7275" s="378"/>
      <c r="T7275" s="372"/>
      <c r="U7275" s="372"/>
      <c r="V7275" s="372"/>
    </row>
    <row r="7276" spans="1:22">
      <c r="A7276" s="52"/>
      <c r="B7276" s="50">
        <f t="shared" si="121"/>
        <v>7254</v>
      </c>
      <c r="C7276" s="913"/>
      <c r="D7276" s="913"/>
      <c r="E7276" s="913"/>
      <c r="F7276" s="55"/>
      <c r="L7276" s="372"/>
      <c r="M7276" s="372"/>
      <c r="S7276" s="378"/>
      <c r="T7276" s="372"/>
      <c r="U7276" s="372"/>
      <c r="V7276" s="372"/>
    </row>
    <row r="7277" spans="1:22">
      <c r="A7277" s="52"/>
      <c r="B7277" s="50">
        <f t="shared" si="121"/>
        <v>7255</v>
      </c>
      <c r="C7277" s="913"/>
      <c r="D7277" s="913"/>
      <c r="E7277" s="913"/>
      <c r="F7277" s="55"/>
      <c r="L7277" s="372"/>
      <c r="M7277" s="372"/>
      <c r="S7277" s="378"/>
      <c r="T7277" s="372"/>
      <c r="U7277" s="372"/>
      <c r="V7277" s="372"/>
    </row>
    <row r="7278" spans="1:22">
      <c r="A7278" s="52"/>
      <c r="B7278" s="50">
        <f t="shared" si="121"/>
        <v>7256</v>
      </c>
      <c r="C7278" s="913"/>
      <c r="D7278" s="913"/>
      <c r="E7278" s="913"/>
      <c r="F7278" s="55"/>
      <c r="L7278" s="372"/>
      <c r="M7278" s="372"/>
      <c r="S7278" s="378"/>
      <c r="T7278" s="372"/>
      <c r="U7278" s="372"/>
      <c r="V7278" s="372"/>
    </row>
    <row r="7279" spans="1:22">
      <c r="A7279" s="52"/>
      <c r="B7279" s="50">
        <f t="shared" si="121"/>
        <v>7257</v>
      </c>
      <c r="C7279" s="913"/>
      <c r="D7279" s="913"/>
      <c r="E7279" s="913"/>
      <c r="F7279" s="55"/>
      <c r="L7279" s="372"/>
      <c r="M7279" s="372"/>
      <c r="S7279" s="378"/>
      <c r="T7279" s="372"/>
      <c r="U7279" s="372"/>
      <c r="V7279" s="372"/>
    </row>
    <row r="7280" spans="1:22">
      <c r="A7280" s="52"/>
      <c r="B7280" s="50">
        <f t="shared" si="121"/>
        <v>7258</v>
      </c>
      <c r="C7280" s="913"/>
      <c r="D7280" s="913"/>
      <c r="E7280" s="913"/>
      <c r="F7280" s="55"/>
      <c r="L7280" s="372"/>
      <c r="M7280" s="372"/>
      <c r="S7280" s="378"/>
      <c r="T7280" s="372"/>
      <c r="U7280" s="372"/>
      <c r="V7280" s="372"/>
    </row>
    <row r="7281" spans="1:22">
      <c r="A7281" s="52"/>
      <c r="B7281" s="50">
        <f t="shared" si="121"/>
        <v>7259</v>
      </c>
      <c r="C7281" s="913"/>
      <c r="D7281" s="913"/>
      <c r="E7281" s="913"/>
      <c r="F7281" s="55"/>
      <c r="L7281" s="372"/>
      <c r="M7281" s="372"/>
      <c r="S7281" s="378"/>
      <c r="T7281" s="372"/>
      <c r="U7281" s="372"/>
      <c r="V7281" s="372"/>
    </row>
    <row r="7282" spans="1:22">
      <c r="A7282" s="52"/>
      <c r="B7282" s="50">
        <f t="shared" si="121"/>
        <v>7260</v>
      </c>
      <c r="C7282" s="913"/>
      <c r="D7282" s="913"/>
      <c r="E7282" s="913"/>
      <c r="F7282" s="55"/>
      <c r="L7282" s="372"/>
      <c r="M7282" s="372"/>
      <c r="S7282" s="378"/>
      <c r="T7282" s="372"/>
      <c r="U7282" s="372"/>
      <c r="V7282" s="372"/>
    </row>
    <row r="7283" spans="1:22">
      <c r="A7283" s="52"/>
      <c r="B7283" s="50">
        <f t="shared" si="121"/>
        <v>7261</v>
      </c>
      <c r="C7283" s="913"/>
      <c r="D7283" s="913"/>
      <c r="E7283" s="913"/>
      <c r="F7283" s="55"/>
      <c r="L7283" s="372"/>
      <c r="M7283" s="372"/>
      <c r="S7283" s="378"/>
      <c r="T7283" s="372"/>
      <c r="U7283" s="372"/>
      <c r="V7283" s="372"/>
    </row>
    <row r="7284" spans="1:22">
      <c r="A7284" s="52"/>
      <c r="B7284" s="50">
        <f t="shared" si="121"/>
        <v>7262</v>
      </c>
      <c r="C7284" s="913"/>
      <c r="D7284" s="913"/>
      <c r="E7284" s="913"/>
      <c r="F7284" s="55"/>
      <c r="L7284" s="372"/>
      <c r="M7284" s="372"/>
      <c r="S7284" s="378"/>
      <c r="T7284" s="372"/>
      <c r="U7284" s="372"/>
      <c r="V7284" s="372"/>
    </row>
    <row r="7285" spans="1:22">
      <c r="A7285" s="52"/>
      <c r="B7285" s="50">
        <f t="shared" si="121"/>
        <v>7263</v>
      </c>
      <c r="C7285" s="913"/>
      <c r="D7285" s="913"/>
      <c r="E7285" s="913"/>
      <c r="F7285" s="55"/>
      <c r="L7285" s="372"/>
      <c r="M7285" s="372"/>
      <c r="S7285" s="378"/>
      <c r="T7285" s="372"/>
      <c r="U7285" s="372"/>
      <c r="V7285" s="372"/>
    </row>
    <row r="7286" spans="1:22">
      <c r="A7286" s="52"/>
      <c r="B7286" s="50">
        <f t="shared" si="121"/>
        <v>7264</v>
      </c>
      <c r="C7286" s="913"/>
      <c r="D7286" s="913"/>
      <c r="E7286" s="913"/>
      <c r="F7286" s="55"/>
      <c r="L7286" s="372"/>
      <c r="M7286" s="372"/>
      <c r="S7286" s="378"/>
      <c r="T7286" s="372"/>
      <c r="U7286" s="372"/>
      <c r="V7286" s="372"/>
    </row>
    <row r="7287" spans="1:22">
      <c r="A7287" s="52"/>
      <c r="B7287" s="50">
        <f t="shared" si="121"/>
        <v>7265</v>
      </c>
      <c r="C7287" s="913"/>
      <c r="D7287" s="913"/>
      <c r="E7287" s="913"/>
      <c r="F7287" s="55"/>
      <c r="L7287" s="372"/>
      <c r="M7287" s="372"/>
      <c r="S7287" s="378"/>
      <c r="T7287" s="372"/>
      <c r="U7287" s="372"/>
      <c r="V7287" s="372"/>
    </row>
    <row r="7288" spans="1:22">
      <c r="A7288" s="52"/>
      <c r="B7288" s="50">
        <f t="shared" si="121"/>
        <v>7266</v>
      </c>
      <c r="C7288" s="913"/>
      <c r="D7288" s="913"/>
      <c r="E7288" s="913"/>
      <c r="F7288" s="55"/>
      <c r="L7288" s="372"/>
      <c r="M7288" s="372"/>
      <c r="S7288" s="378"/>
      <c r="T7288" s="372"/>
      <c r="U7288" s="372"/>
      <c r="V7288" s="372"/>
    </row>
    <row r="7289" spans="1:22">
      <c r="A7289" s="52"/>
      <c r="B7289" s="50">
        <f t="shared" si="121"/>
        <v>7267</v>
      </c>
      <c r="C7289" s="913"/>
      <c r="D7289" s="913"/>
      <c r="E7289" s="913"/>
      <c r="F7289" s="55"/>
      <c r="L7289" s="372"/>
      <c r="M7289" s="372"/>
      <c r="S7289" s="378"/>
      <c r="T7289" s="372"/>
      <c r="U7289" s="372"/>
      <c r="V7289" s="372"/>
    </row>
    <row r="7290" spans="1:22">
      <c r="A7290" s="52"/>
      <c r="B7290" s="50">
        <f t="shared" si="121"/>
        <v>7268</v>
      </c>
      <c r="C7290" s="913"/>
      <c r="D7290" s="913"/>
      <c r="E7290" s="913"/>
      <c r="F7290" s="55"/>
      <c r="L7290" s="372"/>
      <c r="M7290" s="372"/>
      <c r="S7290" s="378"/>
      <c r="T7290" s="372"/>
      <c r="U7290" s="372"/>
      <c r="V7290" s="372"/>
    </row>
    <row r="7291" spans="1:22">
      <c r="A7291" s="52"/>
      <c r="B7291" s="50">
        <f t="shared" si="121"/>
        <v>7269</v>
      </c>
      <c r="C7291" s="913"/>
      <c r="D7291" s="913"/>
      <c r="E7291" s="913"/>
      <c r="F7291" s="55"/>
      <c r="L7291" s="372"/>
      <c r="M7291" s="372"/>
      <c r="S7291" s="378"/>
      <c r="T7291" s="372"/>
      <c r="U7291" s="372"/>
      <c r="V7291" s="372"/>
    </row>
    <row r="7292" spans="1:22">
      <c r="A7292" s="52"/>
      <c r="B7292" s="50">
        <f t="shared" si="121"/>
        <v>7270</v>
      </c>
      <c r="C7292" s="913"/>
      <c r="D7292" s="913"/>
      <c r="E7292" s="913"/>
      <c r="F7292" s="55"/>
      <c r="L7292" s="372"/>
      <c r="M7292" s="372"/>
      <c r="S7292" s="378"/>
      <c r="T7292" s="372"/>
      <c r="U7292" s="372"/>
      <c r="V7292" s="372"/>
    </row>
    <row r="7293" spans="1:22">
      <c r="A7293" s="52"/>
      <c r="B7293" s="50">
        <f t="shared" si="121"/>
        <v>7271</v>
      </c>
      <c r="C7293" s="913"/>
      <c r="D7293" s="913"/>
      <c r="E7293" s="913"/>
      <c r="F7293" s="55"/>
      <c r="L7293" s="372"/>
      <c r="M7293" s="372"/>
      <c r="S7293" s="378"/>
      <c r="T7293" s="372"/>
      <c r="U7293" s="372"/>
      <c r="V7293" s="372"/>
    </row>
    <row r="7294" spans="1:22">
      <c r="A7294" s="52"/>
      <c r="B7294" s="50">
        <f t="shared" si="121"/>
        <v>7272</v>
      </c>
      <c r="C7294" s="913"/>
      <c r="D7294" s="913"/>
      <c r="E7294" s="913"/>
      <c r="F7294" s="55"/>
      <c r="L7294" s="372"/>
      <c r="M7294" s="372"/>
      <c r="S7294" s="378"/>
      <c r="T7294" s="372"/>
      <c r="U7294" s="372"/>
      <c r="V7294" s="372"/>
    </row>
    <row r="7295" spans="1:22">
      <c r="A7295" s="52"/>
      <c r="B7295" s="50">
        <f t="shared" si="121"/>
        <v>7273</v>
      </c>
      <c r="C7295" s="913"/>
      <c r="D7295" s="913"/>
      <c r="E7295" s="913"/>
      <c r="F7295" s="55"/>
      <c r="L7295" s="372"/>
      <c r="M7295" s="372"/>
      <c r="S7295" s="378"/>
      <c r="T7295" s="372"/>
      <c r="U7295" s="372"/>
      <c r="V7295" s="372"/>
    </row>
    <row r="7296" spans="1:22">
      <c r="A7296" s="52"/>
      <c r="B7296" s="50">
        <f t="shared" si="121"/>
        <v>7274</v>
      </c>
      <c r="C7296" s="913"/>
      <c r="D7296" s="913"/>
      <c r="E7296" s="913"/>
      <c r="F7296" s="55"/>
      <c r="L7296" s="372"/>
      <c r="M7296" s="372"/>
      <c r="S7296" s="378"/>
      <c r="T7296" s="372"/>
      <c r="U7296" s="372"/>
      <c r="V7296" s="372"/>
    </row>
    <row r="7297" spans="1:22">
      <c r="A7297" s="52"/>
      <c r="B7297" s="50">
        <f t="shared" si="121"/>
        <v>7275</v>
      </c>
      <c r="C7297" s="913"/>
      <c r="D7297" s="913"/>
      <c r="E7297" s="913"/>
      <c r="F7297" s="55"/>
      <c r="L7297" s="372"/>
      <c r="M7297" s="372"/>
      <c r="S7297" s="378"/>
      <c r="T7297" s="372"/>
      <c r="U7297" s="372"/>
      <c r="V7297" s="372"/>
    </row>
    <row r="7298" spans="1:22">
      <c r="A7298" s="52"/>
      <c r="B7298" s="50">
        <f t="shared" si="121"/>
        <v>7276</v>
      </c>
      <c r="C7298" s="913"/>
      <c r="D7298" s="913"/>
      <c r="E7298" s="913"/>
      <c r="F7298" s="55"/>
      <c r="L7298" s="372"/>
      <c r="M7298" s="372"/>
      <c r="S7298" s="378"/>
      <c r="T7298" s="372"/>
      <c r="U7298" s="372"/>
      <c r="V7298" s="372"/>
    </row>
    <row r="7299" spans="1:22">
      <c r="A7299" s="52"/>
      <c r="B7299" s="50">
        <f t="shared" si="121"/>
        <v>7277</v>
      </c>
      <c r="C7299" s="913"/>
      <c r="D7299" s="913"/>
      <c r="E7299" s="913"/>
      <c r="F7299" s="55"/>
      <c r="L7299" s="372"/>
      <c r="M7299" s="372"/>
      <c r="S7299" s="378"/>
      <c r="T7299" s="372"/>
      <c r="U7299" s="372"/>
      <c r="V7299" s="372"/>
    </row>
    <row r="7300" spans="1:22">
      <c r="A7300" s="52"/>
      <c r="B7300" s="50">
        <f t="shared" si="121"/>
        <v>7278</v>
      </c>
      <c r="C7300" s="913"/>
      <c r="D7300" s="913"/>
      <c r="E7300" s="913"/>
      <c r="F7300" s="55"/>
      <c r="L7300" s="372"/>
      <c r="M7300" s="372"/>
      <c r="S7300" s="378"/>
      <c r="T7300" s="372"/>
      <c r="U7300" s="372"/>
      <c r="V7300" s="372"/>
    </row>
    <row r="7301" spans="1:22">
      <c r="A7301" s="52"/>
      <c r="B7301" s="50">
        <f t="shared" si="121"/>
        <v>7279</v>
      </c>
      <c r="C7301" s="913"/>
      <c r="D7301" s="913"/>
      <c r="E7301" s="913"/>
      <c r="F7301" s="55"/>
      <c r="L7301" s="372"/>
      <c r="M7301" s="372"/>
      <c r="S7301" s="378"/>
      <c r="T7301" s="372"/>
      <c r="U7301" s="372"/>
      <c r="V7301" s="372"/>
    </row>
    <row r="7302" spans="1:22">
      <c r="A7302" s="52"/>
      <c r="B7302" s="50">
        <f t="shared" si="121"/>
        <v>7280</v>
      </c>
      <c r="C7302" s="913"/>
      <c r="D7302" s="913"/>
      <c r="E7302" s="913"/>
      <c r="F7302" s="55"/>
      <c r="L7302" s="372"/>
      <c r="M7302" s="372"/>
      <c r="S7302" s="378"/>
      <c r="T7302" s="372"/>
      <c r="U7302" s="372"/>
      <c r="V7302" s="372"/>
    </row>
    <row r="7303" spans="1:22">
      <c r="A7303" s="52"/>
      <c r="B7303" s="50">
        <f t="shared" si="121"/>
        <v>7281</v>
      </c>
      <c r="C7303" s="913"/>
      <c r="D7303" s="913"/>
      <c r="E7303" s="913"/>
      <c r="F7303" s="55"/>
      <c r="L7303" s="372"/>
      <c r="M7303" s="372"/>
      <c r="S7303" s="378"/>
      <c r="T7303" s="372"/>
      <c r="U7303" s="372"/>
      <c r="V7303" s="372"/>
    </row>
    <row r="7304" spans="1:22">
      <c r="A7304" s="52"/>
      <c r="B7304" s="50">
        <f t="shared" si="121"/>
        <v>7282</v>
      </c>
      <c r="C7304" s="913"/>
      <c r="D7304" s="913"/>
      <c r="E7304" s="913"/>
      <c r="F7304" s="55"/>
      <c r="L7304" s="372"/>
      <c r="M7304" s="372"/>
      <c r="S7304" s="378"/>
      <c r="T7304" s="372"/>
      <c r="U7304" s="372"/>
      <c r="V7304" s="372"/>
    </row>
    <row r="7305" spans="1:22">
      <c r="A7305" s="52"/>
      <c r="B7305" s="50">
        <f t="shared" si="121"/>
        <v>7283</v>
      </c>
      <c r="C7305" s="913"/>
      <c r="D7305" s="913"/>
      <c r="E7305" s="913"/>
      <c r="F7305" s="55"/>
      <c r="L7305" s="372"/>
      <c r="M7305" s="372"/>
      <c r="S7305" s="378"/>
      <c r="T7305" s="372"/>
      <c r="U7305" s="372"/>
      <c r="V7305" s="372"/>
    </row>
    <row r="7306" spans="1:22">
      <c r="A7306" s="52"/>
      <c r="B7306" s="50">
        <f t="shared" si="121"/>
        <v>7284</v>
      </c>
      <c r="C7306" s="913"/>
      <c r="D7306" s="913"/>
      <c r="E7306" s="913"/>
      <c r="F7306" s="55"/>
      <c r="L7306" s="372"/>
      <c r="M7306" s="372"/>
      <c r="S7306" s="378"/>
      <c r="T7306" s="372"/>
      <c r="U7306" s="372"/>
      <c r="V7306" s="372"/>
    </row>
    <row r="7307" spans="1:22">
      <c r="A7307" s="52"/>
      <c r="B7307" s="50">
        <f t="shared" si="121"/>
        <v>7285</v>
      </c>
      <c r="C7307" s="913"/>
      <c r="D7307" s="913"/>
      <c r="E7307" s="913"/>
      <c r="F7307" s="55"/>
      <c r="L7307" s="372"/>
      <c r="M7307" s="372"/>
      <c r="S7307" s="378"/>
      <c r="T7307" s="372"/>
      <c r="U7307" s="372"/>
      <c r="V7307" s="372"/>
    </row>
    <row r="7308" spans="1:22">
      <c r="A7308" s="52"/>
      <c r="B7308" s="50">
        <f t="shared" si="121"/>
        <v>7286</v>
      </c>
      <c r="C7308" s="913"/>
      <c r="D7308" s="913"/>
      <c r="E7308" s="913"/>
      <c r="F7308" s="55"/>
      <c r="L7308" s="372"/>
      <c r="M7308" s="372"/>
      <c r="S7308" s="378"/>
      <c r="T7308" s="372"/>
      <c r="U7308" s="372"/>
      <c r="V7308" s="372"/>
    </row>
    <row r="7309" spans="1:22">
      <c r="A7309" s="52"/>
      <c r="B7309" s="50">
        <f t="shared" si="121"/>
        <v>7287</v>
      </c>
      <c r="C7309" s="913"/>
      <c r="D7309" s="913"/>
      <c r="E7309" s="913"/>
      <c r="F7309" s="55"/>
      <c r="L7309" s="372"/>
      <c r="M7309" s="372"/>
      <c r="S7309" s="378"/>
      <c r="T7309" s="372"/>
      <c r="U7309" s="372"/>
      <c r="V7309" s="372"/>
    </row>
    <row r="7310" spans="1:22">
      <c r="A7310" s="52"/>
      <c r="B7310" s="50">
        <f t="shared" si="121"/>
        <v>7288</v>
      </c>
      <c r="C7310" s="913"/>
      <c r="D7310" s="913"/>
      <c r="E7310" s="913"/>
      <c r="F7310" s="55"/>
      <c r="L7310" s="372"/>
      <c r="M7310" s="372"/>
      <c r="S7310" s="378"/>
      <c r="T7310" s="372"/>
      <c r="U7310" s="372"/>
      <c r="V7310" s="372"/>
    </row>
    <row r="7311" spans="1:22">
      <c r="A7311" s="52"/>
      <c r="B7311" s="50">
        <f t="shared" si="121"/>
        <v>7289</v>
      </c>
      <c r="C7311" s="913"/>
      <c r="D7311" s="913"/>
      <c r="E7311" s="913"/>
      <c r="F7311" s="55"/>
      <c r="L7311" s="372"/>
      <c r="M7311" s="372"/>
      <c r="S7311" s="378"/>
      <c r="T7311" s="372"/>
      <c r="U7311" s="372"/>
      <c r="V7311" s="372"/>
    </row>
    <row r="7312" spans="1:22">
      <c r="A7312" s="52"/>
      <c r="B7312" s="50">
        <f t="shared" si="121"/>
        <v>7290</v>
      </c>
      <c r="C7312" s="913"/>
      <c r="D7312" s="913"/>
      <c r="E7312" s="913"/>
      <c r="F7312" s="55"/>
      <c r="L7312" s="372"/>
      <c r="M7312" s="372"/>
      <c r="S7312" s="378"/>
      <c r="T7312" s="372"/>
      <c r="U7312" s="372"/>
      <c r="V7312" s="372"/>
    </row>
    <row r="7313" spans="1:22">
      <c r="A7313" s="52"/>
      <c r="B7313" s="50">
        <f t="shared" si="121"/>
        <v>7291</v>
      </c>
      <c r="C7313" s="913"/>
      <c r="D7313" s="913"/>
      <c r="E7313" s="913"/>
      <c r="F7313" s="55"/>
      <c r="L7313" s="372"/>
      <c r="M7313" s="372"/>
      <c r="S7313" s="378"/>
      <c r="T7313" s="372"/>
      <c r="U7313" s="372"/>
      <c r="V7313" s="372"/>
    </row>
    <row r="7314" spans="1:22">
      <c r="A7314" s="52"/>
      <c r="B7314" s="50">
        <f t="shared" si="121"/>
        <v>7292</v>
      </c>
      <c r="C7314" s="913"/>
      <c r="D7314" s="913"/>
      <c r="E7314" s="913"/>
      <c r="F7314" s="55"/>
      <c r="L7314" s="372"/>
      <c r="M7314" s="372"/>
      <c r="S7314" s="378"/>
      <c r="T7314" s="372"/>
      <c r="U7314" s="372"/>
      <c r="V7314" s="372"/>
    </row>
    <row r="7315" spans="1:22">
      <c r="A7315" s="52"/>
      <c r="B7315" s="50">
        <f t="shared" si="121"/>
        <v>7293</v>
      </c>
      <c r="C7315" s="913"/>
      <c r="D7315" s="913"/>
      <c r="E7315" s="913"/>
      <c r="F7315" s="55"/>
      <c r="L7315" s="372"/>
      <c r="M7315" s="372"/>
      <c r="S7315" s="378"/>
      <c r="T7315" s="372"/>
      <c r="U7315" s="372"/>
      <c r="V7315" s="372"/>
    </row>
    <row r="7316" spans="1:22">
      <c r="A7316" s="52"/>
      <c r="B7316" s="50">
        <f t="shared" si="121"/>
        <v>7294</v>
      </c>
      <c r="C7316" s="913"/>
      <c r="D7316" s="913"/>
      <c r="E7316" s="913"/>
      <c r="F7316" s="55"/>
      <c r="L7316" s="372"/>
      <c r="M7316" s="372"/>
      <c r="S7316" s="378"/>
      <c r="T7316" s="372"/>
      <c r="U7316" s="372"/>
      <c r="V7316" s="372"/>
    </row>
    <row r="7317" spans="1:22">
      <c r="A7317" s="52"/>
      <c r="B7317" s="50">
        <f t="shared" si="121"/>
        <v>7295</v>
      </c>
      <c r="C7317" s="913"/>
      <c r="D7317" s="913"/>
      <c r="E7317" s="913"/>
      <c r="F7317" s="55"/>
      <c r="L7317" s="372"/>
      <c r="M7317" s="372"/>
      <c r="S7317" s="378"/>
      <c r="T7317" s="372"/>
      <c r="U7317" s="372"/>
      <c r="V7317" s="372"/>
    </row>
    <row r="7318" spans="1:22">
      <c r="A7318" s="52"/>
      <c r="B7318" s="50">
        <f t="shared" si="121"/>
        <v>7296</v>
      </c>
      <c r="C7318" s="913"/>
      <c r="D7318" s="913"/>
      <c r="E7318" s="913"/>
      <c r="F7318" s="55"/>
      <c r="L7318" s="372"/>
      <c r="M7318" s="372"/>
      <c r="S7318" s="378"/>
      <c r="T7318" s="372"/>
      <c r="U7318" s="372"/>
      <c r="V7318" s="372"/>
    </row>
    <row r="7319" spans="1:22">
      <c r="A7319" s="52"/>
      <c r="B7319" s="50">
        <f t="shared" si="121"/>
        <v>7297</v>
      </c>
      <c r="C7319" s="913"/>
      <c r="D7319" s="913"/>
      <c r="E7319" s="913"/>
      <c r="F7319" s="55"/>
      <c r="L7319" s="372"/>
      <c r="M7319" s="372"/>
      <c r="S7319" s="378"/>
      <c r="T7319" s="372"/>
      <c r="U7319" s="372"/>
      <c r="V7319" s="372"/>
    </row>
    <row r="7320" spans="1:22">
      <c r="A7320" s="52"/>
      <c r="B7320" s="50">
        <f t="shared" si="121"/>
        <v>7298</v>
      </c>
      <c r="C7320" s="913"/>
      <c r="D7320" s="913"/>
      <c r="E7320" s="913"/>
      <c r="F7320" s="55"/>
      <c r="L7320" s="372"/>
      <c r="M7320" s="372"/>
      <c r="S7320" s="378"/>
      <c r="T7320" s="372"/>
      <c r="U7320" s="372"/>
      <c r="V7320" s="372"/>
    </row>
    <row r="7321" spans="1:22">
      <c r="A7321" s="52"/>
      <c r="B7321" s="50">
        <f t="shared" ref="B7321:B7384" si="122">B7320+1</f>
        <v>7299</v>
      </c>
      <c r="C7321" s="913"/>
      <c r="D7321" s="913"/>
      <c r="E7321" s="913"/>
      <c r="F7321" s="55"/>
      <c r="L7321" s="372"/>
      <c r="M7321" s="372"/>
      <c r="S7321" s="378"/>
      <c r="T7321" s="372"/>
      <c r="U7321" s="372"/>
      <c r="V7321" s="372"/>
    </row>
    <row r="7322" spans="1:22">
      <c r="A7322" s="52"/>
      <c r="B7322" s="50">
        <f t="shared" si="122"/>
        <v>7300</v>
      </c>
      <c r="C7322" s="913"/>
      <c r="D7322" s="913"/>
      <c r="E7322" s="913"/>
      <c r="F7322" s="55"/>
      <c r="L7322" s="372"/>
      <c r="M7322" s="372"/>
      <c r="S7322" s="378"/>
      <c r="T7322" s="372"/>
      <c r="U7322" s="372"/>
      <c r="V7322" s="372"/>
    </row>
    <row r="7323" spans="1:22">
      <c r="A7323" s="52"/>
      <c r="B7323" s="50">
        <f t="shared" si="122"/>
        <v>7301</v>
      </c>
      <c r="C7323" s="913"/>
      <c r="D7323" s="913"/>
      <c r="E7323" s="913"/>
      <c r="F7323" s="55"/>
      <c r="L7323" s="372"/>
      <c r="M7323" s="372"/>
      <c r="S7323" s="378"/>
      <c r="T7323" s="372"/>
      <c r="U7323" s="372"/>
      <c r="V7323" s="372"/>
    </row>
    <row r="7324" spans="1:22">
      <c r="A7324" s="52"/>
      <c r="B7324" s="50">
        <f t="shared" si="122"/>
        <v>7302</v>
      </c>
      <c r="C7324" s="913"/>
      <c r="D7324" s="913"/>
      <c r="E7324" s="913"/>
      <c r="F7324" s="55"/>
      <c r="L7324" s="372"/>
      <c r="M7324" s="372"/>
      <c r="S7324" s="378"/>
      <c r="T7324" s="372"/>
      <c r="U7324" s="372"/>
      <c r="V7324" s="372"/>
    </row>
    <row r="7325" spans="1:22">
      <c r="A7325" s="52"/>
      <c r="B7325" s="50">
        <f t="shared" si="122"/>
        <v>7303</v>
      </c>
      <c r="C7325" s="913"/>
      <c r="D7325" s="913"/>
      <c r="E7325" s="913"/>
      <c r="F7325" s="55"/>
      <c r="L7325" s="372"/>
      <c r="M7325" s="372"/>
      <c r="S7325" s="378"/>
      <c r="T7325" s="372"/>
      <c r="U7325" s="372"/>
      <c r="V7325" s="372"/>
    </row>
    <row r="7326" spans="1:22">
      <c r="A7326" s="52"/>
      <c r="B7326" s="50">
        <f t="shared" si="122"/>
        <v>7304</v>
      </c>
      <c r="C7326" s="913"/>
      <c r="D7326" s="913"/>
      <c r="E7326" s="913"/>
      <c r="F7326" s="55"/>
      <c r="L7326" s="372"/>
      <c r="M7326" s="372"/>
      <c r="S7326" s="378"/>
      <c r="T7326" s="372"/>
      <c r="U7326" s="372"/>
      <c r="V7326" s="372"/>
    </row>
    <row r="7327" spans="1:22">
      <c r="A7327" s="52"/>
      <c r="B7327" s="50">
        <f t="shared" si="122"/>
        <v>7305</v>
      </c>
      <c r="C7327" s="913"/>
      <c r="D7327" s="913"/>
      <c r="E7327" s="913"/>
      <c r="F7327" s="55"/>
      <c r="L7327" s="372"/>
      <c r="M7327" s="372"/>
      <c r="S7327" s="378"/>
      <c r="T7327" s="372"/>
      <c r="U7327" s="372"/>
      <c r="V7327" s="372"/>
    </row>
    <row r="7328" spans="1:22">
      <c r="A7328" s="52"/>
      <c r="B7328" s="50">
        <f t="shared" si="122"/>
        <v>7306</v>
      </c>
      <c r="C7328" s="913"/>
      <c r="D7328" s="913"/>
      <c r="E7328" s="913"/>
      <c r="F7328" s="55"/>
      <c r="L7328" s="372"/>
      <c r="M7328" s="372"/>
      <c r="S7328" s="378"/>
      <c r="T7328" s="372"/>
      <c r="U7328" s="372"/>
      <c r="V7328" s="372"/>
    </row>
    <row r="7329" spans="1:22">
      <c r="A7329" s="52"/>
      <c r="B7329" s="50">
        <f t="shared" si="122"/>
        <v>7307</v>
      </c>
      <c r="C7329" s="913"/>
      <c r="D7329" s="913"/>
      <c r="E7329" s="913"/>
      <c r="F7329" s="55"/>
      <c r="L7329" s="372"/>
      <c r="M7329" s="372"/>
      <c r="S7329" s="378"/>
      <c r="T7329" s="372"/>
      <c r="U7329" s="372"/>
      <c r="V7329" s="372"/>
    </row>
    <row r="7330" spans="1:22">
      <c r="A7330" s="52"/>
      <c r="B7330" s="50">
        <f t="shared" si="122"/>
        <v>7308</v>
      </c>
      <c r="C7330" s="913"/>
      <c r="D7330" s="913"/>
      <c r="E7330" s="913"/>
      <c r="F7330" s="55"/>
      <c r="L7330" s="372"/>
      <c r="M7330" s="372"/>
      <c r="S7330" s="378"/>
      <c r="T7330" s="372"/>
      <c r="U7330" s="372"/>
      <c r="V7330" s="372"/>
    </row>
    <row r="7331" spans="1:22">
      <c r="A7331" s="52"/>
      <c r="B7331" s="50">
        <f t="shared" si="122"/>
        <v>7309</v>
      </c>
      <c r="C7331" s="913"/>
      <c r="D7331" s="913"/>
      <c r="E7331" s="913"/>
      <c r="F7331" s="55"/>
      <c r="L7331" s="372"/>
      <c r="M7331" s="372"/>
      <c r="S7331" s="378"/>
      <c r="T7331" s="372"/>
      <c r="U7331" s="372"/>
      <c r="V7331" s="372"/>
    </row>
    <row r="7332" spans="1:22">
      <c r="A7332" s="52"/>
      <c r="B7332" s="50">
        <f t="shared" si="122"/>
        <v>7310</v>
      </c>
      <c r="C7332" s="913"/>
      <c r="D7332" s="913"/>
      <c r="E7332" s="913"/>
      <c r="F7332" s="55"/>
      <c r="L7332" s="372"/>
      <c r="M7332" s="372"/>
      <c r="S7332" s="378"/>
      <c r="T7332" s="372"/>
      <c r="U7332" s="372"/>
      <c r="V7332" s="372"/>
    </row>
    <row r="7333" spans="1:22">
      <c r="A7333" s="52"/>
      <c r="B7333" s="50">
        <f t="shared" si="122"/>
        <v>7311</v>
      </c>
      <c r="C7333" s="913"/>
      <c r="D7333" s="913"/>
      <c r="E7333" s="913"/>
      <c r="F7333" s="55"/>
      <c r="L7333" s="372"/>
      <c r="M7333" s="372"/>
      <c r="S7333" s="378"/>
      <c r="T7333" s="372"/>
      <c r="U7333" s="372"/>
      <c r="V7333" s="372"/>
    </row>
    <row r="7334" spans="1:22">
      <c r="A7334" s="52"/>
      <c r="B7334" s="50">
        <f t="shared" si="122"/>
        <v>7312</v>
      </c>
      <c r="C7334" s="913"/>
      <c r="D7334" s="913"/>
      <c r="E7334" s="913"/>
      <c r="F7334" s="55"/>
      <c r="L7334" s="372"/>
      <c r="M7334" s="372"/>
      <c r="S7334" s="378"/>
      <c r="T7334" s="372"/>
      <c r="U7334" s="372"/>
      <c r="V7334" s="372"/>
    </row>
    <row r="7335" spans="1:22">
      <c r="A7335" s="52"/>
      <c r="B7335" s="50">
        <f t="shared" si="122"/>
        <v>7313</v>
      </c>
      <c r="C7335" s="913"/>
      <c r="D7335" s="913"/>
      <c r="E7335" s="913"/>
      <c r="F7335" s="55"/>
      <c r="L7335" s="372"/>
      <c r="M7335" s="372"/>
      <c r="S7335" s="378"/>
      <c r="T7335" s="372"/>
      <c r="U7335" s="372"/>
      <c r="V7335" s="372"/>
    </row>
    <row r="7336" spans="1:22">
      <c r="A7336" s="52"/>
      <c r="B7336" s="50">
        <f t="shared" si="122"/>
        <v>7314</v>
      </c>
      <c r="C7336" s="913"/>
      <c r="D7336" s="913"/>
      <c r="E7336" s="913"/>
      <c r="F7336" s="55"/>
      <c r="L7336" s="372"/>
      <c r="M7336" s="372"/>
      <c r="S7336" s="378"/>
      <c r="T7336" s="372"/>
      <c r="U7336" s="372"/>
      <c r="V7336" s="372"/>
    </row>
    <row r="7337" spans="1:22">
      <c r="A7337" s="52"/>
      <c r="B7337" s="50">
        <f t="shared" si="122"/>
        <v>7315</v>
      </c>
      <c r="C7337" s="913"/>
      <c r="D7337" s="913"/>
      <c r="E7337" s="913"/>
      <c r="F7337" s="55"/>
      <c r="L7337" s="372"/>
      <c r="M7337" s="372"/>
      <c r="S7337" s="378"/>
      <c r="T7337" s="372"/>
      <c r="U7337" s="372"/>
      <c r="V7337" s="372"/>
    </row>
    <row r="7338" spans="1:22">
      <c r="A7338" s="52"/>
      <c r="B7338" s="50">
        <f t="shared" si="122"/>
        <v>7316</v>
      </c>
      <c r="C7338" s="913"/>
      <c r="D7338" s="913"/>
      <c r="E7338" s="913"/>
      <c r="F7338" s="55"/>
      <c r="L7338" s="372"/>
      <c r="M7338" s="372"/>
      <c r="S7338" s="378"/>
      <c r="T7338" s="372"/>
      <c r="U7338" s="372"/>
      <c r="V7338" s="372"/>
    </row>
    <row r="7339" spans="1:22">
      <c r="A7339" s="52"/>
      <c r="B7339" s="50">
        <f t="shared" si="122"/>
        <v>7317</v>
      </c>
      <c r="C7339" s="913"/>
      <c r="D7339" s="913"/>
      <c r="E7339" s="913"/>
      <c r="F7339" s="55"/>
      <c r="L7339" s="372"/>
      <c r="M7339" s="372"/>
      <c r="S7339" s="378"/>
      <c r="T7339" s="372"/>
      <c r="U7339" s="372"/>
      <c r="V7339" s="372"/>
    </row>
    <row r="7340" spans="1:22">
      <c r="A7340" s="52"/>
      <c r="B7340" s="50">
        <f t="shared" si="122"/>
        <v>7318</v>
      </c>
      <c r="C7340" s="913"/>
      <c r="D7340" s="913"/>
      <c r="E7340" s="913"/>
      <c r="F7340" s="55"/>
      <c r="L7340" s="372"/>
      <c r="M7340" s="372"/>
      <c r="S7340" s="378"/>
      <c r="T7340" s="372"/>
      <c r="U7340" s="372"/>
      <c r="V7340" s="372"/>
    </row>
    <row r="7341" spans="1:22">
      <c r="A7341" s="52"/>
      <c r="B7341" s="50">
        <f t="shared" si="122"/>
        <v>7319</v>
      </c>
      <c r="C7341" s="913"/>
      <c r="D7341" s="913"/>
      <c r="E7341" s="913"/>
      <c r="F7341" s="55"/>
      <c r="L7341" s="372"/>
      <c r="M7341" s="372"/>
      <c r="S7341" s="378"/>
      <c r="T7341" s="372"/>
      <c r="U7341" s="372"/>
      <c r="V7341" s="372"/>
    </row>
    <row r="7342" spans="1:22">
      <c r="A7342" s="52"/>
      <c r="B7342" s="50">
        <f t="shared" si="122"/>
        <v>7320</v>
      </c>
      <c r="C7342" s="913"/>
      <c r="D7342" s="913"/>
      <c r="E7342" s="913"/>
      <c r="F7342" s="55"/>
      <c r="L7342" s="372"/>
      <c r="M7342" s="372"/>
      <c r="S7342" s="378"/>
      <c r="T7342" s="372"/>
      <c r="U7342" s="372"/>
      <c r="V7342" s="372"/>
    </row>
    <row r="7343" spans="1:22">
      <c r="A7343" s="52"/>
      <c r="B7343" s="50">
        <f t="shared" si="122"/>
        <v>7321</v>
      </c>
      <c r="C7343" s="913"/>
      <c r="D7343" s="913"/>
      <c r="E7343" s="913"/>
      <c r="F7343" s="55"/>
      <c r="L7343" s="372"/>
      <c r="M7343" s="372"/>
      <c r="S7343" s="378"/>
      <c r="T7343" s="372"/>
      <c r="U7343" s="372"/>
      <c r="V7343" s="372"/>
    </row>
    <row r="7344" spans="1:22">
      <c r="A7344" s="52"/>
      <c r="B7344" s="50">
        <f t="shared" si="122"/>
        <v>7322</v>
      </c>
      <c r="C7344" s="913"/>
      <c r="D7344" s="913"/>
      <c r="E7344" s="913"/>
      <c r="F7344" s="55"/>
      <c r="L7344" s="372"/>
      <c r="M7344" s="372"/>
      <c r="S7344" s="378"/>
      <c r="T7344" s="372"/>
      <c r="U7344" s="372"/>
      <c r="V7344" s="372"/>
    </row>
    <row r="7345" spans="1:22">
      <c r="A7345" s="52"/>
      <c r="B7345" s="50">
        <f t="shared" si="122"/>
        <v>7323</v>
      </c>
      <c r="C7345" s="913"/>
      <c r="D7345" s="913"/>
      <c r="E7345" s="913"/>
      <c r="F7345" s="55"/>
      <c r="L7345" s="372"/>
      <c r="M7345" s="372"/>
      <c r="S7345" s="378"/>
      <c r="T7345" s="372"/>
      <c r="U7345" s="372"/>
      <c r="V7345" s="372"/>
    </row>
    <row r="7346" spans="1:22">
      <c r="A7346" s="52"/>
      <c r="B7346" s="50">
        <f t="shared" si="122"/>
        <v>7324</v>
      </c>
      <c r="C7346" s="913"/>
      <c r="D7346" s="913"/>
      <c r="E7346" s="913"/>
      <c r="F7346" s="55"/>
      <c r="L7346" s="372"/>
      <c r="M7346" s="372"/>
      <c r="S7346" s="378"/>
      <c r="T7346" s="372"/>
      <c r="U7346" s="372"/>
      <c r="V7346" s="372"/>
    </row>
    <row r="7347" spans="1:22">
      <c r="A7347" s="52"/>
      <c r="B7347" s="50">
        <f t="shared" si="122"/>
        <v>7325</v>
      </c>
      <c r="C7347" s="913"/>
      <c r="D7347" s="913"/>
      <c r="E7347" s="913"/>
      <c r="F7347" s="55"/>
      <c r="L7347" s="372"/>
      <c r="M7347" s="372"/>
      <c r="S7347" s="378"/>
      <c r="T7347" s="372"/>
      <c r="U7347" s="372"/>
      <c r="V7347" s="372"/>
    </row>
    <row r="7348" spans="1:22">
      <c r="A7348" s="52"/>
      <c r="B7348" s="50">
        <f t="shared" si="122"/>
        <v>7326</v>
      </c>
      <c r="C7348" s="913"/>
      <c r="D7348" s="913"/>
      <c r="E7348" s="913"/>
      <c r="F7348" s="55"/>
      <c r="L7348" s="372"/>
      <c r="M7348" s="372"/>
      <c r="S7348" s="378"/>
      <c r="T7348" s="372"/>
      <c r="U7348" s="372"/>
      <c r="V7348" s="372"/>
    </row>
    <row r="7349" spans="1:22">
      <c r="A7349" s="52"/>
      <c r="B7349" s="50">
        <f t="shared" si="122"/>
        <v>7327</v>
      </c>
      <c r="C7349" s="913"/>
      <c r="D7349" s="913"/>
      <c r="E7349" s="913"/>
      <c r="F7349" s="55"/>
      <c r="L7349" s="372"/>
      <c r="M7349" s="372"/>
      <c r="S7349" s="378"/>
      <c r="T7349" s="372"/>
      <c r="U7349" s="372"/>
      <c r="V7349" s="372"/>
    </row>
    <row r="7350" spans="1:22">
      <c r="A7350" s="52"/>
      <c r="B7350" s="50">
        <f t="shared" si="122"/>
        <v>7328</v>
      </c>
      <c r="C7350" s="913"/>
      <c r="D7350" s="913"/>
      <c r="E7350" s="913"/>
      <c r="F7350" s="55"/>
      <c r="L7350" s="372"/>
      <c r="M7350" s="372"/>
      <c r="S7350" s="378"/>
      <c r="T7350" s="372"/>
      <c r="U7350" s="372"/>
      <c r="V7350" s="372"/>
    </row>
    <row r="7351" spans="1:22">
      <c r="A7351" s="52"/>
      <c r="B7351" s="50">
        <f t="shared" si="122"/>
        <v>7329</v>
      </c>
      <c r="C7351" s="913"/>
      <c r="D7351" s="913"/>
      <c r="E7351" s="913"/>
      <c r="F7351" s="55"/>
      <c r="L7351" s="372"/>
      <c r="M7351" s="372"/>
      <c r="S7351" s="378"/>
      <c r="T7351" s="372"/>
      <c r="U7351" s="372"/>
      <c r="V7351" s="372"/>
    </row>
    <row r="7352" spans="1:22">
      <c r="A7352" s="52"/>
      <c r="B7352" s="50">
        <f t="shared" si="122"/>
        <v>7330</v>
      </c>
      <c r="C7352" s="913"/>
      <c r="D7352" s="913"/>
      <c r="E7352" s="913"/>
      <c r="F7352" s="55"/>
      <c r="L7352" s="372"/>
      <c r="M7352" s="372"/>
      <c r="S7352" s="378"/>
      <c r="T7352" s="372"/>
      <c r="U7352" s="372"/>
      <c r="V7352" s="372"/>
    </row>
    <row r="7353" spans="1:22">
      <c r="A7353" s="52"/>
      <c r="B7353" s="50">
        <f t="shared" si="122"/>
        <v>7331</v>
      </c>
      <c r="C7353" s="913"/>
      <c r="D7353" s="913"/>
      <c r="E7353" s="913"/>
      <c r="F7353" s="55"/>
      <c r="L7353" s="372"/>
      <c r="M7353" s="372"/>
      <c r="S7353" s="378"/>
      <c r="T7353" s="372"/>
      <c r="U7353" s="372"/>
      <c r="V7353" s="372"/>
    </row>
    <row r="7354" spans="1:22">
      <c r="A7354" s="52"/>
      <c r="B7354" s="50">
        <f t="shared" si="122"/>
        <v>7332</v>
      </c>
      <c r="C7354" s="913"/>
      <c r="D7354" s="913"/>
      <c r="E7354" s="913"/>
      <c r="F7354" s="55"/>
      <c r="L7354" s="372"/>
      <c r="M7354" s="372"/>
      <c r="S7354" s="378"/>
      <c r="T7354" s="372"/>
      <c r="U7354" s="372"/>
      <c r="V7354" s="372"/>
    </row>
    <row r="7355" spans="1:22">
      <c r="A7355" s="52"/>
      <c r="B7355" s="50">
        <f t="shared" si="122"/>
        <v>7333</v>
      </c>
      <c r="C7355" s="913"/>
      <c r="D7355" s="913"/>
      <c r="E7355" s="913"/>
      <c r="F7355" s="55"/>
      <c r="L7355" s="372"/>
      <c r="M7355" s="372"/>
      <c r="S7355" s="378"/>
      <c r="T7355" s="372"/>
      <c r="U7355" s="372"/>
      <c r="V7355" s="372"/>
    </row>
    <row r="7356" spans="1:22">
      <c r="A7356" s="52"/>
      <c r="B7356" s="50">
        <f t="shared" si="122"/>
        <v>7334</v>
      </c>
      <c r="C7356" s="913"/>
      <c r="D7356" s="913"/>
      <c r="E7356" s="913"/>
      <c r="F7356" s="55"/>
      <c r="L7356" s="372"/>
      <c r="M7356" s="372"/>
      <c r="S7356" s="378"/>
      <c r="T7356" s="372"/>
      <c r="U7356" s="372"/>
      <c r="V7356" s="372"/>
    </row>
    <row r="7357" spans="1:22">
      <c r="A7357" s="52"/>
      <c r="B7357" s="50">
        <f t="shared" si="122"/>
        <v>7335</v>
      </c>
      <c r="C7357" s="913"/>
      <c r="D7357" s="913"/>
      <c r="E7357" s="913"/>
      <c r="F7357" s="55"/>
      <c r="L7357" s="372"/>
      <c r="M7357" s="372"/>
      <c r="S7357" s="378"/>
      <c r="T7357" s="372"/>
      <c r="U7357" s="372"/>
      <c r="V7357" s="372"/>
    </row>
    <row r="7358" spans="1:22">
      <c r="A7358" s="52"/>
      <c r="B7358" s="50">
        <f t="shared" si="122"/>
        <v>7336</v>
      </c>
      <c r="C7358" s="913"/>
      <c r="D7358" s="913"/>
      <c r="E7358" s="913"/>
      <c r="F7358" s="55"/>
      <c r="L7358" s="372"/>
      <c r="M7358" s="372"/>
      <c r="S7358" s="378"/>
      <c r="T7358" s="372"/>
      <c r="U7358" s="372"/>
      <c r="V7358" s="372"/>
    </row>
    <row r="7359" spans="1:22">
      <c r="A7359" s="52"/>
      <c r="B7359" s="50">
        <f t="shared" si="122"/>
        <v>7337</v>
      </c>
      <c r="C7359" s="913"/>
      <c r="D7359" s="913"/>
      <c r="E7359" s="913"/>
      <c r="F7359" s="55"/>
      <c r="L7359" s="372"/>
      <c r="M7359" s="372"/>
      <c r="S7359" s="378"/>
      <c r="T7359" s="372"/>
      <c r="U7359" s="372"/>
      <c r="V7359" s="372"/>
    </row>
    <row r="7360" spans="1:22">
      <c r="A7360" s="52"/>
      <c r="B7360" s="50">
        <f t="shared" si="122"/>
        <v>7338</v>
      </c>
      <c r="C7360" s="913"/>
      <c r="D7360" s="913"/>
      <c r="E7360" s="913"/>
      <c r="F7360" s="55"/>
      <c r="L7360" s="372"/>
      <c r="M7360" s="372"/>
      <c r="S7360" s="378"/>
      <c r="T7360" s="372"/>
      <c r="U7360" s="372"/>
      <c r="V7360" s="372"/>
    </row>
    <row r="7361" spans="1:22">
      <c r="A7361" s="52"/>
      <c r="B7361" s="50">
        <f t="shared" si="122"/>
        <v>7339</v>
      </c>
      <c r="C7361" s="913"/>
      <c r="D7361" s="913"/>
      <c r="E7361" s="913"/>
      <c r="F7361" s="55"/>
      <c r="L7361" s="372"/>
      <c r="M7361" s="372"/>
      <c r="S7361" s="378"/>
      <c r="T7361" s="372"/>
      <c r="U7361" s="372"/>
      <c r="V7361" s="372"/>
    </row>
    <row r="7362" spans="1:22">
      <c r="A7362" s="52"/>
      <c r="B7362" s="50">
        <f t="shared" si="122"/>
        <v>7340</v>
      </c>
      <c r="C7362" s="913"/>
      <c r="D7362" s="913"/>
      <c r="E7362" s="913"/>
      <c r="F7362" s="55"/>
      <c r="L7362" s="372"/>
      <c r="M7362" s="372"/>
      <c r="S7362" s="378"/>
      <c r="T7362" s="372"/>
      <c r="U7362" s="372"/>
      <c r="V7362" s="372"/>
    </row>
    <row r="7363" spans="1:22">
      <c r="A7363" s="52"/>
      <c r="B7363" s="50">
        <f t="shared" si="122"/>
        <v>7341</v>
      </c>
      <c r="C7363" s="913"/>
      <c r="D7363" s="913"/>
      <c r="E7363" s="913"/>
      <c r="F7363" s="55"/>
      <c r="L7363" s="372"/>
      <c r="M7363" s="372"/>
      <c r="S7363" s="378"/>
      <c r="T7363" s="372"/>
      <c r="U7363" s="372"/>
      <c r="V7363" s="372"/>
    </row>
    <row r="7364" spans="1:22">
      <c r="A7364" s="52"/>
      <c r="B7364" s="50">
        <f t="shared" si="122"/>
        <v>7342</v>
      </c>
      <c r="C7364" s="913"/>
      <c r="D7364" s="913"/>
      <c r="E7364" s="913"/>
      <c r="F7364" s="55"/>
      <c r="L7364" s="372"/>
      <c r="M7364" s="372"/>
      <c r="S7364" s="378"/>
      <c r="T7364" s="372"/>
      <c r="U7364" s="372"/>
      <c r="V7364" s="372"/>
    </row>
    <row r="7365" spans="1:22">
      <c r="A7365" s="52"/>
      <c r="B7365" s="50">
        <f t="shared" si="122"/>
        <v>7343</v>
      </c>
      <c r="C7365" s="913"/>
      <c r="D7365" s="913"/>
      <c r="E7365" s="913"/>
      <c r="F7365" s="55"/>
      <c r="L7365" s="372"/>
      <c r="M7365" s="372"/>
      <c r="S7365" s="378"/>
      <c r="T7365" s="372"/>
      <c r="U7365" s="372"/>
      <c r="V7365" s="372"/>
    </row>
    <row r="7366" spans="1:22">
      <c r="A7366" s="52"/>
      <c r="B7366" s="50">
        <f t="shared" si="122"/>
        <v>7344</v>
      </c>
      <c r="C7366" s="913"/>
      <c r="D7366" s="913"/>
      <c r="E7366" s="913"/>
      <c r="F7366" s="55"/>
      <c r="L7366" s="372"/>
      <c r="M7366" s="372"/>
      <c r="S7366" s="378"/>
      <c r="T7366" s="372"/>
      <c r="U7366" s="372"/>
      <c r="V7366" s="372"/>
    </row>
    <row r="7367" spans="1:22">
      <c r="A7367" s="52"/>
      <c r="B7367" s="50">
        <f t="shared" si="122"/>
        <v>7345</v>
      </c>
      <c r="C7367" s="913"/>
      <c r="D7367" s="913"/>
      <c r="E7367" s="913"/>
      <c r="F7367" s="55"/>
      <c r="L7367" s="372"/>
      <c r="M7367" s="372"/>
      <c r="S7367" s="378"/>
      <c r="T7367" s="372"/>
      <c r="U7367" s="372"/>
      <c r="V7367" s="372"/>
    </row>
    <row r="7368" spans="1:22">
      <c r="A7368" s="52"/>
      <c r="B7368" s="50">
        <f t="shared" si="122"/>
        <v>7346</v>
      </c>
      <c r="C7368" s="913"/>
      <c r="D7368" s="913"/>
      <c r="E7368" s="913"/>
      <c r="F7368" s="55"/>
      <c r="L7368" s="372"/>
      <c r="M7368" s="372"/>
      <c r="S7368" s="378"/>
      <c r="T7368" s="372"/>
      <c r="U7368" s="372"/>
      <c r="V7368" s="372"/>
    </row>
    <row r="7369" spans="1:22">
      <c r="A7369" s="52"/>
      <c r="B7369" s="50">
        <f t="shared" si="122"/>
        <v>7347</v>
      </c>
      <c r="C7369" s="913"/>
      <c r="D7369" s="913"/>
      <c r="E7369" s="913"/>
      <c r="F7369" s="55"/>
      <c r="L7369" s="372"/>
      <c r="M7369" s="372"/>
      <c r="S7369" s="378"/>
      <c r="T7369" s="372"/>
      <c r="U7369" s="372"/>
      <c r="V7369" s="372"/>
    </row>
    <row r="7370" spans="1:22">
      <c r="A7370" s="52"/>
      <c r="B7370" s="50">
        <f t="shared" si="122"/>
        <v>7348</v>
      </c>
      <c r="C7370" s="913"/>
      <c r="D7370" s="913"/>
      <c r="E7370" s="913"/>
      <c r="F7370" s="55"/>
      <c r="L7370" s="372"/>
      <c r="M7370" s="372"/>
      <c r="S7370" s="378"/>
      <c r="T7370" s="372"/>
      <c r="U7370" s="372"/>
      <c r="V7370" s="372"/>
    </row>
    <row r="7371" spans="1:22">
      <c r="A7371" s="52"/>
      <c r="B7371" s="50">
        <f t="shared" si="122"/>
        <v>7349</v>
      </c>
      <c r="C7371" s="913"/>
      <c r="D7371" s="913"/>
      <c r="E7371" s="913"/>
      <c r="F7371" s="55"/>
      <c r="L7371" s="372"/>
      <c r="M7371" s="372"/>
      <c r="S7371" s="378"/>
      <c r="T7371" s="372"/>
      <c r="U7371" s="372"/>
      <c r="V7371" s="372"/>
    </row>
    <row r="7372" spans="1:22">
      <c r="A7372" s="52"/>
      <c r="B7372" s="50">
        <f t="shared" si="122"/>
        <v>7350</v>
      </c>
      <c r="C7372" s="913"/>
      <c r="D7372" s="913"/>
      <c r="E7372" s="913"/>
      <c r="F7372" s="55"/>
      <c r="L7372" s="372"/>
      <c r="M7372" s="372"/>
      <c r="S7372" s="378"/>
      <c r="T7372" s="372"/>
      <c r="U7372" s="372"/>
      <c r="V7372" s="372"/>
    </row>
    <row r="7373" spans="1:22">
      <c r="A7373" s="52"/>
      <c r="B7373" s="50">
        <f t="shared" si="122"/>
        <v>7351</v>
      </c>
      <c r="C7373" s="913"/>
      <c r="D7373" s="913"/>
      <c r="E7373" s="913"/>
      <c r="F7373" s="55"/>
      <c r="L7373" s="372"/>
      <c r="M7373" s="372"/>
      <c r="S7373" s="378"/>
      <c r="T7373" s="372"/>
      <c r="U7373" s="372"/>
      <c r="V7373" s="372"/>
    </row>
    <row r="7374" spans="1:22">
      <c r="A7374" s="52"/>
      <c r="B7374" s="50">
        <f t="shared" si="122"/>
        <v>7352</v>
      </c>
      <c r="C7374" s="913"/>
      <c r="D7374" s="913"/>
      <c r="E7374" s="913"/>
      <c r="F7374" s="55"/>
      <c r="L7374" s="372"/>
      <c r="M7374" s="372"/>
      <c r="S7374" s="378"/>
      <c r="T7374" s="372"/>
      <c r="U7374" s="372"/>
      <c r="V7374" s="372"/>
    </row>
    <row r="7375" spans="1:22">
      <c r="A7375" s="52"/>
      <c r="B7375" s="50">
        <f t="shared" si="122"/>
        <v>7353</v>
      </c>
      <c r="C7375" s="913"/>
      <c r="D7375" s="913"/>
      <c r="E7375" s="913"/>
      <c r="F7375" s="55"/>
      <c r="L7375" s="372"/>
      <c r="M7375" s="372"/>
      <c r="S7375" s="378"/>
      <c r="T7375" s="372"/>
      <c r="U7375" s="372"/>
      <c r="V7375" s="372"/>
    </row>
    <row r="7376" spans="1:22">
      <c r="A7376" s="52"/>
      <c r="B7376" s="50">
        <f t="shared" si="122"/>
        <v>7354</v>
      </c>
      <c r="C7376" s="913"/>
      <c r="D7376" s="913"/>
      <c r="E7376" s="913"/>
      <c r="F7376" s="55"/>
      <c r="L7376" s="372"/>
      <c r="M7376" s="372"/>
      <c r="S7376" s="378"/>
      <c r="T7376" s="372"/>
      <c r="U7376" s="372"/>
      <c r="V7376" s="372"/>
    </row>
    <row r="7377" spans="1:22">
      <c r="A7377" s="52"/>
      <c r="B7377" s="50">
        <f t="shared" si="122"/>
        <v>7355</v>
      </c>
      <c r="C7377" s="913"/>
      <c r="D7377" s="913"/>
      <c r="E7377" s="913"/>
      <c r="F7377" s="55"/>
      <c r="L7377" s="372"/>
      <c r="M7377" s="372"/>
      <c r="S7377" s="378"/>
      <c r="T7377" s="372"/>
      <c r="U7377" s="372"/>
      <c r="V7377" s="372"/>
    </row>
    <row r="7378" spans="1:22">
      <c r="A7378" s="52"/>
      <c r="B7378" s="50">
        <f t="shared" si="122"/>
        <v>7356</v>
      </c>
      <c r="C7378" s="913"/>
      <c r="D7378" s="913"/>
      <c r="E7378" s="913"/>
      <c r="F7378" s="55"/>
      <c r="L7378" s="372"/>
      <c r="M7378" s="372"/>
      <c r="S7378" s="378"/>
      <c r="T7378" s="372"/>
      <c r="U7378" s="372"/>
      <c r="V7378" s="372"/>
    </row>
    <row r="7379" spans="1:22">
      <c r="A7379" s="52"/>
      <c r="B7379" s="50">
        <f t="shared" si="122"/>
        <v>7357</v>
      </c>
      <c r="C7379" s="913"/>
      <c r="D7379" s="913"/>
      <c r="E7379" s="913"/>
      <c r="F7379" s="55"/>
      <c r="L7379" s="372"/>
      <c r="M7379" s="372"/>
      <c r="S7379" s="378"/>
      <c r="T7379" s="372"/>
      <c r="U7379" s="372"/>
      <c r="V7379" s="372"/>
    </row>
    <row r="7380" spans="1:22">
      <c r="A7380" s="52"/>
      <c r="B7380" s="50">
        <f t="shared" si="122"/>
        <v>7358</v>
      </c>
      <c r="C7380" s="913"/>
      <c r="D7380" s="913"/>
      <c r="E7380" s="913"/>
      <c r="F7380" s="55"/>
      <c r="L7380" s="372"/>
      <c r="M7380" s="372"/>
      <c r="S7380" s="378"/>
      <c r="T7380" s="372"/>
      <c r="U7380" s="372"/>
      <c r="V7380" s="372"/>
    </row>
    <row r="7381" spans="1:22">
      <c r="A7381" s="52"/>
      <c r="B7381" s="50">
        <f t="shared" si="122"/>
        <v>7359</v>
      </c>
      <c r="C7381" s="913"/>
      <c r="D7381" s="913"/>
      <c r="E7381" s="913"/>
      <c r="F7381" s="55"/>
      <c r="L7381" s="372"/>
      <c r="M7381" s="372"/>
      <c r="S7381" s="378"/>
      <c r="T7381" s="372"/>
      <c r="U7381" s="372"/>
      <c r="V7381" s="372"/>
    </row>
    <row r="7382" spans="1:22">
      <c r="A7382" s="52"/>
      <c r="B7382" s="50">
        <f t="shared" si="122"/>
        <v>7360</v>
      </c>
      <c r="C7382" s="913"/>
      <c r="D7382" s="913"/>
      <c r="E7382" s="913"/>
      <c r="F7382" s="55"/>
      <c r="L7382" s="372"/>
      <c r="M7382" s="372"/>
      <c r="S7382" s="378"/>
      <c r="T7382" s="372"/>
      <c r="U7382" s="372"/>
      <c r="V7382" s="372"/>
    </row>
    <row r="7383" spans="1:22">
      <c r="A7383" s="52"/>
      <c r="B7383" s="50">
        <f t="shared" si="122"/>
        <v>7361</v>
      </c>
      <c r="C7383" s="913"/>
      <c r="D7383" s="913"/>
      <c r="E7383" s="913"/>
      <c r="F7383" s="55"/>
      <c r="L7383" s="372"/>
      <c r="M7383" s="372"/>
      <c r="S7383" s="378"/>
      <c r="T7383" s="372"/>
      <c r="U7383" s="372"/>
      <c r="V7383" s="372"/>
    </row>
    <row r="7384" spans="1:22">
      <c r="A7384" s="52"/>
      <c r="B7384" s="50">
        <f t="shared" si="122"/>
        <v>7362</v>
      </c>
      <c r="C7384" s="913"/>
      <c r="D7384" s="913"/>
      <c r="E7384" s="913"/>
      <c r="F7384" s="55"/>
      <c r="L7384" s="372"/>
      <c r="M7384" s="372"/>
      <c r="S7384" s="378"/>
      <c r="T7384" s="372"/>
      <c r="U7384" s="372"/>
      <c r="V7384" s="372"/>
    </row>
    <row r="7385" spans="1:22">
      <c r="A7385" s="52"/>
      <c r="B7385" s="50">
        <f t="shared" ref="B7385:B7448" si="123">B7384+1</f>
        <v>7363</v>
      </c>
      <c r="C7385" s="913"/>
      <c r="D7385" s="913"/>
      <c r="E7385" s="913"/>
      <c r="F7385" s="55"/>
      <c r="L7385" s="372"/>
      <c r="M7385" s="372"/>
      <c r="S7385" s="378"/>
      <c r="T7385" s="372"/>
      <c r="U7385" s="372"/>
      <c r="V7385" s="372"/>
    </row>
    <row r="7386" spans="1:22">
      <c r="A7386" s="52"/>
      <c r="B7386" s="50">
        <f t="shared" si="123"/>
        <v>7364</v>
      </c>
      <c r="C7386" s="913"/>
      <c r="D7386" s="913"/>
      <c r="E7386" s="913"/>
      <c r="F7386" s="55"/>
      <c r="L7386" s="372"/>
      <c r="M7386" s="372"/>
      <c r="S7386" s="378"/>
      <c r="T7386" s="372"/>
      <c r="U7386" s="372"/>
      <c r="V7386" s="372"/>
    </row>
    <row r="7387" spans="1:22">
      <c r="A7387" s="52"/>
      <c r="B7387" s="50">
        <f t="shared" si="123"/>
        <v>7365</v>
      </c>
      <c r="C7387" s="913"/>
      <c r="D7387" s="913"/>
      <c r="E7387" s="913"/>
      <c r="F7387" s="55"/>
      <c r="L7387" s="372"/>
      <c r="M7387" s="372"/>
      <c r="S7387" s="378"/>
      <c r="T7387" s="372"/>
      <c r="U7387" s="372"/>
      <c r="V7387" s="372"/>
    </row>
    <row r="7388" spans="1:22">
      <c r="A7388" s="52"/>
      <c r="B7388" s="50">
        <f t="shared" si="123"/>
        <v>7366</v>
      </c>
      <c r="C7388" s="913"/>
      <c r="D7388" s="913"/>
      <c r="E7388" s="913"/>
      <c r="F7388" s="55"/>
      <c r="L7388" s="372"/>
      <c r="M7388" s="372"/>
      <c r="S7388" s="378"/>
      <c r="T7388" s="372"/>
      <c r="U7388" s="372"/>
      <c r="V7388" s="372"/>
    </row>
    <row r="7389" spans="1:22">
      <c r="A7389" s="52"/>
      <c r="B7389" s="50">
        <f t="shared" si="123"/>
        <v>7367</v>
      </c>
      <c r="C7389" s="913"/>
      <c r="D7389" s="913"/>
      <c r="E7389" s="913"/>
      <c r="F7389" s="55"/>
      <c r="L7389" s="372"/>
      <c r="M7389" s="372"/>
      <c r="S7389" s="378"/>
      <c r="T7389" s="372"/>
      <c r="U7389" s="372"/>
      <c r="V7389" s="372"/>
    </row>
    <row r="7390" spans="1:22">
      <c r="A7390" s="52"/>
      <c r="B7390" s="50">
        <f t="shared" si="123"/>
        <v>7368</v>
      </c>
      <c r="C7390" s="913"/>
      <c r="D7390" s="913"/>
      <c r="E7390" s="913"/>
      <c r="F7390" s="55"/>
      <c r="L7390" s="372"/>
      <c r="M7390" s="372"/>
      <c r="S7390" s="378"/>
      <c r="T7390" s="372"/>
      <c r="U7390" s="372"/>
      <c r="V7390" s="372"/>
    </row>
    <row r="7391" spans="1:22">
      <c r="A7391" s="52"/>
      <c r="B7391" s="50">
        <f t="shared" si="123"/>
        <v>7369</v>
      </c>
      <c r="C7391" s="913"/>
      <c r="D7391" s="913"/>
      <c r="E7391" s="913"/>
      <c r="F7391" s="55"/>
      <c r="L7391" s="372"/>
      <c r="M7391" s="372"/>
      <c r="S7391" s="378"/>
      <c r="T7391" s="372"/>
      <c r="U7391" s="372"/>
      <c r="V7391" s="372"/>
    </row>
    <row r="7392" spans="1:22">
      <c r="A7392" s="52"/>
      <c r="B7392" s="50">
        <f t="shared" si="123"/>
        <v>7370</v>
      </c>
      <c r="C7392" s="913"/>
      <c r="D7392" s="913"/>
      <c r="E7392" s="913"/>
      <c r="F7392" s="55"/>
      <c r="L7392" s="372"/>
      <c r="M7392" s="372"/>
      <c r="S7392" s="378"/>
      <c r="T7392" s="372"/>
      <c r="U7392" s="372"/>
      <c r="V7392" s="372"/>
    </row>
    <row r="7393" spans="1:22">
      <c r="A7393" s="52"/>
      <c r="B7393" s="50">
        <f t="shared" si="123"/>
        <v>7371</v>
      </c>
      <c r="C7393" s="913"/>
      <c r="D7393" s="913"/>
      <c r="E7393" s="913"/>
      <c r="F7393" s="55"/>
      <c r="L7393" s="372"/>
      <c r="M7393" s="372"/>
      <c r="S7393" s="378"/>
      <c r="T7393" s="372"/>
      <c r="U7393" s="372"/>
      <c r="V7393" s="372"/>
    </row>
    <row r="7394" spans="1:22">
      <c r="A7394" s="52"/>
      <c r="B7394" s="50">
        <f t="shared" si="123"/>
        <v>7372</v>
      </c>
      <c r="C7394" s="913"/>
      <c r="D7394" s="913"/>
      <c r="E7394" s="913"/>
      <c r="F7394" s="55"/>
      <c r="L7394" s="372"/>
      <c r="M7394" s="372"/>
      <c r="S7394" s="378"/>
      <c r="T7394" s="372"/>
      <c r="U7394" s="372"/>
      <c r="V7394" s="372"/>
    </row>
    <row r="7395" spans="1:22">
      <c r="A7395" s="52"/>
      <c r="B7395" s="50">
        <f t="shared" si="123"/>
        <v>7373</v>
      </c>
      <c r="C7395" s="913"/>
      <c r="D7395" s="913"/>
      <c r="E7395" s="913"/>
      <c r="F7395" s="55"/>
      <c r="L7395" s="372"/>
      <c r="M7395" s="372"/>
      <c r="S7395" s="378"/>
      <c r="T7395" s="372"/>
      <c r="U7395" s="372"/>
      <c r="V7395" s="372"/>
    </row>
    <row r="7396" spans="1:22">
      <c r="A7396" s="52"/>
      <c r="B7396" s="50">
        <f t="shared" si="123"/>
        <v>7374</v>
      </c>
      <c r="C7396" s="913"/>
      <c r="D7396" s="913"/>
      <c r="E7396" s="913"/>
      <c r="F7396" s="55"/>
      <c r="L7396" s="372"/>
      <c r="M7396" s="372"/>
      <c r="S7396" s="378"/>
      <c r="T7396" s="372"/>
      <c r="U7396" s="372"/>
      <c r="V7396" s="372"/>
    </row>
    <row r="7397" spans="1:22">
      <c r="A7397" s="52"/>
      <c r="B7397" s="50">
        <f t="shared" si="123"/>
        <v>7375</v>
      </c>
      <c r="C7397" s="913"/>
      <c r="D7397" s="913"/>
      <c r="E7397" s="913"/>
      <c r="F7397" s="55"/>
      <c r="L7397" s="372"/>
      <c r="M7397" s="372"/>
      <c r="S7397" s="378"/>
      <c r="T7397" s="372"/>
      <c r="U7397" s="372"/>
      <c r="V7397" s="372"/>
    </row>
    <row r="7398" spans="1:22">
      <c r="A7398" s="52"/>
      <c r="B7398" s="50">
        <f t="shared" si="123"/>
        <v>7376</v>
      </c>
      <c r="C7398" s="913"/>
      <c r="D7398" s="913"/>
      <c r="E7398" s="913"/>
      <c r="F7398" s="55"/>
      <c r="L7398" s="372"/>
      <c r="M7398" s="372"/>
      <c r="S7398" s="378"/>
      <c r="T7398" s="372"/>
      <c r="U7398" s="372"/>
      <c r="V7398" s="372"/>
    </row>
    <row r="7399" spans="1:22">
      <c r="A7399" s="52"/>
      <c r="B7399" s="50">
        <f t="shared" si="123"/>
        <v>7377</v>
      </c>
      <c r="C7399" s="913"/>
      <c r="D7399" s="913"/>
      <c r="E7399" s="913"/>
      <c r="F7399" s="55"/>
      <c r="L7399" s="372"/>
      <c r="M7399" s="372"/>
      <c r="S7399" s="378"/>
      <c r="T7399" s="372"/>
      <c r="U7399" s="372"/>
      <c r="V7399" s="372"/>
    </row>
    <row r="7400" spans="1:22">
      <c r="A7400" s="52"/>
      <c r="B7400" s="50">
        <f t="shared" si="123"/>
        <v>7378</v>
      </c>
      <c r="C7400" s="913"/>
      <c r="D7400" s="913"/>
      <c r="E7400" s="913"/>
      <c r="F7400" s="55"/>
      <c r="L7400" s="372"/>
      <c r="M7400" s="372"/>
      <c r="S7400" s="378"/>
      <c r="T7400" s="372"/>
      <c r="U7400" s="372"/>
      <c r="V7400" s="372"/>
    </row>
    <row r="7401" spans="1:22">
      <c r="A7401" s="52"/>
      <c r="B7401" s="50">
        <f t="shared" si="123"/>
        <v>7379</v>
      </c>
      <c r="C7401" s="913"/>
      <c r="D7401" s="913"/>
      <c r="E7401" s="913"/>
      <c r="F7401" s="55"/>
      <c r="L7401" s="372"/>
      <c r="M7401" s="372"/>
      <c r="S7401" s="378"/>
      <c r="T7401" s="372"/>
      <c r="U7401" s="372"/>
      <c r="V7401" s="372"/>
    </row>
    <row r="7402" spans="1:22">
      <c r="A7402" s="52"/>
      <c r="B7402" s="50">
        <f t="shared" si="123"/>
        <v>7380</v>
      </c>
      <c r="C7402" s="913"/>
      <c r="D7402" s="913"/>
      <c r="E7402" s="913"/>
      <c r="F7402" s="55"/>
      <c r="L7402" s="372"/>
      <c r="M7402" s="372"/>
      <c r="S7402" s="378"/>
      <c r="T7402" s="372"/>
      <c r="U7402" s="372"/>
      <c r="V7402" s="372"/>
    </row>
    <row r="7403" spans="1:22">
      <c r="A7403" s="52"/>
      <c r="B7403" s="50">
        <f t="shared" si="123"/>
        <v>7381</v>
      </c>
      <c r="C7403" s="913"/>
      <c r="D7403" s="913"/>
      <c r="E7403" s="913"/>
      <c r="F7403" s="55"/>
      <c r="L7403" s="372"/>
      <c r="M7403" s="372"/>
      <c r="S7403" s="378"/>
      <c r="T7403" s="372"/>
      <c r="U7403" s="372"/>
      <c r="V7403" s="372"/>
    </row>
    <row r="7404" spans="1:22">
      <c r="A7404" s="52"/>
      <c r="B7404" s="50">
        <f t="shared" si="123"/>
        <v>7382</v>
      </c>
      <c r="C7404" s="913"/>
      <c r="D7404" s="913"/>
      <c r="E7404" s="913"/>
      <c r="F7404" s="55"/>
      <c r="L7404" s="372"/>
      <c r="M7404" s="372"/>
      <c r="S7404" s="378"/>
      <c r="T7404" s="372"/>
      <c r="U7404" s="372"/>
      <c r="V7404" s="372"/>
    </row>
    <row r="7405" spans="1:22">
      <c r="A7405" s="52"/>
      <c r="B7405" s="50">
        <f t="shared" si="123"/>
        <v>7383</v>
      </c>
      <c r="C7405" s="913"/>
      <c r="D7405" s="913"/>
      <c r="E7405" s="913"/>
      <c r="F7405" s="55"/>
      <c r="L7405" s="372"/>
      <c r="M7405" s="372"/>
      <c r="S7405" s="378"/>
      <c r="T7405" s="372"/>
      <c r="U7405" s="372"/>
      <c r="V7405" s="372"/>
    </row>
    <row r="7406" spans="1:22">
      <c r="A7406" s="52"/>
      <c r="B7406" s="50">
        <f t="shared" si="123"/>
        <v>7384</v>
      </c>
      <c r="C7406" s="913"/>
      <c r="D7406" s="913"/>
      <c r="E7406" s="913"/>
      <c r="F7406" s="55"/>
      <c r="L7406" s="372"/>
      <c r="M7406" s="372"/>
      <c r="S7406" s="378"/>
      <c r="T7406" s="372"/>
      <c r="U7406" s="372"/>
      <c r="V7406" s="372"/>
    </row>
    <row r="7407" spans="1:22">
      <c r="A7407" s="52"/>
      <c r="B7407" s="50">
        <f t="shared" si="123"/>
        <v>7385</v>
      </c>
      <c r="C7407" s="913"/>
      <c r="D7407" s="913"/>
      <c r="E7407" s="913"/>
      <c r="F7407" s="55"/>
      <c r="L7407" s="372"/>
      <c r="M7407" s="372"/>
      <c r="S7407" s="378"/>
      <c r="T7407" s="372"/>
      <c r="U7407" s="372"/>
      <c r="V7407" s="372"/>
    </row>
    <row r="7408" spans="1:22">
      <c r="A7408" s="52"/>
      <c r="B7408" s="50">
        <f t="shared" si="123"/>
        <v>7386</v>
      </c>
      <c r="C7408" s="913"/>
      <c r="D7408" s="913"/>
      <c r="E7408" s="913"/>
      <c r="F7408" s="55"/>
      <c r="L7408" s="372"/>
      <c r="M7408" s="372"/>
      <c r="S7408" s="378"/>
      <c r="T7408" s="372"/>
      <c r="U7408" s="372"/>
      <c r="V7408" s="372"/>
    </row>
    <row r="7409" spans="1:22">
      <c r="A7409" s="52"/>
      <c r="B7409" s="50">
        <f t="shared" si="123"/>
        <v>7387</v>
      </c>
      <c r="C7409" s="913"/>
      <c r="D7409" s="913"/>
      <c r="E7409" s="913"/>
      <c r="F7409" s="55"/>
      <c r="L7409" s="372"/>
      <c r="M7409" s="372"/>
      <c r="S7409" s="378"/>
      <c r="T7409" s="372"/>
      <c r="U7409" s="372"/>
      <c r="V7409" s="372"/>
    </row>
    <row r="7410" spans="1:22">
      <c r="A7410" s="52"/>
      <c r="B7410" s="50">
        <f t="shared" si="123"/>
        <v>7388</v>
      </c>
      <c r="C7410" s="913"/>
      <c r="D7410" s="913"/>
      <c r="E7410" s="913"/>
      <c r="F7410" s="55"/>
      <c r="L7410" s="372"/>
      <c r="M7410" s="372"/>
      <c r="S7410" s="378"/>
      <c r="T7410" s="372"/>
      <c r="U7410" s="372"/>
      <c r="V7410" s="372"/>
    </row>
    <row r="7411" spans="1:22">
      <c r="A7411" s="52"/>
      <c r="B7411" s="50">
        <f t="shared" si="123"/>
        <v>7389</v>
      </c>
      <c r="C7411" s="913"/>
      <c r="D7411" s="913"/>
      <c r="E7411" s="913"/>
      <c r="F7411" s="55"/>
      <c r="L7411" s="372"/>
      <c r="M7411" s="372"/>
      <c r="S7411" s="378"/>
      <c r="T7411" s="372"/>
      <c r="U7411" s="372"/>
      <c r="V7411" s="372"/>
    </row>
    <row r="7412" spans="1:22">
      <c r="A7412" s="52"/>
      <c r="B7412" s="50">
        <f t="shared" si="123"/>
        <v>7390</v>
      </c>
      <c r="C7412" s="913"/>
      <c r="D7412" s="913"/>
      <c r="E7412" s="913"/>
      <c r="F7412" s="55"/>
      <c r="L7412" s="372"/>
      <c r="M7412" s="372"/>
      <c r="S7412" s="378"/>
      <c r="T7412" s="372"/>
      <c r="U7412" s="372"/>
      <c r="V7412" s="372"/>
    </row>
    <row r="7413" spans="1:22">
      <c r="A7413" s="52"/>
      <c r="B7413" s="50">
        <f t="shared" si="123"/>
        <v>7391</v>
      </c>
      <c r="C7413" s="913"/>
      <c r="D7413" s="913"/>
      <c r="E7413" s="913"/>
      <c r="F7413" s="55"/>
      <c r="L7413" s="372"/>
      <c r="M7413" s="372"/>
      <c r="S7413" s="378"/>
      <c r="T7413" s="372"/>
      <c r="U7413" s="372"/>
      <c r="V7413" s="372"/>
    </row>
    <row r="7414" spans="1:22">
      <c r="A7414" s="52"/>
      <c r="B7414" s="50">
        <f t="shared" si="123"/>
        <v>7392</v>
      </c>
      <c r="C7414" s="913"/>
      <c r="D7414" s="913"/>
      <c r="E7414" s="913"/>
      <c r="F7414" s="55"/>
      <c r="L7414" s="372"/>
      <c r="M7414" s="372"/>
      <c r="S7414" s="378"/>
      <c r="T7414" s="372"/>
      <c r="U7414" s="372"/>
      <c r="V7414" s="372"/>
    </row>
    <row r="7415" spans="1:22">
      <c r="A7415" s="52"/>
      <c r="B7415" s="50">
        <f t="shared" si="123"/>
        <v>7393</v>
      </c>
      <c r="C7415" s="913"/>
      <c r="D7415" s="913"/>
      <c r="E7415" s="913"/>
      <c r="F7415" s="55"/>
      <c r="L7415" s="372"/>
      <c r="M7415" s="372"/>
      <c r="S7415" s="378"/>
      <c r="T7415" s="372"/>
      <c r="U7415" s="372"/>
      <c r="V7415" s="372"/>
    </row>
    <row r="7416" spans="1:22">
      <c r="A7416" s="52"/>
      <c r="B7416" s="50">
        <f t="shared" si="123"/>
        <v>7394</v>
      </c>
      <c r="C7416" s="913"/>
      <c r="D7416" s="913"/>
      <c r="E7416" s="913"/>
      <c r="F7416" s="55"/>
      <c r="L7416" s="372"/>
      <c r="M7416" s="372"/>
      <c r="S7416" s="378"/>
      <c r="T7416" s="372"/>
      <c r="U7416" s="372"/>
      <c r="V7416" s="372"/>
    </row>
    <row r="7417" spans="1:22">
      <c r="A7417" s="52"/>
      <c r="B7417" s="50">
        <f t="shared" si="123"/>
        <v>7395</v>
      </c>
      <c r="C7417" s="913"/>
      <c r="D7417" s="913"/>
      <c r="E7417" s="913"/>
      <c r="F7417" s="55"/>
      <c r="L7417" s="372"/>
      <c r="M7417" s="372"/>
      <c r="S7417" s="378"/>
      <c r="T7417" s="372"/>
      <c r="U7417" s="372"/>
      <c r="V7417" s="372"/>
    </row>
    <row r="7418" spans="1:22">
      <c r="A7418" s="52"/>
      <c r="B7418" s="50">
        <f t="shared" si="123"/>
        <v>7396</v>
      </c>
      <c r="C7418" s="913"/>
      <c r="D7418" s="913"/>
      <c r="E7418" s="913"/>
      <c r="F7418" s="55"/>
      <c r="L7418" s="372"/>
      <c r="M7418" s="372"/>
      <c r="S7418" s="378"/>
      <c r="T7418" s="372"/>
      <c r="U7418" s="372"/>
      <c r="V7418" s="372"/>
    </row>
    <row r="7419" spans="1:22">
      <c r="A7419" s="52"/>
      <c r="B7419" s="50">
        <f t="shared" si="123"/>
        <v>7397</v>
      </c>
      <c r="C7419" s="913"/>
      <c r="D7419" s="913"/>
      <c r="E7419" s="913"/>
      <c r="F7419" s="55"/>
      <c r="L7419" s="372"/>
      <c r="M7419" s="372"/>
      <c r="S7419" s="378"/>
      <c r="T7419" s="372"/>
      <c r="U7419" s="372"/>
      <c r="V7419" s="372"/>
    </row>
    <row r="7420" spans="1:22">
      <c r="A7420" s="52"/>
      <c r="B7420" s="50">
        <f t="shared" si="123"/>
        <v>7398</v>
      </c>
      <c r="C7420" s="913"/>
      <c r="D7420" s="913"/>
      <c r="E7420" s="913"/>
      <c r="F7420" s="55"/>
      <c r="L7420" s="372"/>
      <c r="M7420" s="372"/>
      <c r="S7420" s="378"/>
      <c r="T7420" s="372"/>
      <c r="U7420" s="372"/>
      <c r="V7420" s="372"/>
    </row>
    <row r="7421" spans="1:22">
      <c r="A7421" s="52"/>
      <c r="B7421" s="50">
        <f t="shared" si="123"/>
        <v>7399</v>
      </c>
      <c r="C7421" s="913"/>
      <c r="D7421" s="913"/>
      <c r="E7421" s="913"/>
      <c r="F7421" s="55"/>
      <c r="L7421" s="372"/>
      <c r="M7421" s="372"/>
      <c r="S7421" s="378"/>
      <c r="T7421" s="372"/>
      <c r="U7421" s="372"/>
      <c r="V7421" s="372"/>
    </row>
    <row r="7422" spans="1:22">
      <c r="A7422" s="52"/>
      <c r="B7422" s="50">
        <f t="shared" si="123"/>
        <v>7400</v>
      </c>
      <c r="C7422" s="913"/>
      <c r="D7422" s="913"/>
      <c r="E7422" s="913"/>
      <c r="F7422" s="55"/>
      <c r="L7422" s="372"/>
      <c r="M7422" s="372"/>
      <c r="S7422" s="378"/>
      <c r="T7422" s="372"/>
      <c r="U7422" s="372"/>
      <c r="V7422" s="372"/>
    </row>
    <row r="7423" spans="1:22">
      <c r="A7423" s="52"/>
      <c r="B7423" s="50">
        <f t="shared" si="123"/>
        <v>7401</v>
      </c>
      <c r="C7423" s="913"/>
      <c r="D7423" s="913"/>
      <c r="E7423" s="913"/>
      <c r="F7423" s="55"/>
      <c r="L7423" s="372"/>
      <c r="M7423" s="372"/>
      <c r="S7423" s="378"/>
      <c r="T7423" s="372"/>
      <c r="U7423" s="372"/>
      <c r="V7423" s="372"/>
    </row>
    <row r="7424" spans="1:22">
      <c r="A7424" s="52"/>
      <c r="B7424" s="50">
        <f t="shared" si="123"/>
        <v>7402</v>
      </c>
      <c r="C7424" s="913"/>
      <c r="D7424" s="913"/>
      <c r="E7424" s="913"/>
      <c r="F7424" s="55"/>
      <c r="L7424" s="372"/>
      <c r="M7424" s="372"/>
      <c r="S7424" s="378"/>
      <c r="T7424" s="372"/>
      <c r="U7424" s="372"/>
      <c r="V7424" s="372"/>
    </row>
    <row r="7425" spans="1:22">
      <c r="A7425" s="52"/>
      <c r="B7425" s="50">
        <f t="shared" si="123"/>
        <v>7403</v>
      </c>
      <c r="C7425" s="913"/>
      <c r="D7425" s="913"/>
      <c r="E7425" s="913"/>
      <c r="F7425" s="55"/>
      <c r="L7425" s="372"/>
      <c r="M7425" s="372"/>
      <c r="S7425" s="378"/>
      <c r="T7425" s="372"/>
      <c r="U7425" s="372"/>
      <c r="V7425" s="372"/>
    </row>
    <row r="7426" spans="1:22">
      <c r="A7426" s="52"/>
      <c r="B7426" s="50">
        <f t="shared" si="123"/>
        <v>7404</v>
      </c>
      <c r="C7426" s="913"/>
      <c r="D7426" s="913"/>
      <c r="E7426" s="913"/>
      <c r="F7426" s="55"/>
      <c r="L7426" s="372"/>
      <c r="M7426" s="372"/>
      <c r="S7426" s="378"/>
      <c r="T7426" s="372"/>
      <c r="U7426" s="372"/>
      <c r="V7426" s="372"/>
    </row>
    <row r="7427" spans="1:22">
      <c r="A7427" s="52"/>
      <c r="B7427" s="50">
        <f t="shared" si="123"/>
        <v>7405</v>
      </c>
      <c r="C7427" s="913"/>
      <c r="D7427" s="913"/>
      <c r="E7427" s="913"/>
      <c r="F7427" s="55"/>
      <c r="L7427" s="372"/>
      <c r="M7427" s="372"/>
      <c r="S7427" s="378"/>
      <c r="T7427" s="372"/>
      <c r="U7427" s="372"/>
      <c r="V7427" s="372"/>
    </row>
    <row r="7428" spans="1:22">
      <c r="A7428" s="52"/>
      <c r="B7428" s="50">
        <f t="shared" si="123"/>
        <v>7406</v>
      </c>
      <c r="C7428" s="913"/>
      <c r="D7428" s="913"/>
      <c r="E7428" s="913"/>
      <c r="F7428" s="55"/>
      <c r="L7428" s="372"/>
      <c r="M7428" s="372"/>
      <c r="S7428" s="378"/>
      <c r="T7428" s="372"/>
      <c r="U7428" s="372"/>
      <c r="V7428" s="372"/>
    </row>
    <row r="7429" spans="1:22">
      <c r="A7429" s="52"/>
      <c r="B7429" s="50">
        <f t="shared" si="123"/>
        <v>7407</v>
      </c>
      <c r="C7429" s="913"/>
      <c r="D7429" s="913"/>
      <c r="E7429" s="913"/>
      <c r="F7429" s="55"/>
      <c r="L7429" s="372"/>
      <c r="M7429" s="372"/>
      <c r="S7429" s="378"/>
      <c r="T7429" s="372"/>
      <c r="U7429" s="372"/>
      <c r="V7429" s="372"/>
    </row>
    <row r="7430" spans="1:22">
      <c r="A7430" s="52"/>
      <c r="B7430" s="50">
        <f t="shared" si="123"/>
        <v>7408</v>
      </c>
      <c r="C7430" s="913"/>
      <c r="D7430" s="913"/>
      <c r="E7430" s="913"/>
      <c r="F7430" s="55"/>
      <c r="L7430" s="372"/>
      <c r="M7430" s="372"/>
      <c r="S7430" s="378"/>
      <c r="T7430" s="372"/>
      <c r="U7430" s="372"/>
      <c r="V7430" s="372"/>
    </row>
    <row r="7431" spans="1:22">
      <c r="A7431" s="52"/>
      <c r="B7431" s="50">
        <f t="shared" si="123"/>
        <v>7409</v>
      </c>
      <c r="C7431" s="913"/>
      <c r="D7431" s="913"/>
      <c r="E7431" s="913"/>
      <c r="F7431" s="55"/>
      <c r="L7431" s="372"/>
      <c r="M7431" s="372"/>
      <c r="S7431" s="378"/>
      <c r="T7431" s="372"/>
      <c r="U7431" s="372"/>
      <c r="V7431" s="372"/>
    </row>
    <row r="7432" spans="1:22">
      <c r="A7432" s="52"/>
      <c r="B7432" s="50">
        <f t="shared" si="123"/>
        <v>7410</v>
      </c>
      <c r="C7432" s="913"/>
      <c r="D7432" s="913"/>
      <c r="E7432" s="913"/>
      <c r="F7432" s="55"/>
      <c r="L7432" s="372"/>
      <c r="M7432" s="372"/>
      <c r="S7432" s="378"/>
      <c r="T7432" s="372"/>
      <c r="U7432" s="372"/>
      <c r="V7432" s="372"/>
    </row>
    <row r="7433" spans="1:22">
      <c r="A7433" s="52"/>
      <c r="B7433" s="50">
        <f t="shared" si="123"/>
        <v>7411</v>
      </c>
      <c r="C7433" s="913"/>
      <c r="D7433" s="913"/>
      <c r="E7433" s="913"/>
      <c r="F7433" s="55"/>
      <c r="L7433" s="372"/>
      <c r="M7433" s="372"/>
      <c r="S7433" s="378"/>
      <c r="T7433" s="372"/>
      <c r="U7433" s="372"/>
      <c r="V7433" s="372"/>
    </row>
    <row r="7434" spans="1:22">
      <c r="A7434" s="52"/>
      <c r="B7434" s="50">
        <f t="shared" si="123"/>
        <v>7412</v>
      </c>
      <c r="C7434" s="913"/>
      <c r="D7434" s="913"/>
      <c r="E7434" s="913"/>
      <c r="F7434" s="55"/>
      <c r="L7434" s="372"/>
      <c r="M7434" s="372"/>
      <c r="S7434" s="378"/>
      <c r="T7434" s="372"/>
      <c r="U7434" s="372"/>
      <c r="V7434" s="372"/>
    </row>
    <row r="7435" spans="1:22">
      <c r="A7435" s="52"/>
      <c r="B7435" s="50">
        <f t="shared" si="123"/>
        <v>7413</v>
      </c>
      <c r="C7435" s="913"/>
      <c r="D7435" s="913"/>
      <c r="E7435" s="913"/>
      <c r="F7435" s="55"/>
      <c r="L7435" s="372"/>
      <c r="M7435" s="372"/>
      <c r="S7435" s="378"/>
      <c r="T7435" s="372"/>
      <c r="U7435" s="372"/>
      <c r="V7435" s="372"/>
    </row>
    <row r="7436" spans="1:22">
      <c r="A7436" s="52"/>
      <c r="B7436" s="50">
        <f t="shared" si="123"/>
        <v>7414</v>
      </c>
      <c r="C7436" s="913"/>
      <c r="D7436" s="913"/>
      <c r="E7436" s="913"/>
      <c r="F7436" s="55"/>
      <c r="L7436" s="372"/>
      <c r="M7436" s="372"/>
      <c r="S7436" s="378"/>
      <c r="T7436" s="372"/>
      <c r="U7436" s="372"/>
      <c r="V7436" s="372"/>
    </row>
    <row r="7437" spans="1:22">
      <c r="A7437" s="52"/>
      <c r="B7437" s="50">
        <f t="shared" si="123"/>
        <v>7415</v>
      </c>
      <c r="C7437" s="913"/>
      <c r="D7437" s="913"/>
      <c r="E7437" s="913"/>
      <c r="F7437" s="55"/>
      <c r="L7437" s="372"/>
      <c r="M7437" s="372"/>
      <c r="S7437" s="378"/>
      <c r="T7437" s="372"/>
      <c r="U7437" s="372"/>
      <c r="V7437" s="372"/>
    </row>
    <row r="7438" spans="1:22">
      <c r="A7438" s="52"/>
      <c r="B7438" s="50">
        <f t="shared" si="123"/>
        <v>7416</v>
      </c>
      <c r="C7438" s="913"/>
      <c r="D7438" s="913"/>
      <c r="E7438" s="913"/>
      <c r="F7438" s="55"/>
      <c r="L7438" s="372"/>
      <c r="M7438" s="372"/>
      <c r="S7438" s="378"/>
      <c r="T7438" s="372"/>
      <c r="U7438" s="372"/>
      <c r="V7438" s="372"/>
    </row>
    <row r="7439" spans="1:22">
      <c r="A7439" s="52"/>
      <c r="B7439" s="50">
        <f t="shared" si="123"/>
        <v>7417</v>
      </c>
      <c r="C7439" s="913"/>
      <c r="D7439" s="913"/>
      <c r="E7439" s="913"/>
      <c r="F7439" s="55"/>
      <c r="L7439" s="372"/>
      <c r="M7439" s="372"/>
      <c r="S7439" s="378"/>
      <c r="T7439" s="372"/>
      <c r="U7439" s="372"/>
      <c r="V7439" s="372"/>
    </row>
    <row r="7440" spans="1:22">
      <c r="A7440" s="52"/>
      <c r="B7440" s="50">
        <f t="shared" si="123"/>
        <v>7418</v>
      </c>
      <c r="C7440" s="913"/>
      <c r="D7440" s="913"/>
      <c r="E7440" s="913"/>
      <c r="F7440" s="55"/>
      <c r="L7440" s="372"/>
      <c r="M7440" s="372"/>
      <c r="S7440" s="378"/>
      <c r="T7440" s="372"/>
      <c r="U7440" s="372"/>
      <c r="V7440" s="372"/>
    </row>
    <row r="7441" spans="1:22">
      <c r="A7441" s="52"/>
      <c r="B7441" s="50">
        <f t="shared" si="123"/>
        <v>7419</v>
      </c>
      <c r="C7441" s="913"/>
      <c r="D7441" s="913"/>
      <c r="E7441" s="913"/>
      <c r="F7441" s="55"/>
      <c r="L7441" s="372"/>
      <c r="M7441" s="372"/>
      <c r="S7441" s="378"/>
      <c r="T7441" s="372"/>
      <c r="U7441" s="372"/>
      <c r="V7441" s="372"/>
    </row>
    <row r="7442" spans="1:22">
      <c r="A7442" s="52"/>
      <c r="B7442" s="50">
        <f t="shared" si="123"/>
        <v>7420</v>
      </c>
      <c r="C7442" s="913"/>
      <c r="D7442" s="913"/>
      <c r="E7442" s="913"/>
      <c r="F7442" s="55"/>
      <c r="L7442" s="372"/>
      <c r="M7442" s="372"/>
      <c r="S7442" s="378"/>
      <c r="T7442" s="372"/>
      <c r="U7442" s="372"/>
      <c r="V7442" s="372"/>
    </row>
    <row r="7443" spans="1:22">
      <c r="A7443" s="52"/>
      <c r="B7443" s="50">
        <f t="shared" si="123"/>
        <v>7421</v>
      </c>
      <c r="C7443" s="913"/>
      <c r="D7443" s="913"/>
      <c r="E7443" s="913"/>
      <c r="F7443" s="55"/>
      <c r="L7443" s="372"/>
      <c r="M7443" s="372"/>
      <c r="S7443" s="378"/>
      <c r="T7443" s="372"/>
      <c r="U7443" s="372"/>
      <c r="V7443" s="372"/>
    </row>
    <row r="7444" spans="1:22">
      <c r="A7444" s="52"/>
      <c r="B7444" s="50">
        <f t="shared" si="123"/>
        <v>7422</v>
      </c>
      <c r="C7444" s="913"/>
      <c r="D7444" s="913"/>
      <c r="E7444" s="913"/>
      <c r="F7444" s="55"/>
      <c r="L7444" s="372"/>
      <c r="M7444" s="372"/>
      <c r="S7444" s="378"/>
      <c r="T7444" s="372"/>
      <c r="U7444" s="372"/>
      <c r="V7444" s="372"/>
    </row>
    <row r="7445" spans="1:22">
      <c r="A7445" s="52"/>
      <c r="B7445" s="50">
        <f t="shared" si="123"/>
        <v>7423</v>
      </c>
      <c r="C7445" s="913"/>
      <c r="D7445" s="913"/>
      <c r="E7445" s="913"/>
      <c r="F7445" s="55"/>
      <c r="L7445" s="372"/>
      <c r="M7445" s="372"/>
      <c r="S7445" s="378"/>
      <c r="T7445" s="372"/>
      <c r="U7445" s="372"/>
      <c r="V7445" s="372"/>
    </row>
    <row r="7446" spans="1:22">
      <c r="A7446" s="52"/>
      <c r="B7446" s="50">
        <f t="shared" si="123"/>
        <v>7424</v>
      </c>
      <c r="C7446" s="913"/>
      <c r="D7446" s="913"/>
      <c r="E7446" s="913"/>
      <c r="F7446" s="55"/>
      <c r="L7446" s="372"/>
      <c r="M7446" s="372"/>
      <c r="S7446" s="378"/>
      <c r="T7446" s="372"/>
      <c r="U7446" s="372"/>
      <c r="V7446" s="372"/>
    </row>
    <row r="7447" spans="1:22">
      <c r="A7447" s="52"/>
      <c r="B7447" s="50">
        <f t="shared" si="123"/>
        <v>7425</v>
      </c>
      <c r="C7447" s="913"/>
      <c r="D7447" s="913"/>
      <c r="E7447" s="913"/>
      <c r="F7447" s="55"/>
      <c r="L7447" s="372"/>
      <c r="M7447" s="372"/>
      <c r="S7447" s="378"/>
      <c r="T7447" s="372"/>
      <c r="U7447" s="372"/>
      <c r="V7447" s="372"/>
    </row>
    <row r="7448" spans="1:22">
      <c r="A7448" s="52"/>
      <c r="B7448" s="50">
        <f t="shared" si="123"/>
        <v>7426</v>
      </c>
      <c r="C7448" s="913"/>
      <c r="D7448" s="913"/>
      <c r="E7448" s="913"/>
      <c r="F7448" s="55"/>
      <c r="L7448" s="372"/>
      <c r="M7448" s="372"/>
      <c r="S7448" s="378"/>
      <c r="T7448" s="372"/>
      <c r="U7448" s="372"/>
      <c r="V7448" s="372"/>
    </row>
    <row r="7449" spans="1:22">
      <c r="A7449" s="52"/>
      <c r="B7449" s="50">
        <f t="shared" ref="B7449:B7512" si="124">B7448+1</f>
        <v>7427</v>
      </c>
      <c r="C7449" s="913"/>
      <c r="D7449" s="913"/>
      <c r="E7449" s="913"/>
      <c r="F7449" s="55"/>
      <c r="L7449" s="372"/>
      <c r="M7449" s="372"/>
      <c r="S7449" s="378"/>
      <c r="T7449" s="372"/>
      <c r="U7449" s="372"/>
      <c r="V7449" s="372"/>
    </row>
    <row r="7450" spans="1:22">
      <c r="A7450" s="52"/>
      <c r="B7450" s="50">
        <f t="shared" si="124"/>
        <v>7428</v>
      </c>
      <c r="C7450" s="913"/>
      <c r="D7450" s="913"/>
      <c r="E7450" s="913"/>
      <c r="F7450" s="55"/>
      <c r="L7450" s="372"/>
      <c r="M7450" s="372"/>
      <c r="S7450" s="378"/>
      <c r="T7450" s="372"/>
      <c r="U7450" s="372"/>
      <c r="V7450" s="372"/>
    </row>
    <row r="7451" spans="1:22">
      <c r="A7451" s="52"/>
      <c r="B7451" s="50">
        <f t="shared" si="124"/>
        <v>7429</v>
      </c>
      <c r="C7451" s="913"/>
      <c r="D7451" s="913"/>
      <c r="E7451" s="913"/>
      <c r="F7451" s="55"/>
      <c r="L7451" s="372"/>
      <c r="M7451" s="372"/>
      <c r="S7451" s="378"/>
      <c r="T7451" s="372"/>
      <c r="U7451" s="372"/>
      <c r="V7451" s="372"/>
    </row>
    <row r="7452" spans="1:22">
      <c r="A7452" s="52"/>
      <c r="B7452" s="50">
        <f t="shared" si="124"/>
        <v>7430</v>
      </c>
      <c r="C7452" s="913"/>
      <c r="D7452" s="913"/>
      <c r="E7452" s="913"/>
      <c r="F7452" s="55"/>
      <c r="L7452" s="372"/>
      <c r="M7452" s="372"/>
      <c r="S7452" s="378"/>
      <c r="T7452" s="372"/>
      <c r="U7452" s="372"/>
      <c r="V7452" s="372"/>
    </row>
    <row r="7453" spans="1:22">
      <c r="A7453" s="52"/>
      <c r="B7453" s="50">
        <f t="shared" si="124"/>
        <v>7431</v>
      </c>
      <c r="C7453" s="913"/>
      <c r="D7453" s="913"/>
      <c r="E7453" s="913"/>
      <c r="F7453" s="55"/>
      <c r="L7453" s="372"/>
      <c r="M7453" s="372"/>
      <c r="S7453" s="378"/>
      <c r="T7453" s="372"/>
      <c r="U7453" s="372"/>
      <c r="V7453" s="372"/>
    </row>
    <row r="7454" spans="1:22">
      <c r="A7454" s="52"/>
      <c r="B7454" s="50">
        <f t="shared" si="124"/>
        <v>7432</v>
      </c>
      <c r="C7454" s="913"/>
      <c r="D7454" s="913"/>
      <c r="E7454" s="913"/>
      <c r="F7454" s="55"/>
      <c r="L7454" s="372"/>
      <c r="M7454" s="372"/>
      <c r="S7454" s="378"/>
      <c r="T7454" s="372"/>
      <c r="U7454" s="372"/>
      <c r="V7454" s="372"/>
    </row>
    <row r="7455" spans="1:22">
      <c r="A7455" s="52"/>
      <c r="B7455" s="50">
        <f t="shared" si="124"/>
        <v>7433</v>
      </c>
      <c r="C7455" s="913"/>
      <c r="D7455" s="913"/>
      <c r="E7455" s="913"/>
      <c r="F7455" s="55"/>
      <c r="L7455" s="372"/>
      <c r="M7455" s="372"/>
      <c r="S7455" s="378"/>
      <c r="T7455" s="372"/>
      <c r="U7455" s="372"/>
      <c r="V7455" s="372"/>
    </row>
    <row r="7456" spans="1:22">
      <c r="A7456" s="52"/>
      <c r="B7456" s="50">
        <f t="shared" si="124"/>
        <v>7434</v>
      </c>
      <c r="C7456" s="913"/>
      <c r="D7456" s="913"/>
      <c r="E7456" s="913"/>
      <c r="F7456" s="55"/>
      <c r="L7456" s="372"/>
      <c r="M7456" s="372"/>
      <c r="S7456" s="378"/>
      <c r="T7456" s="372"/>
      <c r="U7456" s="372"/>
      <c r="V7456" s="372"/>
    </row>
    <row r="7457" spans="1:22">
      <c r="A7457" s="52"/>
      <c r="B7457" s="50">
        <f t="shared" si="124"/>
        <v>7435</v>
      </c>
      <c r="C7457" s="913"/>
      <c r="D7457" s="913"/>
      <c r="E7457" s="913"/>
      <c r="F7457" s="55"/>
      <c r="L7457" s="372"/>
      <c r="M7457" s="372"/>
      <c r="S7457" s="378"/>
      <c r="T7457" s="372"/>
      <c r="U7457" s="372"/>
      <c r="V7457" s="372"/>
    </row>
    <row r="7458" spans="1:22">
      <c r="A7458" s="52"/>
      <c r="B7458" s="50">
        <f t="shared" si="124"/>
        <v>7436</v>
      </c>
      <c r="C7458" s="913"/>
      <c r="D7458" s="913"/>
      <c r="E7458" s="913"/>
      <c r="F7458" s="55"/>
      <c r="L7458" s="372"/>
      <c r="M7458" s="372"/>
      <c r="S7458" s="378"/>
      <c r="T7458" s="372"/>
      <c r="U7458" s="372"/>
      <c r="V7458" s="372"/>
    </row>
    <row r="7459" spans="1:22">
      <c r="A7459" s="52"/>
      <c r="B7459" s="50">
        <f t="shared" si="124"/>
        <v>7437</v>
      </c>
      <c r="C7459" s="913"/>
      <c r="D7459" s="913"/>
      <c r="E7459" s="913"/>
      <c r="F7459" s="55"/>
      <c r="L7459" s="372"/>
      <c r="M7459" s="372"/>
      <c r="S7459" s="378"/>
      <c r="T7459" s="372"/>
      <c r="U7459" s="372"/>
      <c r="V7459" s="372"/>
    </row>
    <row r="7460" spans="1:22">
      <c r="A7460" s="52"/>
      <c r="B7460" s="50">
        <f t="shared" si="124"/>
        <v>7438</v>
      </c>
      <c r="C7460" s="913"/>
      <c r="D7460" s="913"/>
      <c r="E7460" s="913"/>
      <c r="F7460" s="55"/>
      <c r="L7460" s="372"/>
      <c r="M7460" s="372"/>
      <c r="S7460" s="378"/>
      <c r="T7460" s="372"/>
      <c r="U7460" s="372"/>
      <c r="V7460" s="372"/>
    </row>
    <row r="7461" spans="1:22">
      <c r="A7461" s="52"/>
      <c r="B7461" s="50">
        <f t="shared" si="124"/>
        <v>7439</v>
      </c>
      <c r="C7461" s="913"/>
      <c r="D7461" s="913"/>
      <c r="E7461" s="913"/>
      <c r="F7461" s="55"/>
      <c r="L7461" s="372"/>
      <c r="M7461" s="372"/>
      <c r="S7461" s="378"/>
      <c r="T7461" s="372"/>
      <c r="U7461" s="372"/>
      <c r="V7461" s="372"/>
    </row>
    <row r="7462" spans="1:22">
      <c r="A7462" s="52"/>
      <c r="B7462" s="50">
        <f t="shared" si="124"/>
        <v>7440</v>
      </c>
      <c r="C7462" s="913"/>
      <c r="D7462" s="913"/>
      <c r="E7462" s="913"/>
      <c r="F7462" s="55"/>
      <c r="L7462" s="372"/>
      <c r="M7462" s="372"/>
      <c r="S7462" s="378"/>
      <c r="T7462" s="372"/>
      <c r="U7462" s="372"/>
      <c r="V7462" s="372"/>
    </row>
    <row r="7463" spans="1:22">
      <c r="A7463" s="52"/>
      <c r="B7463" s="50">
        <f t="shared" si="124"/>
        <v>7441</v>
      </c>
      <c r="C7463" s="913"/>
      <c r="D7463" s="913"/>
      <c r="E7463" s="913"/>
      <c r="F7463" s="55"/>
      <c r="L7463" s="372"/>
      <c r="M7463" s="372"/>
      <c r="S7463" s="378"/>
      <c r="T7463" s="372"/>
      <c r="U7463" s="372"/>
      <c r="V7463" s="372"/>
    </row>
    <row r="7464" spans="1:22">
      <c r="A7464" s="52"/>
      <c r="B7464" s="50">
        <f t="shared" si="124"/>
        <v>7442</v>
      </c>
      <c r="C7464" s="913"/>
      <c r="D7464" s="913"/>
      <c r="E7464" s="913"/>
      <c r="F7464" s="55"/>
      <c r="L7464" s="372"/>
      <c r="M7464" s="372"/>
      <c r="S7464" s="378"/>
      <c r="T7464" s="372"/>
      <c r="U7464" s="372"/>
      <c r="V7464" s="372"/>
    </row>
    <row r="7465" spans="1:22">
      <c r="A7465" s="52"/>
      <c r="B7465" s="50">
        <f t="shared" si="124"/>
        <v>7443</v>
      </c>
      <c r="C7465" s="913"/>
      <c r="D7465" s="913"/>
      <c r="E7465" s="913"/>
      <c r="F7465" s="55"/>
      <c r="L7465" s="372"/>
      <c r="M7465" s="372"/>
      <c r="S7465" s="378"/>
      <c r="T7465" s="372"/>
      <c r="U7465" s="372"/>
      <c r="V7465" s="372"/>
    </row>
    <row r="7466" spans="1:22">
      <c r="A7466" s="52"/>
      <c r="B7466" s="50">
        <f t="shared" si="124"/>
        <v>7444</v>
      </c>
      <c r="C7466" s="913"/>
      <c r="D7466" s="913"/>
      <c r="E7466" s="913"/>
      <c r="F7466" s="55"/>
      <c r="L7466" s="372"/>
      <c r="M7466" s="372"/>
      <c r="S7466" s="378"/>
      <c r="T7466" s="372"/>
      <c r="U7466" s="372"/>
      <c r="V7466" s="372"/>
    </row>
    <row r="7467" spans="1:22">
      <c r="A7467" s="52"/>
      <c r="B7467" s="50">
        <f t="shared" si="124"/>
        <v>7445</v>
      </c>
      <c r="C7467" s="913"/>
      <c r="D7467" s="913"/>
      <c r="E7467" s="913"/>
      <c r="F7467" s="55"/>
      <c r="L7467" s="372"/>
      <c r="M7467" s="372"/>
      <c r="S7467" s="378"/>
      <c r="T7467" s="372"/>
      <c r="U7467" s="372"/>
      <c r="V7467" s="372"/>
    </row>
    <row r="7468" spans="1:22">
      <c r="A7468" s="52"/>
      <c r="B7468" s="50">
        <f t="shared" si="124"/>
        <v>7446</v>
      </c>
      <c r="C7468" s="913"/>
      <c r="D7468" s="913"/>
      <c r="E7468" s="913"/>
      <c r="F7468" s="55"/>
      <c r="L7468" s="372"/>
      <c r="M7468" s="372"/>
      <c r="S7468" s="378"/>
      <c r="T7468" s="372"/>
      <c r="U7468" s="372"/>
      <c r="V7468" s="372"/>
    </row>
    <row r="7469" spans="1:22">
      <c r="A7469" s="52"/>
      <c r="B7469" s="50">
        <f t="shared" si="124"/>
        <v>7447</v>
      </c>
      <c r="C7469" s="913"/>
      <c r="D7469" s="913"/>
      <c r="E7469" s="913"/>
      <c r="F7469" s="55"/>
      <c r="L7469" s="372"/>
      <c r="M7469" s="372"/>
      <c r="S7469" s="378"/>
      <c r="T7469" s="372"/>
      <c r="U7469" s="372"/>
      <c r="V7469" s="372"/>
    </row>
    <row r="7470" spans="1:22">
      <c r="A7470" s="52"/>
      <c r="B7470" s="50">
        <f t="shared" si="124"/>
        <v>7448</v>
      </c>
      <c r="C7470" s="913"/>
      <c r="D7470" s="913"/>
      <c r="E7470" s="913"/>
      <c r="F7470" s="55"/>
      <c r="L7470" s="372"/>
      <c r="M7470" s="372"/>
      <c r="S7470" s="378"/>
      <c r="T7470" s="372"/>
      <c r="U7470" s="372"/>
      <c r="V7470" s="372"/>
    </row>
    <row r="7471" spans="1:22">
      <c r="A7471" s="52"/>
      <c r="B7471" s="50">
        <f t="shared" si="124"/>
        <v>7449</v>
      </c>
      <c r="C7471" s="913"/>
      <c r="D7471" s="913"/>
      <c r="E7471" s="913"/>
      <c r="F7471" s="55"/>
      <c r="L7471" s="372"/>
      <c r="M7471" s="372"/>
      <c r="S7471" s="378"/>
      <c r="T7471" s="372"/>
      <c r="U7471" s="372"/>
      <c r="V7471" s="372"/>
    </row>
    <row r="7472" spans="1:22">
      <c r="A7472" s="52"/>
      <c r="B7472" s="50">
        <f t="shared" si="124"/>
        <v>7450</v>
      </c>
      <c r="C7472" s="913"/>
      <c r="D7472" s="913"/>
      <c r="E7472" s="913"/>
      <c r="F7472" s="55"/>
      <c r="L7472" s="372"/>
      <c r="M7472" s="372"/>
      <c r="S7472" s="378"/>
      <c r="T7472" s="372"/>
      <c r="U7472" s="372"/>
      <c r="V7472" s="372"/>
    </row>
    <row r="7473" spans="1:22">
      <c r="A7473" s="52"/>
      <c r="B7473" s="50">
        <f t="shared" si="124"/>
        <v>7451</v>
      </c>
      <c r="C7473" s="913"/>
      <c r="D7473" s="913"/>
      <c r="E7473" s="913"/>
      <c r="F7473" s="55"/>
      <c r="L7473" s="372"/>
      <c r="M7473" s="372"/>
      <c r="S7473" s="378"/>
      <c r="T7473" s="372"/>
      <c r="U7473" s="372"/>
      <c r="V7473" s="372"/>
    </row>
    <row r="7474" spans="1:22">
      <c r="A7474" s="52"/>
      <c r="B7474" s="50">
        <f t="shared" si="124"/>
        <v>7452</v>
      </c>
      <c r="C7474" s="913"/>
      <c r="D7474" s="913"/>
      <c r="E7474" s="913"/>
      <c r="F7474" s="55"/>
      <c r="L7474" s="372"/>
      <c r="M7474" s="372"/>
      <c r="S7474" s="378"/>
      <c r="T7474" s="372"/>
      <c r="U7474" s="372"/>
      <c r="V7474" s="372"/>
    </row>
    <row r="7475" spans="1:22">
      <c r="A7475" s="52"/>
      <c r="B7475" s="50">
        <f t="shared" si="124"/>
        <v>7453</v>
      </c>
      <c r="C7475" s="913"/>
      <c r="D7475" s="913"/>
      <c r="E7475" s="913"/>
      <c r="F7475" s="55"/>
      <c r="L7475" s="372"/>
      <c r="M7475" s="372"/>
      <c r="S7475" s="378"/>
      <c r="T7475" s="372"/>
      <c r="U7475" s="372"/>
      <c r="V7475" s="372"/>
    </row>
    <row r="7476" spans="1:22">
      <c r="A7476" s="52"/>
      <c r="B7476" s="50">
        <f t="shared" si="124"/>
        <v>7454</v>
      </c>
      <c r="C7476" s="913"/>
      <c r="D7476" s="913"/>
      <c r="E7476" s="913"/>
      <c r="F7476" s="55"/>
      <c r="L7476" s="372"/>
      <c r="M7476" s="372"/>
      <c r="S7476" s="378"/>
      <c r="T7476" s="372"/>
      <c r="U7476" s="372"/>
      <c r="V7476" s="372"/>
    </row>
    <row r="7477" spans="1:22">
      <c r="A7477" s="52"/>
      <c r="B7477" s="50">
        <f t="shared" si="124"/>
        <v>7455</v>
      </c>
      <c r="C7477" s="913"/>
      <c r="D7477" s="913"/>
      <c r="E7477" s="913"/>
      <c r="F7477" s="55"/>
      <c r="L7477" s="372"/>
      <c r="M7477" s="372"/>
      <c r="S7477" s="378"/>
      <c r="T7477" s="372"/>
      <c r="U7477" s="372"/>
      <c r="V7477" s="372"/>
    </row>
    <row r="7478" spans="1:22">
      <c r="A7478" s="52"/>
      <c r="B7478" s="50">
        <f t="shared" si="124"/>
        <v>7456</v>
      </c>
      <c r="C7478" s="913"/>
      <c r="D7478" s="913"/>
      <c r="E7478" s="913"/>
      <c r="F7478" s="55"/>
      <c r="L7478" s="372"/>
      <c r="M7478" s="372"/>
      <c r="S7478" s="378"/>
      <c r="T7478" s="372"/>
      <c r="U7478" s="372"/>
      <c r="V7478" s="372"/>
    </row>
    <row r="7479" spans="1:22">
      <c r="A7479" s="52"/>
      <c r="B7479" s="50">
        <f t="shared" si="124"/>
        <v>7457</v>
      </c>
      <c r="C7479" s="913"/>
      <c r="D7479" s="913"/>
      <c r="E7479" s="913"/>
      <c r="F7479" s="55"/>
      <c r="L7479" s="372"/>
      <c r="M7479" s="372"/>
      <c r="S7479" s="378"/>
      <c r="T7479" s="372"/>
      <c r="U7479" s="372"/>
      <c r="V7479" s="372"/>
    </row>
    <row r="7480" spans="1:22">
      <c r="A7480" s="52"/>
      <c r="B7480" s="50">
        <f t="shared" si="124"/>
        <v>7458</v>
      </c>
      <c r="C7480" s="913"/>
      <c r="D7480" s="913"/>
      <c r="E7480" s="913"/>
      <c r="F7480" s="55"/>
      <c r="L7480" s="372"/>
      <c r="M7480" s="372"/>
      <c r="S7480" s="378"/>
      <c r="T7480" s="372"/>
      <c r="U7480" s="372"/>
      <c r="V7480" s="372"/>
    </row>
    <row r="7481" spans="1:22">
      <c r="A7481" s="52"/>
      <c r="B7481" s="50">
        <f t="shared" si="124"/>
        <v>7459</v>
      </c>
      <c r="C7481" s="913"/>
      <c r="D7481" s="913"/>
      <c r="E7481" s="913"/>
      <c r="F7481" s="55"/>
      <c r="L7481" s="372"/>
      <c r="M7481" s="372"/>
      <c r="S7481" s="378"/>
      <c r="T7481" s="372"/>
      <c r="U7481" s="372"/>
      <c r="V7481" s="372"/>
    </row>
    <row r="7482" spans="1:22">
      <c r="A7482" s="52"/>
      <c r="B7482" s="50">
        <f t="shared" si="124"/>
        <v>7460</v>
      </c>
      <c r="C7482" s="913"/>
      <c r="D7482" s="913"/>
      <c r="E7482" s="913"/>
      <c r="F7482" s="55"/>
      <c r="L7482" s="372"/>
      <c r="M7482" s="372"/>
      <c r="S7482" s="378"/>
      <c r="T7482" s="372"/>
      <c r="U7482" s="372"/>
      <c r="V7482" s="372"/>
    </row>
    <row r="7483" spans="1:22">
      <c r="A7483" s="52"/>
      <c r="B7483" s="50">
        <f t="shared" si="124"/>
        <v>7461</v>
      </c>
      <c r="C7483" s="913"/>
      <c r="D7483" s="913"/>
      <c r="E7483" s="913"/>
      <c r="F7483" s="55"/>
      <c r="L7483" s="372"/>
      <c r="M7483" s="372"/>
      <c r="S7483" s="378"/>
      <c r="T7483" s="372"/>
      <c r="U7483" s="372"/>
      <c r="V7483" s="372"/>
    </row>
    <row r="7484" spans="1:22">
      <c r="A7484" s="52"/>
      <c r="B7484" s="50">
        <f t="shared" si="124"/>
        <v>7462</v>
      </c>
      <c r="C7484" s="913"/>
      <c r="D7484" s="913"/>
      <c r="E7484" s="913"/>
      <c r="F7484" s="55"/>
      <c r="L7484" s="372"/>
      <c r="M7484" s="372"/>
      <c r="S7484" s="378"/>
      <c r="T7484" s="372"/>
      <c r="U7484" s="372"/>
      <c r="V7484" s="372"/>
    </row>
    <row r="7485" spans="1:22">
      <c r="A7485" s="52"/>
      <c r="B7485" s="50">
        <f t="shared" si="124"/>
        <v>7463</v>
      </c>
      <c r="C7485" s="913"/>
      <c r="D7485" s="913"/>
      <c r="E7485" s="913"/>
      <c r="F7485" s="55"/>
      <c r="L7485" s="372"/>
      <c r="M7485" s="372"/>
      <c r="S7485" s="378"/>
      <c r="T7485" s="372"/>
      <c r="U7485" s="372"/>
      <c r="V7485" s="372"/>
    </row>
    <row r="7486" spans="1:22">
      <c r="A7486" s="52"/>
      <c r="B7486" s="50">
        <f t="shared" si="124"/>
        <v>7464</v>
      </c>
      <c r="C7486" s="913"/>
      <c r="D7486" s="913"/>
      <c r="E7486" s="913"/>
      <c r="F7486" s="55"/>
      <c r="L7486" s="372"/>
      <c r="M7486" s="372"/>
      <c r="S7486" s="378"/>
      <c r="T7486" s="372"/>
      <c r="U7486" s="372"/>
      <c r="V7486" s="372"/>
    </row>
    <row r="7487" spans="1:22">
      <c r="A7487" s="52"/>
      <c r="B7487" s="50">
        <f t="shared" si="124"/>
        <v>7465</v>
      </c>
      <c r="C7487" s="913"/>
      <c r="D7487" s="913"/>
      <c r="E7487" s="913"/>
      <c r="F7487" s="55"/>
      <c r="L7487" s="372"/>
      <c r="M7487" s="372"/>
      <c r="S7487" s="378"/>
      <c r="T7487" s="372"/>
      <c r="U7487" s="372"/>
      <c r="V7487" s="372"/>
    </row>
    <row r="7488" spans="1:22">
      <c r="A7488" s="52"/>
      <c r="B7488" s="50">
        <f t="shared" si="124"/>
        <v>7466</v>
      </c>
      <c r="C7488" s="913"/>
      <c r="D7488" s="913"/>
      <c r="E7488" s="913"/>
      <c r="F7488" s="55"/>
      <c r="L7488" s="372"/>
      <c r="M7488" s="372"/>
      <c r="S7488" s="378"/>
      <c r="T7488" s="372"/>
      <c r="U7488" s="372"/>
      <c r="V7488" s="372"/>
    </row>
    <row r="7489" spans="1:22">
      <c r="A7489" s="52"/>
      <c r="B7489" s="50">
        <f t="shared" si="124"/>
        <v>7467</v>
      </c>
      <c r="C7489" s="913"/>
      <c r="D7489" s="913"/>
      <c r="E7489" s="913"/>
      <c r="F7489" s="55"/>
      <c r="L7489" s="372"/>
      <c r="M7489" s="372"/>
      <c r="S7489" s="378"/>
      <c r="T7489" s="372"/>
      <c r="U7489" s="372"/>
      <c r="V7489" s="372"/>
    </row>
    <row r="7490" spans="1:22">
      <c r="A7490" s="52"/>
      <c r="B7490" s="50">
        <f t="shared" si="124"/>
        <v>7468</v>
      </c>
      <c r="C7490" s="913"/>
      <c r="D7490" s="913"/>
      <c r="E7490" s="913"/>
      <c r="F7490" s="55"/>
      <c r="L7490" s="372"/>
      <c r="M7490" s="372"/>
      <c r="S7490" s="378"/>
      <c r="T7490" s="372"/>
      <c r="U7490" s="372"/>
      <c r="V7490" s="372"/>
    </row>
    <row r="7491" spans="1:22">
      <c r="A7491" s="52"/>
      <c r="B7491" s="50">
        <f t="shared" si="124"/>
        <v>7469</v>
      </c>
      <c r="C7491" s="913"/>
      <c r="D7491" s="913"/>
      <c r="E7491" s="913"/>
      <c r="F7491" s="55"/>
      <c r="L7491" s="372"/>
      <c r="M7491" s="372"/>
      <c r="S7491" s="378"/>
      <c r="T7491" s="372"/>
      <c r="U7491" s="372"/>
      <c r="V7491" s="372"/>
    </row>
    <row r="7492" spans="1:22">
      <c r="A7492" s="52"/>
      <c r="B7492" s="50">
        <f t="shared" si="124"/>
        <v>7470</v>
      </c>
      <c r="C7492" s="913"/>
      <c r="D7492" s="913"/>
      <c r="E7492" s="913"/>
      <c r="F7492" s="55"/>
      <c r="L7492" s="372"/>
      <c r="M7492" s="372"/>
      <c r="S7492" s="378"/>
      <c r="T7492" s="372"/>
      <c r="U7492" s="372"/>
      <c r="V7492" s="372"/>
    </row>
    <row r="7493" spans="1:22">
      <c r="A7493" s="52"/>
      <c r="B7493" s="50">
        <f t="shared" si="124"/>
        <v>7471</v>
      </c>
      <c r="C7493" s="913"/>
      <c r="D7493" s="913"/>
      <c r="E7493" s="913"/>
      <c r="F7493" s="55"/>
      <c r="L7493" s="372"/>
      <c r="M7493" s="372"/>
      <c r="S7493" s="378"/>
      <c r="T7493" s="372"/>
      <c r="U7493" s="372"/>
      <c r="V7493" s="372"/>
    </row>
    <row r="7494" spans="1:22">
      <c r="A7494" s="52"/>
      <c r="B7494" s="50">
        <f t="shared" si="124"/>
        <v>7472</v>
      </c>
      <c r="C7494" s="913"/>
      <c r="D7494" s="913"/>
      <c r="E7494" s="913"/>
      <c r="F7494" s="55"/>
      <c r="L7494" s="372"/>
      <c r="M7494" s="372"/>
      <c r="S7494" s="378"/>
      <c r="T7494" s="372"/>
      <c r="U7494" s="372"/>
      <c r="V7494" s="372"/>
    </row>
    <row r="7495" spans="1:22">
      <c r="A7495" s="52"/>
      <c r="B7495" s="50">
        <f t="shared" si="124"/>
        <v>7473</v>
      </c>
      <c r="C7495" s="913"/>
      <c r="D7495" s="913"/>
      <c r="E7495" s="913"/>
      <c r="F7495" s="55"/>
      <c r="L7495" s="372"/>
      <c r="M7495" s="372"/>
      <c r="S7495" s="378"/>
      <c r="T7495" s="372"/>
      <c r="U7495" s="372"/>
      <c r="V7495" s="372"/>
    </row>
    <row r="7496" spans="1:22">
      <c r="A7496" s="52"/>
      <c r="B7496" s="50">
        <f t="shared" si="124"/>
        <v>7474</v>
      </c>
      <c r="C7496" s="913"/>
      <c r="D7496" s="913"/>
      <c r="E7496" s="913"/>
      <c r="F7496" s="55"/>
      <c r="L7496" s="372"/>
      <c r="M7496" s="372"/>
      <c r="S7496" s="378"/>
      <c r="T7496" s="372"/>
      <c r="U7496" s="372"/>
      <c r="V7496" s="372"/>
    </row>
    <row r="7497" spans="1:22">
      <c r="A7497" s="52"/>
      <c r="B7497" s="50">
        <f t="shared" si="124"/>
        <v>7475</v>
      </c>
      <c r="C7497" s="913"/>
      <c r="D7497" s="913"/>
      <c r="E7497" s="913"/>
      <c r="F7497" s="55"/>
      <c r="L7497" s="372"/>
      <c r="M7497" s="372"/>
      <c r="S7497" s="378"/>
      <c r="T7497" s="372"/>
      <c r="U7497" s="372"/>
      <c r="V7497" s="372"/>
    </row>
    <row r="7498" spans="1:22">
      <c r="A7498" s="52"/>
      <c r="B7498" s="50">
        <f t="shared" si="124"/>
        <v>7476</v>
      </c>
      <c r="C7498" s="913"/>
      <c r="D7498" s="913"/>
      <c r="E7498" s="913"/>
      <c r="F7498" s="55"/>
      <c r="L7498" s="372"/>
      <c r="M7498" s="372"/>
      <c r="S7498" s="378"/>
      <c r="T7498" s="372"/>
      <c r="U7498" s="372"/>
      <c r="V7498" s="372"/>
    </row>
    <row r="7499" spans="1:22">
      <c r="A7499" s="52"/>
      <c r="B7499" s="50">
        <f t="shared" si="124"/>
        <v>7477</v>
      </c>
      <c r="C7499" s="913"/>
      <c r="D7499" s="913"/>
      <c r="E7499" s="913"/>
      <c r="F7499" s="55"/>
      <c r="L7499" s="372"/>
      <c r="M7499" s="372"/>
      <c r="S7499" s="378"/>
      <c r="T7499" s="372"/>
      <c r="U7499" s="372"/>
      <c r="V7499" s="372"/>
    </row>
    <row r="7500" spans="1:22">
      <c r="A7500" s="52"/>
      <c r="B7500" s="50">
        <f t="shared" si="124"/>
        <v>7478</v>
      </c>
      <c r="C7500" s="913"/>
      <c r="D7500" s="913"/>
      <c r="E7500" s="913"/>
      <c r="F7500" s="55"/>
      <c r="L7500" s="372"/>
      <c r="M7500" s="372"/>
      <c r="S7500" s="378"/>
      <c r="T7500" s="372"/>
      <c r="U7500" s="372"/>
      <c r="V7500" s="372"/>
    </row>
    <row r="7501" spans="1:22">
      <c r="A7501" s="52"/>
      <c r="B7501" s="50">
        <f t="shared" si="124"/>
        <v>7479</v>
      </c>
      <c r="C7501" s="913"/>
      <c r="D7501" s="913"/>
      <c r="E7501" s="913"/>
      <c r="F7501" s="55"/>
      <c r="L7501" s="372"/>
      <c r="M7501" s="372"/>
      <c r="S7501" s="378"/>
      <c r="T7501" s="372"/>
      <c r="U7501" s="372"/>
      <c r="V7501" s="372"/>
    </row>
    <row r="7502" spans="1:22">
      <c r="A7502" s="52"/>
      <c r="B7502" s="50">
        <f t="shared" si="124"/>
        <v>7480</v>
      </c>
      <c r="C7502" s="913"/>
      <c r="D7502" s="913"/>
      <c r="E7502" s="913"/>
      <c r="F7502" s="55"/>
      <c r="L7502" s="372"/>
      <c r="M7502" s="372"/>
      <c r="S7502" s="378"/>
      <c r="T7502" s="372"/>
      <c r="U7502" s="372"/>
      <c r="V7502" s="372"/>
    </row>
    <row r="7503" spans="1:22">
      <c r="A7503" s="52"/>
      <c r="B7503" s="50">
        <f t="shared" si="124"/>
        <v>7481</v>
      </c>
      <c r="C7503" s="913"/>
      <c r="D7503" s="913"/>
      <c r="E7503" s="913"/>
      <c r="F7503" s="55"/>
      <c r="L7503" s="372"/>
      <c r="M7503" s="372"/>
      <c r="S7503" s="378"/>
      <c r="T7503" s="372"/>
      <c r="U7503" s="372"/>
      <c r="V7503" s="372"/>
    </row>
    <row r="7504" spans="1:22">
      <c r="A7504" s="52"/>
      <c r="B7504" s="50">
        <f t="shared" si="124"/>
        <v>7482</v>
      </c>
      <c r="C7504" s="913"/>
      <c r="D7504" s="913"/>
      <c r="E7504" s="913"/>
      <c r="F7504" s="55"/>
      <c r="L7504" s="372"/>
      <c r="M7504" s="372"/>
      <c r="S7504" s="378"/>
      <c r="T7504" s="372"/>
      <c r="U7504" s="372"/>
      <c r="V7504" s="372"/>
    </row>
    <row r="7505" spans="1:22">
      <c r="A7505" s="52"/>
      <c r="B7505" s="50">
        <f t="shared" si="124"/>
        <v>7483</v>
      </c>
      <c r="C7505" s="913"/>
      <c r="D7505" s="913"/>
      <c r="E7505" s="913"/>
      <c r="F7505" s="55"/>
      <c r="L7505" s="372"/>
      <c r="M7505" s="372"/>
      <c r="S7505" s="378"/>
      <c r="T7505" s="372"/>
      <c r="U7505" s="372"/>
      <c r="V7505" s="372"/>
    </row>
    <row r="7506" spans="1:22">
      <c r="A7506" s="52"/>
      <c r="B7506" s="50">
        <f t="shared" si="124"/>
        <v>7484</v>
      </c>
      <c r="C7506" s="913"/>
      <c r="D7506" s="913"/>
      <c r="E7506" s="913"/>
      <c r="F7506" s="55"/>
      <c r="L7506" s="372"/>
      <c r="M7506" s="372"/>
      <c r="S7506" s="378"/>
      <c r="T7506" s="372"/>
      <c r="U7506" s="372"/>
      <c r="V7506" s="372"/>
    </row>
    <row r="7507" spans="1:22">
      <c r="A7507" s="52"/>
      <c r="B7507" s="50">
        <f t="shared" si="124"/>
        <v>7485</v>
      </c>
      <c r="C7507" s="913"/>
      <c r="D7507" s="913"/>
      <c r="E7507" s="913"/>
      <c r="F7507" s="55"/>
      <c r="L7507" s="372"/>
      <c r="M7507" s="372"/>
      <c r="S7507" s="378"/>
      <c r="T7507" s="372"/>
      <c r="U7507" s="372"/>
      <c r="V7507" s="372"/>
    </row>
    <row r="7508" spans="1:22">
      <c r="A7508" s="52"/>
      <c r="B7508" s="50">
        <f t="shared" si="124"/>
        <v>7486</v>
      </c>
      <c r="C7508" s="913"/>
      <c r="D7508" s="913"/>
      <c r="E7508" s="913"/>
      <c r="F7508" s="55"/>
      <c r="L7508" s="372"/>
      <c r="M7508" s="372"/>
      <c r="S7508" s="378"/>
      <c r="T7508" s="372"/>
      <c r="U7508" s="372"/>
      <c r="V7508" s="372"/>
    </row>
    <row r="7509" spans="1:22">
      <c r="A7509" s="52"/>
      <c r="B7509" s="50">
        <f t="shared" si="124"/>
        <v>7487</v>
      </c>
      <c r="C7509" s="913"/>
      <c r="D7509" s="913"/>
      <c r="E7509" s="913"/>
      <c r="F7509" s="55"/>
      <c r="L7509" s="372"/>
      <c r="M7509" s="372"/>
      <c r="S7509" s="378"/>
      <c r="T7509" s="372"/>
      <c r="U7509" s="372"/>
      <c r="V7509" s="372"/>
    </row>
    <row r="7510" spans="1:22">
      <c r="A7510" s="52"/>
      <c r="B7510" s="50">
        <f t="shared" si="124"/>
        <v>7488</v>
      </c>
      <c r="C7510" s="913"/>
      <c r="D7510" s="913"/>
      <c r="E7510" s="913"/>
      <c r="F7510" s="55"/>
      <c r="L7510" s="372"/>
      <c r="M7510" s="372"/>
      <c r="S7510" s="378"/>
      <c r="T7510" s="372"/>
      <c r="U7510" s="372"/>
      <c r="V7510" s="372"/>
    </row>
    <row r="7511" spans="1:22">
      <c r="A7511" s="52"/>
      <c r="B7511" s="50">
        <f t="shared" si="124"/>
        <v>7489</v>
      </c>
      <c r="C7511" s="913"/>
      <c r="D7511" s="913"/>
      <c r="E7511" s="913"/>
      <c r="F7511" s="55"/>
      <c r="L7511" s="372"/>
      <c r="M7511" s="372"/>
      <c r="S7511" s="378"/>
      <c r="T7511" s="372"/>
      <c r="U7511" s="372"/>
      <c r="V7511" s="372"/>
    </row>
    <row r="7512" spans="1:22">
      <c r="A7512" s="52"/>
      <c r="B7512" s="50">
        <f t="shared" si="124"/>
        <v>7490</v>
      </c>
      <c r="C7512" s="913"/>
      <c r="D7512" s="913"/>
      <c r="E7512" s="913"/>
      <c r="F7512" s="55"/>
      <c r="L7512" s="372"/>
      <c r="M7512" s="372"/>
      <c r="S7512" s="378"/>
      <c r="T7512" s="372"/>
      <c r="U7512" s="372"/>
      <c r="V7512" s="372"/>
    </row>
    <row r="7513" spans="1:22">
      <c r="A7513" s="52"/>
      <c r="B7513" s="50">
        <f t="shared" ref="B7513:B7576" si="125">B7512+1</f>
        <v>7491</v>
      </c>
      <c r="C7513" s="913"/>
      <c r="D7513" s="913"/>
      <c r="E7513" s="913"/>
      <c r="F7513" s="55"/>
      <c r="L7513" s="372"/>
      <c r="M7513" s="372"/>
      <c r="S7513" s="378"/>
      <c r="T7513" s="372"/>
      <c r="U7513" s="372"/>
      <c r="V7513" s="372"/>
    </row>
    <row r="7514" spans="1:22">
      <c r="A7514" s="52"/>
      <c r="B7514" s="50">
        <f t="shared" si="125"/>
        <v>7492</v>
      </c>
      <c r="C7514" s="913"/>
      <c r="D7514" s="913"/>
      <c r="E7514" s="913"/>
      <c r="F7514" s="55"/>
      <c r="L7514" s="372"/>
      <c r="M7514" s="372"/>
      <c r="S7514" s="378"/>
      <c r="T7514" s="372"/>
      <c r="U7514" s="372"/>
      <c r="V7514" s="372"/>
    </row>
    <row r="7515" spans="1:22">
      <c r="A7515" s="52"/>
      <c r="B7515" s="50">
        <f t="shared" si="125"/>
        <v>7493</v>
      </c>
      <c r="C7515" s="913"/>
      <c r="D7515" s="913"/>
      <c r="E7515" s="913"/>
      <c r="F7515" s="55"/>
      <c r="L7515" s="372"/>
      <c r="M7515" s="372"/>
      <c r="S7515" s="378"/>
      <c r="T7515" s="372"/>
      <c r="U7515" s="372"/>
      <c r="V7515" s="372"/>
    </row>
    <row r="7516" spans="1:22">
      <c r="A7516" s="52"/>
      <c r="B7516" s="50">
        <f t="shared" si="125"/>
        <v>7494</v>
      </c>
      <c r="C7516" s="913"/>
      <c r="D7516" s="913"/>
      <c r="E7516" s="913"/>
      <c r="F7516" s="55"/>
      <c r="L7516" s="372"/>
      <c r="M7516" s="372"/>
      <c r="S7516" s="378"/>
      <c r="T7516" s="372"/>
      <c r="U7516" s="372"/>
      <c r="V7516" s="372"/>
    </row>
    <row r="7517" spans="1:22">
      <c r="A7517" s="52"/>
      <c r="B7517" s="50">
        <f t="shared" si="125"/>
        <v>7495</v>
      </c>
      <c r="C7517" s="913"/>
      <c r="D7517" s="913"/>
      <c r="E7517" s="913"/>
      <c r="F7517" s="55"/>
      <c r="L7517" s="372"/>
      <c r="M7517" s="372"/>
      <c r="S7517" s="378"/>
      <c r="T7517" s="372"/>
      <c r="U7517" s="372"/>
      <c r="V7517" s="372"/>
    </row>
    <row r="7518" spans="1:22">
      <c r="A7518" s="52"/>
      <c r="B7518" s="50">
        <f t="shared" si="125"/>
        <v>7496</v>
      </c>
      <c r="C7518" s="913"/>
      <c r="D7518" s="913"/>
      <c r="E7518" s="913"/>
      <c r="F7518" s="55"/>
      <c r="L7518" s="372"/>
      <c r="M7518" s="372"/>
      <c r="S7518" s="378"/>
      <c r="T7518" s="372"/>
      <c r="U7518" s="372"/>
      <c r="V7518" s="372"/>
    </row>
    <row r="7519" spans="1:22">
      <c r="A7519" s="52"/>
      <c r="B7519" s="50">
        <f t="shared" si="125"/>
        <v>7497</v>
      </c>
      <c r="C7519" s="913"/>
      <c r="D7519" s="913"/>
      <c r="E7519" s="913"/>
      <c r="F7519" s="55"/>
      <c r="L7519" s="372"/>
      <c r="M7519" s="372"/>
      <c r="S7519" s="378"/>
      <c r="T7519" s="372"/>
      <c r="U7519" s="372"/>
      <c r="V7519" s="372"/>
    </row>
    <row r="7520" spans="1:22">
      <c r="A7520" s="52"/>
      <c r="B7520" s="50">
        <f t="shared" si="125"/>
        <v>7498</v>
      </c>
      <c r="C7520" s="913"/>
      <c r="D7520" s="913"/>
      <c r="E7520" s="913"/>
      <c r="F7520" s="55"/>
      <c r="L7520" s="372"/>
      <c r="M7520" s="372"/>
      <c r="S7520" s="378"/>
      <c r="T7520" s="372"/>
      <c r="U7520" s="372"/>
      <c r="V7520" s="372"/>
    </row>
    <row r="7521" spans="1:22">
      <c r="A7521" s="52"/>
      <c r="B7521" s="50">
        <f t="shared" si="125"/>
        <v>7499</v>
      </c>
      <c r="C7521" s="913"/>
      <c r="D7521" s="913"/>
      <c r="E7521" s="913"/>
      <c r="F7521" s="55"/>
      <c r="L7521" s="372"/>
      <c r="M7521" s="372"/>
      <c r="S7521" s="378"/>
      <c r="T7521" s="372"/>
      <c r="U7521" s="372"/>
      <c r="V7521" s="372"/>
    </row>
    <row r="7522" spans="1:22">
      <c r="A7522" s="52"/>
      <c r="B7522" s="50">
        <f t="shared" si="125"/>
        <v>7500</v>
      </c>
      <c r="C7522" s="913"/>
      <c r="D7522" s="913"/>
      <c r="E7522" s="913"/>
      <c r="F7522" s="55"/>
      <c r="L7522" s="372"/>
      <c r="M7522" s="372"/>
      <c r="S7522" s="378"/>
      <c r="T7522" s="372"/>
      <c r="U7522" s="372"/>
      <c r="V7522" s="372"/>
    </row>
    <row r="7523" spans="1:22">
      <c r="A7523" s="52"/>
      <c r="B7523" s="50">
        <f t="shared" si="125"/>
        <v>7501</v>
      </c>
      <c r="C7523" s="913"/>
      <c r="D7523" s="913"/>
      <c r="E7523" s="913"/>
      <c r="F7523" s="55"/>
      <c r="L7523" s="372"/>
      <c r="M7523" s="372"/>
      <c r="S7523" s="378"/>
      <c r="T7523" s="372"/>
      <c r="U7523" s="372"/>
      <c r="V7523" s="372"/>
    </row>
    <row r="7524" spans="1:22">
      <c r="A7524" s="52"/>
      <c r="B7524" s="50">
        <f t="shared" si="125"/>
        <v>7502</v>
      </c>
      <c r="C7524" s="913"/>
      <c r="D7524" s="913"/>
      <c r="E7524" s="913"/>
      <c r="F7524" s="55"/>
      <c r="L7524" s="372"/>
      <c r="M7524" s="372"/>
      <c r="S7524" s="378"/>
      <c r="T7524" s="372"/>
      <c r="U7524" s="372"/>
      <c r="V7524" s="372"/>
    </row>
    <row r="7525" spans="1:22">
      <c r="A7525" s="52"/>
      <c r="B7525" s="50">
        <f t="shared" si="125"/>
        <v>7503</v>
      </c>
      <c r="C7525" s="913"/>
      <c r="D7525" s="913"/>
      <c r="E7525" s="913"/>
      <c r="F7525" s="55"/>
      <c r="L7525" s="372"/>
      <c r="M7525" s="372"/>
      <c r="S7525" s="378"/>
      <c r="T7525" s="372"/>
      <c r="U7525" s="372"/>
      <c r="V7525" s="372"/>
    </row>
    <row r="7526" spans="1:22">
      <c r="A7526" s="52"/>
      <c r="B7526" s="50">
        <f t="shared" si="125"/>
        <v>7504</v>
      </c>
      <c r="C7526" s="913"/>
      <c r="D7526" s="913"/>
      <c r="E7526" s="913"/>
      <c r="F7526" s="55"/>
      <c r="L7526" s="372"/>
      <c r="M7526" s="372"/>
      <c r="S7526" s="378"/>
      <c r="T7526" s="372"/>
      <c r="U7526" s="372"/>
      <c r="V7526" s="372"/>
    </row>
    <row r="7527" spans="1:22">
      <c r="A7527" s="52"/>
      <c r="B7527" s="50">
        <f t="shared" si="125"/>
        <v>7505</v>
      </c>
      <c r="C7527" s="913"/>
      <c r="D7527" s="913"/>
      <c r="E7527" s="913"/>
      <c r="F7527" s="55"/>
      <c r="L7527" s="372"/>
      <c r="M7527" s="372"/>
      <c r="S7527" s="378"/>
      <c r="T7527" s="372"/>
      <c r="U7527" s="372"/>
      <c r="V7527" s="372"/>
    </row>
    <row r="7528" spans="1:22">
      <c r="A7528" s="52"/>
      <c r="B7528" s="50">
        <f t="shared" si="125"/>
        <v>7506</v>
      </c>
      <c r="C7528" s="913"/>
      <c r="D7528" s="913"/>
      <c r="E7528" s="913"/>
      <c r="F7528" s="55"/>
      <c r="L7528" s="372"/>
      <c r="M7528" s="372"/>
      <c r="S7528" s="378"/>
      <c r="T7528" s="372"/>
      <c r="U7528" s="372"/>
      <c r="V7528" s="372"/>
    </row>
    <row r="7529" spans="1:22">
      <c r="A7529" s="52"/>
      <c r="B7529" s="50">
        <f t="shared" si="125"/>
        <v>7507</v>
      </c>
      <c r="C7529" s="913"/>
      <c r="D7529" s="913"/>
      <c r="E7529" s="913"/>
      <c r="F7529" s="55"/>
      <c r="L7529" s="372"/>
      <c r="M7529" s="372"/>
      <c r="S7529" s="378"/>
      <c r="T7529" s="372"/>
      <c r="U7529" s="372"/>
      <c r="V7529" s="372"/>
    </row>
    <row r="7530" spans="1:22">
      <c r="A7530" s="52"/>
      <c r="B7530" s="50">
        <f t="shared" si="125"/>
        <v>7508</v>
      </c>
      <c r="C7530" s="913"/>
      <c r="D7530" s="913"/>
      <c r="E7530" s="913"/>
      <c r="F7530" s="55"/>
      <c r="L7530" s="372"/>
      <c r="M7530" s="372"/>
      <c r="S7530" s="378"/>
      <c r="T7530" s="372"/>
      <c r="U7530" s="372"/>
      <c r="V7530" s="372"/>
    </row>
    <row r="7531" spans="1:22">
      <c r="A7531" s="52"/>
      <c r="B7531" s="50">
        <f t="shared" si="125"/>
        <v>7509</v>
      </c>
      <c r="C7531" s="913"/>
      <c r="D7531" s="913"/>
      <c r="E7531" s="913"/>
      <c r="F7531" s="55"/>
      <c r="L7531" s="372"/>
      <c r="M7531" s="372"/>
      <c r="S7531" s="378"/>
      <c r="T7531" s="372"/>
      <c r="U7531" s="372"/>
      <c r="V7531" s="372"/>
    </row>
    <row r="7532" spans="1:22">
      <c r="A7532" s="52"/>
      <c r="B7532" s="50">
        <f t="shared" si="125"/>
        <v>7510</v>
      </c>
      <c r="C7532" s="913"/>
      <c r="D7532" s="913"/>
      <c r="E7532" s="913"/>
      <c r="F7532" s="55"/>
      <c r="L7532" s="372"/>
      <c r="M7532" s="372"/>
      <c r="S7532" s="378"/>
      <c r="T7532" s="372"/>
      <c r="U7532" s="372"/>
      <c r="V7532" s="372"/>
    </row>
    <row r="7533" spans="1:22">
      <c r="A7533" s="52"/>
      <c r="B7533" s="50">
        <f t="shared" si="125"/>
        <v>7511</v>
      </c>
      <c r="C7533" s="913"/>
      <c r="D7533" s="913"/>
      <c r="E7533" s="913"/>
      <c r="F7533" s="55"/>
      <c r="L7533" s="372"/>
      <c r="M7533" s="372"/>
      <c r="S7533" s="378"/>
      <c r="T7533" s="372"/>
      <c r="U7533" s="372"/>
      <c r="V7533" s="372"/>
    </row>
    <row r="7534" spans="1:22">
      <c r="A7534" s="52"/>
      <c r="B7534" s="50">
        <f t="shared" si="125"/>
        <v>7512</v>
      </c>
      <c r="C7534" s="913"/>
      <c r="D7534" s="913"/>
      <c r="E7534" s="913"/>
      <c r="F7534" s="55"/>
      <c r="L7534" s="372"/>
      <c r="M7534" s="372"/>
      <c r="S7534" s="378"/>
      <c r="T7534" s="372"/>
      <c r="U7534" s="372"/>
      <c r="V7534" s="372"/>
    </row>
    <row r="7535" spans="1:22">
      <c r="A7535" s="52"/>
      <c r="B7535" s="50">
        <f t="shared" si="125"/>
        <v>7513</v>
      </c>
      <c r="C7535" s="913"/>
      <c r="D7535" s="913"/>
      <c r="E7535" s="913"/>
      <c r="F7535" s="55"/>
      <c r="L7535" s="372"/>
      <c r="M7535" s="372"/>
      <c r="S7535" s="378"/>
      <c r="T7535" s="372"/>
      <c r="U7535" s="372"/>
      <c r="V7535" s="372"/>
    </row>
    <row r="7536" spans="1:22">
      <c r="A7536" s="52"/>
      <c r="B7536" s="50">
        <f t="shared" si="125"/>
        <v>7514</v>
      </c>
      <c r="C7536" s="913"/>
      <c r="D7536" s="913"/>
      <c r="E7536" s="913"/>
      <c r="F7536" s="55"/>
      <c r="L7536" s="372"/>
      <c r="M7536" s="372"/>
      <c r="S7536" s="378"/>
      <c r="T7536" s="372"/>
      <c r="U7536" s="372"/>
      <c r="V7536" s="372"/>
    </row>
    <row r="7537" spans="1:22">
      <c r="A7537" s="52"/>
      <c r="B7537" s="50">
        <f t="shared" si="125"/>
        <v>7515</v>
      </c>
      <c r="C7537" s="913"/>
      <c r="D7537" s="913"/>
      <c r="E7537" s="913"/>
      <c r="F7537" s="55"/>
      <c r="L7537" s="372"/>
      <c r="M7537" s="372"/>
      <c r="S7537" s="378"/>
      <c r="T7537" s="372"/>
      <c r="U7537" s="372"/>
      <c r="V7537" s="372"/>
    </row>
    <row r="7538" spans="1:22">
      <c r="A7538" s="52"/>
      <c r="B7538" s="50">
        <f t="shared" si="125"/>
        <v>7516</v>
      </c>
      <c r="C7538" s="913"/>
      <c r="D7538" s="913"/>
      <c r="E7538" s="913"/>
      <c r="F7538" s="55"/>
      <c r="L7538" s="372"/>
      <c r="M7538" s="372"/>
      <c r="S7538" s="378"/>
      <c r="T7538" s="372"/>
      <c r="U7538" s="372"/>
      <c r="V7538" s="372"/>
    </row>
    <row r="7539" spans="1:22">
      <c r="A7539" s="52"/>
      <c r="B7539" s="50">
        <f t="shared" si="125"/>
        <v>7517</v>
      </c>
      <c r="C7539" s="913"/>
      <c r="D7539" s="913"/>
      <c r="E7539" s="913"/>
      <c r="F7539" s="55"/>
      <c r="L7539" s="372"/>
      <c r="M7539" s="372"/>
      <c r="S7539" s="378"/>
      <c r="T7539" s="372"/>
      <c r="U7539" s="372"/>
      <c r="V7539" s="372"/>
    </row>
    <row r="7540" spans="1:22">
      <c r="A7540" s="52"/>
      <c r="B7540" s="50">
        <f t="shared" si="125"/>
        <v>7518</v>
      </c>
      <c r="C7540" s="913"/>
      <c r="D7540" s="913"/>
      <c r="E7540" s="913"/>
      <c r="F7540" s="55"/>
      <c r="L7540" s="372"/>
      <c r="M7540" s="372"/>
      <c r="S7540" s="378"/>
      <c r="T7540" s="372"/>
      <c r="U7540" s="372"/>
      <c r="V7540" s="372"/>
    </row>
    <row r="7541" spans="1:22">
      <c r="A7541" s="52"/>
      <c r="B7541" s="50">
        <f t="shared" si="125"/>
        <v>7519</v>
      </c>
      <c r="C7541" s="913"/>
      <c r="D7541" s="913"/>
      <c r="E7541" s="913"/>
      <c r="F7541" s="55"/>
      <c r="L7541" s="372"/>
      <c r="M7541" s="372"/>
      <c r="S7541" s="378"/>
      <c r="T7541" s="372"/>
      <c r="U7541" s="372"/>
      <c r="V7541" s="372"/>
    </row>
    <row r="7542" spans="1:22">
      <c r="A7542" s="52"/>
      <c r="B7542" s="50">
        <f t="shared" si="125"/>
        <v>7520</v>
      </c>
      <c r="C7542" s="913"/>
      <c r="D7542" s="913"/>
      <c r="E7542" s="913"/>
      <c r="F7542" s="55"/>
      <c r="L7542" s="372"/>
      <c r="M7542" s="372"/>
      <c r="S7542" s="378"/>
      <c r="T7542" s="372"/>
      <c r="U7542" s="372"/>
      <c r="V7542" s="372"/>
    </row>
    <row r="7543" spans="1:22">
      <c r="A7543" s="52"/>
      <c r="B7543" s="50">
        <f t="shared" si="125"/>
        <v>7521</v>
      </c>
      <c r="C7543" s="913"/>
      <c r="D7543" s="913"/>
      <c r="E7543" s="913"/>
      <c r="F7543" s="55"/>
      <c r="L7543" s="372"/>
      <c r="M7543" s="372"/>
      <c r="S7543" s="378"/>
      <c r="T7543" s="372"/>
      <c r="U7543" s="372"/>
      <c r="V7543" s="372"/>
    </row>
    <row r="7544" spans="1:22">
      <c r="A7544" s="52"/>
      <c r="B7544" s="50">
        <f t="shared" si="125"/>
        <v>7522</v>
      </c>
      <c r="C7544" s="913"/>
      <c r="D7544" s="913"/>
      <c r="E7544" s="913"/>
      <c r="F7544" s="55"/>
      <c r="L7544" s="372"/>
      <c r="M7544" s="372"/>
      <c r="S7544" s="378"/>
      <c r="T7544" s="372"/>
      <c r="U7544" s="372"/>
      <c r="V7544" s="372"/>
    </row>
    <row r="7545" spans="1:22">
      <c r="A7545" s="52"/>
      <c r="B7545" s="50">
        <f t="shared" si="125"/>
        <v>7523</v>
      </c>
      <c r="C7545" s="913"/>
      <c r="D7545" s="913"/>
      <c r="E7545" s="913"/>
      <c r="F7545" s="55"/>
      <c r="L7545" s="372"/>
      <c r="M7545" s="372"/>
      <c r="S7545" s="378"/>
      <c r="T7545" s="372"/>
      <c r="U7545" s="372"/>
      <c r="V7545" s="372"/>
    </row>
    <row r="7546" spans="1:22">
      <c r="A7546" s="52"/>
      <c r="B7546" s="50">
        <f t="shared" si="125"/>
        <v>7524</v>
      </c>
      <c r="C7546" s="913"/>
      <c r="D7546" s="913"/>
      <c r="E7546" s="913"/>
      <c r="F7546" s="55"/>
      <c r="L7546" s="372"/>
      <c r="M7546" s="372"/>
      <c r="S7546" s="378"/>
      <c r="T7546" s="372"/>
      <c r="U7546" s="372"/>
      <c r="V7546" s="372"/>
    </row>
    <row r="7547" spans="1:22">
      <c r="A7547" s="52"/>
      <c r="B7547" s="50">
        <f t="shared" si="125"/>
        <v>7525</v>
      </c>
      <c r="C7547" s="913"/>
      <c r="D7547" s="913"/>
      <c r="E7547" s="913"/>
      <c r="F7547" s="55"/>
      <c r="L7547" s="372"/>
      <c r="M7547" s="372"/>
      <c r="S7547" s="378"/>
      <c r="T7547" s="372"/>
      <c r="U7547" s="372"/>
      <c r="V7547" s="372"/>
    </row>
    <row r="7548" spans="1:22">
      <c r="A7548" s="52"/>
      <c r="B7548" s="50">
        <f t="shared" si="125"/>
        <v>7526</v>
      </c>
      <c r="C7548" s="913"/>
      <c r="D7548" s="913"/>
      <c r="E7548" s="913"/>
      <c r="F7548" s="55"/>
      <c r="L7548" s="372"/>
      <c r="M7548" s="372"/>
      <c r="S7548" s="378"/>
      <c r="T7548" s="372"/>
      <c r="U7548" s="372"/>
      <c r="V7548" s="372"/>
    </row>
    <row r="7549" spans="1:22">
      <c r="A7549" s="52"/>
      <c r="B7549" s="50">
        <f t="shared" si="125"/>
        <v>7527</v>
      </c>
      <c r="C7549" s="913"/>
      <c r="D7549" s="913"/>
      <c r="E7549" s="913"/>
      <c r="F7549" s="55"/>
      <c r="L7549" s="372"/>
      <c r="M7549" s="372"/>
      <c r="S7549" s="378"/>
      <c r="T7549" s="372"/>
      <c r="U7549" s="372"/>
      <c r="V7549" s="372"/>
    </row>
    <row r="7550" spans="1:22">
      <c r="A7550" s="52"/>
      <c r="B7550" s="50">
        <f t="shared" si="125"/>
        <v>7528</v>
      </c>
      <c r="C7550" s="913"/>
      <c r="D7550" s="913"/>
      <c r="E7550" s="913"/>
      <c r="F7550" s="55"/>
      <c r="L7550" s="372"/>
      <c r="M7550" s="372"/>
      <c r="S7550" s="378"/>
      <c r="T7550" s="372"/>
      <c r="U7550" s="372"/>
      <c r="V7550" s="372"/>
    </row>
    <row r="7551" spans="1:22">
      <c r="A7551" s="52"/>
      <c r="B7551" s="50">
        <f t="shared" si="125"/>
        <v>7529</v>
      </c>
      <c r="C7551" s="913"/>
      <c r="D7551" s="913"/>
      <c r="E7551" s="913"/>
      <c r="F7551" s="55"/>
      <c r="L7551" s="372"/>
      <c r="M7551" s="372"/>
      <c r="S7551" s="378"/>
      <c r="T7551" s="372"/>
      <c r="U7551" s="372"/>
      <c r="V7551" s="372"/>
    </row>
    <row r="7552" spans="1:22">
      <c r="A7552" s="52"/>
      <c r="B7552" s="50">
        <f t="shared" si="125"/>
        <v>7530</v>
      </c>
      <c r="C7552" s="913"/>
      <c r="D7552" s="913"/>
      <c r="E7552" s="913"/>
      <c r="F7552" s="55"/>
      <c r="L7552" s="372"/>
      <c r="M7552" s="372"/>
      <c r="S7552" s="378"/>
      <c r="T7552" s="372"/>
      <c r="U7552" s="372"/>
      <c r="V7552" s="372"/>
    </row>
    <row r="7553" spans="1:22">
      <c r="A7553" s="52"/>
      <c r="B7553" s="50">
        <f t="shared" si="125"/>
        <v>7531</v>
      </c>
      <c r="C7553" s="913"/>
      <c r="D7553" s="913"/>
      <c r="E7553" s="913"/>
      <c r="F7553" s="55"/>
      <c r="L7553" s="372"/>
      <c r="M7553" s="372"/>
      <c r="S7553" s="378"/>
      <c r="T7553" s="372"/>
      <c r="U7553" s="372"/>
      <c r="V7553" s="372"/>
    </row>
    <row r="7554" spans="1:22">
      <c r="A7554" s="52"/>
      <c r="B7554" s="50">
        <f t="shared" si="125"/>
        <v>7532</v>
      </c>
      <c r="C7554" s="913"/>
      <c r="D7554" s="913"/>
      <c r="E7554" s="913"/>
      <c r="F7554" s="55"/>
      <c r="L7554" s="372"/>
      <c r="M7554" s="372"/>
      <c r="S7554" s="378"/>
      <c r="T7554" s="372"/>
      <c r="U7554" s="372"/>
      <c r="V7554" s="372"/>
    </row>
    <row r="7555" spans="1:22">
      <c r="A7555" s="52"/>
      <c r="B7555" s="50">
        <f t="shared" si="125"/>
        <v>7533</v>
      </c>
      <c r="C7555" s="913"/>
      <c r="D7555" s="913"/>
      <c r="E7555" s="913"/>
      <c r="F7555" s="55"/>
      <c r="L7555" s="372"/>
      <c r="M7555" s="372"/>
      <c r="S7555" s="378"/>
      <c r="T7555" s="372"/>
      <c r="U7555" s="372"/>
      <c r="V7555" s="372"/>
    </row>
    <row r="7556" spans="1:22">
      <c r="A7556" s="52"/>
      <c r="B7556" s="50">
        <f t="shared" si="125"/>
        <v>7534</v>
      </c>
      <c r="C7556" s="913"/>
      <c r="D7556" s="913"/>
      <c r="E7556" s="913"/>
      <c r="F7556" s="55"/>
      <c r="L7556" s="372"/>
      <c r="M7556" s="372"/>
      <c r="S7556" s="378"/>
      <c r="T7556" s="372"/>
      <c r="U7556" s="372"/>
      <c r="V7556" s="372"/>
    </row>
    <row r="7557" spans="1:22">
      <c r="A7557" s="52"/>
      <c r="B7557" s="50">
        <f t="shared" si="125"/>
        <v>7535</v>
      </c>
      <c r="C7557" s="913"/>
      <c r="D7557" s="913"/>
      <c r="E7557" s="913"/>
      <c r="F7557" s="55"/>
      <c r="L7557" s="372"/>
      <c r="M7557" s="372"/>
      <c r="S7557" s="378"/>
      <c r="T7557" s="372"/>
      <c r="U7557" s="372"/>
      <c r="V7557" s="372"/>
    </row>
    <row r="7558" spans="1:22">
      <c r="A7558" s="52"/>
      <c r="B7558" s="50">
        <f t="shared" si="125"/>
        <v>7536</v>
      </c>
      <c r="C7558" s="913"/>
      <c r="D7558" s="913"/>
      <c r="E7558" s="913"/>
      <c r="F7558" s="55"/>
      <c r="L7558" s="372"/>
      <c r="M7558" s="372"/>
      <c r="S7558" s="378"/>
      <c r="T7558" s="372"/>
      <c r="U7558" s="372"/>
      <c r="V7558" s="372"/>
    </row>
    <row r="7559" spans="1:22">
      <c r="A7559" s="52"/>
      <c r="B7559" s="50">
        <f t="shared" si="125"/>
        <v>7537</v>
      </c>
      <c r="C7559" s="913"/>
      <c r="D7559" s="913"/>
      <c r="E7559" s="913"/>
      <c r="F7559" s="55"/>
      <c r="L7559" s="372"/>
      <c r="M7559" s="372"/>
      <c r="S7559" s="378"/>
      <c r="T7559" s="372"/>
      <c r="U7559" s="372"/>
      <c r="V7559" s="372"/>
    </row>
    <row r="7560" spans="1:22">
      <c r="A7560" s="52"/>
      <c r="B7560" s="50">
        <f t="shared" si="125"/>
        <v>7538</v>
      </c>
      <c r="C7560" s="913"/>
      <c r="D7560" s="913"/>
      <c r="E7560" s="913"/>
      <c r="F7560" s="55"/>
      <c r="L7560" s="372"/>
      <c r="M7560" s="372"/>
      <c r="S7560" s="378"/>
      <c r="T7560" s="372"/>
      <c r="U7560" s="372"/>
      <c r="V7560" s="372"/>
    </row>
    <row r="7561" spans="1:22">
      <c r="A7561" s="52"/>
      <c r="B7561" s="50">
        <f t="shared" si="125"/>
        <v>7539</v>
      </c>
      <c r="C7561" s="913"/>
      <c r="D7561" s="913"/>
      <c r="E7561" s="913"/>
      <c r="F7561" s="55"/>
      <c r="L7561" s="372"/>
      <c r="M7561" s="372"/>
      <c r="S7561" s="378"/>
      <c r="T7561" s="372"/>
      <c r="U7561" s="372"/>
      <c r="V7561" s="372"/>
    </row>
    <row r="7562" spans="1:22">
      <c r="A7562" s="52"/>
      <c r="B7562" s="50">
        <f t="shared" si="125"/>
        <v>7540</v>
      </c>
      <c r="C7562" s="913"/>
      <c r="D7562" s="913"/>
      <c r="E7562" s="913"/>
      <c r="F7562" s="55"/>
      <c r="L7562" s="372"/>
      <c r="M7562" s="372"/>
      <c r="S7562" s="378"/>
      <c r="T7562" s="372"/>
      <c r="U7562" s="372"/>
      <c r="V7562" s="372"/>
    </row>
    <row r="7563" spans="1:22">
      <c r="A7563" s="52"/>
      <c r="B7563" s="50">
        <f t="shared" si="125"/>
        <v>7541</v>
      </c>
      <c r="C7563" s="913"/>
      <c r="D7563" s="913"/>
      <c r="E7563" s="913"/>
      <c r="F7563" s="55"/>
      <c r="L7563" s="372"/>
      <c r="M7563" s="372"/>
      <c r="S7563" s="378"/>
      <c r="T7563" s="372"/>
      <c r="U7563" s="372"/>
      <c r="V7563" s="372"/>
    </row>
    <row r="7564" spans="1:22">
      <c r="A7564" s="52"/>
      <c r="B7564" s="50">
        <f t="shared" si="125"/>
        <v>7542</v>
      </c>
      <c r="C7564" s="913"/>
      <c r="D7564" s="913"/>
      <c r="E7564" s="913"/>
      <c r="F7564" s="55"/>
      <c r="L7564" s="372"/>
      <c r="M7564" s="372"/>
      <c r="S7564" s="378"/>
      <c r="T7564" s="372"/>
      <c r="U7564" s="372"/>
      <c r="V7564" s="372"/>
    </row>
    <row r="7565" spans="1:22">
      <c r="A7565" s="52"/>
      <c r="B7565" s="50">
        <f t="shared" si="125"/>
        <v>7543</v>
      </c>
      <c r="C7565" s="913"/>
      <c r="D7565" s="913"/>
      <c r="E7565" s="913"/>
      <c r="F7565" s="55"/>
      <c r="L7565" s="372"/>
      <c r="M7565" s="372"/>
      <c r="S7565" s="378"/>
      <c r="T7565" s="372"/>
      <c r="U7565" s="372"/>
      <c r="V7565" s="372"/>
    </row>
    <row r="7566" spans="1:22">
      <c r="A7566" s="52"/>
      <c r="B7566" s="50">
        <f t="shared" si="125"/>
        <v>7544</v>
      </c>
      <c r="C7566" s="913"/>
      <c r="D7566" s="913"/>
      <c r="E7566" s="913"/>
      <c r="F7566" s="55"/>
      <c r="L7566" s="372"/>
      <c r="M7566" s="372"/>
      <c r="S7566" s="378"/>
      <c r="T7566" s="372"/>
      <c r="U7566" s="372"/>
      <c r="V7566" s="372"/>
    </row>
    <row r="7567" spans="1:22">
      <c r="A7567" s="52"/>
      <c r="B7567" s="50">
        <f t="shared" si="125"/>
        <v>7545</v>
      </c>
      <c r="C7567" s="913"/>
      <c r="D7567" s="913"/>
      <c r="E7567" s="913"/>
      <c r="F7567" s="55"/>
      <c r="L7567" s="372"/>
      <c r="M7567" s="372"/>
      <c r="S7567" s="378"/>
      <c r="T7567" s="372"/>
      <c r="U7567" s="372"/>
      <c r="V7567" s="372"/>
    </row>
    <row r="7568" spans="1:22">
      <c r="A7568" s="52"/>
      <c r="B7568" s="50">
        <f t="shared" si="125"/>
        <v>7546</v>
      </c>
      <c r="C7568" s="913"/>
      <c r="D7568" s="913"/>
      <c r="E7568" s="913"/>
      <c r="F7568" s="55"/>
      <c r="L7568" s="372"/>
      <c r="M7568" s="372"/>
      <c r="S7568" s="378"/>
      <c r="T7568" s="372"/>
      <c r="U7568" s="372"/>
      <c r="V7568" s="372"/>
    </row>
    <row r="7569" spans="1:22">
      <c r="A7569" s="52"/>
      <c r="B7569" s="50">
        <f t="shared" si="125"/>
        <v>7547</v>
      </c>
      <c r="C7569" s="913"/>
      <c r="D7569" s="913"/>
      <c r="E7569" s="913"/>
      <c r="F7569" s="55"/>
      <c r="L7569" s="372"/>
      <c r="M7569" s="372"/>
      <c r="S7569" s="378"/>
      <c r="T7569" s="372"/>
      <c r="U7569" s="372"/>
      <c r="V7569" s="372"/>
    </row>
    <row r="7570" spans="1:22">
      <c r="A7570" s="52"/>
      <c r="B7570" s="50">
        <f t="shared" si="125"/>
        <v>7548</v>
      </c>
      <c r="C7570" s="913"/>
      <c r="D7570" s="913"/>
      <c r="E7570" s="913"/>
      <c r="F7570" s="55"/>
      <c r="L7570" s="372"/>
      <c r="M7570" s="372"/>
      <c r="S7570" s="378"/>
      <c r="T7570" s="372"/>
      <c r="U7570" s="372"/>
      <c r="V7570" s="372"/>
    </row>
    <row r="7571" spans="1:22">
      <c r="A7571" s="52"/>
      <c r="B7571" s="50">
        <f t="shared" si="125"/>
        <v>7549</v>
      </c>
      <c r="C7571" s="913"/>
      <c r="D7571" s="913"/>
      <c r="E7571" s="913"/>
      <c r="F7571" s="55"/>
      <c r="L7571" s="372"/>
      <c r="M7571" s="372"/>
      <c r="S7571" s="378"/>
      <c r="T7571" s="372"/>
      <c r="U7571" s="372"/>
      <c r="V7571" s="372"/>
    </row>
    <row r="7572" spans="1:22">
      <c r="A7572" s="52"/>
      <c r="B7572" s="50">
        <f t="shared" si="125"/>
        <v>7550</v>
      </c>
      <c r="C7572" s="913"/>
      <c r="D7572" s="913"/>
      <c r="E7572" s="913"/>
      <c r="F7572" s="55"/>
      <c r="L7572" s="372"/>
      <c r="M7572" s="372"/>
      <c r="S7572" s="378"/>
      <c r="T7572" s="372"/>
      <c r="U7572" s="372"/>
      <c r="V7572" s="372"/>
    </row>
    <row r="7573" spans="1:22">
      <c r="A7573" s="52"/>
      <c r="B7573" s="50">
        <f t="shared" si="125"/>
        <v>7551</v>
      </c>
      <c r="C7573" s="913"/>
      <c r="D7573" s="913"/>
      <c r="E7573" s="913"/>
      <c r="F7573" s="55"/>
      <c r="L7573" s="372"/>
      <c r="M7573" s="372"/>
      <c r="S7573" s="378"/>
      <c r="T7573" s="372"/>
      <c r="U7573" s="372"/>
      <c r="V7573" s="372"/>
    </row>
    <row r="7574" spans="1:22">
      <c r="A7574" s="52"/>
      <c r="B7574" s="50">
        <f t="shared" si="125"/>
        <v>7552</v>
      </c>
      <c r="C7574" s="913"/>
      <c r="D7574" s="913"/>
      <c r="E7574" s="913"/>
      <c r="F7574" s="55"/>
      <c r="L7574" s="372"/>
      <c r="M7574" s="372"/>
      <c r="S7574" s="378"/>
      <c r="T7574" s="372"/>
      <c r="U7574" s="372"/>
      <c r="V7574" s="372"/>
    </row>
    <row r="7575" spans="1:22">
      <c r="A7575" s="52"/>
      <c r="B7575" s="50">
        <f t="shared" si="125"/>
        <v>7553</v>
      </c>
      <c r="C7575" s="913"/>
      <c r="D7575" s="913"/>
      <c r="E7575" s="913"/>
      <c r="F7575" s="55"/>
      <c r="L7575" s="372"/>
      <c r="M7575" s="372"/>
      <c r="S7575" s="378"/>
      <c r="T7575" s="372"/>
      <c r="U7575" s="372"/>
      <c r="V7575" s="372"/>
    </row>
    <row r="7576" spans="1:22">
      <c r="A7576" s="52"/>
      <c r="B7576" s="50">
        <f t="shared" si="125"/>
        <v>7554</v>
      </c>
      <c r="C7576" s="913"/>
      <c r="D7576" s="913"/>
      <c r="E7576" s="913"/>
      <c r="F7576" s="55"/>
      <c r="L7576" s="372"/>
      <c r="M7576" s="372"/>
      <c r="S7576" s="378"/>
      <c r="T7576" s="372"/>
      <c r="U7576" s="372"/>
      <c r="V7576" s="372"/>
    </row>
    <row r="7577" spans="1:22">
      <c r="A7577" s="52"/>
      <c r="B7577" s="50">
        <f t="shared" ref="B7577:B7640" si="126">B7576+1</f>
        <v>7555</v>
      </c>
      <c r="C7577" s="913"/>
      <c r="D7577" s="913"/>
      <c r="E7577" s="913"/>
      <c r="F7577" s="55"/>
      <c r="L7577" s="372"/>
      <c r="M7577" s="372"/>
      <c r="S7577" s="378"/>
      <c r="T7577" s="372"/>
      <c r="U7577" s="372"/>
      <c r="V7577" s="372"/>
    </row>
    <row r="7578" spans="1:22">
      <c r="A7578" s="52"/>
      <c r="B7578" s="50">
        <f t="shared" si="126"/>
        <v>7556</v>
      </c>
      <c r="C7578" s="913"/>
      <c r="D7578" s="913"/>
      <c r="E7578" s="913"/>
      <c r="F7578" s="55"/>
      <c r="L7578" s="372"/>
      <c r="M7578" s="372"/>
      <c r="S7578" s="378"/>
      <c r="T7578" s="372"/>
      <c r="U7578" s="372"/>
      <c r="V7578" s="372"/>
    </row>
    <row r="7579" spans="1:22">
      <c r="A7579" s="52"/>
      <c r="B7579" s="50">
        <f t="shared" si="126"/>
        <v>7557</v>
      </c>
      <c r="C7579" s="913"/>
      <c r="D7579" s="913"/>
      <c r="E7579" s="913"/>
      <c r="F7579" s="55"/>
      <c r="L7579" s="372"/>
      <c r="M7579" s="372"/>
      <c r="S7579" s="378"/>
      <c r="T7579" s="372"/>
      <c r="U7579" s="372"/>
      <c r="V7579" s="372"/>
    </row>
    <row r="7580" spans="1:22">
      <c r="A7580" s="52"/>
      <c r="B7580" s="50">
        <f t="shared" si="126"/>
        <v>7558</v>
      </c>
      <c r="C7580" s="913"/>
      <c r="D7580" s="913"/>
      <c r="E7580" s="913"/>
      <c r="F7580" s="55"/>
      <c r="L7580" s="372"/>
      <c r="M7580" s="372"/>
      <c r="S7580" s="378"/>
      <c r="T7580" s="372"/>
      <c r="U7580" s="372"/>
      <c r="V7580" s="372"/>
    </row>
    <row r="7581" spans="1:22">
      <c r="A7581" s="52"/>
      <c r="B7581" s="50">
        <f t="shared" si="126"/>
        <v>7559</v>
      </c>
      <c r="C7581" s="913"/>
      <c r="D7581" s="913"/>
      <c r="E7581" s="913"/>
      <c r="F7581" s="55"/>
      <c r="L7581" s="372"/>
      <c r="M7581" s="372"/>
      <c r="S7581" s="378"/>
      <c r="T7581" s="372"/>
      <c r="U7581" s="372"/>
      <c r="V7581" s="372"/>
    </row>
    <row r="7582" spans="1:22">
      <c r="A7582" s="52"/>
      <c r="B7582" s="50">
        <f t="shared" si="126"/>
        <v>7560</v>
      </c>
      <c r="C7582" s="913"/>
      <c r="D7582" s="913"/>
      <c r="E7582" s="913"/>
      <c r="F7582" s="55"/>
      <c r="L7582" s="372"/>
      <c r="M7582" s="372"/>
      <c r="S7582" s="378"/>
      <c r="T7582" s="372"/>
      <c r="U7582" s="372"/>
      <c r="V7582" s="372"/>
    </row>
    <row r="7583" spans="1:22">
      <c r="A7583" s="52"/>
      <c r="B7583" s="50">
        <f t="shared" si="126"/>
        <v>7561</v>
      </c>
      <c r="C7583" s="913"/>
      <c r="D7583" s="913"/>
      <c r="E7583" s="913"/>
      <c r="F7583" s="55"/>
      <c r="L7583" s="372"/>
      <c r="M7583" s="372"/>
      <c r="S7583" s="378"/>
      <c r="T7583" s="372"/>
      <c r="U7583" s="372"/>
      <c r="V7583" s="372"/>
    </row>
    <row r="7584" spans="1:22">
      <c r="A7584" s="52"/>
      <c r="B7584" s="50">
        <f t="shared" si="126"/>
        <v>7562</v>
      </c>
      <c r="C7584" s="913"/>
      <c r="D7584" s="913"/>
      <c r="E7584" s="913"/>
      <c r="F7584" s="55"/>
      <c r="L7584" s="372"/>
      <c r="M7584" s="372"/>
      <c r="S7584" s="378"/>
      <c r="T7584" s="372"/>
      <c r="U7584" s="372"/>
      <c r="V7584" s="372"/>
    </row>
    <row r="7585" spans="1:22">
      <c r="A7585" s="52"/>
      <c r="B7585" s="50">
        <f t="shared" si="126"/>
        <v>7563</v>
      </c>
      <c r="C7585" s="913"/>
      <c r="D7585" s="913"/>
      <c r="E7585" s="913"/>
      <c r="F7585" s="55"/>
      <c r="L7585" s="372"/>
      <c r="M7585" s="372"/>
      <c r="S7585" s="378"/>
      <c r="T7585" s="372"/>
      <c r="U7585" s="372"/>
      <c r="V7585" s="372"/>
    </row>
    <row r="7586" spans="1:22">
      <c r="A7586" s="52"/>
      <c r="B7586" s="50">
        <f t="shared" si="126"/>
        <v>7564</v>
      </c>
      <c r="C7586" s="913"/>
      <c r="D7586" s="913"/>
      <c r="E7586" s="913"/>
      <c r="F7586" s="55"/>
      <c r="L7586" s="372"/>
      <c r="M7586" s="372"/>
      <c r="S7586" s="378"/>
      <c r="T7586" s="372"/>
      <c r="U7586" s="372"/>
      <c r="V7586" s="372"/>
    </row>
    <row r="7587" spans="1:22">
      <c r="A7587" s="52"/>
      <c r="B7587" s="50">
        <f t="shared" si="126"/>
        <v>7565</v>
      </c>
      <c r="C7587" s="913"/>
      <c r="D7587" s="913"/>
      <c r="E7587" s="913"/>
      <c r="F7587" s="55"/>
      <c r="L7587" s="372"/>
      <c r="M7587" s="372"/>
      <c r="S7587" s="378"/>
      <c r="T7587" s="372"/>
      <c r="U7587" s="372"/>
      <c r="V7587" s="372"/>
    </row>
    <row r="7588" spans="1:22">
      <c r="A7588" s="52"/>
      <c r="B7588" s="50">
        <f t="shared" si="126"/>
        <v>7566</v>
      </c>
      <c r="C7588" s="913"/>
      <c r="D7588" s="913"/>
      <c r="E7588" s="913"/>
      <c r="F7588" s="55"/>
      <c r="L7588" s="372"/>
      <c r="M7588" s="372"/>
      <c r="S7588" s="378"/>
      <c r="T7588" s="372"/>
      <c r="U7588" s="372"/>
      <c r="V7588" s="372"/>
    </row>
    <row r="7589" spans="1:22">
      <c r="A7589" s="52"/>
      <c r="B7589" s="50">
        <f t="shared" si="126"/>
        <v>7567</v>
      </c>
      <c r="C7589" s="913"/>
      <c r="D7589" s="913"/>
      <c r="E7589" s="913"/>
      <c r="F7589" s="55"/>
      <c r="L7589" s="372"/>
      <c r="M7589" s="372"/>
      <c r="S7589" s="378"/>
      <c r="T7589" s="372"/>
      <c r="U7589" s="372"/>
      <c r="V7589" s="372"/>
    </row>
    <row r="7590" spans="1:22">
      <c r="A7590" s="52"/>
      <c r="B7590" s="50">
        <f t="shared" si="126"/>
        <v>7568</v>
      </c>
      <c r="C7590" s="913"/>
      <c r="D7590" s="913"/>
      <c r="E7590" s="913"/>
      <c r="F7590" s="55"/>
      <c r="L7590" s="372"/>
      <c r="M7590" s="372"/>
      <c r="S7590" s="378"/>
      <c r="T7590" s="372"/>
      <c r="U7590" s="372"/>
      <c r="V7590" s="372"/>
    </row>
    <row r="7591" spans="1:22">
      <c r="A7591" s="52"/>
      <c r="B7591" s="50">
        <f t="shared" si="126"/>
        <v>7569</v>
      </c>
      <c r="C7591" s="913"/>
      <c r="D7591" s="913"/>
      <c r="E7591" s="913"/>
      <c r="F7591" s="55"/>
      <c r="L7591" s="372"/>
      <c r="M7591" s="372"/>
      <c r="S7591" s="378"/>
      <c r="T7591" s="372"/>
      <c r="U7591" s="372"/>
      <c r="V7591" s="372"/>
    </row>
    <row r="7592" spans="1:22">
      <c r="A7592" s="52"/>
      <c r="B7592" s="50">
        <f t="shared" si="126"/>
        <v>7570</v>
      </c>
      <c r="C7592" s="913"/>
      <c r="D7592" s="913"/>
      <c r="E7592" s="913"/>
      <c r="F7592" s="55"/>
      <c r="L7592" s="372"/>
      <c r="M7592" s="372"/>
      <c r="S7592" s="378"/>
      <c r="T7592" s="372"/>
      <c r="U7592" s="372"/>
      <c r="V7592" s="372"/>
    </row>
    <row r="7593" spans="1:22">
      <c r="A7593" s="52"/>
      <c r="B7593" s="50">
        <f t="shared" si="126"/>
        <v>7571</v>
      </c>
      <c r="C7593" s="913"/>
      <c r="D7593" s="913"/>
      <c r="E7593" s="913"/>
      <c r="F7593" s="55"/>
      <c r="L7593" s="372"/>
      <c r="M7593" s="372"/>
      <c r="S7593" s="378"/>
      <c r="T7593" s="372"/>
      <c r="U7593" s="372"/>
      <c r="V7593" s="372"/>
    </row>
    <row r="7594" spans="1:22">
      <c r="A7594" s="52"/>
      <c r="B7594" s="50">
        <f t="shared" si="126"/>
        <v>7572</v>
      </c>
      <c r="C7594" s="913"/>
      <c r="D7594" s="913"/>
      <c r="E7594" s="913"/>
      <c r="F7594" s="55"/>
      <c r="L7594" s="372"/>
      <c r="M7594" s="372"/>
      <c r="S7594" s="378"/>
      <c r="T7594" s="372"/>
      <c r="U7594" s="372"/>
      <c r="V7594" s="372"/>
    </row>
    <row r="7595" spans="1:22">
      <c r="A7595" s="52"/>
      <c r="B7595" s="50">
        <f t="shared" si="126"/>
        <v>7573</v>
      </c>
      <c r="C7595" s="913"/>
      <c r="D7595" s="913"/>
      <c r="E7595" s="913"/>
      <c r="F7595" s="55"/>
      <c r="L7595" s="372"/>
      <c r="M7595" s="372"/>
      <c r="S7595" s="378"/>
      <c r="T7595" s="372"/>
      <c r="U7595" s="372"/>
      <c r="V7595" s="372"/>
    </row>
    <row r="7596" spans="1:22">
      <c r="A7596" s="52"/>
      <c r="B7596" s="50">
        <f t="shared" si="126"/>
        <v>7574</v>
      </c>
      <c r="C7596" s="913"/>
      <c r="D7596" s="913"/>
      <c r="E7596" s="913"/>
      <c r="F7596" s="55"/>
      <c r="L7596" s="372"/>
      <c r="M7596" s="372"/>
      <c r="S7596" s="378"/>
      <c r="T7596" s="372"/>
      <c r="U7596" s="372"/>
      <c r="V7596" s="372"/>
    </row>
    <row r="7597" spans="1:22">
      <c r="A7597" s="52"/>
      <c r="B7597" s="50">
        <f t="shared" si="126"/>
        <v>7575</v>
      </c>
      <c r="C7597" s="913"/>
      <c r="D7597" s="913"/>
      <c r="E7597" s="913"/>
      <c r="F7597" s="55"/>
      <c r="L7597" s="372"/>
      <c r="M7597" s="372"/>
      <c r="S7597" s="378"/>
      <c r="T7597" s="372"/>
      <c r="U7597" s="372"/>
      <c r="V7597" s="372"/>
    </row>
    <row r="7598" spans="1:22">
      <c r="A7598" s="52"/>
      <c r="B7598" s="50">
        <f t="shared" si="126"/>
        <v>7576</v>
      </c>
      <c r="C7598" s="913"/>
      <c r="D7598" s="913"/>
      <c r="E7598" s="913"/>
      <c r="F7598" s="55"/>
      <c r="L7598" s="372"/>
      <c r="M7598" s="372"/>
      <c r="S7598" s="378"/>
      <c r="T7598" s="372"/>
      <c r="U7598" s="372"/>
      <c r="V7598" s="372"/>
    </row>
    <row r="7599" spans="1:22">
      <c r="A7599" s="52"/>
      <c r="B7599" s="50">
        <f t="shared" si="126"/>
        <v>7577</v>
      </c>
      <c r="C7599" s="913"/>
      <c r="D7599" s="913"/>
      <c r="E7599" s="913"/>
      <c r="F7599" s="55"/>
      <c r="L7599" s="372"/>
      <c r="M7599" s="372"/>
      <c r="S7599" s="378"/>
      <c r="T7599" s="372"/>
      <c r="U7599" s="372"/>
      <c r="V7599" s="372"/>
    </row>
    <row r="7600" spans="1:22">
      <c r="A7600" s="52"/>
      <c r="B7600" s="50">
        <f t="shared" si="126"/>
        <v>7578</v>
      </c>
      <c r="C7600" s="913"/>
      <c r="D7600" s="913"/>
      <c r="E7600" s="913"/>
      <c r="F7600" s="55"/>
      <c r="L7600" s="372"/>
      <c r="M7600" s="372"/>
      <c r="S7600" s="378"/>
      <c r="T7600" s="372"/>
      <c r="U7600" s="372"/>
      <c r="V7600" s="372"/>
    </row>
    <row r="7601" spans="1:22">
      <c r="A7601" s="52"/>
      <c r="B7601" s="50">
        <f t="shared" si="126"/>
        <v>7579</v>
      </c>
      <c r="C7601" s="913"/>
      <c r="D7601" s="913"/>
      <c r="E7601" s="913"/>
      <c r="F7601" s="55"/>
      <c r="L7601" s="372"/>
      <c r="M7601" s="372"/>
      <c r="S7601" s="378"/>
      <c r="T7601" s="372"/>
      <c r="U7601" s="372"/>
      <c r="V7601" s="372"/>
    </row>
    <row r="7602" spans="1:22">
      <c r="A7602" s="52"/>
      <c r="B7602" s="50">
        <f t="shared" si="126"/>
        <v>7580</v>
      </c>
      <c r="C7602" s="913"/>
      <c r="D7602" s="913"/>
      <c r="E7602" s="913"/>
      <c r="F7602" s="55"/>
      <c r="L7602" s="372"/>
      <c r="M7602" s="372"/>
      <c r="S7602" s="378"/>
      <c r="T7602" s="372"/>
      <c r="U7602" s="372"/>
      <c r="V7602" s="372"/>
    </row>
    <row r="7603" spans="1:22">
      <c r="A7603" s="52"/>
      <c r="B7603" s="50">
        <f t="shared" si="126"/>
        <v>7581</v>
      </c>
      <c r="C7603" s="913"/>
      <c r="D7603" s="913"/>
      <c r="E7603" s="913"/>
      <c r="F7603" s="55"/>
      <c r="L7603" s="372"/>
      <c r="M7603" s="372"/>
      <c r="S7603" s="378"/>
      <c r="T7603" s="372"/>
      <c r="U7603" s="372"/>
      <c r="V7603" s="372"/>
    </row>
    <row r="7604" spans="1:22">
      <c r="A7604" s="52"/>
      <c r="B7604" s="50">
        <f t="shared" si="126"/>
        <v>7582</v>
      </c>
      <c r="C7604" s="913"/>
      <c r="D7604" s="913"/>
      <c r="E7604" s="913"/>
      <c r="F7604" s="55"/>
      <c r="L7604" s="372"/>
      <c r="M7604" s="372"/>
      <c r="S7604" s="378"/>
      <c r="T7604" s="372"/>
      <c r="U7604" s="372"/>
      <c r="V7604" s="372"/>
    </row>
    <row r="7605" spans="1:22">
      <c r="A7605" s="52"/>
      <c r="B7605" s="50">
        <f t="shared" si="126"/>
        <v>7583</v>
      </c>
      <c r="C7605" s="913"/>
      <c r="D7605" s="913"/>
      <c r="E7605" s="913"/>
      <c r="F7605" s="55"/>
      <c r="L7605" s="372"/>
      <c r="M7605" s="372"/>
      <c r="S7605" s="378"/>
      <c r="T7605" s="372"/>
      <c r="U7605" s="372"/>
      <c r="V7605" s="372"/>
    </row>
    <row r="7606" spans="1:22">
      <c r="A7606" s="52"/>
      <c r="B7606" s="50">
        <f t="shared" si="126"/>
        <v>7584</v>
      </c>
      <c r="C7606" s="913"/>
      <c r="D7606" s="913"/>
      <c r="E7606" s="913"/>
      <c r="F7606" s="55"/>
      <c r="L7606" s="372"/>
      <c r="M7606" s="372"/>
      <c r="S7606" s="378"/>
      <c r="T7606" s="372"/>
      <c r="U7606" s="372"/>
      <c r="V7606" s="372"/>
    </row>
    <row r="7607" spans="1:22">
      <c r="A7607" s="52"/>
      <c r="B7607" s="50">
        <f t="shared" si="126"/>
        <v>7585</v>
      </c>
      <c r="C7607" s="913"/>
      <c r="D7607" s="913"/>
      <c r="E7607" s="913"/>
      <c r="F7607" s="55"/>
      <c r="L7607" s="372"/>
      <c r="M7607" s="372"/>
      <c r="S7607" s="378"/>
      <c r="T7607" s="372"/>
      <c r="U7607" s="372"/>
      <c r="V7607" s="372"/>
    </row>
    <row r="7608" spans="1:22">
      <c r="A7608" s="52"/>
      <c r="B7608" s="50">
        <f t="shared" si="126"/>
        <v>7586</v>
      </c>
      <c r="C7608" s="913"/>
      <c r="D7608" s="913"/>
      <c r="E7608" s="913"/>
      <c r="F7608" s="55"/>
      <c r="L7608" s="372"/>
      <c r="M7608" s="372"/>
      <c r="S7608" s="378"/>
      <c r="T7608" s="372"/>
      <c r="U7608" s="372"/>
      <c r="V7608" s="372"/>
    </row>
    <row r="7609" spans="1:22">
      <c r="A7609" s="52"/>
      <c r="B7609" s="50">
        <f t="shared" si="126"/>
        <v>7587</v>
      </c>
      <c r="C7609" s="913"/>
      <c r="D7609" s="913"/>
      <c r="E7609" s="913"/>
      <c r="F7609" s="55"/>
      <c r="L7609" s="372"/>
      <c r="M7609" s="372"/>
      <c r="S7609" s="378"/>
      <c r="T7609" s="372"/>
      <c r="U7609" s="372"/>
      <c r="V7609" s="372"/>
    </row>
    <row r="7610" spans="1:22">
      <c r="A7610" s="52"/>
      <c r="B7610" s="50">
        <f t="shared" si="126"/>
        <v>7588</v>
      </c>
      <c r="C7610" s="913"/>
      <c r="D7610" s="913"/>
      <c r="E7610" s="913"/>
      <c r="F7610" s="55"/>
      <c r="L7610" s="372"/>
      <c r="M7610" s="372"/>
      <c r="S7610" s="378"/>
      <c r="T7610" s="372"/>
      <c r="U7610" s="372"/>
      <c r="V7610" s="372"/>
    </row>
    <row r="7611" spans="1:22">
      <c r="A7611" s="52"/>
      <c r="B7611" s="50">
        <f t="shared" si="126"/>
        <v>7589</v>
      </c>
      <c r="C7611" s="913"/>
      <c r="D7611" s="913"/>
      <c r="E7611" s="913"/>
      <c r="F7611" s="55"/>
      <c r="L7611" s="372"/>
      <c r="M7611" s="372"/>
      <c r="S7611" s="378"/>
      <c r="T7611" s="372"/>
      <c r="U7611" s="372"/>
      <c r="V7611" s="372"/>
    </row>
    <row r="7612" spans="1:22">
      <c r="A7612" s="52"/>
      <c r="B7612" s="50">
        <f t="shared" si="126"/>
        <v>7590</v>
      </c>
      <c r="C7612" s="913"/>
      <c r="D7612" s="913"/>
      <c r="E7612" s="913"/>
      <c r="F7612" s="55"/>
      <c r="L7612" s="372"/>
      <c r="M7612" s="372"/>
      <c r="S7612" s="378"/>
      <c r="T7612" s="372"/>
      <c r="U7612" s="372"/>
      <c r="V7612" s="372"/>
    </row>
    <row r="7613" spans="1:22">
      <c r="A7613" s="52"/>
      <c r="B7613" s="50">
        <f t="shared" si="126"/>
        <v>7591</v>
      </c>
      <c r="C7613" s="913"/>
      <c r="D7613" s="913"/>
      <c r="E7613" s="913"/>
      <c r="F7613" s="55"/>
      <c r="L7613" s="372"/>
      <c r="M7613" s="372"/>
      <c r="S7613" s="378"/>
      <c r="T7613" s="372"/>
      <c r="U7613" s="372"/>
      <c r="V7613" s="372"/>
    </row>
    <row r="7614" spans="1:22">
      <c r="A7614" s="52"/>
      <c r="B7614" s="50">
        <f t="shared" si="126"/>
        <v>7592</v>
      </c>
      <c r="C7614" s="913"/>
      <c r="D7614" s="913"/>
      <c r="E7614" s="913"/>
      <c r="F7614" s="55"/>
      <c r="L7614" s="372"/>
      <c r="M7614" s="372"/>
      <c r="S7614" s="378"/>
      <c r="T7614" s="372"/>
      <c r="U7614" s="372"/>
      <c r="V7614" s="372"/>
    </row>
    <row r="7615" spans="1:22">
      <c r="A7615" s="52"/>
      <c r="B7615" s="50">
        <f t="shared" si="126"/>
        <v>7593</v>
      </c>
      <c r="C7615" s="913"/>
      <c r="D7615" s="913"/>
      <c r="E7615" s="913"/>
      <c r="F7615" s="55"/>
      <c r="L7615" s="372"/>
      <c r="M7615" s="372"/>
      <c r="S7615" s="378"/>
      <c r="T7615" s="372"/>
      <c r="U7615" s="372"/>
      <c r="V7615" s="372"/>
    </row>
    <row r="7616" spans="1:22">
      <c r="A7616" s="52"/>
      <c r="B7616" s="50">
        <f t="shared" si="126"/>
        <v>7594</v>
      </c>
      <c r="C7616" s="913"/>
      <c r="D7616" s="913"/>
      <c r="E7616" s="913"/>
      <c r="F7616" s="55"/>
      <c r="L7616" s="372"/>
      <c r="M7616" s="372"/>
      <c r="S7616" s="378"/>
      <c r="T7616" s="372"/>
      <c r="U7616" s="372"/>
      <c r="V7616" s="372"/>
    </row>
    <row r="7617" spans="1:22">
      <c r="A7617" s="52"/>
      <c r="B7617" s="50">
        <f t="shared" si="126"/>
        <v>7595</v>
      </c>
      <c r="C7617" s="913"/>
      <c r="D7617" s="913"/>
      <c r="E7617" s="913"/>
      <c r="F7617" s="55"/>
      <c r="L7617" s="372"/>
      <c r="M7617" s="372"/>
      <c r="S7617" s="378"/>
      <c r="T7617" s="372"/>
      <c r="U7617" s="372"/>
      <c r="V7617" s="372"/>
    </row>
    <row r="7618" spans="1:22">
      <c r="A7618" s="52"/>
      <c r="B7618" s="50">
        <f t="shared" si="126"/>
        <v>7596</v>
      </c>
      <c r="C7618" s="913"/>
      <c r="D7618" s="913"/>
      <c r="E7618" s="913"/>
      <c r="F7618" s="55"/>
      <c r="L7618" s="372"/>
      <c r="M7618" s="372"/>
      <c r="S7618" s="378"/>
      <c r="T7618" s="372"/>
      <c r="U7618" s="372"/>
      <c r="V7618" s="372"/>
    </row>
    <row r="7619" spans="1:22">
      <c r="A7619" s="52"/>
      <c r="B7619" s="50">
        <f t="shared" si="126"/>
        <v>7597</v>
      </c>
      <c r="C7619" s="913"/>
      <c r="D7619" s="913"/>
      <c r="E7619" s="913"/>
      <c r="F7619" s="55"/>
      <c r="L7619" s="372"/>
      <c r="M7619" s="372"/>
      <c r="S7619" s="378"/>
      <c r="T7619" s="372"/>
      <c r="U7619" s="372"/>
      <c r="V7619" s="372"/>
    </row>
    <row r="7620" spans="1:22">
      <c r="A7620" s="52"/>
      <c r="B7620" s="50">
        <f t="shared" si="126"/>
        <v>7598</v>
      </c>
      <c r="C7620" s="913"/>
      <c r="D7620" s="913"/>
      <c r="E7620" s="913"/>
      <c r="F7620" s="55"/>
      <c r="L7620" s="372"/>
      <c r="M7620" s="372"/>
      <c r="S7620" s="378"/>
      <c r="T7620" s="372"/>
      <c r="U7620" s="372"/>
      <c r="V7620" s="372"/>
    </row>
    <row r="7621" spans="1:22">
      <c r="A7621" s="52"/>
      <c r="B7621" s="50">
        <f t="shared" si="126"/>
        <v>7599</v>
      </c>
      <c r="C7621" s="913"/>
      <c r="D7621" s="913"/>
      <c r="E7621" s="913"/>
      <c r="F7621" s="55"/>
      <c r="L7621" s="372"/>
      <c r="M7621" s="372"/>
      <c r="S7621" s="378"/>
      <c r="T7621" s="372"/>
      <c r="U7621" s="372"/>
      <c r="V7621" s="372"/>
    </row>
    <row r="7622" spans="1:22">
      <c r="A7622" s="52"/>
      <c r="B7622" s="50">
        <f t="shared" si="126"/>
        <v>7600</v>
      </c>
      <c r="C7622" s="913"/>
      <c r="D7622" s="913"/>
      <c r="E7622" s="913"/>
      <c r="F7622" s="55"/>
      <c r="L7622" s="372"/>
      <c r="M7622" s="372"/>
      <c r="S7622" s="378"/>
      <c r="T7622" s="372"/>
      <c r="U7622" s="372"/>
      <c r="V7622" s="372"/>
    </row>
    <row r="7623" spans="1:22">
      <c r="A7623" s="52"/>
      <c r="B7623" s="50">
        <f t="shared" si="126"/>
        <v>7601</v>
      </c>
      <c r="C7623" s="913"/>
      <c r="D7623" s="913"/>
      <c r="E7623" s="913"/>
      <c r="F7623" s="55"/>
      <c r="L7623" s="372"/>
      <c r="M7623" s="372"/>
      <c r="S7623" s="378"/>
      <c r="T7623" s="372"/>
      <c r="U7623" s="372"/>
      <c r="V7623" s="372"/>
    </row>
    <row r="7624" spans="1:22">
      <c r="A7624" s="52"/>
      <c r="B7624" s="50">
        <f t="shared" si="126"/>
        <v>7602</v>
      </c>
      <c r="C7624" s="913"/>
      <c r="D7624" s="913"/>
      <c r="E7624" s="913"/>
      <c r="F7624" s="55"/>
      <c r="L7624" s="372"/>
      <c r="M7624" s="372"/>
      <c r="S7624" s="378"/>
      <c r="T7624" s="372"/>
      <c r="U7624" s="372"/>
      <c r="V7624" s="372"/>
    </row>
    <row r="7625" spans="1:22">
      <c r="A7625" s="52"/>
      <c r="B7625" s="50">
        <f t="shared" si="126"/>
        <v>7603</v>
      </c>
      <c r="C7625" s="913"/>
      <c r="D7625" s="913"/>
      <c r="E7625" s="913"/>
      <c r="F7625" s="55"/>
      <c r="L7625" s="372"/>
      <c r="M7625" s="372"/>
      <c r="S7625" s="378"/>
      <c r="T7625" s="372"/>
      <c r="U7625" s="372"/>
      <c r="V7625" s="372"/>
    </row>
    <row r="7626" spans="1:22">
      <c r="A7626" s="52"/>
      <c r="B7626" s="50">
        <f t="shared" si="126"/>
        <v>7604</v>
      </c>
      <c r="C7626" s="913"/>
      <c r="D7626" s="913"/>
      <c r="E7626" s="913"/>
      <c r="F7626" s="55"/>
      <c r="L7626" s="372"/>
      <c r="M7626" s="372"/>
      <c r="S7626" s="378"/>
      <c r="T7626" s="372"/>
      <c r="U7626" s="372"/>
      <c r="V7626" s="372"/>
    </row>
    <row r="7627" spans="1:22">
      <c r="A7627" s="52"/>
      <c r="B7627" s="50">
        <f t="shared" si="126"/>
        <v>7605</v>
      </c>
      <c r="C7627" s="913"/>
      <c r="D7627" s="913"/>
      <c r="E7627" s="913"/>
      <c r="F7627" s="55"/>
      <c r="L7627" s="372"/>
      <c r="M7627" s="372"/>
      <c r="S7627" s="378"/>
      <c r="T7627" s="372"/>
      <c r="U7627" s="372"/>
      <c r="V7627" s="372"/>
    </row>
    <row r="7628" spans="1:22">
      <c r="A7628" s="52"/>
      <c r="B7628" s="50">
        <f t="shared" si="126"/>
        <v>7606</v>
      </c>
      <c r="C7628" s="913"/>
      <c r="D7628" s="913"/>
      <c r="E7628" s="913"/>
      <c r="F7628" s="55"/>
      <c r="L7628" s="372"/>
      <c r="M7628" s="372"/>
      <c r="S7628" s="378"/>
      <c r="T7628" s="372"/>
      <c r="U7628" s="372"/>
      <c r="V7628" s="372"/>
    </row>
    <row r="7629" spans="1:22">
      <c r="A7629" s="52"/>
      <c r="B7629" s="50">
        <f t="shared" si="126"/>
        <v>7607</v>
      </c>
      <c r="C7629" s="913"/>
      <c r="D7629" s="913"/>
      <c r="E7629" s="913"/>
      <c r="F7629" s="55"/>
      <c r="L7629" s="372"/>
      <c r="M7629" s="372"/>
      <c r="S7629" s="378"/>
      <c r="T7629" s="372"/>
      <c r="U7629" s="372"/>
      <c r="V7629" s="372"/>
    </row>
    <row r="7630" spans="1:22">
      <c r="A7630" s="52"/>
      <c r="B7630" s="50">
        <f t="shared" si="126"/>
        <v>7608</v>
      </c>
      <c r="C7630" s="913"/>
      <c r="D7630" s="913"/>
      <c r="E7630" s="913"/>
      <c r="F7630" s="55"/>
      <c r="L7630" s="372"/>
      <c r="M7630" s="372"/>
      <c r="S7630" s="378"/>
      <c r="T7630" s="372"/>
      <c r="U7630" s="372"/>
      <c r="V7630" s="372"/>
    </row>
    <row r="7631" spans="1:22">
      <c r="A7631" s="52"/>
      <c r="B7631" s="50">
        <f t="shared" si="126"/>
        <v>7609</v>
      </c>
      <c r="C7631" s="913"/>
      <c r="D7631" s="913"/>
      <c r="E7631" s="913"/>
      <c r="F7631" s="55"/>
      <c r="L7631" s="372"/>
      <c r="M7631" s="372"/>
      <c r="S7631" s="378"/>
      <c r="T7631" s="372"/>
      <c r="U7631" s="372"/>
      <c r="V7631" s="372"/>
    </row>
    <row r="7632" spans="1:22">
      <c r="A7632" s="52"/>
      <c r="B7632" s="50">
        <f t="shared" si="126"/>
        <v>7610</v>
      </c>
      <c r="C7632" s="913"/>
      <c r="D7632" s="913"/>
      <c r="E7632" s="913"/>
      <c r="F7632" s="55"/>
      <c r="L7632" s="372"/>
      <c r="M7632" s="372"/>
      <c r="S7632" s="378"/>
      <c r="T7632" s="372"/>
      <c r="U7632" s="372"/>
      <c r="V7632" s="372"/>
    </row>
    <row r="7633" spans="1:22">
      <c r="A7633" s="52"/>
      <c r="B7633" s="50">
        <f t="shared" si="126"/>
        <v>7611</v>
      </c>
      <c r="C7633" s="913"/>
      <c r="D7633" s="913"/>
      <c r="E7633" s="913"/>
      <c r="F7633" s="55"/>
      <c r="L7633" s="372"/>
      <c r="M7633" s="372"/>
      <c r="S7633" s="378"/>
      <c r="T7633" s="372"/>
      <c r="U7633" s="372"/>
      <c r="V7633" s="372"/>
    </row>
    <row r="7634" spans="1:22">
      <c r="A7634" s="52"/>
      <c r="B7634" s="50">
        <f t="shared" si="126"/>
        <v>7612</v>
      </c>
      <c r="C7634" s="913"/>
      <c r="D7634" s="913"/>
      <c r="E7634" s="913"/>
      <c r="F7634" s="55"/>
      <c r="L7634" s="372"/>
      <c r="M7634" s="372"/>
      <c r="S7634" s="378"/>
      <c r="T7634" s="372"/>
      <c r="U7634" s="372"/>
      <c r="V7634" s="372"/>
    </row>
    <row r="7635" spans="1:22">
      <c r="A7635" s="52"/>
      <c r="B7635" s="50">
        <f t="shared" si="126"/>
        <v>7613</v>
      </c>
      <c r="C7635" s="913"/>
      <c r="D7635" s="913"/>
      <c r="E7635" s="913"/>
      <c r="F7635" s="55"/>
      <c r="L7635" s="372"/>
      <c r="M7635" s="372"/>
      <c r="S7635" s="378"/>
      <c r="T7635" s="372"/>
      <c r="U7635" s="372"/>
      <c r="V7635" s="372"/>
    </row>
    <row r="7636" spans="1:22">
      <c r="A7636" s="52"/>
      <c r="B7636" s="50">
        <f t="shared" si="126"/>
        <v>7614</v>
      </c>
      <c r="C7636" s="913"/>
      <c r="D7636" s="913"/>
      <c r="E7636" s="913"/>
      <c r="F7636" s="55"/>
      <c r="L7636" s="372"/>
      <c r="M7636" s="372"/>
      <c r="S7636" s="378"/>
      <c r="T7636" s="372"/>
      <c r="U7636" s="372"/>
      <c r="V7636" s="372"/>
    </row>
    <row r="7637" spans="1:22">
      <c r="A7637" s="52"/>
      <c r="B7637" s="50">
        <f t="shared" si="126"/>
        <v>7615</v>
      </c>
      <c r="C7637" s="913"/>
      <c r="D7637" s="913"/>
      <c r="E7637" s="913"/>
      <c r="F7637" s="55"/>
      <c r="L7637" s="372"/>
      <c r="M7637" s="372"/>
      <c r="S7637" s="378"/>
      <c r="T7637" s="372"/>
      <c r="U7637" s="372"/>
      <c r="V7637" s="372"/>
    </row>
    <row r="7638" spans="1:22">
      <c r="A7638" s="52"/>
      <c r="B7638" s="50">
        <f t="shared" si="126"/>
        <v>7616</v>
      </c>
      <c r="C7638" s="913"/>
      <c r="D7638" s="913"/>
      <c r="E7638" s="913"/>
      <c r="F7638" s="55"/>
      <c r="L7638" s="372"/>
      <c r="M7638" s="372"/>
      <c r="S7638" s="378"/>
      <c r="T7638" s="372"/>
      <c r="U7638" s="372"/>
      <c r="V7638" s="372"/>
    </row>
    <row r="7639" spans="1:22">
      <c r="A7639" s="52"/>
      <c r="B7639" s="50">
        <f t="shared" si="126"/>
        <v>7617</v>
      </c>
      <c r="C7639" s="913"/>
      <c r="D7639" s="913"/>
      <c r="E7639" s="913"/>
      <c r="F7639" s="55"/>
      <c r="L7639" s="372"/>
      <c r="M7639" s="372"/>
      <c r="S7639" s="378"/>
      <c r="T7639" s="372"/>
      <c r="U7639" s="372"/>
      <c r="V7639" s="372"/>
    </row>
    <row r="7640" spans="1:22">
      <c r="A7640" s="52"/>
      <c r="B7640" s="50">
        <f t="shared" si="126"/>
        <v>7618</v>
      </c>
      <c r="C7640" s="913"/>
      <c r="D7640" s="913"/>
      <c r="E7640" s="913"/>
      <c r="F7640" s="55"/>
      <c r="L7640" s="372"/>
      <c r="M7640" s="372"/>
      <c r="S7640" s="378"/>
      <c r="T7640" s="372"/>
      <c r="U7640" s="372"/>
      <c r="V7640" s="372"/>
    </row>
    <row r="7641" spans="1:22">
      <c r="A7641" s="52"/>
      <c r="B7641" s="50">
        <f t="shared" ref="B7641:B7704" si="127">B7640+1</f>
        <v>7619</v>
      </c>
      <c r="C7641" s="913"/>
      <c r="D7641" s="913"/>
      <c r="E7641" s="913"/>
      <c r="F7641" s="55"/>
      <c r="L7641" s="372"/>
      <c r="M7641" s="372"/>
      <c r="S7641" s="378"/>
      <c r="T7641" s="372"/>
      <c r="U7641" s="372"/>
      <c r="V7641" s="372"/>
    </row>
    <row r="7642" spans="1:22">
      <c r="A7642" s="52"/>
      <c r="B7642" s="50">
        <f t="shared" si="127"/>
        <v>7620</v>
      </c>
      <c r="C7642" s="913"/>
      <c r="D7642" s="913"/>
      <c r="E7642" s="913"/>
      <c r="F7642" s="55"/>
      <c r="L7642" s="372"/>
      <c r="M7642" s="372"/>
      <c r="S7642" s="378"/>
      <c r="T7642" s="372"/>
      <c r="U7642" s="372"/>
      <c r="V7642" s="372"/>
    </row>
    <row r="7643" spans="1:22">
      <c r="A7643" s="52"/>
      <c r="B7643" s="50">
        <f t="shared" si="127"/>
        <v>7621</v>
      </c>
      <c r="C7643" s="913"/>
      <c r="D7643" s="913"/>
      <c r="E7643" s="913"/>
      <c r="F7643" s="55"/>
      <c r="L7643" s="372"/>
      <c r="M7643" s="372"/>
      <c r="S7643" s="378"/>
      <c r="T7643" s="372"/>
      <c r="U7643" s="372"/>
      <c r="V7643" s="372"/>
    </row>
    <row r="7644" spans="1:22">
      <c r="A7644" s="52"/>
      <c r="B7644" s="50">
        <f t="shared" si="127"/>
        <v>7622</v>
      </c>
      <c r="C7644" s="913"/>
      <c r="D7644" s="913"/>
      <c r="E7644" s="913"/>
      <c r="F7644" s="55"/>
      <c r="L7644" s="372"/>
      <c r="M7644" s="372"/>
      <c r="S7644" s="378"/>
      <c r="T7644" s="372"/>
      <c r="U7644" s="372"/>
      <c r="V7644" s="372"/>
    </row>
    <row r="7645" spans="1:22">
      <c r="A7645" s="52"/>
      <c r="B7645" s="50">
        <f t="shared" si="127"/>
        <v>7623</v>
      </c>
      <c r="C7645" s="913"/>
      <c r="D7645" s="913"/>
      <c r="E7645" s="913"/>
      <c r="F7645" s="55"/>
      <c r="L7645" s="372"/>
      <c r="M7645" s="372"/>
      <c r="S7645" s="378"/>
      <c r="T7645" s="372"/>
      <c r="U7645" s="372"/>
      <c r="V7645" s="372"/>
    </row>
    <row r="7646" spans="1:22">
      <c r="A7646" s="52"/>
      <c r="B7646" s="50">
        <f t="shared" si="127"/>
        <v>7624</v>
      </c>
      <c r="C7646" s="913"/>
      <c r="D7646" s="913"/>
      <c r="E7646" s="913"/>
      <c r="F7646" s="55"/>
      <c r="L7646" s="372"/>
      <c r="M7646" s="372"/>
      <c r="S7646" s="378"/>
      <c r="T7646" s="372"/>
      <c r="U7646" s="372"/>
      <c r="V7646" s="372"/>
    </row>
    <row r="7647" spans="1:22">
      <c r="A7647" s="52"/>
      <c r="B7647" s="50">
        <f t="shared" si="127"/>
        <v>7625</v>
      </c>
      <c r="C7647" s="913"/>
      <c r="D7647" s="913"/>
      <c r="E7647" s="913"/>
      <c r="F7647" s="55"/>
      <c r="L7647" s="372"/>
      <c r="M7647" s="372"/>
      <c r="S7647" s="378"/>
      <c r="T7647" s="372"/>
      <c r="U7647" s="372"/>
      <c r="V7647" s="372"/>
    </row>
    <row r="7648" spans="1:22">
      <c r="A7648" s="52"/>
      <c r="B7648" s="50">
        <f t="shared" si="127"/>
        <v>7626</v>
      </c>
      <c r="C7648" s="913"/>
      <c r="D7648" s="913"/>
      <c r="E7648" s="913"/>
      <c r="F7648" s="55"/>
      <c r="L7648" s="372"/>
      <c r="M7648" s="372"/>
      <c r="S7648" s="378"/>
      <c r="T7648" s="372"/>
      <c r="U7648" s="372"/>
      <c r="V7648" s="372"/>
    </row>
    <row r="7649" spans="1:22">
      <c r="A7649" s="52"/>
      <c r="B7649" s="50">
        <f t="shared" si="127"/>
        <v>7627</v>
      </c>
      <c r="C7649" s="913"/>
      <c r="D7649" s="913"/>
      <c r="E7649" s="913"/>
      <c r="F7649" s="55"/>
      <c r="L7649" s="372"/>
      <c r="M7649" s="372"/>
      <c r="S7649" s="378"/>
      <c r="T7649" s="372"/>
      <c r="U7649" s="372"/>
      <c r="V7649" s="372"/>
    </row>
    <row r="7650" spans="1:22">
      <c r="A7650" s="52"/>
      <c r="B7650" s="50">
        <f t="shared" si="127"/>
        <v>7628</v>
      </c>
      <c r="C7650" s="913"/>
      <c r="D7650" s="913"/>
      <c r="E7650" s="913"/>
      <c r="F7650" s="55"/>
      <c r="L7650" s="372"/>
      <c r="M7650" s="372"/>
      <c r="S7650" s="378"/>
      <c r="T7650" s="372"/>
      <c r="U7650" s="372"/>
      <c r="V7650" s="372"/>
    </row>
    <row r="7651" spans="1:22">
      <c r="A7651" s="52"/>
      <c r="B7651" s="50">
        <f t="shared" si="127"/>
        <v>7629</v>
      </c>
      <c r="C7651" s="913"/>
      <c r="D7651" s="913"/>
      <c r="E7651" s="913"/>
      <c r="F7651" s="55"/>
      <c r="L7651" s="372"/>
      <c r="M7651" s="372"/>
      <c r="S7651" s="378"/>
      <c r="T7651" s="372"/>
      <c r="U7651" s="372"/>
      <c r="V7651" s="372"/>
    </row>
    <row r="7652" spans="1:22">
      <c r="A7652" s="52"/>
      <c r="B7652" s="50">
        <f t="shared" si="127"/>
        <v>7630</v>
      </c>
      <c r="C7652" s="913"/>
      <c r="D7652" s="913"/>
      <c r="E7652" s="913"/>
      <c r="F7652" s="55"/>
      <c r="L7652" s="372"/>
      <c r="M7652" s="372"/>
      <c r="S7652" s="378"/>
      <c r="T7652" s="372"/>
      <c r="U7652" s="372"/>
      <c r="V7652" s="372"/>
    </row>
    <row r="7653" spans="1:22">
      <c r="A7653" s="52"/>
      <c r="B7653" s="50">
        <f t="shared" si="127"/>
        <v>7631</v>
      </c>
      <c r="C7653" s="913"/>
      <c r="D7653" s="913"/>
      <c r="E7653" s="913"/>
      <c r="F7653" s="55"/>
      <c r="L7653" s="372"/>
      <c r="M7653" s="372"/>
      <c r="S7653" s="378"/>
      <c r="T7653" s="372"/>
      <c r="U7653" s="372"/>
      <c r="V7653" s="372"/>
    </row>
    <row r="7654" spans="1:22">
      <c r="A7654" s="52"/>
      <c r="B7654" s="50">
        <f t="shared" si="127"/>
        <v>7632</v>
      </c>
      <c r="C7654" s="913"/>
      <c r="D7654" s="913"/>
      <c r="E7654" s="913"/>
      <c r="F7654" s="55"/>
      <c r="L7654" s="372"/>
      <c r="M7654" s="372"/>
      <c r="S7654" s="378"/>
      <c r="T7654" s="372"/>
      <c r="U7654" s="372"/>
      <c r="V7654" s="372"/>
    </row>
    <row r="7655" spans="1:22">
      <c r="A7655" s="52"/>
      <c r="B7655" s="50">
        <f t="shared" si="127"/>
        <v>7633</v>
      </c>
      <c r="C7655" s="913"/>
      <c r="D7655" s="913"/>
      <c r="E7655" s="913"/>
      <c r="F7655" s="55"/>
      <c r="L7655" s="372"/>
      <c r="M7655" s="372"/>
      <c r="S7655" s="378"/>
      <c r="T7655" s="372"/>
      <c r="U7655" s="372"/>
      <c r="V7655" s="372"/>
    </row>
    <row r="7656" spans="1:22">
      <c r="A7656" s="52"/>
      <c r="B7656" s="50">
        <f t="shared" si="127"/>
        <v>7634</v>
      </c>
      <c r="C7656" s="913"/>
      <c r="D7656" s="913"/>
      <c r="E7656" s="913"/>
      <c r="F7656" s="55"/>
      <c r="L7656" s="372"/>
      <c r="M7656" s="372"/>
      <c r="S7656" s="378"/>
      <c r="T7656" s="372"/>
      <c r="U7656" s="372"/>
      <c r="V7656" s="372"/>
    </row>
    <row r="7657" spans="1:22">
      <c r="A7657" s="52"/>
      <c r="B7657" s="50">
        <f t="shared" si="127"/>
        <v>7635</v>
      </c>
      <c r="C7657" s="913"/>
      <c r="D7657" s="913"/>
      <c r="E7657" s="913"/>
      <c r="F7657" s="55"/>
      <c r="L7657" s="372"/>
      <c r="M7657" s="372"/>
      <c r="S7657" s="378"/>
      <c r="T7657" s="372"/>
      <c r="U7657" s="372"/>
      <c r="V7657" s="372"/>
    </row>
    <row r="7658" spans="1:22">
      <c r="A7658" s="52"/>
      <c r="B7658" s="50">
        <f t="shared" si="127"/>
        <v>7636</v>
      </c>
      <c r="C7658" s="913"/>
      <c r="D7658" s="913"/>
      <c r="E7658" s="913"/>
      <c r="F7658" s="55"/>
      <c r="L7658" s="372"/>
      <c r="M7658" s="372"/>
      <c r="S7658" s="378"/>
      <c r="T7658" s="372"/>
      <c r="U7658" s="372"/>
      <c r="V7658" s="372"/>
    </row>
    <row r="7659" spans="1:22">
      <c r="A7659" s="52"/>
      <c r="B7659" s="50">
        <f t="shared" si="127"/>
        <v>7637</v>
      </c>
      <c r="C7659" s="913"/>
      <c r="D7659" s="913"/>
      <c r="E7659" s="913"/>
      <c r="F7659" s="55"/>
      <c r="L7659" s="372"/>
      <c r="M7659" s="372"/>
      <c r="S7659" s="378"/>
      <c r="T7659" s="372"/>
      <c r="U7659" s="372"/>
      <c r="V7659" s="372"/>
    </row>
    <row r="7660" spans="1:22">
      <c r="A7660" s="52"/>
      <c r="B7660" s="50">
        <f t="shared" si="127"/>
        <v>7638</v>
      </c>
      <c r="C7660" s="913"/>
      <c r="D7660" s="913"/>
      <c r="E7660" s="913"/>
      <c r="F7660" s="55"/>
      <c r="L7660" s="372"/>
      <c r="M7660" s="372"/>
      <c r="S7660" s="378"/>
      <c r="T7660" s="372"/>
      <c r="U7660" s="372"/>
      <c r="V7660" s="372"/>
    </row>
    <row r="7661" spans="1:22">
      <c r="A7661" s="52"/>
      <c r="B7661" s="50">
        <f t="shared" si="127"/>
        <v>7639</v>
      </c>
      <c r="C7661" s="913"/>
      <c r="D7661" s="913"/>
      <c r="E7661" s="913"/>
      <c r="F7661" s="55"/>
      <c r="L7661" s="372"/>
      <c r="M7661" s="372"/>
      <c r="S7661" s="378"/>
      <c r="T7661" s="372"/>
      <c r="U7661" s="372"/>
      <c r="V7661" s="372"/>
    </row>
    <row r="7662" spans="1:22">
      <c r="A7662" s="52"/>
      <c r="B7662" s="50">
        <f t="shared" si="127"/>
        <v>7640</v>
      </c>
      <c r="C7662" s="913"/>
      <c r="D7662" s="913"/>
      <c r="E7662" s="913"/>
      <c r="F7662" s="55"/>
      <c r="L7662" s="372"/>
      <c r="M7662" s="372"/>
      <c r="S7662" s="378"/>
      <c r="T7662" s="372"/>
      <c r="U7662" s="372"/>
      <c r="V7662" s="372"/>
    </row>
    <row r="7663" spans="1:22">
      <c r="A7663" s="52"/>
      <c r="B7663" s="50">
        <f t="shared" si="127"/>
        <v>7641</v>
      </c>
      <c r="C7663" s="913"/>
      <c r="D7663" s="913"/>
      <c r="E7663" s="913"/>
      <c r="F7663" s="55"/>
      <c r="L7663" s="372"/>
      <c r="M7663" s="372"/>
      <c r="S7663" s="378"/>
      <c r="T7663" s="372"/>
      <c r="U7663" s="372"/>
      <c r="V7663" s="372"/>
    </row>
    <row r="7664" spans="1:22">
      <c r="A7664" s="52"/>
      <c r="B7664" s="50">
        <f t="shared" si="127"/>
        <v>7642</v>
      </c>
      <c r="C7664" s="913"/>
      <c r="D7664" s="913"/>
      <c r="E7664" s="913"/>
      <c r="F7664" s="55"/>
      <c r="L7664" s="372"/>
      <c r="M7664" s="372"/>
      <c r="S7664" s="378"/>
      <c r="T7664" s="372"/>
      <c r="U7664" s="372"/>
      <c r="V7664" s="372"/>
    </row>
    <row r="7665" spans="1:22">
      <c r="A7665" s="52"/>
      <c r="B7665" s="50">
        <f t="shared" si="127"/>
        <v>7643</v>
      </c>
      <c r="C7665" s="913"/>
      <c r="D7665" s="913"/>
      <c r="E7665" s="913"/>
      <c r="F7665" s="55"/>
      <c r="L7665" s="372"/>
      <c r="M7665" s="372"/>
      <c r="S7665" s="378"/>
      <c r="T7665" s="372"/>
      <c r="U7665" s="372"/>
      <c r="V7665" s="372"/>
    </row>
    <row r="7666" spans="1:22">
      <c r="A7666" s="52"/>
      <c r="B7666" s="50">
        <f t="shared" si="127"/>
        <v>7644</v>
      </c>
      <c r="C7666" s="913"/>
      <c r="D7666" s="913"/>
      <c r="E7666" s="913"/>
      <c r="F7666" s="55"/>
      <c r="L7666" s="372"/>
      <c r="M7666" s="372"/>
      <c r="S7666" s="378"/>
      <c r="T7666" s="372"/>
      <c r="U7666" s="372"/>
      <c r="V7666" s="372"/>
    </row>
    <row r="7667" spans="1:22">
      <c r="A7667" s="52"/>
      <c r="B7667" s="50">
        <f t="shared" si="127"/>
        <v>7645</v>
      </c>
      <c r="C7667" s="913"/>
      <c r="D7667" s="913"/>
      <c r="E7667" s="913"/>
      <c r="F7667" s="55"/>
      <c r="L7667" s="372"/>
      <c r="M7667" s="372"/>
      <c r="S7667" s="378"/>
      <c r="T7667" s="372"/>
      <c r="U7667" s="372"/>
      <c r="V7667" s="372"/>
    </row>
    <row r="7668" spans="1:22">
      <c r="A7668" s="52"/>
      <c r="B7668" s="50">
        <f t="shared" si="127"/>
        <v>7646</v>
      </c>
      <c r="C7668" s="913"/>
      <c r="D7668" s="913"/>
      <c r="E7668" s="913"/>
      <c r="F7668" s="55"/>
      <c r="L7668" s="372"/>
      <c r="M7668" s="372"/>
      <c r="S7668" s="378"/>
      <c r="T7668" s="372"/>
      <c r="U7668" s="372"/>
      <c r="V7668" s="372"/>
    </row>
    <row r="7669" spans="1:22">
      <c r="A7669" s="52"/>
      <c r="B7669" s="50">
        <f t="shared" si="127"/>
        <v>7647</v>
      </c>
      <c r="C7669" s="913"/>
      <c r="D7669" s="913"/>
      <c r="E7669" s="913"/>
      <c r="F7669" s="55"/>
      <c r="L7669" s="372"/>
      <c r="M7669" s="372"/>
      <c r="S7669" s="378"/>
      <c r="T7669" s="372"/>
      <c r="U7669" s="372"/>
      <c r="V7669" s="372"/>
    </row>
    <row r="7670" spans="1:22">
      <c r="A7670" s="52"/>
      <c r="B7670" s="50">
        <f t="shared" si="127"/>
        <v>7648</v>
      </c>
      <c r="C7670" s="913"/>
      <c r="D7670" s="913"/>
      <c r="E7670" s="913"/>
      <c r="F7670" s="55"/>
      <c r="L7670" s="372"/>
      <c r="M7670" s="372"/>
      <c r="S7670" s="378"/>
      <c r="T7670" s="372"/>
      <c r="U7670" s="372"/>
      <c r="V7670" s="372"/>
    </row>
    <row r="7671" spans="1:22">
      <c r="A7671" s="52"/>
      <c r="B7671" s="50">
        <f t="shared" si="127"/>
        <v>7649</v>
      </c>
      <c r="C7671" s="913"/>
      <c r="D7671" s="913"/>
      <c r="E7671" s="913"/>
      <c r="F7671" s="55"/>
      <c r="L7671" s="372"/>
      <c r="M7671" s="372"/>
      <c r="S7671" s="378"/>
      <c r="T7671" s="372"/>
      <c r="U7671" s="372"/>
      <c r="V7671" s="372"/>
    </row>
    <row r="7672" spans="1:22">
      <c r="A7672" s="52"/>
      <c r="B7672" s="50">
        <f t="shared" si="127"/>
        <v>7650</v>
      </c>
      <c r="C7672" s="913"/>
      <c r="D7672" s="913"/>
      <c r="E7672" s="913"/>
      <c r="F7672" s="55"/>
      <c r="L7672" s="372"/>
      <c r="M7672" s="372"/>
      <c r="S7672" s="378"/>
      <c r="T7672" s="372"/>
      <c r="U7672" s="372"/>
      <c r="V7672" s="372"/>
    </row>
    <row r="7673" spans="1:22">
      <c r="A7673" s="52"/>
      <c r="B7673" s="50">
        <f t="shared" si="127"/>
        <v>7651</v>
      </c>
      <c r="C7673" s="913"/>
      <c r="D7673" s="913"/>
      <c r="E7673" s="913"/>
      <c r="F7673" s="55"/>
      <c r="L7673" s="372"/>
      <c r="M7673" s="372"/>
      <c r="S7673" s="378"/>
      <c r="T7673" s="372"/>
      <c r="U7673" s="372"/>
      <c r="V7673" s="372"/>
    </row>
    <row r="7674" spans="1:22">
      <c r="A7674" s="52"/>
      <c r="B7674" s="50">
        <f t="shared" si="127"/>
        <v>7652</v>
      </c>
      <c r="C7674" s="913"/>
      <c r="D7674" s="913"/>
      <c r="E7674" s="913"/>
      <c r="F7674" s="55"/>
      <c r="L7674" s="372"/>
      <c r="M7674" s="372"/>
      <c r="S7674" s="378"/>
      <c r="T7674" s="372"/>
      <c r="U7674" s="372"/>
      <c r="V7674" s="372"/>
    </row>
    <row r="7675" spans="1:22">
      <c r="A7675" s="52"/>
      <c r="B7675" s="50">
        <f t="shared" si="127"/>
        <v>7653</v>
      </c>
      <c r="C7675" s="913"/>
      <c r="D7675" s="913"/>
      <c r="E7675" s="913"/>
      <c r="F7675" s="55"/>
      <c r="L7675" s="372"/>
      <c r="M7675" s="372"/>
      <c r="S7675" s="378"/>
      <c r="T7675" s="372"/>
      <c r="U7675" s="372"/>
      <c r="V7675" s="372"/>
    </row>
    <row r="7676" spans="1:22">
      <c r="A7676" s="52"/>
      <c r="B7676" s="50">
        <f t="shared" si="127"/>
        <v>7654</v>
      </c>
      <c r="C7676" s="913"/>
      <c r="D7676" s="913"/>
      <c r="E7676" s="913"/>
      <c r="F7676" s="55"/>
      <c r="L7676" s="372"/>
      <c r="M7676" s="372"/>
      <c r="S7676" s="378"/>
      <c r="T7676" s="372"/>
      <c r="U7676" s="372"/>
      <c r="V7676" s="372"/>
    </row>
    <row r="7677" spans="1:22">
      <c r="A7677" s="52"/>
      <c r="B7677" s="50">
        <f t="shared" si="127"/>
        <v>7655</v>
      </c>
      <c r="C7677" s="913"/>
      <c r="D7677" s="913"/>
      <c r="E7677" s="913"/>
      <c r="F7677" s="55"/>
      <c r="L7677" s="372"/>
      <c r="M7677" s="372"/>
      <c r="S7677" s="378"/>
      <c r="T7677" s="372"/>
      <c r="U7677" s="372"/>
      <c r="V7677" s="372"/>
    </row>
    <row r="7678" spans="1:22">
      <c r="A7678" s="52"/>
      <c r="B7678" s="50">
        <f t="shared" si="127"/>
        <v>7656</v>
      </c>
      <c r="C7678" s="913"/>
      <c r="D7678" s="913"/>
      <c r="E7678" s="913"/>
      <c r="F7678" s="55"/>
      <c r="L7678" s="372"/>
      <c r="M7678" s="372"/>
      <c r="S7678" s="378"/>
      <c r="T7678" s="372"/>
      <c r="U7678" s="372"/>
      <c r="V7678" s="372"/>
    </row>
    <row r="7679" spans="1:22">
      <c r="A7679" s="52"/>
      <c r="B7679" s="50">
        <f t="shared" si="127"/>
        <v>7657</v>
      </c>
      <c r="C7679" s="913"/>
      <c r="D7679" s="913"/>
      <c r="E7679" s="913"/>
      <c r="F7679" s="55"/>
      <c r="L7679" s="372"/>
      <c r="M7679" s="372"/>
      <c r="S7679" s="378"/>
      <c r="T7679" s="372"/>
      <c r="U7679" s="372"/>
      <c r="V7679" s="372"/>
    </row>
    <row r="7680" spans="1:22">
      <c r="A7680" s="52"/>
      <c r="B7680" s="50">
        <f t="shared" si="127"/>
        <v>7658</v>
      </c>
      <c r="C7680" s="913"/>
      <c r="D7680" s="913"/>
      <c r="E7680" s="913"/>
      <c r="F7680" s="55"/>
      <c r="L7680" s="372"/>
      <c r="M7680" s="372"/>
      <c r="S7680" s="378"/>
      <c r="T7680" s="372"/>
      <c r="U7680" s="372"/>
      <c r="V7680" s="372"/>
    </row>
    <row r="7681" spans="1:22">
      <c r="A7681" s="52"/>
      <c r="B7681" s="50">
        <f t="shared" si="127"/>
        <v>7659</v>
      </c>
      <c r="C7681" s="913"/>
      <c r="D7681" s="913"/>
      <c r="E7681" s="913"/>
      <c r="F7681" s="55"/>
      <c r="L7681" s="372"/>
      <c r="M7681" s="372"/>
      <c r="S7681" s="378"/>
      <c r="T7681" s="372"/>
      <c r="U7681" s="372"/>
      <c r="V7681" s="372"/>
    </row>
    <row r="7682" spans="1:22">
      <c r="A7682" s="52"/>
      <c r="B7682" s="50">
        <f t="shared" si="127"/>
        <v>7660</v>
      </c>
      <c r="C7682" s="913"/>
      <c r="D7682" s="913"/>
      <c r="E7682" s="913"/>
      <c r="F7682" s="55"/>
      <c r="L7682" s="372"/>
      <c r="M7682" s="372"/>
      <c r="S7682" s="378"/>
      <c r="T7682" s="372"/>
      <c r="U7682" s="372"/>
      <c r="V7682" s="372"/>
    </row>
    <row r="7683" spans="1:22">
      <c r="A7683" s="52"/>
      <c r="B7683" s="50">
        <f t="shared" si="127"/>
        <v>7661</v>
      </c>
      <c r="C7683" s="913"/>
      <c r="D7683" s="913"/>
      <c r="E7683" s="913"/>
      <c r="F7683" s="55"/>
      <c r="L7683" s="372"/>
      <c r="M7683" s="372"/>
      <c r="S7683" s="378"/>
      <c r="T7683" s="372"/>
      <c r="U7683" s="372"/>
      <c r="V7683" s="372"/>
    </row>
    <row r="7684" spans="1:22">
      <c r="A7684" s="52"/>
      <c r="B7684" s="50">
        <f t="shared" si="127"/>
        <v>7662</v>
      </c>
      <c r="C7684" s="913"/>
      <c r="D7684" s="913"/>
      <c r="E7684" s="913"/>
      <c r="F7684" s="55"/>
      <c r="L7684" s="372"/>
      <c r="M7684" s="372"/>
      <c r="S7684" s="378"/>
      <c r="T7684" s="372"/>
      <c r="U7684" s="372"/>
      <c r="V7684" s="372"/>
    </row>
    <row r="7685" spans="1:22">
      <c r="A7685" s="52"/>
      <c r="B7685" s="50">
        <f t="shared" si="127"/>
        <v>7663</v>
      </c>
      <c r="C7685" s="913"/>
      <c r="D7685" s="913"/>
      <c r="E7685" s="913"/>
      <c r="F7685" s="55"/>
      <c r="L7685" s="372"/>
      <c r="M7685" s="372"/>
      <c r="S7685" s="378"/>
      <c r="T7685" s="372"/>
      <c r="U7685" s="372"/>
      <c r="V7685" s="372"/>
    </row>
    <row r="7686" spans="1:22">
      <c r="A7686" s="52"/>
      <c r="B7686" s="50">
        <f t="shared" si="127"/>
        <v>7664</v>
      </c>
      <c r="C7686" s="913"/>
      <c r="D7686" s="913"/>
      <c r="E7686" s="913"/>
      <c r="F7686" s="55"/>
      <c r="L7686" s="372"/>
      <c r="M7686" s="372"/>
      <c r="S7686" s="378"/>
      <c r="T7686" s="372"/>
      <c r="U7686" s="372"/>
      <c r="V7686" s="372"/>
    </row>
    <row r="7687" spans="1:22">
      <c r="A7687" s="52"/>
      <c r="B7687" s="50">
        <f t="shared" si="127"/>
        <v>7665</v>
      </c>
      <c r="C7687" s="913"/>
      <c r="D7687" s="913"/>
      <c r="E7687" s="913"/>
      <c r="F7687" s="55"/>
      <c r="L7687" s="372"/>
      <c r="M7687" s="372"/>
      <c r="S7687" s="378"/>
      <c r="T7687" s="372"/>
      <c r="U7687" s="372"/>
      <c r="V7687" s="372"/>
    </row>
    <row r="7688" spans="1:22">
      <c r="A7688" s="52"/>
      <c r="B7688" s="50">
        <f t="shared" si="127"/>
        <v>7666</v>
      </c>
      <c r="C7688" s="913"/>
      <c r="D7688" s="913"/>
      <c r="E7688" s="913"/>
      <c r="F7688" s="55"/>
      <c r="L7688" s="372"/>
      <c r="M7688" s="372"/>
      <c r="S7688" s="378"/>
      <c r="T7688" s="372"/>
      <c r="U7688" s="372"/>
      <c r="V7688" s="372"/>
    </row>
    <row r="7689" spans="1:22">
      <c r="A7689" s="52"/>
      <c r="B7689" s="50">
        <f t="shared" si="127"/>
        <v>7667</v>
      </c>
      <c r="C7689" s="913"/>
      <c r="D7689" s="913"/>
      <c r="E7689" s="913"/>
      <c r="F7689" s="55"/>
      <c r="L7689" s="372"/>
      <c r="M7689" s="372"/>
      <c r="S7689" s="378"/>
      <c r="T7689" s="372"/>
      <c r="U7689" s="372"/>
      <c r="V7689" s="372"/>
    </row>
    <row r="7690" spans="1:22">
      <c r="A7690" s="52"/>
      <c r="B7690" s="50">
        <f t="shared" si="127"/>
        <v>7668</v>
      </c>
      <c r="C7690" s="913"/>
      <c r="D7690" s="913"/>
      <c r="E7690" s="913"/>
      <c r="F7690" s="55"/>
      <c r="L7690" s="372"/>
      <c r="M7690" s="372"/>
      <c r="S7690" s="378"/>
      <c r="T7690" s="372"/>
      <c r="U7690" s="372"/>
      <c r="V7690" s="372"/>
    </row>
    <row r="7691" spans="1:22">
      <c r="A7691" s="52"/>
      <c r="B7691" s="50">
        <f t="shared" si="127"/>
        <v>7669</v>
      </c>
      <c r="C7691" s="913"/>
      <c r="D7691" s="913"/>
      <c r="E7691" s="913"/>
      <c r="F7691" s="55"/>
      <c r="L7691" s="372"/>
      <c r="M7691" s="372"/>
      <c r="S7691" s="378"/>
      <c r="T7691" s="372"/>
      <c r="U7691" s="372"/>
      <c r="V7691" s="372"/>
    </row>
    <row r="7692" spans="1:22">
      <c r="A7692" s="52"/>
      <c r="B7692" s="50">
        <f t="shared" si="127"/>
        <v>7670</v>
      </c>
      <c r="C7692" s="913"/>
      <c r="D7692" s="913"/>
      <c r="E7692" s="913"/>
      <c r="F7692" s="55"/>
      <c r="L7692" s="372"/>
      <c r="M7692" s="372"/>
      <c r="S7692" s="378"/>
      <c r="T7692" s="372"/>
      <c r="U7692" s="372"/>
      <c r="V7692" s="372"/>
    </row>
    <row r="7693" spans="1:22">
      <c r="A7693" s="52"/>
      <c r="B7693" s="50">
        <f t="shared" si="127"/>
        <v>7671</v>
      </c>
      <c r="C7693" s="913"/>
      <c r="D7693" s="913"/>
      <c r="E7693" s="913"/>
      <c r="F7693" s="55"/>
      <c r="L7693" s="372"/>
      <c r="M7693" s="372"/>
      <c r="S7693" s="378"/>
      <c r="T7693" s="372"/>
      <c r="U7693" s="372"/>
      <c r="V7693" s="372"/>
    </row>
    <row r="7694" spans="1:22">
      <c r="A7694" s="52"/>
      <c r="B7694" s="50">
        <f t="shared" si="127"/>
        <v>7672</v>
      </c>
      <c r="C7694" s="913"/>
      <c r="D7694" s="913"/>
      <c r="E7694" s="913"/>
      <c r="F7694" s="55"/>
      <c r="L7694" s="372"/>
      <c r="M7694" s="372"/>
      <c r="S7694" s="378"/>
      <c r="T7694" s="372"/>
      <c r="U7694" s="372"/>
      <c r="V7694" s="372"/>
    </row>
    <row r="7695" spans="1:22">
      <c r="A7695" s="52"/>
      <c r="B7695" s="50">
        <f t="shared" si="127"/>
        <v>7673</v>
      </c>
      <c r="C7695" s="913"/>
      <c r="D7695" s="913"/>
      <c r="E7695" s="913"/>
      <c r="F7695" s="55"/>
      <c r="L7695" s="372"/>
      <c r="M7695" s="372"/>
      <c r="S7695" s="378"/>
      <c r="T7695" s="372"/>
      <c r="U7695" s="372"/>
      <c r="V7695" s="372"/>
    </row>
    <row r="7696" spans="1:22">
      <c r="A7696" s="52"/>
      <c r="B7696" s="50">
        <f t="shared" si="127"/>
        <v>7674</v>
      </c>
      <c r="C7696" s="913"/>
      <c r="D7696" s="913"/>
      <c r="E7696" s="913"/>
      <c r="F7696" s="55"/>
      <c r="L7696" s="372"/>
      <c r="M7696" s="372"/>
      <c r="S7696" s="378"/>
      <c r="T7696" s="372"/>
      <c r="U7696" s="372"/>
      <c r="V7696" s="372"/>
    </row>
    <row r="7697" spans="1:22">
      <c r="A7697" s="52"/>
      <c r="B7697" s="50">
        <f t="shared" si="127"/>
        <v>7675</v>
      </c>
      <c r="C7697" s="913"/>
      <c r="D7697" s="913"/>
      <c r="E7697" s="913"/>
      <c r="F7697" s="55"/>
      <c r="L7697" s="372"/>
      <c r="M7697" s="372"/>
      <c r="S7697" s="378"/>
      <c r="T7697" s="372"/>
      <c r="U7697" s="372"/>
      <c r="V7697" s="372"/>
    </row>
    <row r="7698" spans="1:22">
      <c r="A7698" s="52"/>
      <c r="B7698" s="50">
        <f t="shared" si="127"/>
        <v>7676</v>
      </c>
      <c r="C7698" s="913"/>
      <c r="D7698" s="913"/>
      <c r="E7698" s="913"/>
      <c r="F7698" s="55"/>
      <c r="L7698" s="372"/>
      <c r="M7698" s="372"/>
      <c r="S7698" s="378"/>
      <c r="T7698" s="372"/>
      <c r="U7698" s="372"/>
      <c r="V7698" s="372"/>
    </row>
    <row r="7699" spans="1:22">
      <c r="A7699" s="52"/>
      <c r="B7699" s="50">
        <f t="shared" si="127"/>
        <v>7677</v>
      </c>
      <c r="C7699" s="913"/>
      <c r="D7699" s="913"/>
      <c r="E7699" s="913"/>
      <c r="F7699" s="55"/>
      <c r="L7699" s="372"/>
      <c r="M7699" s="372"/>
      <c r="S7699" s="378"/>
      <c r="T7699" s="372"/>
      <c r="U7699" s="372"/>
      <c r="V7699" s="372"/>
    </row>
    <row r="7700" spans="1:22">
      <c r="A7700" s="52"/>
      <c r="B7700" s="50">
        <f t="shared" si="127"/>
        <v>7678</v>
      </c>
      <c r="C7700" s="913"/>
      <c r="D7700" s="913"/>
      <c r="E7700" s="913"/>
      <c r="F7700" s="55"/>
      <c r="L7700" s="372"/>
      <c r="M7700" s="372"/>
      <c r="S7700" s="378"/>
      <c r="T7700" s="372"/>
      <c r="U7700" s="372"/>
      <c r="V7700" s="372"/>
    </row>
    <row r="7701" spans="1:22">
      <c r="A7701" s="52"/>
      <c r="B7701" s="50">
        <f t="shared" si="127"/>
        <v>7679</v>
      </c>
      <c r="C7701" s="913"/>
      <c r="D7701" s="913"/>
      <c r="E7701" s="913"/>
      <c r="F7701" s="55"/>
      <c r="L7701" s="372"/>
      <c r="M7701" s="372"/>
      <c r="S7701" s="378"/>
      <c r="T7701" s="372"/>
      <c r="U7701" s="372"/>
      <c r="V7701" s="372"/>
    </row>
    <row r="7702" spans="1:22">
      <c r="A7702" s="52"/>
      <c r="B7702" s="50">
        <f t="shared" si="127"/>
        <v>7680</v>
      </c>
      <c r="C7702" s="913"/>
      <c r="D7702" s="913"/>
      <c r="E7702" s="913"/>
      <c r="F7702" s="55"/>
      <c r="L7702" s="372"/>
      <c r="M7702" s="372"/>
      <c r="S7702" s="378"/>
      <c r="T7702" s="372"/>
      <c r="U7702" s="372"/>
      <c r="V7702" s="372"/>
    </row>
    <row r="7703" spans="1:22">
      <c r="A7703" s="52"/>
      <c r="B7703" s="50">
        <f t="shared" si="127"/>
        <v>7681</v>
      </c>
      <c r="C7703" s="913"/>
      <c r="D7703" s="913"/>
      <c r="E7703" s="913"/>
      <c r="F7703" s="55"/>
      <c r="L7703" s="372"/>
      <c r="M7703" s="372"/>
      <c r="S7703" s="378"/>
      <c r="T7703" s="372"/>
      <c r="U7703" s="372"/>
      <c r="V7703" s="372"/>
    </row>
    <row r="7704" spans="1:22">
      <c r="A7704" s="52"/>
      <c r="B7704" s="50">
        <f t="shared" si="127"/>
        <v>7682</v>
      </c>
      <c r="C7704" s="913"/>
      <c r="D7704" s="913"/>
      <c r="E7704" s="913"/>
      <c r="F7704" s="55"/>
      <c r="L7704" s="372"/>
      <c r="M7704" s="372"/>
      <c r="S7704" s="378"/>
      <c r="T7704" s="372"/>
      <c r="U7704" s="372"/>
      <c r="V7704" s="372"/>
    </row>
    <row r="7705" spans="1:22">
      <c r="A7705" s="52"/>
      <c r="B7705" s="50">
        <f t="shared" ref="B7705:B7768" si="128">B7704+1</f>
        <v>7683</v>
      </c>
      <c r="C7705" s="913"/>
      <c r="D7705" s="913"/>
      <c r="E7705" s="913"/>
      <c r="F7705" s="55"/>
      <c r="L7705" s="372"/>
      <c r="M7705" s="372"/>
      <c r="S7705" s="378"/>
      <c r="T7705" s="372"/>
      <c r="U7705" s="372"/>
      <c r="V7705" s="372"/>
    </row>
    <row r="7706" spans="1:22">
      <c r="A7706" s="52"/>
      <c r="B7706" s="50">
        <f t="shared" si="128"/>
        <v>7684</v>
      </c>
      <c r="C7706" s="913"/>
      <c r="D7706" s="913"/>
      <c r="E7706" s="913"/>
      <c r="F7706" s="55"/>
      <c r="L7706" s="372"/>
      <c r="M7706" s="372"/>
      <c r="S7706" s="378"/>
      <c r="T7706" s="372"/>
      <c r="U7706" s="372"/>
      <c r="V7706" s="372"/>
    </row>
    <row r="7707" spans="1:22">
      <c r="A7707" s="52"/>
      <c r="B7707" s="50">
        <f t="shared" si="128"/>
        <v>7685</v>
      </c>
      <c r="C7707" s="913"/>
      <c r="D7707" s="913"/>
      <c r="E7707" s="913"/>
      <c r="F7707" s="55"/>
      <c r="L7707" s="372"/>
      <c r="M7707" s="372"/>
      <c r="S7707" s="378"/>
      <c r="T7707" s="372"/>
      <c r="U7707" s="372"/>
      <c r="V7707" s="372"/>
    </row>
    <row r="7708" spans="1:22">
      <c r="A7708" s="52"/>
      <c r="B7708" s="50">
        <f t="shared" si="128"/>
        <v>7686</v>
      </c>
      <c r="C7708" s="913"/>
      <c r="D7708" s="913"/>
      <c r="E7708" s="913"/>
      <c r="F7708" s="55"/>
      <c r="L7708" s="372"/>
      <c r="M7708" s="372"/>
      <c r="S7708" s="378"/>
      <c r="T7708" s="372"/>
      <c r="U7708" s="372"/>
      <c r="V7708" s="372"/>
    </row>
    <row r="7709" spans="1:22">
      <c r="A7709" s="52"/>
      <c r="B7709" s="50">
        <f t="shared" si="128"/>
        <v>7687</v>
      </c>
      <c r="C7709" s="913"/>
      <c r="D7709" s="913"/>
      <c r="E7709" s="913"/>
      <c r="F7709" s="55"/>
      <c r="L7709" s="372"/>
      <c r="M7709" s="372"/>
      <c r="S7709" s="378"/>
      <c r="T7709" s="372"/>
      <c r="U7709" s="372"/>
      <c r="V7709" s="372"/>
    </row>
    <row r="7710" spans="1:22">
      <c r="A7710" s="52"/>
      <c r="B7710" s="50">
        <f t="shared" si="128"/>
        <v>7688</v>
      </c>
      <c r="C7710" s="913"/>
      <c r="D7710" s="913"/>
      <c r="E7710" s="913"/>
      <c r="F7710" s="55"/>
      <c r="L7710" s="372"/>
      <c r="M7710" s="372"/>
      <c r="S7710" s="378"/>
      <c r="T7710" s="372"/>
      <c r="U7710" s="372"/>
      <c r="V7710" s="372"/>
    </row>
    <row r="7711" spans="1:22">
      <c r="A7711" s="52"/>
      <c r="B7711" s="50">
        <f t="shared" si="128"/>
        <v>7689</v>
      </c>
      <c r="C7711" s="913"/>
      <c r="D7711" s="913"/>
      <c r="E7711" s="913"/>
      <c r="F7711" s="55"/>
      <c r="L7711" s="372"/>
      <c r="M7711" s="372"/>
      <c r="S7711" s="378"/>
      <c r="T7711" s="372"/>
      <c r="U7711" s="372"/>
      <c r="V7711" s="372"/>
    </row>
    <row r="7712" spans="1:22">
      <c r="A7712" s="52"/>
      <c r="B7712" s="50">
        <f t="shared" si="128"/>
        <v>7690</v>
      </c>
      <c r="C7712" s="913"/>
      <c r="D7712" s="913"/>
      <c r="E7712" s="913"/>
      <c r="F7712" s="55"/>
      <c r="L7712" s="372"/>
      <c r="M7712" s="372"/>
      <c r="S7712" s="378"/>
      <c r="T7712" s="372"/>
      <c r="U7712" s="372"/>
      <c r="V7712" s="372"/>
    </row>
    <row r="7713" spans="1:22">
      <c r="A7713" s="52"/>
      <c r="B7713" s="50">
        <f t="shared" si="128"/>
        <v>7691</v>
      </c>
      <c r="C7713" s="913"/>
      <c r="D7713" s="913"/>
      <c r="E7713" s="913"/>
      <c r="F7713" s="55"/>
      <c r="L7713" s="372"/>
      <c r="M7713" s="372"/>
      <c r="S7713" s="378"/>
      <c r="T7713" s="372"/>
      <c r="U7713" s="372"/>
      <c r="V7713" s="372"/>
    </row>
    <row r="7714" spans="1:22">
      <c r="A7714" s="52"/>
      <c r="B7714" s="50">
        <f t="shared" si="128"/>
        <v>7692</v>
      </c>
      <c r="C7714" s="913"/>
      <c r="D7714" s="913"/>
      <c r="E7714" s="913"/>
      <c r="F7714" s="55"/>
      <c r="L7714" s="372"/>
      <c r="M7714" s="372"/>
      <c r="S7714" s="378"/>
      <c r="T7714" s="372"/>
      <c r="U7714" s="372"/>
      <c r="V7714" s="372"/>
    </row>
    <row r="7715" spans="1:22">
      <c r="A7715" s="52"/>
      <c r="B7715" s="50">
        <f t="shared" si="128"/>
        <v>7693</v>
      </c>
      <c r="C7715" s="913"/>
      <c r="D7715" s="913"/>
      <c r="E7715" s="913"/>
      <c r="F7715" s="55"/>
      <c r="L7715" s="372"/>
      <c r="M7715" s="372"/>
      <c r="S7715" s="378"/>
      <c r="T7715" s="372"/>
      <c r="U7715" s="372"/>
      <c r="V7715" s="372"/>
    </row>
    <row r="7716" spans="1:22">
      <c r="A7716" s="52"/>
      <c r="B7716" s="50">
        <f t="shared" si="128"/>
        <v>7694</v>
      </c>
      <c r="C7716" s="913"/>
      <c r="D7716" s="913"/>
      <c r="E7716" s="913"/>
      <c r="F7716" s="55"/>
      <c r="L7716" s="372"/>
      <c r="M7716" s="372"/>
      <c r="S7716" s="378"/>
      <c r="T7716" s="372"/>
      <c r="U7716" s="372"/>
      <c r="V7716" s="372"/>
    </row>
    <row r="7717" spans="1:22">
      <c r="A7717" s="52"/>
      <c r="B7717" s="50">
        <f t="shared" si="128"/>
        <v>7695</v>
      </c>
      <c r="C7717" s="913"/>
      <c r="D7717" s="913"/>
      <c r="E7717" s="913"/>
      <c r="F7717" s="55"/>
      <c r="L7717" s="372"/>
      <c r="M7717" s="372"/>
      <c r="S7717" s="378"/>
      <c r="T7717" s="372"/>
      <c r="U7717" s="372"/>
      <c r="V7717" s="372"/>
    </row>
    <row r="7718" spans="1:22">
      <c r="A7718" s="52"/>
      <c r="B7718" s="50">
        <f t="shared" si="128"/>
        <v>7696</v>
      </c>
      <c r="C7718" s="913"/>
      <c r="D7718" s="913"/>
      <c r="E7718" s="913"/>
      <c r="F7718" s="55"/>
      <c r="L7718" s="372"/>
      <c r="M7718" s="372"/>
      <c r="S7718" s="378"/>
      <c r="T7718" s="372"/>
      <c r="U7718" s="372"/>
      <c r="V7718" s="372"/>
    </row>
    <row r="7719" spans="1:22">
      <c r="A7719" s="52"/>
      <c r="B7719" s="50">
        <f t="shared" si="128"/>
        <v>7697</v>
      </c>
      <c r="C7719" s="913"/>
      <c r="D7719" s="913"/>
      <c r="E7719" s="913"/>
      <c r="F7719" s="55"/>
      <c r="L7719" s="372"/>
      <c r="M7719" s="372"/>
      <c r="S7719" s="378"/>
      <c r="T7719" s="372"/>
      <c r="U7719" s="372"/>
      <c r="V7719" s="372"/>
    </row>
    <row r="7720" spans="1:22">
      <c r="A7720" s="52"/>
      <c r="B7720" s="50">
        <f t="shared" si="128"/>
        <v>7698</v>
      </c>
      <c r="C7720" s="913"/>
      <c r="D7720" s="913"/>
      <c r="E7720" s="913"/>
      <c r="F7720" s="55"/>
      <c r="L7720" s="372"/>
      <c r="M7720" s="372"/>
      <c r="S7720" s="378"/>
      <c r="T7720" s="372"/>
      <c r="U7720" s="372"/>
      <c r="V7720" s="372"/>
    </row>
    <row r="7721" spans="1:22">
      <c r="A7721" s="52"/>
      <c r="B7721" s="50">
        <f t="shared" si="128"/>
        <v>7699</v>
      </c>
      <c r="C7721" s="913"/>
      <c r="D7721" s="913"/>
      <c r="E7721" s="913"/>
      <c r="F7721" s="55"/>
      <c r="L7721" s="372"/>
      <c r="M7721" s="372"/>
      <c r="S7721" s="378"/>
      <c r="T7721" s="372"/>
      <c r="U7721" s="372"/>
      <c r="V7721" s="372"/>
    </row>
    <row r="7722" spans="1:22">
      <c r="A7722" s="52"/>
      <c r="B7722" s="50">
        <f t="shared" si="128"/>
        <v>7700</v>
      </c>
      <c r="C7722" s="913"/>
      <c r="D7722" s="913"/>
      <c r="E7722" s="913"/>
      <c r="F7722" s="55"/>
      <c r="L7722" s="372"/>
      <c r="M7722" s="372"/>
      <c r="S7722" s="378"/>
      <c r="T7722" s="372"/>
      <c r="U7722" s="372"/>
      <c r="V7722" s="372"/>
    </row>
    <row r="7723" spans="1:22">
      <c r="A7723" s="52"/>
      <c r="B7723" s="50">
        <f t="shared" si="128"/>
        <v>7701</v>
      </c>
      <c r="C7723" s="913"/>
      <c r="D7723" s="913"/>
      <c r="E7723" s="913"/>
      <c r="F7723" s="55"/>
      <c r="L7723" s="372"/>
      <c r="M7723" s="372"/>
      <c r="S7723" s="378"/>
      <c r="T7723" s="372"/>
      <c r="U7723" s="372"/>
      <c r="V7723" s="372"/>
    </row>
    <row r="7724" spans="1:22">
      <c r="A7724" s="52"/>
      <c r="B7724" s="50">
        <f t="shared" si="128"/>
        <v>7702</v>
      </c>
      <c r="C7724" s="913"/>
      <c r="D7724" s="913"/>
      <c r="E7724" s="913"/>
      <c r="F7724" s="55"/>
      <c r="L7724" s="372"/>
      <c r="M7724" s="372"/>
      <c r="S7724" s="378"/>
      <c r="T7724" s="372"/>
      <c r="U7724" s="372"/>
      <c r="V7724" s="372"/>
    </row>
    <row r="7725" spans="1:22">
      <c r="A7725" s="52"/>
      <c r="B7725" s="50">
        <f t="shared" si="128"/>
        <v>7703</v>
      </c>
      <c r="C7725" s="913"/>
      <c r="D7725" s="913"/>
      <c r="E7725" s="913"/>
      <c r="F7725" s="55"/>
      <c r="L7725" s="372"/>
      <c r="M7725" s="372"/>
      <c r="S7725" s="378"/>
      <c r="T7725" s="372"/>
      <c r="U7725" s="372"/>
      <c r="V7725" s="372"/>
    </row>
    <row r="7726" spans="1:22">
      <c r="A7726" s="52"/>
      <c r="B7726" s="50">
        <f t="shared" si="128"/>
        <v>7704</v>
      </c>
      <c r="C7726" s="913"/>
      <c r="D7726" s="913"/>
      <c r="E7726" s="913"/>
      <c r="F7726" s="55"/>
      <c r="L7726" s="372"/>
      <c r="M7726" s="372"/>
      <c r="S7726" s="378"/>
      <c r="T7726" s="372"/>
      <c r="U7726" s="372"/>
      <c r="V7726" s="372"/>
    </row>
    <row r="7727" spans="1:22">
      <c r="A7727" s="52"/>
      <c r="B7727" s="50">
        <f t="shared" si="128"/>
        <v>7705</v>
      </c>
      <c r="C7727" s="913"/>
      <c r="D7727" s="913"/>
      <c r="E7727" s="913"/>
      <c r="F7727" s="55"/>
      <c r="L7727" s="372"/>
      <c r="M7727" s="372"/>
      <c r="S7727" s="378"/>
      <c r="T7727" s="372"/>
      <c r="U7727" s="372"/>
      <c r="V7727" s="372"/>
    </row>
    <row r="7728" spans="1:22">
      <c r="A7728" s="52"/>
      <c r="B7728" s="50">
        <f t="shared" si="128"/>
        <v>7706</v>
      </c>
      <c r="C7728" s="913"/>
      <c r="D7728" s="913"/>
      <c r="E7728" s="913"/>
      <c r="F7728" s="55"/>
      <c r="L7728" s="372"/>
      <c r="M7728" s="372"/>
      <c r="S7728" s="378"/>
      <c r="T7728" s="372"/>
      <c r="U7728" s="372"/>
      <c r="V7728" s="372"/>
    </row>
    <row r="7729" spans="1:22">
      <c r="A7729" s="52"/>
      <c r="B7729" s="50">
        <f t="shared" si="128"/>
        <v>7707</v>
      </c>
      <c r="C7729" s="913"/>
      <c r="D7729" s="913"/>
      <c r="E7729" s="913"/>
      <c r="F7729" s="55"/>
      <c r="L7729" s="372"/>
      <c r="M7729" s="372"/>
      <c r="S7729" s="378"/>
      <c r="T7729" s="372"/>
      <c r="U7729" s="372"/>
      <c r="V7729" s="372"/>
    </row>
    <row r="7730" spans="1:22">
      <c r="A7730" s="52"/>
      <c r="B7730" s="50">
        <f t="shared" si="128"/>
        <v>7708</v>
      </c>
      <c r="C7730" s="913"/>
      <c r="D7730" s="913"/>
      <c r="E7730" s="913"/>
      <c r="F7730" s="55"/>
      <c r="L7730" s="372"/>
      <c r="M7730" s="372"/>
      <c r="S7730" s="378"/>
      <c r="T7730" s="372"/>
      <c r="U7730" s="372"/>
      <c r="V7730" s="372"/>
    </row>
    <row r="7731" spans="1:22">
      <c r="A7731" s="52"/>
      <c r="B7731" s="50">
        <f t="shared" si="128"/>
        <v>7709</v>
      </c>
      <c r="C7731" s="913"/>
      <c r="D7731" s="913"/>
      <c r="E7731" s="913"/>
      <c r="F7731" s="55"/>
      <c r="L7731" s="372"/>
      <c r="M7731" s="372"/>
      <c r="S7731" s="378"/>
      <c r="T7731" s="372"/>
      <c r="U7731" s="372"/>
      <c r="V7731" s="372"/>
    </row>
    <row r="7732" spans="1:22">
      <c r="A7732" s="52"/>
      <c r="B7732" s="50">
        <f t="shared" si="128"/>
        <v>7710</v>
      </c>
      <c r="C7732" s="913"/>
      <c r="D7732" s="913"/>
      <c r="E7732" s="913"/>
      <c r="F7732" s="55"/>
      <c r="L7732" s="372"/>
      <c r="M7732" s="372"/>
      <c r="S7732" s="378"/>
      <c r="T7732" s="372"/>
      <c r="U7732" s="372"/>
      <c r="V7732" s="372"/>
    </row>
    <row r="7733" spans="1:22">
      <c r="A7733" s="52"/>
      <c r="B7733" s="50">
        <f t="shared" si="128"/>
        <v>7711</v>
      </c>
      <c r="C7733" s="913"/>
      <c r="D7733" s="913"/>
      <c r="E7733" s="913"/>
      <c r="F7733" s="55"/>
      <c r="L7733" s="372"/>
      <c r="M7733" s="372"/>
      <c r="S7733" s="378"/>
      <c r="T7733" s="372"/>
      <c r="U7733" s="372"/>
      <c r="V7733" s="372"/>
    </row>
    <row r="7734" spans="1:22">
      <c r="A7734" s="52"/>
      <c r="B7734" s="50">
        <f t="shared" si="128"/>
        <v>7712</v>
      </c>
      <c r="C7734" s="913"/>
      <c r="D7734" s="913"/>
      <c r="E7734" s="913"/>
      <c r="F7734" s="55"/>
      <c r="L7734" s="372"/>
      <c r="M7734" s="372"/>
      <c r="S7734" s="378"/>
      <c r="T7734" s="372"/>
      <c r="U7734" s="372"/>
      <c r="V7734" s="372"/>
    </row>
    <row r="7735" spans="1:22">
      <c r="A7735" s="52"/>
      <c r="B7735" s="50">
        <f t="shared" si="128"/>
        <v>7713</v>
      </c>
      <c r="C7735" s="913"/>
      <c r="D7735" s="913"/>
      <c r="E7735" s="913"/>
      <c r="F7735" s="55"/>
      <c r="L7735" s="372"/>
      <c r="M7735" s="372"/>
      <c r="S7735" s="378"/>
      <c r="T7735" s="372"/>
      <c r="U7735" s="372"/>
      <c r="V7735" s="372"/>
    </row>
    <row r="7736" spans="1:22">
      <c r="A7736" s="52"/>
      <c r="B7736" s="50">
        <f t="shared" si="128"/>
        <v>7714</v>
      </c>
      <c r="C7736" s="913"/>
      <c r="D7736" s="913"/>
      <c r="E7736" s="913"/>
      <c r="F7736" s="55"/>
      <c r="L7736" s="372"/>
      <c r="M7736" s="372"/>
      <c r="S7736" s="378"/>
      <c r="T7736" s="372"/>
      <c r="U7736" s="372"/>
      <c r="V7736" s="372"/>
    </row>
    <row r="7737" spans="1:22">
      <c r="A7737" s="52"/>
      <c r="B7737" s="50">
        <f t="shared" si="128"/>
        <v>7715</v>
      </c>
      <c r="C7737" s="913"/>
      <c r="D7737" s="913"/>
      <c r="E7737" s="913"/>
      <c r="F7737" s="55"/>
      <c r="L7737" s="372"/>
      <c r="M7737" s="372"/>
      <c r="S7737" s="378"/>
      <c r="T7737" s="372"/>
      <c r="U7737" s="372"/>
      <c r="V7737" s="372"/>
    </row>
    <row r="7738" spans="1:22">
      <c r="A7738" s="52"/>
      <c r="B7738" s="50">
        <f t="shared" si="128"/>
        <v>7716</v>
      </c>
      <c r="C7738" s="913"/>
      <c r="D7738" s="913"/>
      <c r="E7738" s="913"/>
      <c r="F7738" s="55"/>
      <c r="L7738" s="372"/>
      <c r="M7738" s="372"/>
      <c r="S7738" s="378"/>
      <c r="T7738" s="372"/>
      <c r="U7738" s="372"/>
      <c r="V7738" s="372"/>
    </row>
    <row r="7739" spans="1:22">
      <c r="A7739" s="52"/>
      <c r="B7739" s="50">
        <f t="shared" si="128"/>
        <v>7717</v>
      </c>
      <c r="C7739" s="913"/>
      <c r="D7739" s="913"/>
      <c r="E7739" s="913"/>
      <c r="F7739" s="55"/>
      <c r="L7739" s="372"/>
      <c r="M7739" s="372"/>
      <c r="S7739" s="378"/>
      <c r="T7739" s="372"/>
      <c r="U7739" s="372"/>
      <c r="V7739" s="372"/>
    </row>
    <row r="7740" spans="1:22">
      <c r="A7740" s="52"/>
      <c r="B7740" s="50">
        <f t="shared" si="128"/>
        <v>7718</v>
      </c>
      <c r="C7740" s="913"/>
      <c r="D7740" s="913"/>
      <c r="E7740" s="913"/>
      <c r="F7740" s="55"/>
      <c r="L7740" s="372"/>
      <c r="M7740" s="372"/>
      <c r="S7740" s="378"/>
      <c r="T7740" s="372"/>
      <c r="U7740" s="372"/>
      <c r="V7740" s="372"/>
    </row>
    <row r="7741" spans="1:22">
      <c r="A7741" s="52"/>
      <c r="B7741" s="50">
        <f t="shared" si="128"/>
        <v>7719</v>
      </c>
      <c r="C7741" s="913"/>
      <c r="D7741" s="913"/>
      <c r="E7741" s="913"/>
      <c r="F7741" s="55"/>
      <c r="L7741" s="372"/>
      <c r="M7741" s="372"/>
      <c r="S7741" s="378"/>
      <c r="T7741" s="372"/>
      <c r="U7741" s="372"/>
      <c r="V7741" s="372"/>
    </row>
    <row r="7742" spans="1:22">
      <c r="A7742" s="52"/>
      <c r="B7742" s="50">
        <f t="shared" si="128"/>
        <v>7720</v>
      </c>
      <c r="C7742" s="913"/>
      <c r="D7742" s="913"/>
      <c r="E7742" s="913"/>
      <c r="F7742" s="55"/>
      <c r="L7742" s="372"/>
      <c r="M7742" s="372"/>
      <c r="S7742" s="378"/>
      <c r="T7742" s="372"/>
      <c r="U7742" s="372"/>
      <c r="V7742" s="372"/>
    </row>
    <row r="7743" spans="1:22">
      <c r="A7743" s="52"/>
      <c r="B7743" s="50">
        <f t="shared" si="128"/>
        <v>7721</v>
      </c>
      <c r="C7743" s="913"/>
      <c r="D7743" s="913"/>
      <c r="E7743" s="913"/>
      <c r="F7743" s="55"/>
      <c r="L7743" s="372"/>
      <c r="M7743" s="372"/>
      <c r="S7743" s="378"/>
      <c r="T7743" s="372"/>
      <c r="U7743" s="372"/>
      <c r="V7743" s="372"/>
    </row>
    <row r="7744" spans="1:22">
      <c r="A7744" s="52"/>
      <c r="B7744" s="50">
        <f t="shared" si="128"/>
        <v>7722</v>
      </c>
      <c r="C7744" s="913"/>
      <c r="D7744" s="913"/>
      <c r="E7744" s="913"/>
      <c r="F7744" s="55"/>
      <c r="L7744" s="372"/>
      <c r="M7744" s="372"/>
      <c r="S7744" s="378"/>
      <c r="T7744" s="372"/>
      <c r="U7744" s="372"/>
      <c r="V7744" s="372"/>
    </row>
    <row r="7745" spans="1:22">
      <c r="A7745" s="52"/>
      <c r="B7745" s="50">
        <f t="shared" si="128"/>
        <v>7723</v>
      </c>
      <c r="C7745" s="913"/>
      <c r="D7745" s="913"/>
      <c r="E7745" s="913"/>
      <c r="F7745" s="55"/>
      <c r="L7745" s="372"/>
      <c r="M7745" s="372"/>
      <c r="S7745" s="378"/>
      <c r="T7745" s="372"/>
      <c r="U7745" s="372"/>
      <c r="V7745" s="372"/>
    </row>
    <row r="7746" spans="1:22">
      <c r="A7746" s="52"/>
      <c r="B7746" s="50">
        <f t="shared" si="128"/>
        <v>7724</v>
      </c>
      <c r="C7746" s="913"/>
      <c r="D7746" s="913"/>
      <c r="E7746" s="913"/>
      <c r="F7746" s="55"/>
      <c r="L7746" s="372"/>
      <c r="M7746" s="372"/>
      <c r="S7746" s="378"/>
      <c r="T7746" s="372"/>
      <c r="U7746" s="372"/>
      <c r="V7746" s="372"/>
    </row>
    <row r="7747" spans="1:22">
      <c r="A7747" s="52"/>
      <c r="B7747" s="50">
        <f t="shared" si="128"/>
        <v>7725</v>
      </c>
      <c r="C7747" s="913"/>
      <c r="D7747" s="913"/>
      <c r="E7747" s="913"/>
      <c r="F7747" s="55"/>
      <c r="L7747" s="372"/>
      <c r="M7747" s="372"/>
      <c r="S7747" s="378"/>
      <c r="T7747" s="372"/>
      <c r="U7747" s="372"/>
      <c r="V7747" s="372"/>
    </row>
    <row r="7748" spans="1:22">
      <c r="A7748" s="52"/>
      <c r="B7748" s="50">
        <f t="shared" si="128"/>
        <v>7726</v>
      </c>
      <c r="C7748" s="913"/>
      <c r="D7748" s="913"/>
      <c r="E7748" s="913"/>
      <c r="F7748" s="55"/>
      <c r="L7748" s="372"/>
      <c r="M7748" s="372"/>
      <c r="S7748" s="378"/>
      <c r="T7748" s="372"/>
      <c r="U7748" s="372"/>
      <c r="V7748" s="372"/>
    </row>
    <row r="7749" spans="1:22">
      <c r="A7749" s="52"/>
      <c r="B7749" s="50">
        <f t="shared" si="128"/>
        <v>7727</v>
      </c>
      <c r="C7749" s="913"/>
      <c r="D7749" s="913"/>
      <c r="E7749" s="913"/>
      <c r="F7749" s="55"/>
      <c r="L7749" s="372"/>
      <c r="M7749" s="372"/>
      <c r="S7749" s="378"/>
      <c r="T7749" s="372"/>
      <c r="U7749" s="372"/>
      <c r="V7749" s="372"/>
    </row>
    <row r="7750" spans="1:22">
      <c r="A7750" s="52"/>
      <c r="B7750" s="50">
        <f t="shared" si="128"/>
        <v>7728</v>
      </c>
      <c r="C7750" s="913"/>
      <c r="D7750" s="913"/>
      <c r="E7750" s="913"/>
      <c r="F7750" s="55"/>
      <c r="L7750" s="372"/>
      <c r="M7750" s="372"/>
      <c r="S7750" s="378"/>
      <c r="T7750" s="372"/>
      <c r="U7750" s="372"/>
      <c r="V7750" s="372"/>
    </row>
    <row r="7751" spans="1:22">
      <c r="A7751" s="52"/>
      <c r="B7751" s="50">
        <f t="shared" si="128"/>
        <v>7729</v>
      </c>
      <c r="C7751" s="913"/>
      <c r="D7751" s="913"/>
      <c r="E7751" s="913"/>
      <c r="F7751" s="55"/>
      <c r="L7751" s="372"/>
      <c r="M7751" s="372"/>
      <c r="S7751" s="378"/>
      <c r="T7751" s="372"/>
      <c r="U7751" s="372"/>
      <c r="V7751" s="372"/>
    </row>
    <row r="7752" spans="1:22">
      <c r="A7752" s="52"/>
      <c r="B7752" s="50">
        <f t="shared" si="128"/>
        <v>7730</v>
      </c>
      <c r="C7752" s="913"/>
      <c r="D7752" s="913"/>
      <c r="E7752" s="913"/>
      <c r="F7752" s="55"/>
      <c r="L7752" s="372"/>
      <c r="M7752" s="372"/>
      <c r="S7752" s="378"/>
      <c r="T7752" s="372"/>
      <c r="U7752" s="372"/>
      <c r="V7752" s="372"/>
    </row>
    <row r="7753" spans="1:22">
      <c r="A7753" s="52"/>
      <c r="B7753" s="50">
        <f t="shared" si="128"/>
        <v>7731</v>
      </c>
      <c r="C7753" s="913"/>
      <c r="D7753" s="913"/>
      <c r="E7753" s="913"/>
      <c r="F7753" s="55"/>
      <c r="L7753" s="372"/>
      <c r="M7753" s="372"/>
      <c r="S7753" s="378"/>
      <c r="T7753" s="372"/>
      <c r="U7753" s="372"/>
      <c r="V7753" s="372"/>
    </row>
    <row r="7754" spans="1:22">
      <c r="A7754" s="52"/>
      <c r="B7754" s="50">
        <f t="shared" si="128"/>
        <v>7732</v>
      </c>
      <c r="C7754" s="913"/>
      <c r="D7754" s="913"/>
      <c r="E7754" s="913"/>
      <c r="F7754" s="55"/>
      <c r="L7754" s="372"/>
      <c r="M7754" s="372"/>
      <c r="S7754" s="378"/>
      <c r="T7754" s="372"/>
      <c r="U7754" s="372"/>
      <c r="V7754" s="372"/>
    </row>
    <row r="7755" spans="1:22">
      <c r="A7755" s="52"/>
      <c r="B7755" s="50">
        <f t="shared" si="128"/>
        <v>7733</v>
      </c>
      <c r="C7755" s="913"/>
      <c r="D7755" s="913"/>
      <c r="E7755" s="913"/>
      <c r="F7755" s="55"/>
      <c r="L7755" s="372"/>
      <c r="M7755" s="372"/>
      <c r="S7755" s="378"/>
      <c r="T7755" s="372"/>
      <c r="U7755" s="372"/>
      <c r="V7755" s="372"/>
    </row>
    <row r="7756" spans="1:22">
      <c r="A7756" s="52"/>
      <c r="B7756" s="50">
        <f t="shared" si="128"/>
        <v>7734</v>
      </c>
      <c r="C7756" s="913"/>
      <c r="D7756" s="913"/>
      <c r="E7756" s="913"/>
      <c r="F7756" s="55"/>
      <c r="L7756" s="372"/>
      <c r="M7756" s="372"/>
      <c r="S7756" s="378"/>
      <c r="T7756" s="372"/>
      <c r="U7756" s="372"/>
      <c r="V7756" s="372"/>
    </row>
    <row r="7757" spans="1:22">
      <c r="A7757" s="52"/>
      <c r="B7757" s="50">
        <f t="shared" si="128"/>
        <v>7735</v>
      </c>
      <c r="C7757" s="913"/>
      <c r="D7757" s="913"/>
      <c r="E7757" s="913"/>
      <c r="F7757" s="55"/>
      <c r="L7757" s="372"/>
      <c r="M7757" s="372"/>
      <c r="S7757" s="378"/>
      <c r="T7757" s="372"/>
      <c r="U7757" s="372"/>
      <c r="V7757" s="372"/>
    </row>
    <row r="7758" spans="1:22">
      <c r="A7758" s="52"/>
      <c r="B7758" s="50">
        <f t="shared" si="128"/>
        <v>7736</v>
      </c>
      <c r="C7758" s="913"/>
      <c r="D7758" s="913"/>
      <c r="E7758" s="913"/>
      <c r="F7758" s="55"/>
      <c r="L7758" s="372"/>
      <c r="M7758" s="372"/>
      <c r="S7758" s="378"/>
      <c r="T7758" s="372"/>
      <c r="U7758" s="372"/>
      <c r="V7758" s="372"/>
    </row>
    <row r="7759" spans="1:22">
      <c r="A7759" s="52"/>
      <c r="B7759" s="50">
        <f t="shared" si="128"/>
        <v>7737</v>
      </c>
      <c r="C7759" s="913"/>
      <c r="D7759" s="913"/>
      <c r="E7759" s="913"/>
      <c r="F7759" s="55"/>
      <c r="L7759" s="372"/>
      <c r="M7759" s="372"/>
      <c r="S7759" s="378"/>
      <c r="T7759" s="372"/>
      <c r="U7759" s="372"/>
      <c r="V7759" s="372"/>
    </row>
    <row r="7760" spans="1:22">
      <c r="A7760" s="52"/>
      <c r="B7760" s="50">
        <f t="shared" si="128"/>
        <v>7738</v>
      </c>
      <c r="C7760" s="913"/>
      <c r="D7760" s="913"/>
      <c r="E7760" s="913"/>
      <c r="F7760" s="55"/>
      <c r="L7760" s="372"/>
      <c r="M7760" s="372"/>
      <c r="S7760" s="378"/>
      <c r="T7760" s="372"/>
      <c r="U7760" s="372"/>
      <c r="V7760" s="372"/>
    </row>
    <row r="7761" spans="1:22">
      <c r="A7761" s="52"/>
      <c r="B7761" s="50">
        <f t="shared" si="128"/>
        <v>7739</v>
      </c>
      <c r="C7761" s="913"/>
      <c r="D7761" s="913"/>
      <c r="E7761" s="913"/>
      <c r="F7761" s="55"/>
      <c r="L7761" s="372"/>
      <c r="M7761" s="372"/>
      <c r="S7761" s="378"/>
      <c r="T7761" s="372"/>
      <c r="U7761" s="372"/>
      <c r="V7761" s="372"/>
    </row>
    <row r="7762" spans="1:22">
      <c r="A7762" s="52"/>
      <c r="B7762" s="50">
        <f t="shared" si="128"/>
        <v>7740</v>
      </c>
      <c r="C7762" s="913"/>
      <c r="D7762" s="913"/>
      <c r="E7762" s="913"/>
      <c r="F7762" s="55"/>
      <c r="L7762" s="372"/>
      <c r="M7762" s="372"/>
      <c r="S7762" s="378"/>
      <c r="T7762" s="372"/>
      <c r="U7762" s="372"/>
      <c r="V7762" s="372"/>
    </row>
    <row r="7763" spans="1:22">
      <c r="A7763" s="52"/>
      <c r="B7763" s="50">
        <f t="shared" si="128"/>
        <v>7741</v>
      </c>
      <c r="C7763" s="913"/>
      <c r="D7763" s="913"/>
      <c r="E7763" s="913"/>
      <c r="F7763" s="55"/>
      <c r="L7763" s="372"/>
      <c r="M7763" s="372"/>
      <c r="S7763" s="378"/>
      <c r="T7763" s="372"/>
      <c r="U7763" s="372"/>
      <c r="V7763" s="372"/>
    </row>
    <row r="7764" spans="1:22">
      <c r="A7764" s="52"/>
      <c r="B7764" s="50">
        <f t="shared" si="128"/>
        <v>7742</v>
      </c>
      <c r="C7764" s="913"/>
      <c r="D7764" s="913"/>
      <c r="E7764" s="913"/>
      <c r="F7764" s="55"/>
      <c r="L7764" s="372"/>
      <c r="M7764" s="372"/>
      <c r="S7764" s="378"/>
      <c r="T7764" s="372"/>
      <c r="U7764" s="372"/>
      <c r="V7764" s="372"/>
    </row>
    <row r="7765" spans="1:22">
      <c r="A7765" s="52"/>
      <c r="B7765" s="50">
        <f t="shared" si="128"/>
        <v>7743</v>
      </c>
      <c r="C7765" s="913"/>
      <c r="D7765" s="913"/>
      <c r="E7765" s="913"/>
      <c r="F7765" s="55"/>
      <c r="L7765" s="372"/>
      <c r="M7765" s="372"/>
      <c r="S7765" s="378"/>
      <c r="T7765" s="372"/>
      <c r="U7765" s="372"/>
      <c r="V7765" s="372"/>
    </row>
    <row r="7766" spans="1:22">
      <c r="A7766" s="52"/>
      <c r="B7766" s="50">
        <f t="shared" si="128"/>
        <v>7744</v>
      </c>
      <c r="C7766" s="913"/>
      <c r="D7766" s="913"/>
      <c r="E7766" s="913"/>
      <c r="F7766" s="55"/>
      <c r="L7766" s="372"/>
      <c r="M7766" s="372"/>
      <c r="S7766" s="378"/>
      <c r="T7766" s="372"/>
      <c r="U7766" s="372"/>
      <c r="V7766" s="372"/>
    </row>
    <row r="7767" spans="1:22">
      <c r="A7767" s="52"/>
      <c r="B7767" s="50">
        <f t="shared" si="128"/>
        <v>7745</v>
      </c>
      <c r="C7767" s="913"/>
      <c r="D7767" s="913"/>
      <c r="E7767" s="913"/>
      <c r="F7767" s="55"/>
      <c r="L7767" s="372"/>
      <c r="M7767" s="372"/>
      <c r="S7767" s="378"/>
      <c r="T7767" s="372"/>
      <c r="U7767" s="372"/>
      <c r="V7767" s="372"/>
    </row>
    <row r="7768" spans="1:22">
      <c r="A7768" s="52"/>
      <c r="B7768" s="50">
        <f t="shared" si="128"/>
        <v>7746</v>
      </c>
      <c r="C7768" s="913"/>
      <c r="D7768" s="913"/>
      <c r="E7768" s="913"/>
      <c r="F7768" s="55"/>
      <c r="L7768" s="372"/>
      <c r="M7768" s="372"/>
      <c r="S7768" s="378"/>
      <c r="T7768" s="372"/>
      <c r="U7768" s="372"/>
      <c r="V7768" s="372"/>
    </row>
    <row r="7769" spans="1:22">
      <c r="A7769" s="52"/>
      <c r="B7769" s="50">
        <f t="shared" ref="B7769:B7832" si="129">B7768+1</f>
        <v>7747</v>
      </c>
      <c r="C7769" s="913"/>
      <c r="D7769" s="913"/>
      <c r="E7769" s="913"/>
      <c r="F7769" s="55"/>
      <c r="L7769" s="372"/>
      <c r="M7769" s="372"/>
      <c r="S7769" s="378"/>
      <c r="T7769" s="372"/>
      <c r="U7769" s="372"/>
      <c r="V7769" s="372"/>
    </row>
    <row r="7770" spans="1:22">
      <c r="A7770" s="52"/>
      <c r="B7770" s="50">
        <f t="shared" si="129"/>
        <v>7748</v>
      </c>
      <c r="C7770" s="913"/>
      <c r="D7770" s="913"/>
      <c r="E7770" s="913"/>
      <c r="F7770" s="55"/>
      <c r="L7770" s="372"/>
      <c r="M7770" s="372"/>
      <c r="S7770" s="378"/>
      <c r="T7770" s="372"/>
      <c r="U7770" s="372"/>
      <c r="V7770" s="372"/>
    </row>
    <row r="7771" spans="1:22">
      <c r="A7771" s="52"/>
      <c r="B7771" s="50">
        <f t="shared" si="129"/>
        <v>7749</v>
      </c>
      <c r="C7771" s="913"/>
      <c r="D7771" s="913"/>
      <c r="E7771" s="913"/>
      <c r="F7771" s="55"/>
      <c r="L7771" s="372"/>
      <c r="M7771" s="372"/>
      <c r="S7771" s="378"/>
      <c r="T7771" s="372"/>
      <c r="U7771" s="372"/>
      <c r="V7771" s="372"/>
    </row>
    <row r="7772" spans="1:22">
      <c r="A7772" s="52"/>
      <c r="B7772" s="50">
        <f t="shared" si="129"/>
        <v>7750</v>
      </c>
      <c r="C7772" s="913"/>
      <c r="D7772" s="913"/>
      <c r="E7772" s="913"/>
      <c r="F7772" s="55"/>
      <c r="L7772" s="372"/>
      <c r="M7772" s="372"/>
      <c r="S7772" s="378"/>
      <c r="T7772" s="372"/>
      <c r="U7772" s="372"/>
      <c r="V7772" s="372"/>
    </row>
    <row r="7773" spans="1:22">
      <c r="A7773" s="52"/>
      <c r="B7773" s="50">
        <f t="shared" si="129"/>
        <v>7751</v>
      </c>
      <c r="C7773" s="913"/>
      <c r="D7773" s="913"/>
      <c r="E7773" s="913"/>
      <c r="F7773" s="55"/>
      <c r="L7773" s="372"/>
      <c r="M7773" s="372"/>
      <c r="S7773" s="378"/>
      <c r="T7773" s="372"/>
      <c r="U7773" s="372"/>
      <c r="V7773" s="372"/>
    </row>
    <row r="7774" spans="1:22">
      <c r="A7774" s="52"/>
      <c r="B7774" s="50">
        <f t="shared" si="129"/>
        <v>7752</v>
      </c>
      <c r="C7774" s="913"/>
      <c r="D7774" s="913"/>
      <c r="E7774" s="913"/>
      <c r="F7774" s="55"/>
      <c r="L7774" s="372"/>
      <c r="M7774" s="372"/>
      <c r="S7774" s="378"/>
      <c r="T7774" s="372"/>
      <c r="U7774" s="372"/>
      <c r="V7774" s="372"/>
    </row>
    <row r="7775" spans="1:22">
      <c r="A7775" s="52"/>
      <c r="B7775" s="50">
        <f t="shared" si="129"/>
        <v>7753</v>
      </c>
      <c r="C7775" s="913"/>
      <c r="D7775" s="913"/>
      <c r="E7775" s="913"/>
      <c r="F7775" s="55"/>
      <c r="L7775" s="372"/>
      <c r="M7775" s="372"/>
      <c r="S7775" s="378"/>
      <c r="T7775" s="372"/>
      <c r="U7775" s="372"/>
      <c r="V7775" s="372"/>
    </row>
    <row r="7776" spans="1:22">
      <c r="A7776" s="52"/>
      <c r="B7776" s="50">
        <f t="shared" si="129"/>
        <v>7754</v>
      </c>
      <c r="C7776" s="913"/>
      <c r="D7776" s="913"/>
      <c r="E7776" s="913"/>
      <c r="F7776" s="55"/>
      <c r="L7776" s="372"/>
      <c r="M7776" s="372"/>
      <c r="S7776" s="378"/>
      <c r="T7776" s="372"/>
      <c r="U7776" s="372"/>
      <c r="V7776" s="372"/>
    </row>
    <row r="7777" spans="1:22">
      <c r="A7777" s="52"/>
      <c r="B7777" s="50">
        <f t="shared" si="129"/>
        <v>7755</v>
      </c>
      <c r="C7777" s="913"/>
      <c r="D7777" s="913"/>
      <c r="E7777" s="913"/>
      <c r="F7777" s="55"/>
      <c r="L7777" s="372"/>
      <c r="M7777" s="372"/>
      <c r="S7777" s="378"/>
      <c r="T7777" s="372"/>
      <c r="U7777" s="372"/>
      <c r="V7777" s="372"/>
    </row>
    <row r="7778" spans="1:22">
      <c r="A7778" s="52"/>
      <c r="B7778" s="50">
        <f t="shared" si="129"/>
        <v>7756</v>
      </c>
      <c r="C7778" s="913"/>
      <c r="D7778" s="913"/>
      <c r="E7778" s="913"/>
      <c r="F7778" s="55"/>
      <c r="L7778" s="372"/>
      <c r="M7778" s="372"/>
      <c r="S7778" s="378"/>
      <c r="T7778" s="372"/>
      <c r="U7778" s="372"/>
      <c r="V7778" s="372"/>
    </row>
    <row r="7779" spans="1:22">
      <c r="A7779" s="52"/>
      <c r="B7779" s="50">
        <f t="shared" si="129"/>
        <v>7757</v>
      </c>
      <c r="C7779" s="913"/>
      <c r="D7779" s="913"/>
      <c r="E7779" s="913"/>
      <c r="F7779" s="55"/>
      <c r="L7779" s="372"/>
      <c r="M7779" s="372"/>
      <c r="S7779" s="378"/>
      <c r="T7779" s="372"/>
      <c r="U7779" s="372"/>
      <c r="V7779" s="372"/>
    </row>
    <row r="7780" spans="1:22">
      <c r="A7780" s="52"/>
      <c r="B7780" s="50">
        <f t="shared" si="129"/>
        <v>7758</v>
      </c>
      <c r="C7780" s="913"/>
      <c r="D7780" s="913"/>
      <c r="E7780" s="913"/>
      <c r="F7780" s="55"/>
      <c r="L7780" s="372"/>
      <c r="M7780" s="372"/>
      <c r="S7780" s="378"/>
      <c r="T7780" s="372"/>
      <c r="U7780" s="372"/>
      <c r="V7780" s="372"/>
    </row>
    <row r="7781" spans="1:22">
      <c r="A7781" s="52"/>
      <c r="B7781" s="50">
        <f t="shared" si="129"/>
        <v>7759</v>
      </c>
      <c r="C7781" s="913"/>
      <c r="D7781" s="913"/>
      <c r="E7781" s="913"/>
      <c r="F7781" s="55"/>
      <c r="L7781" s="372"/>
      <c r="M7781" s="372"/>
      <c r="S7781" s="378"/>
      <c r="T7781" s="372"/>
      <c r="U7781" s="372"/>
      <c r="V7781" s="372"/>
    </row>
    <row r="7782" spans="1:22">
      <c r="A7782" s="52"/>
      <c r="B7782" s="50">
        <f t="shared" si="129"/>
        <v>7760</v>
      </c>
      <c r="C7782" s="913"/>
      <c r="D7782" s="913"/>
      <c r="E7782" s="913"/>
      <c r="F7782" s="55"/>
      <c r="L7782" s="372"/>
      <c r="M7782" s="372"/>
      <c r="S7782" s="378"/>
      <c r="T7782" s="372"/>
      <c r="U7782" s="372"/>
      <c r="V7782" s="372"/>
    </row>
    <row r="7783" spans="1:22">
      <c r="A7783" s="52"/>
      <c r="B7783" s="50">
        <f t="shared" si="129"/>
        <v>7761</v>
      </c>
      <c r="C7783" s="913"/>
      <c r="D7783" s="913"/>
      <c r="E7783" s="913"/>
      <c r="F7783" s="55"/>
      <c r="L7783" s="372"/>
      <c r="M7783" s="372"/>
      <c r="S7783" s="378"/>
      <c r="T7783" s="372"/>
      <c r="U7783" s="372"/>
      <c r="V7783" s="372"/>
    </row>
    <row r="7784" spans="1:22">
      <c r="A7784" s="52"/>
      <c r="B7784" s="50">
        <f t="shared" si="129"/>
        <v>7762</v>
      </c>
      <c r="C7784" s="913"/>
      <c r="D7784" s="913"/>
      <c r="E7784" s="913"/>
      <c r="F7784" s="55"/>
      <c r="L7784" s="372"/>
      <c r="M7784" s="372"/>
      <c r="S7784" s="378"/>
      <c r="T7784" s="372"/>
      <c r="U7784" s="372"/>
      <c r="V7784" s="372"/>
    </row>
    <row r="7785" spans="1:22">
      <c r="A7785" s="52"/>
      <c r="B7785" s="50">
        <f t="shared" si="129"/>
        <v>7763</v>
      </c>
      <c r="C7785" s="913"/>
      <c r="D7785" s="913"/>
      <c r="E7785" s="913"/>
      <c r="F7785" s="55"/>
      <c r="L7785" s="372"/>
      <c r="M7785" s="372"/>
      <c r="S7785" s="378"/>
      <c r="T7785" s="372"/>
      <c r="U7785" s="372"/>
      <c r="V7785" s="372"/>
    </row>
    <row r="7786" spans="1:22">
      <c r="A7786" s="52"/>
      <c r="B7786" s="50">
        <f t="shared" si="129"/>
        <v>7764</v>
      </c>
      <c r="C7786" s="913"/>
      <c r="D7786" s="913"/>
      <c r="E7786" s="913"/>
      <c r="F7786" s="55"/>
      <c r="L7786" s="372"/>
      <c r="M7786" s="372"/>
      <c r="S7786" s="378"/>
      <c r="T7786" s="372"/>
      <c r="U7786" s="372"/>
      <c r="V7786" s="372"/>
    </row>
    <row r="7787" spans="1:22">
      <c r="A7787" s="52"/>
      <c r="B7787" s="50">
        <f t="shared" si="129"/>
        <v>7765</v>
      </c>
      <c r="C7787" s="913"/>
      <c r="D7787" s="913"/>
      <c r="E7787" s="913"/>
      <c r="F7787" s="55"/>
      <c r="L7787" s="372"/>
      <c r="M7787" s="372"/>
      <c r="S7787" s="378"/>
      <c r="T7787" s="372"/>
      <c r="U7787" s="372"/>
      <c r="V7787" s="372"/>
    </row>
    <row r="7788" spans="1:22">
      <c r="A7788" s="52"/>
      <c r="B7788" s="50">
        <f t="shared" si="129"/>
        <v>7766</v>
      </c>
      <c r="C7788" s="913"/>
      <c r="D7788" s="913"/>
      <c r="E7788" s="913"/>
      <c r="F7788" s="55"/>
      <c r="L7788" s="372"/>
      <c r="M7788" s="372"/>
      <c r="S7788" s="378"/>
      <c r="T7788" s="372"/>
      <c r="U7788" s="372"/>
      <c r="V7788" s="372"/>
    </row>
    <row r="7789" spans="1:22">
      <c r="A7789" s="52"/>
      <c r="B7789" s="50">
        <f t="shared" si="129"/>
        <v>7767</v>
      </c>
      <c r="C7789" s="913"/>
      <c r="D7789" s="913"/>
      <c r="E7789" s="913"/>
      <c r="F7789" s="55"/>
      <c r="L7789" s="372"/>
      <c r="M7789" s="372"/>
      <c r="S7789" s="378"/>
      <c r="T7789" s="372"/>
      <c r="U7789" s="372"/>
      <c r="V7789" s="372"/>
    </row>
    <row r="7790" spans="1:22">
      <c r="A7790" s="52"/>
      <c r="B7790" s="50">
        <f t="shared" si="129"/>
        <v>7768</v>
      </c>
      <c r="C7790" s="913"/>
      <c r="D7790" s="913"/>
      <c r="E7790" s="913"/>
      <c r="F7790" s="55"/>
      <c r="L7790" s="372"/>
      <c r="M7790" s="372"/>
      <c r="S7790" s="378"/>
      <c r="T7790" s="372"/>
      <c r="U7790" s="372"/>
      <c r="V7790" s="372"/>
    </row>
    <row r="7791" spans="1:22">
      <c r="A7791" s="52"/>
      <c r="B7791" s="50">
        <f t="shared" si="129"/>
        <v>7769</v>
      </c>
      <c r="C7791" s="913"/>
      <c r="D7791" s="913"/>
      <c r="E7791" s="913"/>
      <c r="F7791" s="55"/>
      <c r="L7791" s="372"/>
      <c r="M7791" s="372"/>
      <c r="S7791" s="378"/>
      <c r="T7791" s="372"/>
      <c r="U7791" s="372"/>
      <c r="V7791" s="372"/>
    </row>
    <row r="7792" spans="1:22">
      <c r="A7792" s="52"/>
      <c r="B7792" s="50">
        <f t="shared" si="129"/>
        <v>7770</v>
      </c>
      <c r="C7792" s="913"/>
      <c r="D7792" s="913"/>
      <c r="E7792" s="913"/>
      <c r="F7792" s="55"/>
      <c r="L7792" s="372"/>
      <c r="M7792" s="372"/>
      <c r="S7792" s="378"/>
      <c r="T7792" s="372"/>
      <c r="U7792" s="372"/>
      <c r="V7792" s="372"/>
    </row>
    <row r="7793" spans="1:22">
      <c r="A7793" s="52"/>
      <c r="B7793" s="50">
        <f t="shared" si="129"/>
        <v>7771</v>
      </c>
      <c r="C7793" s="913"/>
      <c r="D7793" s="913"/>
      <c r="E7793" s="913"/>
      <c r="F7793" s="55"/>
      <c r="L7793" s="372"/>
      <c r="M7793" s="372"/>
      <c r="S7793" s="378"/>
      <c r="T7793" s="372"/>
      <c r="U7793" s="372"/>
      <c r="V7793" s="372"/>
    </row>
    <row r="7794" spans="1:22">
      <c r="A7794" s="52"/>
      <c r="B7794" s="50">
        <f t="shared" si="129"/>
        <v>7772</v>
      </c>
      <c r="C7794" s="913"/>
      <c r="D7794" s="913"/>
      <c r="E7794" s="913"/>
      <c r="F7794" s="55"/>
      <c r="L7794" s="372"/>
      <c r="M7794" s="372"/>
      <c r="S7794" s="378"/>
      <c r="T7794" s="372"/>
      <c r="U7794" s="372"/>
      <c r="V7794" s="372"/>
    </row>
    <row r="7795" spans="1:22">
      <c r="A7795" s="52"/>
      <c r="B7795" s="50">
        <f t="shared" si="129"/>
        <v>7773</v>
      </c>
      <c r="C7795" s="913"/>
      <c r="D7795" s="913"/>
      <c r="E7795" s="913"/>
      <c r="F7795" s="55"/>
      <c r="L7795" s="372"/>
      <c r="M7795" s="372"/>
      <c r="S7795" s="378"/>
      <c r="T7795" s="372"/>
      <c r="U7795" s="372"/>
      <c r="V7795" s="372"/>
    </row>
    <row r="7796" spans="1:22">
      <c r="A7796" s="52"/>
      <c r="B7796" s="50">
        <f t="shared" si="129"/>
        <v>7774</v>
      </c>
      <c r="C7796" s="913"/>
      <c r="D7796" s="913"/>
      <c r="E7796" s="913"/>
      <c r="F7796" s="55"/>
      <c r="L7796" s="372"/>
      <c r="M7796" s="372"/>
      <c r="S7796" s="378"/>
      <c r="T7796" s="372"/>
      <c r="U7796" s="372"/>
      <c r="V7796" s="372"/>
    </row>
    <row r="7797" spans="1:22">
      <c r="A7797" s="52"/>
      <c r="B7797" s="50">
        <f t="shared" si="129"/>
        <v>7775</v>
      </c>
      <c r="C7797" s="913"/>
      <c r="D7797" s="913"/>
      <c r="E7797" s="913"/>
      <c r="F7797" s="55"/>
      <c r="L7797" s="372"/>
      <c r="M7797" s="372"/>
      <c r="S7797" s="378"/>
      <c r="T7797" s="372"/>
      <c r="U7797" s="372"/>
      <c r="V7797" s="372"/>
    </row>
    <row r="7798" spans="1:22">
      <c r="A7798" s="52"/>
      <c r="B7798" s="50">
        <f t="shared" si="129"/>
        <v>7776</v>
      </c>
      <c r="C7798" s="913"/>
      <c r="D7798" s="913"/>
      <c r="E7798" s="913"/>
      <c r="F7798" s="55"/>
      <c r="L7798" s="372"/>
      <c r="M7798" s="372"/>
      <c r="S7798" s="378"/>
      <c r="T7798" s="372"/>
      <c r="U7798" s="372"/>
      <c r="V7798" s="372"/>
    </row>
    <row r="7799" spans="1:22">
      <c r="A7799" s="52"/>
      <c r="B7799" s="50">
        <f t="shared" si="129"/>
        <v>7777</v>
      </c>
      <c r="C7799" s="913"/>
      <c r="D7799" s="913"/>
      <c r="E7799" s="913"/>
      <c r="F7799" s="55"/>
      <c r="L7799" s="372"/>
      <c r="M7799" s="372"/>
      <c r="S7799" s="378"/>
      <c r="T7799" s="372"/>
      <c r="U7799" s="372"/>
      <c r="V7799" s="372"/>
    </row>
    <row r="7800" spans="1:22">
      <c r="A7800" s="52"/>
      <c r="B7800" s="50">
        <f t="shared" si="129"/>
        <v>7778</v>
      </c>
      <c r="C7800" s="913"/>
      <c r="D7800" s="913"/>
      <c r="E7800" s="913"/>
      <c r="F7800" s="55"/>
      <c r="L7800" s="372"/>
      <c r="M7800" s="372"/>
      <c r="S7800" s="378"/>
      <c r="T7800" s="372"/>
      <c r="U7800" s="372"/>
      <c r="V7800" s="372"/>
    </row>
    <row r="7801" spans="1:22">
      <c r="A7801" s="52"/>
      <c r="B7801" s="50">
        <f t="shared" si="129"/>
        <v>7779</v>
      </c>
      <c r="C7801" s="913"/>
      <c r="D7801" s="913"/>
      <c r="E7801" s="913"/>
      <c r="F7801" s="55"/>
      <c r="L7801" s="372"/>
      <c r="M7801" s="372"/>
      <c r="S7801" s="378"/>
      <c r="T7801" s="372"/>
      <c r="U7801" s="372"/>
      <c r="V7801" s="372"/>
    </row>
    <row r="7802" spans="1:22">
      <c r="A7802" s="52"/>
      <c r="B7802" s="50">
        <f t="shared" si="129"/>
        <v>7780</v>
      </c>
      <c r="C7802" s="913"/>
      <c r="D7802" s="913"/>
      <c r="E7802" s="913"/>
      <c r="F7802" s="55"/>
      <c r="L7802" s="372"/>
      <c r="M7802" s="372"/>
      <c r="S7802" s="378"/>
      <c r="T7802" s="372"/>
      <c r="U7802" s="372"/>
      <c r="V7802" s="372"/>
    </row>
    <row r="7803" spans="1:22">
      <c r="A7803" s="52"/>
      <c r="B7803" s="50">
        <f t="shared" si="129"/>
        <v>7781</v>
      </c>
      <c r="C7803" s="913"/>
      <c r="D7803" s="913"/>
      <c r="E7803" s="913"/>
      <c r="F7803" s="55"/>
      <c r="L7803" s="372"/>
      <c r="M7803" s="372"/>
      <c r="S7803" s="378"/>
      <c r="T7803" s="372"/>
      <c r="U7803" s="372"/>
      <c r="V7803" s="372"/>
    </row>
    <row r="7804" spans="1:22">
      <c r="A7804" s="52"/>
      <c r="B7804" s="50">
        <f t="shared" si="129"/>
        <v>7782</v>
      </c>
      <c r="C7804" s="913"/>
      <c r="D7804" s="913"/>
      <c r="E7804" s="913"/>
      <c r="F7804" s="55"/>
      <c r="L7804" s="372"/>
      <c r="M7804" s="372"/>
      <c r="S7804" s="378"/>
      <c r="T7804" s="372"/>
      <c r="U7804" s="372"/>
      <c r="V7804" s="372"/>
    </row>
    <row r="7805" spans="1:22">
      <c r="A7805" s="52"/>
      <c r="B7805" s="50">
        <f t="shared" si="129"/>
        <v>7783</v>
      </c>
      <c r="C7805" s="913"/>
      <c r="D7805" s="913"/>
      <c r="E7805" s="913"/>
      <c r="F7805" s="55"/>
      <c r="L7805" s="372"/>
      <c r="M7805" s="372"/>
      <c r="S7805" s="378"/>
      <c r="T7805" s="372"/>
      <c r="U7805" s="372"/>
      <c r="V7805" s="372"/>
    </row>
    <row r="7806" spans="1:22">
      <c r="A7806" s="52"/>
      <c r="B7806" s="50">
        <f t="shared" si="129"/>
        <v>7784</v>
      </c>
      <c r="C7806" s="913"/>
      <c r="D7806" s="913"/>
      <c r="E7806" s="913"/>
      <c r="F7806" s="55"/>
      <c r="L7806" s="372"/>
      <c r="M7806" s="372"/>
      <c r="S7806" s="378"/>
      <c r="T7806" s="372"/>
      <c r="U7806" s="372"/>
      <c r="V7806" s="372"/>
    </row>
    <row r="7807" spans="1:22">
      <c r="A7807" s="52"/>
      <c r="B7807" s="50">
        <f t="shared" si="129"/>
        <v>7785</v>
      </c>
      <c r="C7807" s="913"/>
      <c r="D7807" s="913"/>
      <c r="E7807" s="913"/>
      <c r="F7807" s="55"/>
      <c r="L7807" s="372"/>
      <c r="M7807" s="372"/>
      <c r="S7807" s="378"/>
      <c r="T7807" s="372"/>
      <c r="U7807" s="372"/>
      <c r="V7807" s="372"/>
    </row>
    <row r="7808" spans="1:22">
      <c r="A7808" s="52"/>
      <c r="B7808" s="50">
        <f t="shared" si="129"/>
        <v>7786</v>
      </c>
      <c r="C7808" s="913"/>
      <c r="D7808" s="913"/>
      <c r="E7808" s="913"/>
      <c r="F7808" s="55"/>
      <c r="L7808" s="372"/>
      <c r="M7808" s="372"/>
      <c r="S7808" s="378"/>
      <c r="T7808" s="372"/>
      <c r="U7808" s="372"/>
      <c r="V7808" s="372"/>
    </row>
    <row r="7809" spans="1:22">
      <c r="A7809" s="52"/>
      <c r="B7809" s="50">
        <f t="shared" si="129"/>
        <v>7787</v>
      </c>
      <c r="C7809" s="913"/>
      <c r="D7809" s="913"/>
      <c r="E7809" s="913"/>
      <c r="F7809" s="55"/>
      <c r="L7809" s="372"/>
      <c r="M7809" s="372"/>
      <c r="S7809" s="378"/>
      <c r="T7809" s="372"/>
      <c r="U7809" s="372"/>
      <c r="V7809" s="372"/>
    </row>
    <row r="7810" spans="1:22">
      <c r="A7810" s="52"/>
      <c r="B7810" s="50">
        <f t="shared" si="129"/>
        <v>7788</v>
      </c>
      <c r="C7810" s="913"/>
      <c r="D7810" s="913"/>
      <c r="E7810" s="913"/>
      <c r="F7810" s="55"/>
      <c r="L7810" s="372"/>
      <c r="M7810" s="372"/>
      <c r="S7810" s="378"/>
      <c r="T7810" s="372"/>
      <c r="U7810" s="372"/>
      <c r="V7810" s="372"/>
    </row>
    <row r="7811" spans="1:22">
      <c r="A7811" s="52"/>
      <c r="B7811" s="50">
        <f t="shared" si="129"/>
        <v>7789</v>
      </c>
      <c r="C7811" s="913"/>
      <c r="D7811" s="913"/>
      <c r="E7811" s="913"/>
      <c r="F7811" s="55"/>
      <c r="L7811" s="372"/>
      <c r="M7811" s="372"/>
      <c r="S7811" s="378"/>
      <c r="T7811" s="372"/>
      <c r="U7811" s="372"/>
      <c r="V7811" s="372"/>
    </row>
    <row r="7812" spans="1:22">
      <c r="A7812" s="52"/>
      <c r="B7812" s="50">
        <f t="shared" si="129"/>
        <v>7790</v>
      </c>
      <c r="C7812" s="913"/>
      <c r="D7812" s="913"/>
      <c r="E7812" s="913"/>
      <c r="F7812" s="55"/>
      <c r="L7812" s="372"/>
      <c r="M7812" s="372"/>
      <c r="S7812" s="378"/>
      <c r="T7812" s="372"/>
      <c r="U7812" s="372"/>
      <c r="V7812" s="372"/>
    </row>
    <row r="7813" spans="1:22">
      <c r="A7813" s="52"/>
      <c r="B7813" s="50">
        <f t="shared" si="129"/>
        <v>7791</v>
      </c>
      <c r="C7813" s="913"/>
      <c r="D7813" s="913"/>
      <c r="E7813" s="913"/>
      <c r="F7813" s="55"/>
      <c r="L7813" s="372"/>
      <c r="M7813" s="372"/>
      <c r="S7813" s="378"/>
      <c r="T7813" s="372"/>
      <c r="U7813" s="372"/>
      <c r="V7813" s="372"/>
    </row>
    <row r="7814" spans="1:22">
      <c r="A7814" s="52"/>
      <c r="B7814" s="50">
        <f t="shared" si="129"/>
        <v>7792</v>
      </c>
      <c r="C7814" s="913"/>
      <c r="D7814" s="913"/>
      <c r="E7814" s="913"/>
      <c r="F7814" s="55"/>
      <c r="L7814" s="372"/>
      <c r="M7814" s="372"/>
      <c r="S7814" s="378"/>
      <c r="T7814" s="372"/>
      <c r="U7814" s="372"/>
      <c r="V7814" s="372"/>
    </row>
    <row r="7815" spans="1:22">
      <c r="A7815" s="52"/>
      <c r="B7815" s="50">
        <f t="shared" si="129"/>
        <v>7793</v>
      </c>
      <c r="C7815" s="913"/>
      <c r="D7815" s="913"/>
      <c r="E7815" s="913"/>
      <c r="F7815" s="55"/>
      <c r="L7815" s="372"/>
      <c r="M7815" s="372"/>
      <c r="S7815" s="378"/>
      <c r="T7815" s="372"/>
      <c r="U7815" s="372"/>
      <c r="V7815" s="372"/>
    </row>
    <row r="7816" spans="1:22">
      <c r="A7816" s="52"/>
      <c r="B7816" s="50">
        <f t="shared" si="129"/>
        <v>7794</v>
      </c>
      <c r="C7816" s="913"/>
      <c r="D7816" s="913"/>
      <c r="E7816" s="913"/>
      <c r="F7816" s="55"/>
      <c r="L7816" s="372"/>
      <c r="M7816" s="372"/>
      <c r="S7816" s="378"/>
      <c r="T7816" s="372"/>
      <c r="U7816" s="372"/>
      <c r="V7816" s="372"/>
    </row>
    <row r="7817" spans="1:22">
      <c r="A7817" s="52"/>
      <c r="B7817" s="50">
        <f t="shared" si="129"/>
        <v>7795</v>
      </c>
      <c r="C7817" s="913"/>
      <c r="D7817" s="913"/>
      <c r="E7817" s="913"/>
      <c r="F7817" s="55"/>
      <c r="L7817" s="372"/>
      <c r="M7817" s="372"/>
      <c r="S7817" s="378"/>
      <c r="T7817" s="372"/>
      <c r="U7817" s="372"/>
      <c r="V7817" s="372"/>
    </row>
    <row r="7818" spans="1:22">
      <c r="A7818" s="52"/>
      <c r="B7818" s="50">
        <f t="shared" si="129"/>
        <v>7796</v>
      </c>
      <c r="C7818" s="913"/>
      <c r="D7818" s="913"/>
      <c r="E7818" s="913"/>
      <c r="F7818" s="55"/>
      <c r="L7818" s="372"/>
      <c r="M7818" s="372"/>
      <c r="S7818" s="378"/>
      <c r="T7818" s="372"/>
      <c r="U7818" s="372"/>
      <c r="V7818" s="372"/>
    </row>
    <row r="7819" spans="1:22">
      <c r="A7819" s="52"/>
      <c r="B7819" s="50">
        <f t="shared" si="129"/>
        <v>7797</v>
      </c>
      <c r="C7819" s="913"/>
      <c r="D7819" s="913"/>
      <c r="E7819" s="913"/>
      <c r="F7819" s="55"/>
      <c r="L7819" s="372"/>
      <c r="M7819" s="372"/>
      <c r="S7819" s="378"/>
      <c r="T7819" s="372"/>
      <c r="U7819" s="372"/>
      <c r="V7819" s="372"/>
    </row>
    <row r="7820" spans="1:22">
      <c r="A7820" s="52"/>
      <c r="B7820" s="50">
        <f t="shared" si="129"/>
        <v>7798</v>
      </c>
      <c r="C7820" s="913"/>
      <c r="D7820" s="913"/>
      <c r="E7820" s="913"/>
      <c r="F7820" s="55"/>
      <c r="L7820" s="372"/>
      <c r="M7820" s="372"/>
      <c r="S7820" s="378"/>
      <c r="T7820" s="372"/>
      <c r="U7820" s="372"/>
      <c r="V7820" s="372"/>
    </row>
    <row r="7821" spans="1:22">
      <c r="A7821" s="52"/>
      <c r="B7821" s="50">
        <f t="shared" si="129"/>
        <v>7799</v>
      </c>
      <c r="C7821" s="913"/>
      <c r="D7821" s="913"/>
      <c r="E7821" s="913"/>
      <c r="F7821" s="55"/>
      <c r="L7821" s="372"/>
      <c r="M7821" s="372"/>
      <c r="S7821" s="378"/>
      <c r="T7821" s="372"/>
      <c r="U7821" s="372"/>
      <c r="V7821" s="372"/>
    </row>
    <row r="7822" spans="1:22">
      <c r="A7822" s="52"/>
      <c r="B7822" s="50">
        <f t="shared" si="129"/>
        <v>7800</v>
      </c>
      <c r="C7822" s="913"/>
      <c r="D7822" s="913"/>
      <c r="E7822" s="913"/>
      <c r="F7822" s="55"/>
      <c r="L7822" s="372"/>
      <c r="M7822" s="372"/>
      <c r="S7822" s="378"/>
      <c r="T7822" s="372"/>
      <c r="U7822" s="372"/>
      <c r="V7822" s="372"/>
    </row>
    <row r="7823" spans="1:22">
      <c r="A7823" s="52"/>
      <c r="B7823" s="50">
        <f t="shared" si="129"/>
        <v>7801</v>
      </c>
      <c r="C7823" s="913"/>
      <c r="D7823" s="913"/>
      <c r="E7823" s="913"/>
      <c r="F7823" s="55"/>
      <c r="L7823" s="372"/>
      <c r="M7823" s="372"/>
      <c r="S7823" s="378"/>
      <c r="T7823" s="372"/>
      <c r="U7823" s="372"/>
      <c r="V7823" s="372"/>
    </row>
    <row r="7824" spans="1:22">
      <c r="A7824" s="52"/>
      <c r="B7824" s="50">
        <f t="shared" si="129"/>
        <v>7802</v>
      </c>
      <c r="C7824" s="913"/>
      <c r="D7824" s="913"/>
      <c r="E7824" s="913"/>
      <c r="F7824" s="55"/>
      <c r="L7824" s="372"/>
      <c r="M7824" s="372"/>
      <c r="S7824" s="378"/>
      <c r="T7824" s="372"/>
      <c r="U7824" s="372"/>
      <c r="V7824" s="372"/>
    </row>
    <row r="7825" spans="1:22">
      <c r="A7825" s="52"/>
      <c r="B7825" s="50">
        <f t="shared" si="129"/>
        <v>7803</v>
      </c>
      <c r="C7825" s="913"/>
      <c r="D7825" s="913"/>
      <c r="E7825" s="913"/>
      <c r="F7825" s="55"/>
      <c r="L7825" s="372"/>
      <c r="M7825" s="372"/>
      <c r="S7825" s="378"/>
      <c r="T7825" s="372"/>
      <c r="U7825" s="372"/>
      <c r="V7825" s="372"/>
    </row>
    <row r="7826" spans="1:22">
      <c r="A7826" s="52"/>
      <c r="B7826" s="50">
        <f t="shared" si="129"/>
        <v>7804</v>
      </c>
      <c r="C7826" s="913"/>
      <c r="D7826" s="913"/>
      <c r="E7826" s="913"/>
      <c r="F7826" s="55"/>
      <c r="L7826" s="372"/>
      <c r="M7826" s="372"/>
      <c r="S7826" s="378"/>
      <c r="T7826" s="372"/>
      <c r="U7826" s="372"/>
      <c r="V7826" s="372"/>
    </row>
    <row r="7827" spans="1:22">
      <c r="A7827" s="52"/>
      <c r="B7827" s="50">
        <f t="shared" si="129"/>
        <v>7805</v>
      </c>
      <c r="C7827" s="913"/>
      <c r="D7827" s="913"/>
      <c r="E7827" s="913"/>
      <c r="F7827" s="55"/>
      <c r="L7827" s="372"/>
      <c r="M7827" s="372"/>
      <c r="S7827" s="378"/>
      <c r="T7827" s="372"/>
      <c r="U7827" s="372"/>
      <c r="V7827" s="372"/>
    </row>
    <row r="7828" spans="1:22">
      <c r="A7828" s="52"/>
      <c r="B7828" s="50">
        <f t="shared" si="129"/>
        <v>7806</v>
      </c>
      <c r="C7828" s="913"/>
      <c r="D7828" s="913"/>
      <c r="E7828" s="913"/>
      <c r="F7828" s="55"/>
      <c r="L7828" s="372"/>
      <c r="M7828" s="372"/>
      <c r="S7828" s="378"/>
      <c r="T7828" s="372"/>
      <c r="U7828" s="372"/>
      <c r="V7828" s="372"/>
    </row>
    <row r="7829" spans="1:22">
      <c r="A7829" s="52"/>
      <c r="B7829" s="50">
        <f t="shared" si="129"/>
        <v>7807</v>
      </c>
      <c r="C7829" s="913"/>
      <c r="D7829" s="913"/>
      <c r="E7829" s="913"/>
      <c r="F7829" s="55"/>
      <c r="L7829" s="372"/>
      <c r="M7829" s="372"/>
      <c r="S7829" s="378"/>
      <c r="T7829" s="372"/>
      <c r="U7829" s="372"/>
      <c r="V7829" s="372"/>
    </row>
    <row r="7830" spans="1:22">
      <c r="A7830" s="52"/>
      <c r="B7830" s="50">
        <f t="shared" si="129"/>
        <v>7808</v>
      </c>
      <c r="C7830" s="913"/>
      <c r="D7830" s="913"/>
      <c r="E7830" s="913"/>
      <c r="F7830" s="55"/>
      <c r="L7830" s="372"/>
      <c r="M7830" s="372"/>
      <c r="S7830" s="378"/>
      <c r="T7830" s="372"/>
      <c r="U7830" s="372"/>
      <c r="V7830" s="372"/>
    </row>
    <row r="7831" spans="1:22">
      <c r="A7831" s="52"/>
      <c r="B7831" s="50">
        <f t="shared" si="129"/>
        <v>7809</v>
      </c>
      <c r="C7831" s="913"/>
      <c r="D7831" s="913"/>
      <c r="E7831" s="913"/>
      <c r="F7831" s="55"/>
      <c r="L7831" s="372"/>
      <c r="M7831" s="372"/>
      <c r="S7831" s="378"/>
      <c r="T7831" s="372"/>
      <c r="U7831" s="372"/>
      <c r="V7831" s="372"/>
    </row>
    <row r="7832" spans="1:22">
      <c r="A7832" s="52"/>
      <c r="B7832" s="50">
        <f t="shared" si="129"/>
        <v>7810</v>
      </c>
      <c r="C7832" s="913"/>
      <c r="D7832" s="913"/>
      <c r="E7832" s="913"/>
      <c r="F7832" s="55"/>
      <c r="L7832" s="372"/>
      <c r="M7832" s="372"/>
      <c r="S7832" s="378"/>
      <c r="T7832" s="372"/>
      <c r="U7832" s="372"/>
      <c r="V7832" s="372"/>
    </row>
    <row r="7833" spans="1:22">
      <c r="A7833" s="52"/>
      <c r="B7833" s="50">
        <f t="shared" ref="B7833:B7896" si="130">B7832+1</f>
        <v>7811</v>
      </c>
      <c r="C7833" s="913"/>
      <c r="D7833" s="913"/>
      <c r="E7833" s="913"/>
      <c r="F7833" s="55"/>
      <c r="L7833" s="372"/>
      <c r="M7833" s="372"/>
      <c r="S7833" s="378"/>
      <c r="T7833" s="372"/>
      <c r="U7833" s="372"/>
      <c r="V7833" s="372"/>
    </row>
    <row r="7834" spans="1:22">
      <c r="A7834" s="52"/>
      <c r="B7834" s="50">
        <f t="shared" si="130"/>
        <v>7812</v>
      </c>
      <c r="C7834" s="913"/>
      <c r="D7834" s="913"/>
      <c r="E7834" s="913"/>
      <c r="F7834" s="55"/>
      <c r="L7834" s="372"/>
      <c r="M7834" s="372"/>
      <c r="S7834" s="378"/>
      <c r="T7834" s="372"/>
      <c r="U7834" s="372"/>
      <c r="V7834" s="372"/>
    </row>
    <row r="7835" spans="1:22">
      <c r="A7835" s="52"/>
      <c r="B7835" s="50">
        <f t="shared" si="130"/>
        <v>7813</v>
      </c>
      <c r="C7835" s="913"/>
      <c r="D7835" s="913"/>
      <c r="E7835" s="913"/>
      <c r="F7835" s="55"/>
      <c r="L7835" s="372"/>
      <c r="M7835" s="372"/>
      <c r="S7835" s="378"/>
      <c r="T7835" s="372"/>
      <c r="U7835" s="372"/>
      <c r="V7835" s="372"/>
    </row>
    <row r="7836" spans="1:22">
      <c r="A7836" s="52"/>
      <c r="B7836" s="50">
        <f t="shared" si="130"/>
        <v>7814</v>
      </c>
      <c r="C7836" s="913"/>
      <c r="D7836" s="913"/>
      <c r="E7836" s="913"/>
      <c r="F7836" s="55"/>
      <c r="L7836" s="372"/>
      <c r="M7836" s="372"/>
      <c r="S7836" s="378"/>
      <c r="T7836" s="372"/>
      <c r="U7836" s="372"/>
      <c r="V7836" s="372"/>
    </row>
    <row r="7837" spans="1:22">
      <c r="A7837" s="52"/>
      <c r="B7837" s="50">
        <f t="shared" si="130"/>
        <v>7815</v>
      </c>
      <c r="C7837" s="913"/>
      <c r="D7837" s="913"/>
      <c r="E7837" s="913"/>
      <c r="F7837" s="55"/>
      <c r="L7837" s="372"/>
      <c r="M7837" s="372"/>
      <c r="S7837" s="378"/>
      <c r="T7837" s="372"/>
      <c r="U7837" s="372"/>
      <c r="V7837" s="372"/>
    </row>
    <row r="7838" spans="1:22">
      <c r="A7838" s="52"/>
      <c r="B7838" s="50">
        <f t="shared" si="130"/>
        <v>7816</v>
      </c>
      <c r="C7838" s="913"/>
      <c r="D7838" s="913"/>
      <c r="E7838" s="913"/>
      <c r="F7838" s="55"/>
      <c r="L7838" s="372"/>
      <c r="M7838" s="372"/>
      <c r="S7838" s="378"/>
      <c r="T7838" s="372"/>
      <c r="U7838" s="372"/>
      <c r="V7838" s="372"/>
    </row>
    <row r="7839" spans="1:22">
      <c r="A7839" s="52"/>
      <c r="B7839" s="50">
        <f t="shared" si="130"/>
        <v>7817</v>
      </c>
      <c r="C7839" s="913"/>
      <c r="D7839" s="913"/>
      <c r="E7839" s="913"/>
      <c r="F7839" s="55"/>
      <c r="L7839" s="372"/>
      <c r="M7839" s="372"/>
      <c r="S7839" s="378"/>
      <c r="T7839" s="372"/>
      <c r="U7839" s="372"/>
      <c r="V7839" s="372"/>
    </row>
    <row r="7840" spans="1:22">
      <c r="A7840" s="52"/>
      <c r="B7840" s="50">
        <f t="shared" si="130"/>
        <v>7818</v>
      </c>
      <c r="C7840" s="913"/>
      <c r="D7840" s="913"/>
      <c r="E7840" s="913"/>
      <c r="F7840" s="55"/>
      <c r="L7840" s="372"/>
      <c r="M7840" s="372"/>
      <c r="S7840" s="378"/>
      <c r="T7840" s="372"/>
      <c r="U7840" s="372"/>
      <c r="V7840" s="372"/>
    </row>
    <row r="7841" spans="1:22">
      <c r="A7841" s="52"/>
      <c r="B7841" s="50">
        <f t="shared" si="130"/>
        <v>7819</v>
      </c>
      <c r="C7841" s="913"/>
      <c r="D7841" s="913"/>
      <c r="E7841" s="913"/>
      <c r="F7841" s="55"/>
      <c r="L7841" s="372"/>
      <c r="M7841" s="372"/>
      <c r="S7841" s="378"/>
      <c r="T7841" s="372"/>
      <c r="U7841" s="372"/>
      <c r="V7841" s="372"/>
    </row>
    <row r="7842" spans="1:22">
      <c r="A7842" s="52"/>
      <c r="B7842" s="50">
        <f t="shared" si="130"/>
        <v>7820</v>
      </c>
      <c r="C7842" s="913"/>
      <c r="D7842" s="913"/>
      <c r="E7842" s="913"/>
      <c r="F7842" s="55"/>
      <c r="L7842" s="372"/>
      <c r="M7842" s="372"/>
      <c r="S7842" s="378"/>
      <c r="T7842" s="372"/>
      <c r="U7842" s="372"/>
      <c r="V7842" s="372"/>
    </row>
    <row r="7843" spans="1:22">
      <c r="A7843" s="52"/>
      <c r="B7843" s="50">
        <f t="shared" si="130"/>
        <v>7821</v>
      </c>
      <c r="C7843" s="913"/>
      <c r="D7843" s="913"/>
      <c r="E7843" s="913"/>
      <c r="F7843" s="55"/>
      <c r="L7843" s="372"/>
      <c r="M7843" s="372"/>
      <c r="S7843" s="378"/>
      <c r="T7843" s="372"/>
      <c r="U7843" s="372"/>
      <c r="V7843" s="372"/>
    </row>
    <row r="7844" spans="1:22">
      <c r="A7844" s="52"/>
      <c r="B7844" s="50">
        <f t="shared" si="130"/>
        <v>7822</v>
      </c>
      <c r="C7844" s="913"/>
      <c r="D7844" s="913"/>
      <c r="E7844" s="913"/>
      <c r="F7844" s="55"/>
      <c r="L7844" s="372"/>
      <c r="M7844" s="372"/>
      <c r="S7844" s="378"/>
      <c r="T7844" s="372"/>
      <c r="U7844" s="372"/>
      <c r="V7844" s="372"/>
    </row>
    <row r="7845" spans="1:22">
      <c r="A7845" s="52"/>
      <c r="B7845" s="50">
        <f t="shared" si="130"/>
        <v>7823</v>
      </c>
      <c r="C7845" s="913"/>
      <c r="D7845" s="913"/>
      <c r="E7845" s="913"/>
      <c r="F7845" s="55"/>
      <c r="L7845" s="372"/>
      <c r="M7845" s="372"/>
      <c r="S7845" s="378"/>
      <c r="T7845" s="372"/>
      <c r="U7845" s="372"/>
      <c r="V7845" s="372"/>
    </row>
    <row r="7846" spans="1:22">
      <c r="A7846" s="52"/>
      <c r="B7846" s="50">
        <f t="shared" si="130"/>
        <v>7824</v>
      </c>
      <c r="C7846" s="913"/>
      <c r="D7846" s="913"/>
      <c r="E7846" s="913"/>
      <c r="F7846" s="55"/>
      <c r="L7846" s="372"/>
      <c r="M7846" s="372"/>
      <c r="S7846" s="378"/>
      <c r="T7846" s="372"/>
      <c r="U7846" s="372"/>
      <c r="V7846" s="372"/>
    </row>
    <row r="7847" spans="1:22">
      <c r="A7847" s="52"/>
      <c r="B7847" s="50">
        <f t="shared" si="130"/>
        <v>7825</v>
      </c>
      <c r="C7847" s="913"/>
      <c r="D7847" s="913"/>
      <c r="E7847" s="913"/>
      <c r="F7847" s="55"/>
      <c r="L7847" s="372"/>
      <c r="M7847" s="372"/>
      <c r="S7847" s="378"/>
      <c r="T7847" s="372"/>
      <c r="U7847" s="372"/>
      <c r="V7847" s="372"/>
    </row>
    <row r="7848" spans="1:22">
      <c r="A7848" s="52"/>
      <c r="B7848" s="50">
        <f t="shared" si="130"/>
        <v>7826</v>
      </c>
      <c r="C7848" s="913"/>
      <c r="D7848" s="913"/>
      <c r="E7848" s="913"/>
      <c r="F7848" s="55"/>
      <c r="L7848" s="372"/>
      <c r="M7848" s="372"/>
      <c r="S7848" s="378"/>
      <c r="T7848" s="372"/>
      <c r="U7848" s="372"/>
      <c r="V7848" s="372"/>
    </row>
    <row r="7849" spans="1:22">
      <c r="A7849" s="52"/>
      <c r="B7849" s="50">
        <f t="shared" si="130"/>
        <v>7827</v>
      </c>
      <c r="C7849" s="913"/>
      <c r="D7849" s="913"/>
      <c r="E7849" s="913"/>
      <c r="F7849" s="55"/>
      <c r="L7849" s="372"/>
      <c r="M7849" s="372"/>
      <c r="S7849" s="378"/>
      <c r="T7849" s="372"/>
      <c r="U7849" s="372"/>
      <c r="V7849" s="372"/>
    </row>
    <row r="7850" spans="1:22">
      <c r="A7850" s="52"/>
      <c r="B7850" s="50">
        <f t="shared" si="130"/>
        <v>7828</v>
      </c>
      <c r="C7850" s="913"/>
      <c r="D7850" s="913"/>
      <c r="E7850" s="913"/>
      <c r="F7850" s="55"/>
      <c r="L7850" s="372"/>
      <c r="M7850" s="372"/>
      <c r="S7850" s="378"/>
      <c r="T7850" s="372"/>
      <c r="U7850" s="372"/>
      <c r="V7850" s="372"/>
    </row>
    <row r="7851" spans="1:22">
      <c r="A7851" s="52"/>
      <c r="B7851" s="50">
        <f t="shared" si="130"/>
        <v>7829</v>
      </c>
      <c r="C7851" s="913"/>
      <c r="D7851" s="913"/>
      <c r="E7851" s="913"/>
      <c r="F7851" s="55"/>
      <c r="L7851" s="372"/>
      <c r="M7851" s="372"/>
      <c r="S7851" s="378"/>
      <c r="T7851" s="372"/>
      <c r="U7851" s="372"/>
      <c r="V7851" s="372"/>
    </row>
    <row r="7852" spans="1:22">
      <c r="A7852" s="52"/>
      <c r="B7852" s="50">
        <f t="shared" si="130"/>
        <v>7830</v>
      </c>
      <c r="C7852" s="913"/>
      <c r="D7852" s="913"/>
      <c r="E7852" s="913"/>
      <c r="F7852" s="55"/>
      <c r="L7852" s="372"/>
      <c r="M7852" s="372"/>
      <c r="S7852" s="378"/>
      <c r="T7852" s="372"/>
      <c r="U7852" s="372"/>
      <c r="V7852" s="372"/>
    </row>
    <row r="7853" spans="1:22">
      <c r="A7853" s="52"/>
      <c r="B7853" s="50">
        <f t="shared" si="130"/>
        <v>7831</v>
      </c>
      <c r="C7853" s="913"/>
      <c r="D7853" s="913"/>
      <c r="E7853" s="913"/>
      <c r="F7853" s="55"/>
      <c r="L7853" s="372"/>
      <c r="M7853" s="372"/>
      <c r="S7853" s="378"/>
      <c r="T7853" s="372"/>
      <c r="U7853" s="372"/>
      <c r="V7853" s="372"/>
    </row>
    <row r="7854" spans="1:22">
      <c r="A7854" s="52"/>
      <c r="B7854" s="50">
        <f t="shared" si="130"/>
        <v>7832</v>
      </c>
      <c r="C7854" s="913"/>
      <c r="D7854" s="913"/>
      <c r="E7854" s="913"/>
      <c r="F7854" s="55"/>
      <c r="L7854" s="372"/>
      <c r="M7854" s="372"/>
      <c r="S7854" s="378"/>
      <c r="T7854" s="372"/>
      <c r="U7854" s="372"/>
      <c r="V7854" s="372"/>
    </row>
    <row r="7855" spans="1:22">
      <c r="A7855" s="52"/>
      <c r="B7855" s="50">
        <f t="shared" si="130"/>
        <v>7833</v>
      </c>
      <c r="C7855" s="913"/>
      <c r="D7855" s="913"/>
      <c r="E7855" s="913"/>
      <c r="F7855" s="55"/>
      <c r="L7855" s="372"/>
      <c r="M7855" s="372"/>
      <c r="S7855" s="378"/>
      <c r="T7855" s="372"/>
      <c r="U7855" s="372"/>
      <c r="V7855" s="372"/>
    </row>
    <row r="7856" spans="1:22">
      <c r="A7856" s="52"/>
      <c r="B7856" s="50">
        <f t="shared" si="130"/>
        <v>7834</v>
      </c>
      <c r="C7856" s="913"/>
      <c r="D7856" s="913"/>
      <c r="E7856" s="913"/>
      <c r="F7856" s="55"/>
      <c r="L7856" s="372"/>
      <c r="M7856" s="372"/>
      <c r="S7856" s="378"/>
      <c r="T7856" s="372"/>
      <c r="U7856" s="372"/>
      <c r="V7856" s="372"/>
    </row>
    <row r="7857" spans="1:22">
      <c r="A7857" s="52"/>
      <c r="B7857" s="50">
        <f t="shared" si="130"/>
        <v>7835</v>
      </c>
      <c r="C7857" s="913"/>
      <c r="D7857" s="913"/>
      <c r="E7857" s="913"/>
      <c r="F7857" s="55"/>
      <c r="L7857" s="372"/>
      <c r="M7857" s="372"/>
      <c r="S7857" s="378"/>
      <c r="T7857" s="372"/>
      <c r="U7857" s="372"/>
      <c r="V7857" s="372"/>
    </row>
    <row r="7858" spans="1:22">
      <c r="A7858" s="52"/>
      <c r="B7858" s="50">
        <f t="shared" si="130"/>
        <v>7836</v>
      </c>
      <c r="C7858" s="913"/>
      <c r="D7858" s="913"/>
      <c r="E7858" s="913"/>
      <c r="F7858" s="55"/>
      <c r="L7858" s="372"/>
      <c r="M7858" s="372"/>
      <c r="S7858" s="378"/>
      <c r="T7858" s="372"/>
      <c r="U7858" s="372"/>
      <c r="V7858" s="372"/>
    </row>
    <row r="7859" spans="1:22">
      <c r="A7859" s="52"/>
      <c r="B7859" s="50">
        <f t="shared" si="130"/>
        <v>7837</v>
      </c>
      <c r="C7859" s="913"/>
      <c r="D7859" s="913"/>
      <c r="E7859" s="913"/>
      <c r="F7859" s="55"/>
      <c r="L7859" s="372"/>
      <c r="M7859" s="372"/>
      <c r="S7859" s="378"/>
      <c r="T7859" s="372"/>
      <c r="U7859" s="372"/>
      <c r="V7859" s="372"/>
    </row>
    <row r="7860" spans="1:22">
      <c r="A7860" s="52"/>
      <c r="B7860" s="50">
        <f t="shared" si="130"/>
        <v>7838</v>
      </c>
      <c r="C7860" s="913"/>
      <c r="D7860" s="913"/>
      <c r="E7860" s="913"/>
      <c r="F7860" s="55"/>
      <c r="L7860" s="372"/>
      <c r="M7860" s="372"/>
      <c r="S7860" s="378"/>
      <c r="T7860" s="372"/>
      <c r="U7860" s="372"/>
      <c r="V7860" s="372"/>
    </row>
    <row r="7861" spans="1:22">
      <c r="A7861" s="52"/>
      <c r="B7861" s="50">
        <f t="shared" si="130"/>
        <v>7839</v>
      </c>
      <c r="C7861" s="913"/>
      <c r="D7861" s="913"/>
      <c r="E7861" s="913"/>
      <c r="F7861" s="55"/>
      <c r="L7861" s="372"/>
      <c r="M7861" s="372"/>
      <c r="S7861" s="378"/>
      <c r="T7861" s="372"/>
      <c r="U7861" s="372"/>
      <c r="V7861" s="372"/>
    </row>
    <row r="7862" spans="1:22">
      <c r="A7862" s="52"/>
      <c r="B7862" s="50">
        <f t="shared" si="130"/>
        <v>7840</v>
      </c>
      <c r="C7862" s="913"/>
      <c r="D7862" s="913"/>
      <c r="E7862" s="913"/>
      <c r="F7862" s="55"/>
      <c r="L7862" s="372"/>
      <c r="M7862" s="372"/>
      <c r="S7862" s="378"/>
      <c r="T7862" s="372"/>
      <c r="U7862" s="372"/>
      <c r="V7862" s="372"/>
    </row>
    <row r="7863" spans="1:22">
      <c r="A7863" s="52"/>
      <c r="B7863" s="50">
        <f t="shared" si="130"/>
        <v>7841</v>
      </c>
      <c r="C7863" s="913"/>
      <c r="D7863" s="913"/>
      <c r="E7863" s="913"/>
      <c r="F7863" s="55"/>
      <c r="L7863" s="372"/>
      <c r="M7863" s="372"/>
      <c r="S7863" s="378"/>
      <c r="T7863" s="372"/>
      <c r="U7863" s="372"/>
      <c r="V7863" s="372"/>
    </row>
    <row r="7864" spans="1:22">
      <c r="A7864" s="52"/>
      <c r="B7864" s="50">
        <f t="shared" si="130"/>
        <v>7842</v>
      </c>
      <c r="C7864" s="913"/>
      <c r="D7864" s="913"/>
      <c r="E7864" s="913"/>
      <c r="F7864" s="55"/>
      <c r="L7864" s="372"/>
      <c r="M7864" s="372"/>
      <c r="S7864" s="378"/>
      <c r="T7864" s="372"/>
      <c r="U7864" s="372"/>
      <c r="V7864" s="372"/>
    </row>
    <row r="7865" spans="1:22">
      <c r="A7865" s="52"/>
      <c r="B7865" s="50">
        <f t="shared" si="130"/>
        <v>7843</v>
      </c>
      <c r="C7865" s="913"/>
      <c r="D7865" s="913"/>
      <c r="E7865" s="913"/>
      <c r="F7865" s="55"/>
      <c r="L7865" s="372"/>
      <c r="M7865" s="372"/>
      <c r="S7865" s="378"/>
      <c r="T7865" s="372"/>
      <c r="U7865" s="372"/>
      <c r="V7865" s="372"/>
    </row>
    <row r="7866" spans="1:22">
      <c r="A7866" s="52"/>
      <c r="B7866" s="50">
        <f t="shared" si="130"/>
        <v>7844</v>
      </c>
      <c r="C7866" s="913"/>
      <c r="D7866" s="913"/>
      <c r="E7866" s="913"/>
      <c r="F7866" s="55"/>
      <c r="L7866" s="372"/>
      <c r="M7866" s="372"/>
      <c r="S7866" s="378"/>
      <c r="T7866" s="372"/>
      <c r="U7866" s="372"/>
      <c r="V7866" s="372"/>
    </row>
    <row r="7867" spans="1:22">
      <c r="A7867" s="52"/>
      <c r="B7867" s="50">
        <f t="shared" si="130"/>
        <v>7845</v>
      </c>
      <c r="C7867" s="913"/>
      <c r="D7867" s="913"/>
      <c r="E7867" s="913"/>
      <c r="F7867" s="55"/>
      <c r="L7867" s="372"/>
      <c r="M7867" s="372"/>
      <c r="S7867" s="378"/>
      <c r="T7867" s="372"/>
      <c r="U7867" s="372"/>
      <c r="V7867" s="372"/>
    </row>
    <row r="7868" spans="1:22">
      <c r="A7868" s="52"/>
      <c r="B7868" s="50">
        <f t="shared" si="130"/>
        <v>7846</v>
      </c>
      <c r="C7868" s="913"/>
      <c r="D7868" s="913"/>
      <c r="E7868" s="913"/>
      <c r="F7868" s="55"/>
      <c r="L7868" s="372"/>
      <c r="M7868" s="372"/>
      <c r="S7868" s="378"/>
      <c r="T7868" s="372"/>
      <c r="U7868" s="372"/>
      <c r="V7868" s="372"/>
    </row>
    <row r="7869" spans="1:22">
      <c r="A7869" s="52"/>
      <c r="B7869" s="50">
        <f t="shared" si="130"/>
        <v>7847</v>
      </c>
      <c r="C7869" s="913"/>
      <c r="D7869" s="913"/>
      <c r="E7869" s="913"/>
      <c r="F7869" s="55"/>
      <c r="L7869" s="372"/>
      <c r="M7869" s="372"/>
      <c r="S7869" s="378"/>
      <c r="T7869" s="372"/>
      <c r="U7869" s="372"/>
      <c r="V7869" s="372"/>
    </row>
    <row r="7870" spans="1:22">
      <c r="A7870" s="52"/>
      <c r="B7870" s="50">
        <f t="shared" si="130"/>
        <v>7848</v>
      </c>
      <c r="C7870" s="913"/>
      <c r="D7870" s="913"/>
      <c r="E7870" s="913"/>
      <c r="F7870" s="55"/>
      <c r="L7870" s="372"/>
      <c r="M7870" s="372"/>
      <c r="S7870" s="378"/>
      <c r="T7870" s="372"/>
      <c r="U7870" s="372"/>
      <c r="V7870" s="372"/>
    </row>
    <row r="7871" spans="1:22">
      <c r="A7871" s="52"/>
      <c r="B7871" s="50">
        <f t="shared" si="130"/>
        <v>7849</v>
      </c>
      <c r="C7871" s="913"/>
      <c r="D7871" s="913"/>
      <c r="E7871" s="913"/>
      <c r="F7871" s="55"/>
      <c r="L7871" s="372"/>
      <c r="M7871" s="372"/>
      <c r="S7871" s="378"/>
      <c r="T7871" s="372"/>
      <c r="U7871" s="372"/>
      <c r="V7871" s="372"/>
    </row>
    <row r="7872" spans="1:22">
      <c r="A7872" s="52"/>
      <c r="B7872" s="50">
        <f t="shared" si="130"/>
        <v>7850</v>
      </c>
      <c r="C7872" s="913"/>
      <c r="D7872" s="913"/>
      <c r="E7872" s="913"/>
      <c r="F7872" s="55"/>
      <c r="L7872" s="372"/>
      <c r="M7872" s="372"/>
      <c r="S7872" s="378"/>
      <c r="T7872" s="372"/>
      <c r="U7872" s="372"/>
      <c r="V7872" s="372"/>
    </row>
    <row r="7873" spans="1:22">
      <c r="A7873" s="52"/>
      <c r="B7873" s="50">
        <f t="shared" si="130"/>
        <v>7851</v>
      </c>
      <c r="C7873" s="913"/>
      <c r="D7873" s="913"/>
      <c r="E7873" s="913"/>
      <c r="F7873" s="55"/>
      <c r="L7873" s="372"/>
      <c r="M7873" s="372"/>
      <c r="S7873" s="378"/>
      <c r="T7873" s="372"/>
      <c r="U7873" s="372"/>
      <c r="V7873" s="372"/>
    </row>
    <row r="7874" spans="1:22">
      <c r="A7874" s="52"/>
      <c r="B7874" s="50">
        <f t="shared" si="130"/>
        <v>7852</v>
      </c>
      <c r="C7874" s="913"/>
      <c r="D7874" s="913"/>
      <c r="E7874" s="913"/>
      <c r="F7874" s="55"/>
      <c r="L7874" s="372"/>
      <c r="M7874" s="372"/>
      <c r="S7874" s="378"/>
      <c r="T7874" s="372"/>
      <c r="U7874" s="372"/>
      <c r="V7874" s="372"/>
    </row>
    <row r="7875" spans="1:22">
      <c r="A7875" s="52"/>
      <c r="B7875" s="50">
        <f t="shared" si="130"/>
        <v>7853</v>
      </c>
      <c r="C7875" s="913"/>
      <c r="D7875" s="913"/>
      <c r="E7875" s="913"/>
      <c r="F7875" s="55"/>
      <c r="L7875" s="372"/>
      <c r="M7875" s="372"/>
      <c r="S7875" s="378"/>
      <c r="T7875" s="372"/>
      <c r="U7875" s="372"/>
      <c r="V7875" s="372"/>
    </row>
    <row r="7876" spans="1:22">
      <c r="A7876" s="52"/>
      <c r="B7876" s="50">
        <f t="shared" si="130"/>
        <v>7854</v>
      </c>
      <c r="C7876" s="913"/>
      <c r="D7876" s="913"/>
      <c r="E7876" s="913"/>
      <c r="F7876" s="55"/>
      <c r="L7876" s="372"/>
      <c r="M7876" s="372"/>
      <c r="S7876" s="378"/>
      <c r="T7876" s="372"/>
      <c r="U7876" s="372"/>
      <c r="V7876" s="372"/>
    </row>
    <row r="7877" spans="1:22">
      <c r="A7877" s="52"/>
      <c r="B7877" s="50">
        <f t="shared" si="130"/>
        <v>7855</v>
      </c>
      <c r="C7877" s="913"/>
      <c r="D7877" s="913"/>
      <c r="E7877" s="913"/>
      <c r="F7877" s="55"/>
      <c r="L7877" s="372"/>
      <c r="M7877" s="372"/>
      <c r="S7877" s="378"/>
      <c r="T7877" s="372"/>
      <c r="U7877" s="372"/>
      <c r="V7877" s="372"/>
    </row>
    <row r="7878" spans="1:22">
      <c r="A7878" s="52"/>
      <c r="B7878" s="50">
        <f t="shared" si="130"/>
        <v>7856</v>
      </c>
      <c r="C7878" s="913"/>
      <c r="D7878" s="913"/>
      <c r="E7878" s="913"/>
      <c r="F7878" s="55"/>
      <c r="L7878" s="372"/>
      <c r="M7878" s="372"/>
      <c r="S7878" s="378"/>
      <c r="T7878" s="372"/>
      <c r="U7878" s="372"/>
      <c r="V7878" s="372"/>
    </row>
    <row r="7879" spans="1:22">
      <c r="A7879" s="52"/>
      <c r="B7879" s="50">
        <f t="shared" si="130"/>
        <v>7857</v>
      </c>
      <c r="C7879" s="913"/>
      <c r="D7879" s="913"/>
      <c r="E7879" s="913"/>
      <c r="F7879" s="55"/>
      <c r="L7879" s="372"/>
      <c r="M7879" s="372"/>
      <c r="S7879" s="378"/>
      <c r="T7879" s="372"/>
      <c r="U7879" s="372"/>
      <c r="V7879" s="372"/>
    </row>
    <row r="7880" spans="1:22">
      <c r="A7880" s="52"/>
      <c r="B7880" s="50">
        <f t="shared" si="130"/>
        <v>7858</v>
      </c>
      <c r="C7880" s="913"/>
      <c r="D7880" s="913"/>
      <c r="E7880" s="913"/>
      <c r="F7880" s="55"/>
      <c r="L7880" s="372"/>
      <c r="M7880" s="372"/>
      <c r="S7880" s="378"/>
      <c r="T7880" s="372"/>
      <c r="U7880" s="372"/>
      <c r="V7880" s="372"/>
    </row>
    <row r="7881" spans="1:22">
      <c r="A7881" s="52"/>
      <c r="B7881" s="50">
        <f t="shared" si="130"/>
        <v>7859</v>
      </c>
      <c r="C7881" s="913"/>
      <c r="D7881" s="913"/>
      <c r="E7881" s="913"/>
      <c r="F7881" s="55"/>
      <c r="L7881" s="372"/>
      <c r="M7881" s="372"/>
      <c r="S7881" s="378"/>
      <c r="T7881" s="372"/>
      <c r="U7881" s="372"/>
      <c r="V7881" s="372"/>
    </row>
    <row r="7882" spans="1:22">
      <c r="A7882" s="52"/>
      <c r="B7882" s="50">
        <f t="shared" si="130"/>
        <v>7860</v>
      </c>
      <c r="C7882" s="913"/>
      <c r="D7882" s="913"/>
      <c r="E7882" s="913"/>
      <c r="F7882" s="55"/>
      <c r="L7882" s="372"/>
      <c r="M7882" s="372"/>
      <c r="S7882" s="378"/>
      <c r="T7882" s="372"/>
      <c r="U7882" s="372"/>
      <c r="V7882" s="372"/>
    </row>
    <row r="7883" spans="1:22">
      <c r="A7883" s="52"/>
      <c r="B7883" s="50">
        <f t="shared" si="130"/>
        <v>7861</v>
      </c>
      <c r="C7883" s="913"/>
      <c r="D7883" s="913"/>
      <c r="E7883" s="913"/>
      <c r="F7883" s="55"/>
      <c r="L7883" s="372"/>
      <c r="M7883" s="372"/>
      <c r="S7883" s="378"/>
      <c r="T7883" s="372"/>
      <c r="U7883" s="372"/>
      <c r="V7883" s="372"/>
    </row>
    <row r="7884" spans="1:22">
      <c r="A7884" s="52"/>
      <c r="B7884" s="50">
        <f t="shared" si="130"/>
        <v>7862</v>
      </c>
      <c r="C7884" s="913"/>
      <c r="D7884" s="913"/>
      <c r="E7884" s="913"/>
      <c r="F7884" s="55"/>
      <c r="L7884" s="372"/>
      <c r="M7884" s="372"/>
      <c r="S7884" s="378"/>
      <c r="T7884" s="372"/>
      <c r="U7884" s="372"/>
      <c r="V7884" s="372"/>
    </row>
    <row r="7885" spans="1:22">
      <c r="A7885" s="52"/>
      <c r="B7885" s="50">
        <f t="shared" si="130"/>
        <v>7863</v>
      </c>
      <c r="C7885" s="913"/>
      <c r="D7885" s="913"/>
      <c r="E7885" s="913"/>
      <c r="F7885" s="55"/>
      <c r="L7885" s="372"/>
      <c r="M7885" s="372"/>
      <c r="S7885" s="378"/>
      <c r="T7885" s="372"/>
      <c r="U7885" s="372"/>
      <c r="V7885" s="372"/>
    </row>
    <row r="7886" spans="1:22">
      <c r="A7886" s="52"/>
      <c r="B7886" s="50">
        <f t="shared" si="130"/>
        <v>7864</v>
      </c>
      <c r="C7886" s="913"/>
      <c r="D7886" s="913"/>
      <c r="E7886" s="913"/>
      <c r="F7886" s="55"/>
      <c r="L7886" s="372"/>
      <c r="M7886" s="372"/>
      <c r="S7886" s="378"/>
      <c r="T7886" s="372"/>
      <c r="U7886" s="372"/>
      <c r="V7886" s="372"/>
    </row>
    <row r="7887" spans="1:22">
      <c r="A7887" s="52"/>
      <c r="B7887" s="50">
        <f t="shared" si="130"/>
        <v>7865</v>
      </c>
      <c r="C7887" s="913"/>
      <c r="D7887" s="913"/>
      <c r="E7887" s="913"/>
      <c r="F7887" s="55"/>
      <c r="L7887" s="372"/>
      <c r="M7887" s="372"/>
      <c r="S7887" s="378"/>
      <c r="T7887" s="372"/>
      <c r="U7887" s="372"/>
      <c r="V7887" s="372"/>
    </row>
    <row r="7888" spans="1:22">
      <c r="A7888" s="52"/>
      <c r="B7888" s="50">
        <f t="shared" si="130"/>
        <v>7866</v>
      </c>
      <c r="C7888" s="913"/>
      <c r="D7888" s="913"/>
      <c r="E7888" s="913"/>
      <c r="F7888" s="55"/>
      <c r="L7888" s="372"/>
      <c r="M7888" s="372"/>
      <c r="S7888" s="378"/>
      <c r="T7888" s="372"/>
      <c r="U7888" s="372"/>
      <c r="V7888" s="372"/>
    </row>
    <row r="7889" spans="1:22">
      <c r="A7889" s="52"/>
      <c r="B7889" s="50">
        <f t="shared" si="130"/>
        <v>7867</v>
      </c>
      <c r="C7889" s="913"/>
      <c r="D7889" s="913"/>
      <c r="E7889" s="913"/>
      <c r="F7889" s="55"/>
      <c r="L7889" s="372"/>
      <c r="M7889" s="372"/>
      <c r="S7889" s="378"/>
      <c r="T7889" s="372"/>
      <c r="U7889" s="372"/>
      <c r="V7889" s="372"/>
    </row>
    <row r="7890" spans="1:22">
      <c r="A7890" s="52"/>
      <c r="B7890" s="50">
        <f t="shared" si="130"/>
        <v>7868</v>
      </c>
      <c r="C7890" s="913"/>
      <c r="D7890" s="913"/>
      <c r="E7890" s="913"/>
      <c r="F7890" s="55"/>
      <c r="L7890" s="372"/>
      <c r="M7890" s="372"/>
      <c r="S7890" s="378"/>
      <c r="T7890" s="372"/>
      <c r="U7890" s="372"/>
      <c r="V7890" s="372"/>
    </row>
    <row r="7891" spans="1:22">
      <c r="A7891" s="52"/>
      <c r="B7891" s="50">
        <f t="shared" si="130"/>
        <v>7869</v>
      </c>
      <c r="C7891" s="913"/>
      <c r="D7891" s="913"/>
      <c r="E7891" s="913"/>
      <c r="F7891" s="55"/>
      <c r="L7891" s="372"/>
      <c r="M7891" s="372"/>
      <c r="S7891" s="378"/>
      <c r="T7891" s="372"/>
      <c r="U7891" s="372"/>
      <c r="V7891" s="372"/>
    </row>
    <row r="7892" spans="1:22">
      <c r="A7892" s="52"/>
      <c r="B7892" s="50">
        <f t="shared" si="130"/>
        <v>7870</v>
      </c>
      <c r="C7892" s="913"/>
      <c r="D7892" s="913"/>
      <c r="E7892" s="913"/>
      <c r="F7892" s="55"/>
      <c r="L7892" s="372"/>
      <c r="M7892" s="372"/>
      <c r="S7892" s="378"/>
      <c r="T7892" s="372"/>
      <c r="U7892" s="372"/>
      <c r="V7892" s="372"/>
    </row>
    <row r="7893" spans="1:22">
      <c r="A7893" s="52"/>
      <c r="B7893" s="50">
        <f t="shared" si="130"/>
        <v>7871</v>
      </c>
      <c r="C7893" s="913"/>
      <c r="D7893" s="913"/>
      <c r="E7893" s="913"/>
      <c r="F7893" s="55"/>
      <c r="L7893" s="372"/>
      <c r="M7893" s="372"/>
      <c r="S7893" s="378"/>
      <c r="T7893" s="372"/>
      <c r="U7893" s="372"/>
      <c r="V7893" s="372"/>
    </row>
    <row r="7894" spans="1:22">
      <c r="A7894" s="52"/>
      <c r="B7894" s="50">
        <f t="shared" si="130"/>
        <v>7872</v>
      </c>
      <c r="C7894" s="913"/>
      <c r="D7894" s="913"/>
      <c r="E7894" s="913"/>
      <c r="F7894" s="55"/>
      <c r="L7894" s="372"/>
      <c r="M7894" s="372"/>
      <c r="S7894" s="378"/>
      <c r="T7894" s="372"/>
      <c r="U7894" s="372"/>
      <c r="V7894" s="372"/>
    </row>
    <row r="7895" spans="1:22">
      <c r="A7895" s="52"/>
      <c r="B7895" s="50">
        <f t="shared" si="130"/>
        <v>7873</v>
      </c>
      <c r="C7895" s="913"/>
      <c r="D7895" s="913"/>
      <c r="E7895" s="913"/>
      <c r="F7895" s="55"/>
      <c r="L7895" s="372"/>
      <c r="M7895" s="372"/>
      <c r="S7895" s="378"/>
      <c r="T7895" s="372"/>
      <c r="U7895" s="372"/>
      <c r="V7895" s="372"/>
    </row>
    <row r="7896" spans="1:22">
      <c r="A7896" s="52"/>
      <c r="B7896" s="50">
        <f t="shared" si="130"/>
        <v>7874</v>
      </c>
      <c r="C7896" s="913"/>
      <c r="D7896" s="913"/>
      <c r="E7896" s="913"/>
      <c r="F7896" s="55"/>
      <c r="L7896" s="372"/>
      <c r="M7896" s="372"/>
      <c r="S7896" s="378"/>
      <c r="T7896" s="372"/>
      <c r="U7896" s="372"/>
      <c r="V7896" s="372"/>
    </row>
    <row r="7897" spans="1:22">
      <c r="A7897" s="52"/>
      <c r="B7897" s="50">
        <f t="shared" ref="B7897:B7960" si="131">B7896+1</f>
        <v>7875</v>
      </c>
      <c r="C7897" s="913"/>
      <c r="D7897" s="913"/>
      <c r="E7897" s="913"/>
      <c r="F7897" s="55"/>
      <c r="L7897" s="372"/>
      <c r="M7897" s="372"/>
      <c r="S7897" s="378"/>
      <c r="T7897" s="372"/>
      <c r="U7897" s="372"/>
      <c r="V7897" s="372"/>
    </row>
    <row r="7898" spans="1:22">
      <c r="A7898" s="52"/>
      <c r="B7898" s="50">
        <f t="shared" si="131"/>
        <v>7876</v>
      </c>
      <c r="C7898" s="913"/>
      <c r="D7898" s="913"/>
      <c r="E7898" s="913"/>
      <c r="F7898" s="55"/>
      <c r="L7898" s="372"/>
      <c r="M7898" s="372"/>
      <c r="S7898" s="378"/>
      <c r="T7898" s="372"/>
      <c r="U7898" s="372"/>
      <c r="V7898" s="372"/>
    </row>
    <row r="7899" spans="1:22">
      <c r="A7899" s="52"/>
      <c r="B7899" s="50">
        <f t="shared" si="131"/>
        <v>7877</v>
      </c>
      <c r="C7899" s="913"/>
      <c r="D7899" s="913"/>
      <c r="E7899" s="913"/>
      <c r="F7899" s="55"/>
      <c r="L7899" s="372"/>
      <c r="M7899" s="372"/>
      <c r="S7899" s="378"/>
      <c r="T7899" s="372"/>
      <c r="U7899" s="372"/>
      <c r="V7899" s="372"/>
    </row>
    <row r="7900" spans="1:22">
      <c r="A7900" s="52"/>
      <c r="B7900" s="50">
        <f t="shared" si="131"/>
        <v>7878</v>
      </c>
      <c r="C7900" s="913"/>
      <c r="D7900" s="913"/>
      <c r="E7900" s="913"/>
      <c r="F7900" s="55"/>
      <c r="L7900" s="372"/>
      <c r="M7900" s="372"/>
      <c r="S7900" s="378"/>
      <c r="T7900" s="372"/>
      <c r="U7900" s="372"/>
      <c r="V7900" s="372"/>
    </row>
    <row r="7901" spans="1:22">
      <c r="A7901" s="52"/>
      <c r="B7901" s="50">
        <f t="shared" si="131"/>
        <v>7879</v>
      </c>
      <c r="C7901" s="913"/>
      <c r="D7901" s="913"/>
      <c r="E7901" s="913"/>
      <c r="F7901" s="55"/>
      <c r="L7901" s="372"/>
      <c r="M7901" s="372"/>
      <c r="S7901" s="378"/>
      <c r="T7901" s="372"/>
      <c r="U7901" s="372"/>
      <c r="V7901" s="372"/>
    </row>
    <row r="7902" spans="1:22">
      <c r="A7902" s="52"/>
      <c r="B7902" s="50">
        <f t="shared" si="131"/>
        <v>7880</v>
      </c>
      <c r="C7902" s="913"/>
      <c r="D7902" s="913"/>
      <c r="E7902" s="913"/>
      <c r="F7902" s="55"/>
      <c r="L7902" s="372"/>
      <c r="M7902" s="372"/>
      <c r="S7902" s="378"/>
      <c r="T7902" s="372"/>
      <c r="U7902" s="372"/>
      <c r="V7902" s="372"/>
    </row>
    <row r="7903" spans="1:22">
      <c r="A7903" s="52"/>
      <c r="B7903" s="50">
        <f t="shared" si="131"/>
        <v>7881</v>
      </c>
      <c r="C7903" s="913"/>
      <c r="D7903" s="913"/>
      <c r="E7903" s="913"/>
      <c r="F7903" s="55"/>
      <c r="L7903" s="372"/>
      <c r="M7903" s="372"/>
      <c r="S7903" s="378"/>
      <c r="T7903" s="372"/>
      <c r="U7903" s="372"/>
      <c r="V7903" s="372"/>
    </row>
    <row r="7904" spans="1:22">
      <c r="A7904" s="52"/>
      <c r="B7904" s="50">
        <f t="shared" si="131"/>
        <v>7882</v>
      </c>
      <c r="C7904" s="913"/>
      <c r="D7904" s="913"/>
      <c r="E7904" s="913"/>
      <c r="F7904" s="55"/>
      <c r="L7904" s="372"/>
      <c r="M7904" s="372"/>
      <c r="S7904" s="378"/>
      <c r="T7904" s="372"/>
      <c r="U7904" s="372"/>
      <c r="V7904" s="372"/>
    </row>
    <row r="7905" spans="1:22">
      <c r="A7905" s="52"/>
      <c r="B7905" s="50">
        <f t="shared" si="131"/>
        <v>7883</v>
      </c>
      <c r="C7905" s="913"/>
      <c r="D7905" s="913"/>
      <c r="E7905" s="913"/>
      <c r="F7905" s="55"/>
      <c r="L7905" s="372"/>
      <c r="M7905" s="372"/>
      <c r="S7905" s="378"/>
      <c r="T7905" s="372"/>
      <c r="U7905" s="372"/>
      <c r="V7905" s="372"/>
    </row>
    <row r="7906" spans="1:22">
      <c r="A7906" s="52"/>
      <c r="B7906" s="50">
        <f t="shared" si="131"/>
        <v>7884</v>
      </c>
      <c r="C7906" s="913"/>
      <c r="D7906" s="913"/>
      <c r="E7906" s="913"/>
      <c r="F7906" s="55"/>
      <c r="L7906" s="372"/>
      <c r="M7906" s="372"/>
      <c r="S7906" s="378"/>
      <c r="T7906" s="372"/>
      <c r="U7906" s="372"/>
      <c r="V7906" s="372"/>
    </row>
    <row r="7907" spans="1:22">
      <c r="A7907" s="52"/>
      <c r="B7907" s="50">
        <f t="shared" si="131"/>
        <v>7885</v>
      </c>
      <c r="C7907" s="913"/>
      <c r="D7907" s="913"/>
      <c r="E7907" s="913"/>
      <c r="F7907" s="55"/>
      <c r="L7907" s="372"/>
      <c r="M7907" s="372"/>
      <c r="S7907" s="378"/>
      <c r="T7907" s="372"/>
      <c r="U7907" s="372"/>
      <c r="V7907" s="372"/>
    </row>
    <row r="7908" spans="1:22">
      <c r="A7908" s="52"/>
      <c r="B7908" s="50">
        <f t="shared" si="131"/>
        <v>7886</v>
      </c>
      <c r="C7908" s="913"/>
      <c r="D7908" s="913"/>
      <c r="E7908" s="913"/>
      <c r="F7908" s="55"/>
      <c r="L7908" s="372"/>
      <c r="M7908" s="372"/>
      <c r="S7908" s="378"/>
      <c r="T7908" s="372"/>
      <c r="U7908" s="372"/>
      <c r="V7908" s="372"/>
    </row>
    <row r="7909" spans="1:22">
      <c r="A7909" s="52"/>
      <c r="B7909" s="50">
        <f t="shared" si="131"/>
        <v>7887</v>
      </c>
      <c r="C7909" s="913"/>
      <c r="D7909" s="913"/>
      <c r="E7909" s="913"/>
      <c r="F7909" s="55"/>
      <c r="L7909" s="372"/>
      <c r="M7909" s="372"/>
      <c r="S7909" s="378"/>
      <c r="T7909" s="372"/>
      <c r="U7909" s="372"/>
      <c r="V7909" s="372"/>
    </row>
    <row r="7910" spans="1:22">
      <c r="A7910" s="52"/>
      <c r="B7910" s="50">
        <f t="shared" si="131"/>
        <v>7888</v>
      </c>
      <c r="C7910" s="913"/>
      <c r="D7910" s="913"/>
      <c r="E7910" s="913"/>
      <c r="F7910" s="55"/>
      <c r="L7910" s="372"/>
      <c r="M7910" s="372"/>
      <c r="S7910" s="378"/>
      <c r="T7910" s="372"/>
      <c r="U7910" s="372"/>
      <c r="V7910" s="372"/>
    </row>
    <row r="7911" spans="1:22">
      <c r="A7911" s="52"/>
      <c r="B7911" s="50">
        <f t="shared" si="131"/>
        <v>7889</v>
      </c>
      <c r="C7911" s="913"/>
      <c r="D7911" s="913"/>
      <c r="E7911" s="913"/>
      <c r="F7911" s="55"/>
      <c r="L7911" s="372"/>
      <c r="M7911" s="372"/>
      <c r="S7911" s="378"/>
      <c r="T7911" s="372"/>
      <c r="U7911" s="372"/>
      <c r="V7911" s="372"/>
    </row>
    <row r="7912" spans="1:22">
      <c r="A7912" s="52"/>
      <c r="B7912" s="50">
        <f t="shared" si="131"/>
        <v>7890</v>
      </c>
      <c r="C7912" s="913"/>
      <c r="D7912" s="913"/>
      <c r="E7912" s="913"/>
      <c r="F7912" s="55"/>
      <c r="L7912" s="372"/>
      <c r="M7912" s="372"/>
      <c r="S7912" s="378"/>
      <c r="T7912" s="372"/>
      <c r="U7912" s="372"/>
      <c r="V7912" s="372"/>
    </row>
    <row r="7913" spans="1:22">
      <c r="A7913" s="52"/>
      <c r="B7913" s="50">
        <f t="shared" si="131"/>
        <v>7891</v>
      </c>
      <c r="C7913" s="913"/>
      <c r="D7913" s="913"/>
      <c r="E7913" s="913"/>
      <c r="F7913" s="55"/>
      <c r="L7913" s="372"/>
      <c r="M7913" s="372"/>
      <c r="S7913" s="378"/>
      <c r="T7913" s="372"/>
      <c r="U7913" s="372"/>
      <c r="V7913" s="372"/>
    </row>
    <row r="7914" spans="1:22">
      <c r="A7914" s="52"/>
      <c r="B7914" s="50">
        <f t="shared" si="131"/>
        <v>7892</v>
      </c>
      <c r="C7914" s="913"/>
      <c r="D7914" s="913"/>
      <c r="E7914" s="913"/>
      <c r="F7914" s="55"/>
      <c r="L7914" s="372"/>
      <c r="M7914" s="372"/>
      <c r="S7914" s="378"/>
      <c r="T7914" s="372"/>
      <c r="U7914" s="372"/>
      <c r="V7914" s="372"/>
    </row>
    <row r="7915" spans="1:22">
      <c r="A7915" s="52"/>
      <c r="B7915" s="50">
        <f t="shared" si="131"/>
        <v>7893</v>
      </c>
      <c r="C7915" s="913"/>
      <c r="D7915" s="913"/>
      <c r="E7915" s="913"/>
      <c r="F7915" s="55"/>
      <c r="L7915" s="372"/>
      <c r="M7915" s="372"/>
      <c r="S7915" s="378"/>
      <c r="T7915" s="372"/>
      <c r="U7915" s="372"/>
      <c r="V7915" s="372"/>
    </row>
    <row r="7916" spans="1:22">
      <c r="A7916" s="52"/>
      <c r="B7916" s="50">
        <f t="shared" si="131"/>
        <v>7894</v>
      </c>
      <c r="C7916" s="913"/>
      <c r="D7916" s="913"/>
      <c r="E7916" s="913"/>
      <c r="F7916" s="55"/>
      <c r="L7916" s="372"/>
      <c r="M7916" s="372"/>
      <c r="S7916" s="378"/>
      <c r="T7916" s="372"/>
      <c r="U7916" s="372"/>
      <c r="V7916" s="372"/>
    </row>
    <row r="7917" spans="1:22">
      <c r="A7917" s="52"/>
      <c r="B7917" s="50">
        <f t="shared" si="131"/>
        <v>7895</v>
      </c>
      <c r="C7917" s="913"/>
      <c r="D7917" s="913"/>
      <c r="E7917" s="913"/>
      <c r="F7917" s="55"/>
      <c r="L7917" s="372"/>
      <c r="M7917" s="372"/>
      <c r="S7917" s="378"/>
      <c r="T7917" s="372"/>
      <c r="U7917" s="372"/>
      <c r="V7917" s="372"/>
    </row>
    <row r="7918" spans="1:22">
      <c r="A7918" s="52"/>
      <c r="B7918" s="50">
        <f t="shared" si="131"/>
        <v>7896</v>
      </c>
      <c r="C7918" s="913"/>
      <c r="D7918" s="913"/>
      <c r="E7918" s="913"/>
      <c r="F7918" s="55"/>
      <c r="L7918" s="372"/>
      <c r="M7918" s="372"/>
      <c r="S7918" s="378"/>
      <c r="T7918" s="372"/>
      <c r="U7918" s="372"/>
      <c r="V7918" s="372"/>
    </row>
    <row r="7919" spans="1:22">
      <c r="A7919" s="52"/>
      <c r="B7919" s="50">
        <f t="shared" si="131"/>
        <v>7897</v>
      </c>
      <c r="C7919" s="913"/>
      <c r="D7919" s="913"/>
      <c r="E7919" s="913"/>
      <c r="F7919" s="55"/>
      <c r="L7919" s="372"/>
      <c r="M7919" s="372"/>
      <c r="S7919" s="378"/>
      <c r="T7919" s="372"/>
      <c r="U7919" s="372"/>
      <c r="V7919" s="372"/>
    </row>
    <row r="7920" spans="1:22">
      <c r="A7920" s="52"/>
      <c r="B7920" s="50">
        <f t="shared" si="131"/>
        <v>7898</v>
      </c>
      <c r="C7920" s="913"/>
      <c r="D7920" s="913"/>
      <c r="E7920" s="913"/>
      <c r="F7920" s="55"/>
      <c r="L7920" s="372"/>
      <c r="M7920" s="372"/>
      <c r="S7920" s="378"/>
      <c r="T7920" s="372"/>
      <c r="U7920" s="372"/>
      <c r="V7920" s="372"/>
    </row>
    <row r="7921" spans="1:22">
      <c r="A7921" s="52"/>
      <c r="B7921" s="50">
        <f t="shared" si="131"/>
        <v>7899</v>
      </c>
      <c r="C7921" s="913"/>
      <c r="D7921" s="913"/>
      <c r="E7921" s="913"/>
      <c r="F7921" s="55"/>
      <c r="L7921" s="372"/>
      <c r="M7921" s="372"/>
      <c r="S7921" s="378"/>
      <c r="T7921" s="372"/>
      <c r="U7921" s="372"/>
      <c r="V7921" s="372"/>
    </row>
    <row r="7922" spans="1:22">
      <c r="A7922" s="52"/>
      <c r="B7922" s="50">
        <f t="shared" si="131"/>
        <v>7900</v>
      </c>
      <c r="C7922" s="913"/>
      <c r="D7922" s="913"/>
      <c r="E7922" s="913"/>
      <c r="F7922" s="55"/>
      <c r="L7922" s="372"/>
      <c r="M7922" s="372"/>
      <c r="S7922" s="378"/>
      <c r="T7922" s="372"/>
      <c r="U7922" s="372"/>
      <c r="V7922" s="372"/>
    </row>
    <row r="7923" spans="1:22">
      <c r="A7923" s="52"/>
      <c r="B7923" s="50">
        <f t="shared" si="131"/>
        <v>7901</v>
      </c>
      <c r="C7923" s="913"/>
      <c r="D7923" s="913"/>
      <c r="E7923" s="913"/>
      <c r="F7923" s="55"/>
      <c r="L7923" s="372"/>
      <c r="M7923" s="372"/>
      <c r="S7923" s="378"/>
      <c r="T7923" s="372"/>
      <c r="U7923" s="372"/>
      <c r="V7923" s="372"/>
    </row>
    <row r="7924" spans="1:22">
      <c r="A7924" s="52"/>
      <c r="B7924" s="50">
        <f t="shared" si="131"/>
        <v>7902</v>
      </c>
      <c r="C7924" s="913"/>
      <c r="D7924" s="913"/>
      <c r="E7924" s="913"/>
      <c r="F7924" s="55"/>
      <c r="L7924" s="372"/>
      <c r="M7924" s="372"/>
      <c r="S7924" s="378"/>
      <c r="T7924" s="372"/>
      <c r="U7924" s="372"/>
      <c r="V7924" s="372"/>
    </row>
    <row r="7925" spans="1:22">
      <c r="A7925" s="52"/>
      <c r="B7925" s="50">
        <f t="shared" si="131"/>
        <v>7903</v>
      </c>
      <c r="C7925" s="913"/>
      <c r="D7925" s="913"/>
      <c r="E7925" s="913"/>
      <c r="F7925" s="55"/>
      <c r="L7925" s="372"/>
      <c r="M7925" s="372"/>
      <c r="S7925" s="378"/>
      <c r="T7925" s="372"/>
      <c r="U7925" s="372"/>
      <c r="V7925" s="372"/>
    </row>
    <row r="7926" spans="1:22">
      <c r="A7926" s="52"/>
      <c r="B7926" s="50">
        <f t="shared" si="131"/>
        <v>7904</v>
      </c>
      <c r="C7926" s="913"/>
      <c r="D7926" s="913"/>
      <c r="E7926" s="913"/>
      <c r="F7926" s="55"/>
      <c r="L7926" s="372"/>
      <c r="M7926" s="372"/>
      <c r="S7926" s="378"/>
      <c r="T7926" s="372"/>
      <c r="U7926" s="372"/>
      <c r="V7926" s="372"/>
    </row>
    <row r="7927" spans="1:22">
      <c r="A7927" s="52"/>
      <c r="B7927" s="50">
        <f t="shared" si="131"/>
        <v>7905</v>
      </c>
      <c r="C7927" s="913"/>
      <c r="D7927" s="913"/>
      <c r="E7927" s="913"/>
      <c r="F7927" s="55"/>
      <c r="L7927" s="372"/>
      <c r="M7927" s="372"/>
      <c r="S7927" s="378"/>
      <c r="T7927" s="372"/>
      <c r="U7927" s="372"/>
      <c r="V7927" s="372"/>
    </row>
    <row r="7928" spans="1:22">
      <c r="A7928" s="52"/>
      <c r="B7928" s="50">
        <f t="shared" si="131"/>
        <v>7906</v>
      </c>
      <c r="C7928" s="913"/>
      <c r="D7928" s="913"/>
      <c r="E7928" s="913"/>
      <c r="F7928" s="55"/>
      <c r="L7928" s="372"/>
      <c r="M7928" s="372"/>
      <c r="S7928" s="378"/>
      <c r="T7928" s="372"/>
      <c r="U7928" s="372"/>
      <c r="V7928" s="372"/>
    </row>
    <row r="7929" spans="1:22">
      <c r="A7929" s="52"/>
      <c r="B7929" s="50">
        <f t="shared" si="131"/>
        <v>7907</v>
      </c>
      <c r="C7929" s="913"/>
      <c r="D7929" s="913"/>
      <c r="E7929" s="913"/>
      <c r="F7929" s="55"/>
      <c r="L7929" s="372"/>
      <c r="M7929" s="372"/>
      <c r="S7929" s="378"/>
      <c r="T7929" s="372"/>
      <c r="U7929" s="372"/>
      <c r="V7929" s="372"/>
    </row>
    <row r="7930" spans="1:22">
      <c r="A7930" s="52"/>
      <c r="B7930" s="50">
        <f t="shared" si="131"/>
        <v>7908</v>
      </c>
      <c r="C7930" s="913"/>
      <c r="D7930" s="913"/>
      <c r="E7930" s="913"/>
      <c r="F7930" s="55"/>
      <c r="L7930" s="372"/>
      <c r="M7930" s="372"/>
      <c r="S7930" s="378"/>
      <c r="T7930" s="372"/>
      <c r="U7930" s="372"/>
      <c r="V7930" s="372"/>
    </row>
    <row r="7931" spans="1:22">
      <c r="A7931" s="52"/>
      <c r="B7931" s="50">
        <f t="shared" si="131"/>
        <v>7909</v>
      </c>
      <c r="C7931" s="913"/>
      <c r="D7931" s="913"/>
      <c r="E7931" s="913"/>
      <c r="F7931" s="55"/>
      <c r="L7931" s="372"/>
      <c r="M7931" s="372"/>
      <c r="S7931" s="378"/>
      <c r="T7931" s="372"/>
      <c r="U7931" s="372"/>
      <c r="V7931" s="372"/>
    </row>
    <row r="7932" spans="1:22">
      <c r="A7932" s="52"/>
      <c r="B7932" s="50">
        <f t="shared" si="131"/>
        <v>7910</v>
      </c>
      <c r="C7932" s="913"/>
      <c r="D7932" s="913"/>
      <c r="E7932" s="913"/>
      <c r="F7932" s="55"/>
      <c r="L7932" s="372"/>
      <c r="M7932" s="372"/>
      <c r="S7932" s="378"/>
      <c r="T7932" s="372"/>
      <c r="U7932" s="372"/>
      <c r="V7932" s="372"/>
    </row>
    <row r="7933" spans="1:22">
      <c r="A7933" s="52"/>
      <c r="B7933" s="50">
        <f t="shared" si="131"/>
        <v>7911</v>
      </c>
      <c r="C7933" s="913"/>
      <c r="D7933" s="913"/>
      <c r="E7933" s="913"/>
      <c r="F7933" s="55"/>
      <c r="L7933" s="372"/>
      <c r="M7933" s="372"/>
      <c r="S7933" s="378"/>
      <c r="T7933" s="372"/>
      <c r="U7933" s="372"/>
      <c r="V7933" s="372"/>
    </row>
    <row r="7934" spans="1:22">
      <c r="A7934" s="52"/>
      <c r="B7934" s="50">
        <f t="shared" si="131"/>
        <v>7912</v>
      </c>
      <c r="C7934" s="913"/>
      <c r="D7934" s="913"/>
      <c r="E7934" s="913"/>
      <c r="F7934" s="55"/>
      <c r="L7934" s="372"/>
      <c r="M7934" s="372"/>
      <c r="S7934" s="378"/>
      <c r="T7934" s="372"/>
      <c r="U7934" s="372"/>
      <c r="V7934" s="372"/>
    </row>
    <row r="7935" spans="1:22">
      <c r="A7935" s="52"/>
      <c r="B7935" s="50">
        <f t="shared" si="131"/>
        <v>7913</v>
      </c>
      <c r="C7935" s="913"/>
      <c r="D7935" s="913"/>
      <c r="E7935" s="913"/>
      <c r="F7935" s="55"/>
      <c r="L7935" s="372"/>
      <c r="M7935" s="372"/>
      <c r="S7935" s="378"/>
      <c r="T7935" s="372"/>
      <c r="U7935" s="372"/>
      <c r="V7935" s="372"/>
    </row>
    <row r="7936" spans="1:22">
      <c r="A7936" s="52"/>
      <c r="B7936" s="50">
        <f t="shared" si="131"/>
        <v>7914</v>
      </c>
      <c r="C7936" s="913"/>
      <c r="D7936" s="913"/>
      <c r="E7936" s="913"/>
      <c r="F7936" s="55"/>
      <c r="L7936" s="372"/>
      <c r="M7936" s="372"/>
      <c r="S7936" s="378"/>
      <c r="T7936" s="372"/>
      <c r="U7936" s="372"/>
      <c r="V7936" s="372"/>
    </row>
    <row r="7937" spans="1:22">
      <c r="A7937" s="52"/>
      <c r="B7937" s="50">
        <f t="shared" si="131"/>
        <v>7915</v>
      </c>
      <c r="C7937" s="913"/>
      <c r="D7937" s="913"/>
      <c r="E7937" s="913"/>
      <c r="F7937" s="55"/>
      <c r="L7937" s="372"/>
      <c r="M7937" s="372"/>
      <c r="S7937" s="378"/>
      <c r="T7937" s="372"/>
      <c r="U7937" s="372"/>
      <c r="V7937" s="372"/>
    </row>
    <row r="7938" spans="1:22">
      <c r="A7938" s="52"/>
      <c r="B7938" s="50">
        <f t="shared" si="131"/>
        <v>7916</v>
      </c>
      <c r="C7938" s="913"/>
      <c r="D7938" s="913"/>
      <c r="E7938" s="913"/>
      <c r="F7938" s="55"/>
      <c r="L7938" s="372"/>
      <c r="M7938" s="372"/>
      <c r="S7938" s="378"/>
      <c r="T7938" s="372"/>
      <c r="U7938" s="372"/>
      <c r="V7938" s="372"/>
    </row>
    <row r="7939" spans="1:22">
      <c r="A7939" s="52"/>
      <c r="B7939" s="50">
        <f t="shared" si="131"/>
        <v>7917</v>
      </c>
      <c r="C7939" s="913"/>
      <c r="D7939" s="913"/>
      <c r="E7939" s="913"/>
      <c r="F7939" s="55"/>
      <c r="L7939" s="372"/>
      <c r="M7939" s="372"/>
      <c r="S7939" s="378"/>
      <c r="T7939" s="372"/>
      <c r="U7939" s="372"/>
      <c r="V7939" s="372"/>
    </row>
    <row r="7940" spans="1:22">
      <c r="A7940" s="52"/>
      <c r="B7940" s="50">
        <f t="shared" si="131"/>
        <v>7918</v>
      </c>
      <c r="C7940" s="913"/>
      <c r="D7940" s="913"/>
      <c r="E7940" s="913"/>
      <c r="F7940" s="55"/>
      <c r="L7940" s="372"/>
      <c r="M7940" s="372"/>
      <c r="S7940" s="378"/>
      <c r="T7940" s="372"/>
      <c r="U7940" s="372"/>
      <c r="V7940" s="372"/>
    </row>
    <row r="7941" spans="1:22">
      <c r="A7941" s="52"/>
      <c r="B7941" s="50">
        <f t="shared" si="131"/>
        <v>7919</v>
      </c>
      <c r="C7941" s="913"/>
      <c r="D7941" s="913"/>
      <c r="E7941" s="913"/>
      <c r="F7941" s="55"/>
      <c r="L7941" s="372"/>
      <c r="M7941" s="372"/>
      <c r="S7941" s="378"/>
      <c r="T7941" s="372"/>
      <c r="U7941" s="372"/>
      <c r="V7941" s="372"/>
    </row>
    <row r="7942" spans="1:22">
      <c r="A7942" s="52"/>
      <c r="B7942" s="50">
        <f t="shared" si="131"/>
        <v>7920</v>
      </c>
      <c r="C7942" s="913"/>
      <c r="D7942" s="913"/>
      <c r="E7942" s="913"/>
      <c r="F7942" s="55"/>
      <c r="L7942" s="372"/>
      <c r="M7942" s="372"/>
      <c r="S7942" s="378"/>
      <c r="T7942" s="372"/>
      <c r="U7942" s="372"/>
      <c r="V7942" s="372"/>
    </row>
    <row r="7943" spans="1:22">
      <c r="A7943" s="52"/>
      <c r="B7943" s="50">
        <f t="shared" si="131"/>
        <v>7921</v>
      </c>
      <c r="C7943" s="913"/>
      <c r="D7943" s="913"/>
      <c r="E7943" s="913"/>
      <c r="F7943" s="55"/>
      <c r="L7943" s="372"/>
      <c r="M7943" s="372"/>
      <c r="S7943" s="378"/>
      <c r="T7943" s="372"/>
      <c r="U7943" s="372"/>
      <c r="V7943" s="372"/>
    </row>
    <row r="7944" spans="1:22">
      <c r="A7944" s="52"/>
      <c r="B7944" s="50">
        <f t="shared" si="131"/>
        <v>7922</v>
      </c>
      <c r="C7944" s="913"/>
      <c r="D7944" s="913"/>
      <c r="E7944" s="913"/>
      <c r="F7944" s="55"/>
      <c r="L7944" s="372"/>
      <c r="M7944" s="372"/>
      <c r="S7944" s="378"/>
      <c r="T7944" s="372"/>
      <c r="U7944" s="372"/>
      <c r="V7944" s="372"/>
    </row>
    <row r="7945" spans="1:22">
      <c r="A7945" s="52"/>
      <c r="B7945" s="50">
        <f t="shared" si="131"/>
        <v>7923</v>
      </c>
      <c r="C7945" s="913"/>
      <c r="D7945" s="913"/>
      <c r="E7945" s="913"/>
      <c r="F7945" s="55"/>
      <c r="L7945" s="372"/>
      <c r="M7945" s="372"/>
      <c r="S7945" s="378"/>
      <c r="T7945" s="372"/>
      <c r="U7945" s="372"/>
      <c r="V7945" s="372"/>
    </row>
    <row r="7946" spans="1:22">
      <c r="A7946" s="52"/>
      <c r="B7946" s="50">
        <f t="shared" si="131"/>
        <v>7924</v>
      </c>
      <c r="C7946" s="913"/>
      <c r="D7946" s="913"/>
      <c r="E7946" s="913"/>
      <c r="F7946" s="55"/>
      <c r="L7946" s="372"/>
      <c r="M7946" s="372"/>
      <c r="S7946" s="378"/>
      <c r="T7946" s="372"/>
      <c r="U7946" s="372"/>
      <c r="V7946" s="372"/>
    </row>
    <row r="7947" spans="1:22">
      <c r="A7947" s="52"/>
      <c r="B7947" s="50">
        <f t="shared" si="131"/>
        <v>7925</v>
      </c>
      <c r="C7947" s="913"/>
      <c r="D7947" s="913"/>
      <c r="E7947" s="913"/>
      <c r="F7947" s="55"/>
      <c r="L7947" s="372"/>
      <c r="M7947" s="372"/>
      <c r="S7947" s="378"/>
      <c r="T7947" s="372"/>
      <c r="U7947" s="372"/>
      <c r="V7947" s="372"/>
    </row>
    <row r="7948" spans="1:22">
      <c r="A7948" s="52"/>
      <c r="B7948" s="50">
        <f t="shared" si="131"/>
        <v>7926</v>
      </c>
      <c r="C7948" s="913"/>
      <c r="D7948" s="913"/>
      <c r="E7948" s="913"/>
      <c r="F7948" s="55"/>
      <c r="L7948" s="372"/>
      <c r="M7948" s="372"/>
      <c r="S7948" s="378"/>
      <c r="T7948" s="372"/>
      <c r="U7948" s="372"/>
      <c r="V7948" s="372"/>
    </row>
    <row r="7949" spans="1:22">
      <c r="A7949" s="52"/>
      <c r="B7949" s="50">
        <f t="shared" si="131"/>
        <v>7927</v>
      </c>
      <c r="C7949" s="913"/>
      <c r="D7949" s="913"/>
      <c r="E7949" s="913"/>
      <c r="F7949" s="55"/>
      <c r="L7949" s="372"/>
      <c r="M7949" s="372"/>
      <c r="S7949" s="378"/>
      <c r="T7949" s="372"/>
      <c r="U7949" s="372"/>
      <c r="V7949" s="372"/>
    </row>
    <row r="7950" spans="1:22">
      <c r="A7950" s="52"/>
      <c r="B7950" s="50">
        <f t="shared" si="131"/>
        <v>7928</v>
      </c>
      <c r="C7950" s="913"/>
      <c r="D7950" s="913"/>
      <c r="E7950" s="913"/>
      <c r="F7950" s="55"/>
      <c r="L7950" s="372"/>
      <c r="M7950" s="372"/>
      <c r="S7950" s="378"/>
      <c r="T7950" s="372"/>
      <c r="U7950" s="372"/>
      <c r="V7950" s="372"/>
    </row>
    <row r="7951" spans="1:22">
      <c r="A7951" s="52"/>
      <c r="B7951" s="50">
        <f t="shared" si="131"/>
        <v>7929</v>
      </c>
      <c r="C7951" s="913"/>
      <c r="D7951" s="913"/>
      <c r="E7951" s="913"/>
      <c r="F7951" s="55"/>
      <c r="L7951" s="372"/>
      <c r="M7951" s="372"/>
      <c r="S7951" s="378"/>
      <c r="T7951" s="372"/>
      <c r="U7951" s="372"/>
      <c r="V7951" s="372"/>
    </row>
    <row r="7952" spans="1:22">
      <c r="A7952" s="52"/>
      <c r="B7952" s="50">
        <f t="shared" si="131"/>
        <v>7930</v>
      </c>
      <c r="C7952" s="913"/>
      <c r="D7952" s="913"/>
      <c r="E7952" s="913"/>
      <c r="F7952" s="55"/>
      <c r="L7952" s="372"/>
      <c r="M7952" s="372"/>
      <c r="S7952" s="378"/>
      <c r="T7952" s="372"/>
      <c r="U7952" s="372"/>
      <c r="V7952" s="372"/>
    </row>
    <row r="7953" spans="1:22">
      <c r="A7953" s="52"/>
      <c r="B7953" s="50">
        <f t="shared" si="131"/>
        <v>7931</v>
      </c>
      <c r="C7953" s="913"/>
      <c r="D7953" s="913"/>
      <c r="E7953" s="913"/>
      <c r="F7953" s="55"/>
      <c r="L7953" s="372"/>
      <c r="M7953" s="372"/>
      <c r="S7953" s="378"/>
      <c r="T7953" s="372"/>
      <c r="U7953" s="372"/>
      <c r="V7953" s="372"/>
    </row>
    <row r="7954" spans="1:22">
      <c r="A7954" s="52"/>
      <c r="B7954" s="50">
        <f t="shared" si="131"/>
        <v>7932</v>
      </c>
      <c r="C7954" s="913"/>
      <c r="D7954" s="913"/>
      <c r="E7954" s="913"/>
      <c r="F7954" s="55"/>
      <c r="L7954" s="372"/>
      <c r="M7954" s="372"/>
      <c r="S7954" s="378"/>
      <c r="T7954" s="372"/>
      <c r="U7954" s="372"/>
      <c r="V7954" s="372"/>
    </row>
    <row r="7955" spans="1:22">
      <c r="A7955" s="52"/>
      <c r="B7955" s="50">
        <f t="shared" si="131"/>
        <v>7933</v>
      </c>
      <c r="C7955" s="913"/>
      <c r="D7955" s="913"/>
      <c r="E7955" s="913"/>
      <c r="F7955" s="55"/>
      <c r="L7955" s="372"/>
      <c r="M7955" s="372"/>
      <c r="S7955" s="378"/>
      <c r="T7955" s="372"/>
      <c r="U7955" s="372"/>
      <c r="V7955" s="372"/>
    </row>
    <row r="7956" spans="1:22">
      <c r="A7956" s="52"/>
      <c r="B7956" s="50">
        <f t="shared" si="131"/>
        <v>7934</v>
      </c>
      <c r="C7956" s="913"/>
      <c r="D7956" s="913"/>
      <c r="E7956" s="913"/>
      <c r="F7956" s="55"/>
      <c r="L7956" s="372"/>
      <c r="M7956" s="372"/>
      <c r="S7956" s="378"/>
      <c r="T7956" s="372"/>
      <c r="U7956" s="372"/>
      <c r="V7956" s="372"/>
    </row>
    <row r="7957" spans="1:22">
      <c r="A7957" s="52"/>
      <c r="B7957" s="50">
        <f t="shared" si="131"/>
        <v>7935</v>
      </c>
      <c r="C7957" s="913"/>
      <c r="D7957" s="913"/>
      <c r="E7957" s="913"/>
      <c r="F7957" s="55"/>
      <c r="L7957" s="372"/>
      <c r="M7957" s="372"/>
      <c r="S7957" s="378"/>
      <c r="T7957" s="372"/>
      <c r="U7957" s="372"/>
      <c r="V7957" s="372"/>
    </row>
    <row r="7958" spans="1:22">
      <c r="A7958" s="52"/>
      <c r="B7958" s="50">
        <f t="shared" si="131"/>
        <v>7936</v>
      </c>
      <c r="C7958" s="913"/>
      <c r="D7958" s="913"/>
      <c r="E7958" s="913"/>
      <c r="F7958" s="55"/>
      <c r="L7958" s="372"/>
      <c r="M7958" s="372"/>
      <c r="S7958" s="378"/>
      <c r="T7958" s="372"/>
      <c r="U7958" s="372"/>
      <c r="V7958" s="372"/>
    </row>
    <row r="7959" spans="1:22">
      <c r="A7959" s="52"/>
      <c r="B7959" s="50">
        <f t="shared" si="131"/>
        <v>7937</v>
      </c>
      <c r="C7959" s="913"/>
      <c r="D7959" s="913"/>
      <c r="E7959" s="913"/>
      <c r="F7959" s="55"/>
      <c r="L7959" s="372"/>
      <c r="M7959" s="372"/>
      <c r="S7959" s="378"/>
      <c r="T7959" s="372"/>
      <c r="U7959" s="372"/>
      <c r="V7959" s="372"/>
    </row>
    <row r="7960" spans="1:22">
      <c r="A7960" s="52"/>
      <c r="B7960" s="50">
        <f t="shared" si="131"/>
        <v>7938</v>
      </c>
      <c r="C7960" s="913"/>
      <c r="D7960" s="913"/>
      <c r="E7960" s="913"/>
      <c r="F7960" s="55"/>
      <c r="L7960" s="372"/>
      <c r="M7960" s="372"/>
      <c r="S7960" s="378"/>
      <c r="T7960" s="372"/>
      <c r="U7960" s="372"/>
      <c r="V7960" s="372"/>
    </row>
    <row r="7961" spans="1:22">
      <c r="A7961" s="52"/>
      <c r="B7961" s="50">
        <f t="shared" ref="B7961:B8024" si="132">B7960+1</f>
        <v>7939</v>
      </c>
      <c r="C7961" s="913"/>
      <c r="D7961" s="913"/>
      <c r="E7961" s="913"/>
      <c r="F7961" s="55"/>
      <c r="L7961" s="372"/>
      <c r="M7961" s="372"/>
      <c r="S7961" s="378"/>
      <c r="T7961" s="372"/>
      <c r="U7961" s="372"/>
      <c r="V7961" s="372"/>
    </row>
    <row r="7962" spans="1:22">
      <c r="A7962" s="52"/>
      <c r="B7962" s="50">
        <f t="shared" si="132"/>
        <v>7940</v>
      </c>
      <c r="C7962" s="913"/>
      <c r="D7962" s="913"/>
      <c r="E7962" s="913"/>
      <c r="F7962" s="55"/>
      <c r="L7962" s="372"/>
      <c r="M7962" s="372"/>
      <c r="S7962" s="378"/>
      <c r="T7962" s="372"/>
      <c r="U7962" s="372"/>
      <c r="V7962" s="372"/>
    </row>
    <row r="7963" spans="1:22">
      <c r="A7963" s="52"/>
      <c r="B7963" s="50">
        <f t="shared" si="132"/>
        <v>7941</v>
      </c>
      <c r="C7963" s="913"/>
      <c r="D7963" s="913"/>
      <c r="E7963" s="913"/>
      <c r="F7963" s="55"/>
      <c r="L7963" s="372"/>
      <c r="M7963" s="372"/>
      <c r="S7963" s="378"/>
      <c r="T7963" s="372"/>
      <c r="U7963" s="372"/>
      <c r="V7963" s="372"/>
    </row>
    <row r="7964" spans="1:22">
      <c r="A7964" s="52"/>
      <c r="B7964" s="50">
        <f t="shared" si="132"/>
        <v>7942</v>
      </c>
      <c r="C7964" s="913"/>
      <c r="D7964" s="913"/>
      <c r="E7964" s="913"/>
      <c r="F7964" s="55"/>
      <c r="L7964" s="372"/>
      <c r="M7964" s="372"/>
      <c r="S7964" s="378"/>
      <c r="T7964" s="372"/>
      <c r="U7964" s="372"/>
      <c r="V7964" s="372"/>
    </row>
    <row r="7965" spans="1:22">
      <c r="A7965" s="52"/>
      <c r="B7965" s="50">
        <f t="shared" si="132"/>
        <v>7943</v>
      </c>
      <c r="C7965" s="913"/>
      <c r="D7965" s="913"/>
      <c r="E7965" s="913"/>
      <c r="F7965" s="55"/>
      <c r="L7965" s="372"/>
      <c r="M7965" s="372"/>
      <c r="S7965" s="378"/>
      <c r="T7965" s="372"/>
      <c r="U7965" s="372"/>
      <c r="V7965" s="372"/>
    </row>
    <row r="7966" spans="1:22">
      <c r="A7966" s="52"/>
      <c r="B7966" s="50">
        <f t="shared" si="132"/>
        <v>7944</v>
      </c>
      <c r="C7966" s="913"/>
      <c r="D7966" s="913"/>
      <c r="E7966" s="913"/>
      <c r="F7966" s="55"/>
      <c r="L7966" s="372"/>
      <c r="M7966" s="372"/>
      <c r="S7966" s="378"/>
      <c r="T7966" s="372"/>
      <c r="U7966" s="372"/>
      <c r="V7966" s="372"/>
    </row>
    <row r="7967" spans="1:22">
      <c r="A7967" s="52"/>
      <c r="B7967" s="50">
        <f t="shared" si="132"/>
        <v>7945</v>
      </c>
      <c r="C7967" s="913"/>
      <c r="D7967" s="913"/>
      <c r="E7967" s="913"/>
      <c r="F7967" s="55"/>
      <c r="L7967" s="372"/>
      <c r="M7967" s="372"/>
      <c r="S7967" s="378"/>
      <c r="T7967" s="372"/>
      <c r="U7967" s="372"/>
      <c r="V7967" s="372"/>
    </row>
    <row r="7968" spans="1:22">
      <c r="A7968" s="52"/>
      <c r="B7968" s="50">
        <f t="shared" si="132"/>
        <v>7946</v>
      </c>
      <c r="C7968" s="913"/>
      <c r="D7968" s="913"/>
      <c r="E7968" s="913"/>
      <c r="F7968" s="55"/>
      <c r="L7968" s="372"/>
      <c r="M7968" s="372"/>
      <c r="S7968" s="378"/>
      <c r="T7968" s="372"/>
      <c r="U7968" s="372"/>
      <c r="V7968" s="372"/>
    </row>
    <row r="7969" spans="1:22">
      <c r="A7969" s="52"/>
      <c r="B7969" s="50">
        <f t="shared" si="132"/>
        <v>7947</v>
      </c>
      <c r="C7969" s="913"/>
      <c r="D7969" s="913"/>
      <c r="E7969" s="913"/>
      <c r="F7969" s="55"/>
      <c r="L7969" s="372"/>
      <c r="M7969" s="372"/>
      <c r="S7969" s="378"/>
      <c r="T7969" s="372"/>
      <c r="U7969" s="372"/>
      <c r="V7969" s="372"/>
    </row>
    <row r="7970" spans="1:22">
      <c r="A7970" s="52"/>
      <c r="B7970" s="50">
        <f t="shared" si="132"/>
        <v>7948</v>
      </c>
      <c r="C7970" s="913"/>
      <c r="D7970" s="913"/>
      <c r="E7970" s="913"/>
      <c r="F7970" s="55"/>
      <c r="L7970" s="372"/>
      <c r="M7970" s="372"/>
      <c r="S7970" s="378"/>
      <c r="T7970" s="372"/>
      <c r="U7970" s="372"/>
      <c r="V7970" s="372"/>
    </row>
    <row r="7971" spans="1:22">
      <c r="A7971" s="52"/>
      <c r="B7971" s="50">
        <f t="shared" si="132"/>
        <v>7949</v>
      </c>
      <c r="C7971" s="913"/>
      <c r="D7971" s="913"/>
      <c r="E7971" s="913"/>
      <c r="F7971" s="55"/>
      <c r="L7971" s="372"/>
      <c r="M7971" s="372"/>
      <c r="S7971" s="378"/>
      <c r="T7971" s="372"/>
      <c r="U7971" s="372"/>
      <c r="V7971" s="372"/>
    </row>
    <row r="7972" spans="1:22">
      <c r="A7972" s="52"/>
      <c r="B7972" s="50">
        <f t="shared" si="132"/>
        <v>7950</v>
      </c>
      <c r="C7972" s="913"/>
      <c r="D7972" s="913"/>
      <c r="E7972" s="913"/>
      <c r="F7972" s="55"/>
      <c r="L7972" s="372"/>
      <c r="M7972" s="372"/>
      <c r="S7972" s="378"/>
      <c r="T7972" s="372"/>
      <c r="U7972" s="372"/>
      <c r="V7972" s="372"/>
    </row>
    <row r="7973" spans="1:22">
      <c r="A7973" s="52"/>
      <c r="B7973" s="50">
        <f t="shared" si="132"/>
        <v>7951</v>
      </c>
      <c r="C7973" s="913"/>
      <c r="D7973" s="913"/>
      <c r="E7973" s="913"/>
      <c r="F7973" s="55"/>
      <c r="L7973" s="372"/>
      <c r="M7973" s="372"/>
      <c r="S7973" s="378"/>
      <c r="T7973" s="372"/>
      <c r="U7973" s="372"/>
      <c r="V7973" s="372"/>
    </row>
    <row r="7974" spans="1:22">
      <c r="A7974" s="52"/>
      <c r="B7974" s="50">
        <f t="shared" si="132"/>
        <v>7952</v>
      </c>
      <c r="C7974" s="913"/>
      <c r="D7974" s="913"/>
      <c r="E7974" s="913"/>
      <c r="F7974" s="55"/>
      <c r="L7974" s="372"/>
      <c r="M7974" s="372"/>
      <c r="S7974" s="378"/>
      <c r="T7974" s="372"/>
      <c r="U7974" s="372"/>
      <c r="V7974" s="372"/>
    </row>
    <row r="7975" spans="1:22">
      <c r="A7975" s="52"/>
      <c r="B7975" s="50">
        <f t="shared" si="132"/>
        <v>7953</v>
      </c>
      <c r="C7975" s="913"/>
      <c r="D7975" s="913"/>
      <c r="E7975" s="913"/>
      <c r="F7975" s="55"/>
      <c r="L7975" s="372"/>
      <c r="M7975" s="372"/>
      <c r="S7975" s="378"/>
      <c r="T7975" s="372"/>
      <c r="U7975" s="372"/>
      <c r="V7975" s="372"/>
    </row>
    <row r="7976" spans="1:22">
      <c r="A7976" s="52"/>
      <c r="B7976" s="50">
        <f t="shared" si="132"/>
        <v>7954</v>
      </c>
      <c r="C7976" s="913"/>
      <c r="D7976" s="913"/>
      <c r="E7976" s="913"/>
      <c r="F7976" s="55"/>
      <c r="L7976" s="372"/>
      <c r="M7976" s="372"/>
      <c r="S7976" s="378"/>
      <c r="T7976" s="372"/>
      <c r="U7976" s="372"/>
      <c r="V7976" s="372"/>
    </row>
    <row r="7977" spans="1:22">
      <c r="A7977" s="52"/>
      <c r="B7977" s="50">
        <f t="shared" si="132"/>
        <v>7955</v>
      </c>
      <c r="C7977" s="913"/>
      <c r="D7977" s="913"/>
      <c r="E7977" s="913"/>
      <c r="F7977" s="55"/>
      <c r="L7977" s="372"/>
      <c r="M7977" s="372"/>
      <c r="S7977" s="378"/>
      <c r="T7977" s="372"/>
      <c r="U7977" s="372"/>
      <c r="V7977" s="372"/>
    </row>
    <row r="7978" spans="1:22">
      <c r="A7978" s="52"/>
      <c r="B7978" s="50">
        <f t="shared" si="132"/>
        <v>7956</v>
      </c>
      <c r="C7978" s="913"/>
      <c r="D7978" s="913"/>
      <c r="E7978" s="913"/>
      <c r="F7978" s="55"/>
      <c r="L7978" s="372"/>
      <c r="M7978" s="372"/>
      <c r="S7978" s="378"/>
      <c r="T7978" s="372"/>
      <c r="U7978" s="372"/>
      <c r="V7978" s="372"/>
    </row>
    <row r="7979" spans="1:22">
      <c r="A7979" s="52"/>
      <c r="B7979" s="50">
        <f t="shared" si="132"/>
        <v>7957</v>
      </c>
      <c r="C7979" s="913"/>
      <c r="D7979" s="913"/>
      <c r="E7979" s="913"/>
      <c r="F7979" s="55"/>
      <c r="L7979" s="372"/>
      <c r="M7979" s="372"/>
      <c r="S7979" s="378"/>
      <c r="T7979" s="372"/>
      <c r="U7979" s="372"/>
      <c r="V7979" s="372"/>
    </row>
    <row r="7980" spans="1:22">
      <c r="A7980" s="52"/>
      <c r="B7980" s="50">
        <f t="shared" si="132"/>
        <v>7958</v>
      </c>
      <c r="C7980" s="913"/>
      <c r="D7980" s="913"/>
      <c r="E7980" s="913"/>
      <c r="F7980" s="55"/>
      <c r="L7980" s="372"/>
      <c r="M7980" s="372"/>
      <c r="S7980" s="378"/>
      <c r="T7980" s="372"/>
      <c r="U7980" s="372"/>
      <c r="V7980" s="372"/>
    </row>
    <row r="7981" spans="1:22">
      <c r="A7981" s="52"/>
      <c r="B7981" s="50">
        <f t="shared" si="132"/>
        <v>7959</v>
      </c>
      <c r="C7981" s="913"/>
      <c r="D7981" s="913"/>
      <c r="E7981" s="913"/>
      <c r="F7981" s="55"/>
      <c r="L7981" s="372"/>
      <c r="M7981" s="372"/>
      <c r="S7981" s="378"/>
      <c r="T7981" s="372"/>
      <c r="U7981" s="372"/>
      <c r="V7981" s="372"/>
    </row>
    <row r="7982" spans="1:22">
      <c r="A7982" s="52"/>
      <c r="B7982" s="50">
        <f t="shared" si="132"/>
        <v>7960</v>
      </c>
      <c r="C7982" s="913"/>
      <c r="D7982" s="913"/>
      <c r="E7982" s="913"/>
      <c r="F7982" s="55"/>
      <c r="L7982" s="372"/>
      <c r="M7982" s="372"/>
      <c r="S7982" s="378"/>
      <c r="T7982" s="372"/>
      <c r="U7982" s="372"/>
      <c r="V7982" s="372"/>
    </row>
    <row r="7983" spans="1:22">
      <c r="A7983" s="52"/>
      <c r="B7983" s="50">
        <f t="shared" si="132"/>
        <v>7961</v>
      </c>
      <c r="C7983" s="913"/>
      <c r="D7983" s="913"/>
      <c r="E7983" s="913"/>
      <c r="F7983" s="55"/>
      <c r="L7983" s="372"/>
      <c r="M7983" s="372"/>
      <c r="S7983" s="378"/>
      <c r="T7983" s="372"/>
      <c r="U7983" s="372"/>
      <c r="V7983" s="372"/>
    </row>
    <row r="7984" spans="1:22">
      <c r="A7984" s="52"/>
      <c r="B7984" s="50">
        <f t="shared" si="132"/>
        <v>7962</v>
      </c>
      <c r="C7984" s="913"/>
      <c r="D7984" s="913"/>
      <c r="E7984" s="913"/>
      <c r="F7984" s="55"/>
      <c r="L7984" s="372"/>
      <c r="M7984" s="372"/>
      <c r="S7984" s="378"/>
      <c r="T7984" s="372"/>
      <c r="U7984" s="372"/>
      <c r="V7984" s="372"/>
    </row>
    <row r="7985" spans="1:22">
      <c r="A7985" s="52"/>
      <c r="B7985" s="50">
        <f t="shared" si="132"/>
        <v>7963</v>
      </c>
      <c r="C7985" s="913"/>
      <c r="D7985" s="913"/>
      <c r="E7985" s="913"/>
      <c r="F7985" s="55"/>
      <c r="L7985" s="372"/>
      <c r="M7985" s="372"/>
      <c r="S7985" s="378"/>
      <c r="T7985" s="372"/>
      <c r="U7985" s="372"/>
      <c r="V7985" s="372"/>
    </row>
    <row r="7986" spans="1:22">
      <c r="A7986" s="52"/>
      <c r="B7986" s="50">
        <f t="shared" si="132"/>
        <v>7964</v>
      </c>
      <c r="C7986" s="913"/>
      <c r="D7986" s="913"/>
      <c r="E7986" s="913"/>
      <c r="F7986" s="55"/>
      <c r="L7986" s="372"/>
      <c r="M7986" s="372"/>
      <c r="S7986" s="378"/>
      <c r="T7986" s="372"/>
      <c r="U7986" s="372"/>
      <c r="V7986" s="372"/>
    </row>
    <row r="7987" spans="1:22">
      <c r="A7987" s="52"/>
      <c r="B7987" s="50">
        <f t="shared" si="132"/>
        <v>7965</v>
      </c>
      <c r="C7987" s="913"/>
      <c r="D7987" s="913"/>
      <c r="E7987" s="913"/>
      <c r="F7987" s="55"/>
      <c r="L7987" s="372"/>
      <c r="M7987" s="372"/>
      <c r="S7987" s="378"/>
      <c r="T7987" s="372"/>
      <c r="U7987" s="372"/>
      <c r="V7987" s="372"/>
    </row>
    <row r="7988" spans="1:22">
      <c r="A7988" s="52"/>
      <c r="B7988" s="50">
        <f t="shared" si="132"/>
        <v>7966</v>
      </c>
      <c r="C7988" s="913"/>
      <c r="D7988" s="913"/>
      <c r="E7988" s="913"/>
      <c r="F7988" s="55"/>
      <c r="L7988" s="372"/>
      <c r="M7988" s="372"/>
      <c r="S7988" s="378"/>
      <c r="T7988" s="372"/>
      <c r="U7988" s="372"/>
      <c r="V7988" s="372"/>
    </row>
    <row r="7989" spans="1:22">
      <c r="A7989" s="52"/>
      <c r="B7989" s="50">
        <f t="shared" si="132"/>
        <v>7967</v>
      </c>
      <c r="C7989" s="913"/>
      <c r="D7989" s="913"/>
      <c r="E7989" s="913"/>
      <c r="F7989" s="55"/>
      <c r="L7989" s="372"/>
      <c r="M7989" s="372"/>
      <c r="S7989" s="378"/>
      <c r="T7989" s="372"/>
      <c r="U7989" s="372"/>
      <c r="V7989" s="372"/>
    </row>
    <row r="7990" spans="1:22">
      <c r="A7990" s="52"/>
      <c r="B7990" s="50">
        <f t="shared" si="132"/>
        <v>7968</v>
      </c>
      <c r="C7990" s="913"/>
      <c r="D7990" s="913"/>
      <c r="E7990" s="913"/>
      <c r="F7990" s="55"/>
      <c r="L7990" s="372"/>
      <c r="M7990" s="372"/>
      <c r="S7990" s="378"/>
      <c r="T7990" s="372"/>
      <c r="U7990" s="372"/>
      <c r="V7990" s="372"/>
    </row>
    <row r="7991" spans="1:22">
      <c r="A7991" s="52"/>
      <c r="B7991" s="50">
        <f t="shared" si="132"/>
        <v>7969</v>
      </c>
      <c r="C7991" s="913"/>
      <c r="D7991" s="913"/>
      <c r="E7991" s="913"/>
      <c r="F7991" s="55"/>
      <c r="L7991" s="372"/>
      <c r="M7991" s="372"/>
      <c r="S7991" s="378"/>
      <c r="T7991" s="372"/>
      <c r="U7991" s="372"/>
      <c r="V7991" s="372"/>
    </row>
    <row r="7992" spans="1:22">
      <c r="A7992" s="52"/>
      <c r="B7992" s="50">
        <f t="shared" si="132"/>
        <v>7970</v>
      </c>
      <c r="C7992" s="913"/>
      <c r="D7992" s="913"/>
      <c r="E7992" s="913"/>
      <c r="F7992" s="55"/>
      <c r="L7992" s="372"/>
      <c r="M7992" s="372"/>
      <c r="S7992" s="378"/>
      <c r="T7992" s="372"/>
      <c r="U7992" s="372"/>
      <c r="V7992" s="372"/>
    </row>
    <row r="7993" spans="1:22">
      <c r="A7993" s="52"/>
      <c r="B7993" s="50">
        <f t="shared" si="132"/>
        <v>7971</v>
      </c>
      <c r="C7993" s="913"/>
      <c r="D7993" s="913"/>
      <c r="E7993" s="913"/>
      <c r="F7993" s="55"/>
      <c r="L7993" s="372"/>
      <c r="M7993" s="372"/>
      <c r="S7993" s="378"/>
      <c r="T7993" s="372"/>
      <c r="U7993" s="372"/>
      <c r="V7993" s="372"/>
    </row>
    <row r="7994" spans="1:22">
      <c r="A7994" s="52"/>
      <c r="B7994" s="50">
        <f t="shared" si="132"/>
        <v>7972</v>
      </c>
      <c r="C7994" s="913"/>
      <c r="D7994" s="913"/>
      <c r="E7994" s="913"/>
      <c r="F7994" s="55"/>
      <c r="L7994" s="372"/>
      <c r="M7994" s="372"/>
      <c r="S7994" s="378"/>
      <c r="T7994" s="372"/>
      <c r="U7994" s="372"/>
      <c r="V7994" s="372"/>
    </row>
    <row r="7995" spans="1:22">
      <c r="A7995" s="52"/>
      <c r="B7995" s="50">
        <f t="shared" si="132"/>
        <v>7973</v>
      </c>
      <c r="C7995" s="913"/>
      <c r="D7995" s="913"/>
      <c r="E7995" s="913"/>
      <c r="F7995" s="55"/>
      <c r="L7995" s="372"/>
      <c r="M7995" s="372"/>
      <c r="S7995" s="378"/>
      <c r="T7995" s="372"/>
      <c r="U7995" s="372"/>
      <c r="V7995" s="372"/>
    </row>
    <row r="7996" spans="1:22">
      <c r="A7996" s="52"/>
      <c r="B7996" s="50">
        <f t="shared" si="132"/>
        <v>7974</v>
      </c>
      <c r="C7996" s="913"/>
      <c r="D7996" s="913"/>
      <c r="E7996" s="913"/>
      <c r="F7996" s="55"/>
      <c r="L7996" s="372"/>
      <c r="M7996" s="372"/>
      <c r="S7996" s="378"/>
      <c r="T7996" s="372"/>
      <c r="U7996" s="372"/>
      <c r="V7996" s="372"/>
    </row>
    <row r="7997" spans="1:22">
      <c r="A7997" s="52"/>
      <c r="B7997" s="50">
        <f t="shared" si="132"/>
        <v>7975</v>
      </c>
      <c r="C7997" s="913"/>
      <c r="D7997" s="913"/>
      <c r="E7997" s="913"/>
      <c r="F7997" s="55"/>
      <c r="L7997" s="372"/>
      <c r="M7997" s="372"/>
      <c r="S7997" s="378"/>
      <c r="T7997" s="372"/>
      <c r="U7997" s="372"/>
      <c r="V7997" s="372"/>
    </row>
    <row r="7998" spans="1:22">
      <c r="A7998" s="52"/>
      <c r="B7998" s="50">
        <f t="shared" si="132"/>
        <v>7976</v>
      </c>
      <c r="C7998" s="913"/>
      <c r="D7998" s="913"/>
      <c r="E7998" s="913"/>
      <c r="F7998" s="55"/>
      <c r="L7998" s="372"/>
      <c r="M7998" s="372"/>
      <c r="S7998" s="378"/>
      <c r="T7998" s="372"/>
      <c r="U7998" s="372"/>
      <c r="V7998" s="372"/>
    </row>
    <row r="7999" spans="1:22">
      <c r="A7999" s="52"/>
      <c r="B7999" s="50">
        <f t="shared" si="132"/>
        <v>7977</v>
      </c>
      <c r="C7999" s="913"/>
      <c r="D7999" s="913"/>
      <c r="E7999" s="913"/>
      <c r="F7999" s="55"/>
      <c r="L7999" s="372"/>
      <c r="M7999" s="372"/>
      <c r="S7999" s="378"/>
      <c r="T7999" s="372"/>
      <c r="U7999" s="372"/>
      <c r="V7999" s="372"/>
    </row>
    <row r="8000" spans="1:22">
      <c r="A8000" s="52"/>
      <c r="B8000" s="50">
        <f t="shared" si="132"/>
        <v>7978</v>
      </c>
      <c r="C8000" s="913"/>
      <c r="D8000" s="913"/>
      <c r="E8000" s="913"/>
      <c r="F8000" s="55"/>
      <c r="L8000" s="372"/>
      <c r="M8000" s="372"/>
      <c r="S8000" s="378"/>
      <c r="T8000" s="372"/>
      <c r="U8000" s="372"/>
      <c r="V8000" s="372"/>
    </row>
    <row r="8001" spans="1:22">
      <c r="A8001" s="52"/>
      <c r="B8001" s="50">
        <f t="shared" si="132"/>
        <v>7979</v>
      </c>
      <c r="C8001" s="913"/>
      <c r="D8001" s="913"/>
      <c r="E8001" s="913"/>
      <c r="F8001" s="55"/>
      <c r="L8001" s="372"/>
      <c r="M8001" s="372"/>
      <c r="S8001" s="378"/>
      <c r="T8001" s="372"/>
      <c r="U8001" s="372"/>
      <c r="V8001" s="372"/>
    </row>
    <row r="8002" spans="1:22">
      <c r="A8002" s="52"/>
      <c r="B8002" s="50">
        <f t="shared" si="132"/>
        <v>7980</v>
      </c>
      <c r="C8002" s="913"/>
      <c r="D8002" s="913"/>
      <c r="E8002" s="913"/>
      <c r="F8002" s="55"/>
      <c r="L8002" s="372"/>
      <c r="M8002" s="372"/>
      <c r="S8002" s="378"/>
      <c r="T8002" s="372"/>
      <c r="U8002" s="372"/>
      <c r="V8002" s="372"/>
    </row>
    <row r="8003" spans="1:22">
      <c r="A8003" s="52"/>
      <c r="B8003" s="50">
        <f t="shared" si="132"/>
        <v>7981</v>
      </c>
      <c r="C8003" s="913"/>
      <c r="D8003" s="913"/>
      <c r="E8003" s="913"/>
      <c r="F8003" s="55"/>
      <c r="L8003" s="372"/>
      <c r="M8003" s="372"/>
      <c r="S8003" s="378"/>
      <c r="T8003" s="372"/>
      <c r="U8003" s="372"/>
      <c r="V8003" s="372"/>
    </row>
    <row r="8004" spans="1:22">
      <c r="A8004" s="52"/>
      <c r="B8004" s="50">
        <f t="shared" si="132"/>
        <v>7982</v>
      </c>
      <c r="C8004" s="913"/>
      <c r="D8004" s="913"/>
      <c r="E8004" s="913"/>
      <c r="F8004" s="55"/>
      <c r="L8004" s="372"/>
      <c r="M8004" s="372"/>
      <c r="S8004" s="378"/>
      <c r="T8004" s="372"/>
      <c r="U8004" s="372"/>
      <c r="V8004" s="372"/>
    </row>
    <row r="8005" spans="1:22">
      <c r="A8005" s="52"/>
      <c r="B8005" s="50">
        <f t="shared" si="132"/>
        <v>7983</v>
      </c>
      <c r="C8005" s="913"/>
      <c r="D8005" s="913"/>
      <c r="E8005" s="913"/>
      <c r="F8005" s="55"/>
      <c r="L8005" s="372"/>
      <c r="M8005" s="372"/>
      <c r="S8005" s="378"/>
      <c r="T8005" s="372"/>
      <c r="U8005" s="372"/>
      <c r="V8005" s="372"/>
    </row>
    <row r="8006" spans="1:22">
      <c r="A8006" s="52"/>
      <c r="B8006" s="50">
        <f t="shared" si="132"/>
        <v>7984</v>
      </c>
      <c r="C8006" s="913"/>
      <c r="D8006" s="913"/>
      <c r="E8006" s="913"/>
      <c r="F8006" s="55"/>
      <c r="L8006" s="372"/>
      <c r="M8006" s="372"/>
      <c r="S8006" s="378"/>
      <c r="T8006" s="372"/>
      <c r="U8006" s="372"/>
      <c r="V8006" s="372"/>
    </row>
    <row r="8007" spans="1:22">
      <c r="A8007" s="52"/>
      <c r="B8007" s="50">
        <f t="shared" si="132"/>
        <v>7985</v>
      </c>
      <c r="C8007" s="913"/>
      <c r="D8007" s="913"/>
      <c r="E8007" s="913"/>
      <c r="F8007" s="55"/>
      <c r="L8007" s="372"/>
      <c r="M8007" s="372"/>
      <c r="S8007" s="378"/>
      <c r="T8007" s="372"/>
      <c r="U8007" s="372"/>
      <c r="V8007" s="372"/>
    </row>
    <row r="8008" spans="1:22">
      <c r="A8008" s="52"/>
      <c r="B8008" s="50">
        <f t="shared" si="132"/>
        <v>7986</v>
      </c>
      <c r="C8008" s="913"/>
      <c r="D8008" s="913"/>
      <c r="E8008" s="913"/>
      <c r="F8008" s="55"/>
      <c r="L8008" s="372"/>
      <c r="M8008" s="372"/>
      <c r="S8008" s="378"/>
      <c r="T8008" s="372"/>
      <c r="U8008" s="372"/>
      <c r="V8008" s="372"/>
    </row>
    <row r="8009" spans="1:22">
      <c r="A8009" s="52"/>
      <c r="B8009" s="50">
        <f t="shared" si="132"/>
        <v>7987</v>
      </c>
      <c r="C8009" s="913"/>
      <c r="D8009" s="913"/>
      <c r="E8009" s="913"/>
      <c r="F8009" s="55"/>
      <c r="L8009" s="372"/>
      <c r="M8009" s="372"/>
      <c r="S8009" s="378"/>
      <c r="T8009" s="372"/>
      <c r="U8009" s="372"/>
      <c r="V8009" s="372"/>
    </row>
    <row r="8010" spans="1:22">
      <c r="A8010" s="52"/>
      <c r="B8010" s="50">
        <f t="shared" si="132"/>
        <v>7988</v>
      </c>
      <c r="C8010" s="913"/>
      <c r="D8010" s="913"/>
      <c r="E8010" s="913"/>
      <c r="F8010" s="55"/>
      <c r="L8010" s="372"/>
      <c r="M8010" s="372"/>
      <c r="S8010" s="378"/>
      <c r="T8010" s="372"/>
      <c r="U8010" s="372"/>
      <c r="V8010" s="372"/>
    </row>
    <row r="8011" spans="1:22">
      <c r="A8011" s="52"/>
      <c r="B8011" s="50">
        <f t="shared" si="132"/>
        <v>7989</v>
      </c>
      <c r="C8011" s="913"/>
      <c r="D8011" s="913"/>
      <c r="E8011" s="913"/>
      <c r="F8011" s="55"/>
      <c r="L8011" s="372"/>
      <c r="M8011" s="372"/>
      <c r="S8011" s="378"/>
      <c r="T8011" s="372"/>
      <c r="U8011" s="372"/>
      <c r="V8011" s="372"/>
    </row>
    <row r="8012" spans="1:22">
      <c r="A8012" s="52"/>
      <c r="B8012" s="50">
        <f t="shared" si="132"/>
        <v>7990</v>
      </c>
      <c r="C8012" s="913"/>
      <c r="D8012" s="913"/>
      <c r="E8012" s="913"/>
      <c r="F8012" s="55"/>
      <c r="L8012" s="372"/>
      <c r="M8012" s="372"/>
      <c r="S8012" s="378"/>
      <c r="T8012" s="372"/>
      <c r="U8012" s="372"/>
      <c r="V8012" s="372"/>
    </row>
    <row r="8013" spans="1:22">
      <c r="A8013" s="52"/>
      <c r="B8013" s="50">
        <f t="shared" si="132"/>
        <v>7991</v>
      </c>
      <c r="C8013" s="913"/>
      <c r="D8013" s="913"/>
      <c r="E8013" s="913"/>
      <c r="F8013" s="55"/>
      <c r="L8013" s="372"/>
      <c r="M8013" s="372"/>
      <c r="S8013" s="378"/>
      <c r="T8013" s="372"/>
      <c r="U8013" s="372"/>
      <c r="V8013" s="372"/>
    </row>
    <row r="8014" spans="1:22">
      <c r="A8014" s="52"/>
      <c r="B8014" s="50">
        <f t="shared" si="132"/>
        <v>7992</v>
      </c>
      <c r="C8014" s="913"/>
      <c r="D8014" s="913"/>
      <c r="E8014" s="913"/>
      <c r="F8014" s="55"/>
      <c r="L8014" s="372"/>
      <c r="M8014" s="372"/>
      <c r="S8014" s="378"/>
      <c r="T8014" s="372"/>
      <c r="U8014" s="372"/>
      <c r="V8014" s="372"/>
    </row>
    <row r="8015" spans="1:22">
      <c r="A8015" s="52"/>
      <c r="B8015" s="50">
        <f t="shared" si="132"/>
        <v>7993</v>
      </c>
      <c r="C8015" s="913"/>
      <c r="D8015" s="913"/>
      <c r="E8015" s="913"/>
      <c r="F8015" s="55"/>
      <c r="L8015" s="372"/>
      <c r="M8015" s="372"/>
      <c r="S8015" s="378"/>
      <c r="T8015" s="372"/>
      <c r="U8015" s="372"/>
      <c r="V8015" s="372"/>
    </row>
    <row r="8016" spans="1:22">
      <c r="A8016" s="52"/>
      <c r="B8016" s="50">
        <f t="shared" si="132"/>
        <v>7994</v>
      </c>
      <c r="C8016" s="913"/>
      <c r="D8016" s="913"/>
      <c r="E8016" s="913"/>
      <c r="F8016" s="55"/>
      <c r="L8016" s="372"/>
      <c r="M8016" s="372"/>
      <c r="S8016" s="378"/>
      <c r="T8016" s="372"/>
      <c r="U8016" s="372"/>
      <c r="V8016" s="372"/>
    </row>
    <row r="8017" spans="1:22">
      <c r="A8017" s="52"/>
      <c r="B8017" s="50">
        <f t="shared" si="132"/>
        <v>7995</v>
      </c>
      <c r="C8017" s="913"/>
      <c r="D8017" s="913"/>
      <c r="E8017" s="913"/>
      <c r="F8017" s="55"/>
      <c r="L8017" s="372"/>
      <c r="M8017" s="372"/>
      <c r="S8017" s="378"/>
      <c r="T8017" s="372"/>
      <c r="U8017" s="372"/>
      <c r="V8017" s="372"/>
    </row>
    <row r="8018" spans="1:22">
      <c r="A8018" s="52"/>
      <c r="B8018" s="50">
        <f t="shared" si="132"/>
        <v>7996</v>
      </c>
      <c r="C8018" s="913"/>
      <c r="D8018" s="913"/>
      <c r="E8018" s="913"/>
      <c r="F8018" s="55"/>
      <c r="L8018" s="372"/>
      <c r="M8018" s="372"/>
      <c r="S8018" s="378"/>
      <c r="T8018" s="372"/>
      <c r="U8018" s="372"/>
      <c r="V8018" s="372"/>
    </row>
    <row r="8019" spans="1:22">
      <c r="A8019" s="52"/>
      <c r="B8019" s="50">
        <f t="shared" si="132"/>
        <v>7997</v>
      </c>
      <c r="C8019" s="913"/>
      <c r="D8019" s="913"/>
      <c r="E8019" s="913"/>
      <c r="F8019" s="55"/>
      <c r="L8019" s="372"/>
      <c r="M8019" s="372"/>
      <c r="S8019" s="378"/>
      <c r="T8019" s="372"/>
      <c r="U8019" s="372"/>
      <c r="V8019" s="372"/>
    </row>
    <row r="8020" spans="1:22">
      <c r="A8020" s="52"/>
      <c r="B8020" s="50">
        <f t="shared" si="132"/>
        <v>7998</v>
      </c>
      <c r="C8020" s="913"/>
      <c r="D8020" s="913"/>
      <c r="E8020" s="913"/>
      <c r="F8020" s="55"/>
      <c r="L8020" s="372"/>
      <c r="M8020" s="372"/>
      <c r="S8020" s="378"/>
      <c r="T8020" s="372"/>
      <c r="U8020" s="372"/>
      <c r="V8020" s="372"/>
    </row>
    <row r="8021" spans="1:22">
      <c r="A8021" s="52"/>
      <c r="B8021" s="50">
        <f t="shared" si="132"/>
        <v>7999</v>
      </c>
      <c r="C8021" s="913"/>
      <c r="D8021" s="913"/>
      <c r="E8021" s="913"/>
      <c r="F8021" s="55"/>
      <c r="L8021" s="372"/>
      <c r="M8021" s="372"/>
      <c r="S8021" s="378"/>
      <c r="T8021" s="372"/>
      <c r="U8021" s="372"/>
      <c r="V8021" s="372"/>
    </row>
    <row r="8022" spans="1:22">
      <c r="A8022" s="52"/>
      <c r="B8022" s="50">
        <f t="shared" si="132"/>
        <v>8000</v>
      </c>
      <c r="C8022" s="913"/>
      <c r="D8022" s="913"/>
      <c r="E8022" s="913"/>
      <c r="F8022" s="55"/>
      <c r="L8022" s="372"/>
      <c r="M8022" s="372"/>
      <c r="S8022" s="378"/>
      <c r="T8022" s="372"/>
      <c r="U8022" s="372"/>
      <c r="V8022" s="372"/>
    </row>
    <row r="8023" spans="1:22">
      <c r="A8023" s="52"/>
      <c r="B8023" s="50">
        <f t="shared" si="132"/>
        <v>8001</v>
      </c>
      <c r="C8023" s="913"/>
      <c r="D8023" s="913"/>
      <c r="E8023" s="913"/>
      <c r="F8023" s="55"/>
      <c r="L8023" s="372"/>
      <c r="M8023" s="372"/>
      <c r="S8023" s="378"/>
      <c r="T8023" s="372"/>
      <c r="U8023" s="372"/>
      <c r="V8023" s="372"/>
    </row>
    <row r="8024" spans="1:22">
      <c r="A8024" s="52"/>
      <c r="B8024" s="50">
        <f t="shared" si="132"/>
        <v>8002</v>
      </c>
      <c r="C8024" s="913"/>
      <c r="D8024" s="913"/>
      <c r="E8024" s="913"/>
      <c r="F8024" s="55"/>
      <c r="L8024" s="372"/>
      <c r="M8024" s="372"/>
      <c r="S8024" s="378"/>
      <c r="T8024" s="372"/>
      <c r="U8024" s="372"/>
      <c r="V8024" s="372"/>
    </row>
    <row r="8025" spans="1:22">
      <c r="A8025" s="52"/>
      <c r="B8025" s="50">
        <f t="shared" ref="B8025:B8088" si="133">B8024+1</f>
        <v>8003</v>
      </c>
      <c r="C8025" s="913"/>
      <c r="D8025" s="913"/>
      <c r="E8025" s="913"/>
      <c r="F8025" s="55"/>
      <c r="L8025" s="372"/>
      <c r="M8025" s="372"/>
      <c r="S8025" s="378"/>
      <c r="T8025" s="372"/>
      <c r="U8025" s="372"/>
      <c r="V8025" s="372"/>
    </row>
    <row r="8026" spans="1:22">
      <c r="A8026" s="52"/>
      <c r="B8026" s="50">
        <f t="shared" si="133"/>
        <v>8004</v>
      </c>
      <c r="C8026" s="913"/>
      <c r="D8026" s="913"/>
      <c r="E8026" s="913"/>
      <c r="F8026" s="55"/>
      <c r="L8026" s="372"/>
      <c r="M8026" s="372"/>
      <c r="S8026" s="378"/>
      <c r="T8026" s="372"/>
      <c r="U8026" s="372"/>
      <c r="V8026" s="372"/>
    </row>
    <row r="8027" spans="1:22">
      <c r="A8027" s="52"/>
      <c r="B8027" s="50">
        <f t="shared" si="133"/>
        <v>8005</v>
      </c>
      <c r="C8027" s="913"/>
      <c r="D8027" s="913"/>
      <c r="E8027" s="913"/>
      <c r="F8027" s="55"/>
      <c r="L8027" s="372"/>
      <c r="M8027" s="372"/>
      <c r="S8027" s="378"/>
      <c r="T8027" s="372"/>
      <c r="U8027" s="372"/>
      <c r="V8027" s="372"/>
    </row>
    <row r="8028" spans="1:22">
      <c r="A8028" s="52"/>
      <c r="B8028" s="50">
        <f t="shared" si="133"/>
        <v>8006</v>
      </c>
      <c r="C8028" s="913"/>
      <c r="D8028" s="913"/>
      <c r="E8028" s="913"/>
      <c r="F8028" s="55"/>
      <c r="L8028" s="372"/>
      <c r="M8028" s="372"/>
      <c r="S8028" s="378"/>
      <c r="T8028" s="372"/>
      <c r="U8028" s="372"/>
      <c r="V8028" s="372"/>
    </row>
    <row r="8029" spans="1:22">
      <c r="A8029" s="52"/>
      <c r="B8029" s="50">
        <f t="shared" si="133"/>
        <v>8007</v>
      </c>
      <c r="C8029" s="913"/>
      <c r="D8029" s="913"/>
      <c r="E8029" s="913"/>
      <c r="F8029" s="55"/>
      <c r="L8029" s="372"/>
      <c r="M8029" s="372"/>
      <c r="S8029" s="378"/>
      <c r="T8029" s="372"/>
      <c r="U8029" s="372"/>
      <c r="V8029" s="372"/>
    </row>
    <row r="8030" spans="1:22">
      <c r="A8030" s="52"/>
      <c r="B8030" s="50">
        <f t="shared" si="133"/>
        <v>8008</v>
      </c>
      <c r="C8030" s="913"/>
      <c r="D8030" s="913"/>
      <c r="E8030" s="913"/>
      <c r="F8030" s="55"/>
      <c r="L8030" s="372"/>
      <c r="M8030" s="372"/>
      <c r="S8030" s="378"/>
      <c r="T8030" s="372"/>
      <c r="U8030" s="372"/>
      <c r="V8030" s="372"/>
    </row>
    <row r="8031" spans="1:22">
      <c r="A8031" s="52"/>
      <c r="B8031" s="50">
        <f t="shared" si="133"/>
        <v>8009</v>
      </c>
      <c r="C8031" s="913"/>
      <c r="D8031" s="913"/>
      <c r="E8031" s="913"/>
      <c r="F8031" s="55"/>
      <c r="L8031" s="372"/>
      <c r="M8031" s="372"/>
      <c r="S8031" s="378"/>
      <c r="T8031" s="372"/>
      <c r="U8031" s="372"/>
      <c r="V8031" s="372"/>
    </row>
    <row r="8032" spans="1:22">
      <c r="A8032" s="52"/>
      <c r="B8032" s="50">
        <f t="shared" si="133"/>
        <v>8010</v>
      </c>
      <c r="C8032" s="913"/>
      <c r="D8032" s="913"/>
      <c r="E8032" s="913"/>
      <c r="F8032" s="55"/>
      <c r="L8032" s="372"/>
      <c r="M8032" s="372"/>
      <c r="S8032" s="378"/>
      <c r="T8032" s="372"/>
      <c r="U8032" s="372"/>
      <c r="V8032" s="372"/>
    </row>
    <row r="8033" spans="1:22">
      <c r="A8033" s="52"/>
      <c r="B8033" s="50">
        <f t="shared" si="133"/>
        <v>8011</v>
      </c>
      <c r="C8033" s="913"/>
      <c r="D8033" s="913"/>
      <c r="E8033" s="913"/>
      <c r="F8033" s="55"/>
      <c r="L8033" s="372"/>
      <c r="M8033" s="372"/>
      <c r="S8033" s="378"/>
      <c r="T8033" s="372"/>
      <c r="U8033" s="372"/>
      <c r="V8033" s="372"/>
    </row>
    <row r="8034" spans="1:22">
      <c r="A8034" s="52"/>
      <c r="B8034" s="50">
        <f t="shared" si="133"/>
        <v>8012</v>
      </c>
      <c r="C8034" s="913"/>
      <c r="D8034" s="913"/>
      <c r="E8034" s="913"/>
      <c r="F8034" s="55"/>
      <c r="L8034" s="372"/>
      <c r="M8034" s="372"/>
      <c r="S8034" s="378"/>
      <c r="T8034" s="372"/>
      <c r="U8034" s="372"/>
      <c r="V8034" s="372"/>
    </row>
    <row r="8035" spans="1:22">
      <c r="A8035" s="52"/>
      <c r="B8035" s="50">
        <f t="shared" si="133"/>
        <v>8013</v>
      </c>
      <c r="C8035" s="913"/>
      <c r="D8035" s="913"/>
      <c r="E8035" s="913"/>
      <c r="F8035" s="55"/>
      <c r="L8035" s="372"/>
      <c r="M8035" s="372"/>
      <c r="S8035" s="378"/>
      <c r="T8035" s="372"/>
      <c r="U8035" s="372"/>
      <c r="V8035" s="372"/>
    </row>
    <row r="8036" spans="1:22">
      <c r="A8036" s="52"/>
      <c r="B8036" s="50">
        <f t="shared" si="133"/>
        <v>8014</v>
      </c>
      <c r="C8036" s="913"/>
      <c r="D8036" s="913"/>
      <c r="E8036" s="913"/>
      <c r="F8036" s="55"/>
      <c r="L8036" s="372"/>
      <c r="M8036" s="372"/>
      <c r="S8036" s="378"/>
      <c r="T8036" s="372"/>
      <c r="U8036" s="372"/>
      <c r="V8036" s="372"/>
    </row>
    <row r="8037" spans="1:22">
      <c r="A8037" s="52"/>
      <c r="B8037" s="50">
        <f t="shared" si="133"/>
        <v>8015</v>
      </c>
      <c r="C8037" s="913"/>
      <c r="D8037" s="913"/>
      <c r="E8037" s="913"/>
      <c r="F8037" s="55"/>
      <c r="L8037" s="372"/>
      <c r="M8037" s="372"/>
      <c r="S8037" s="378"/>
      <c r="T8037" s="372"/>
      <c r="U8037" s="372"/>
      <c r="V8037" s="372"/>
    </row>
    <row r="8038" spans="1:22">
      <c r="A8038" s="52"/>
      <c r="B8038" s="50">
        <f t="shared" si="133"/>
        <v>8016</v>
      </c>
      <c r="C8038" s="913"/>
      <c r="D8038" s="913"/>
      <c r="E8038" s="913"/>
      <c r="F8038" s="55"/>
      <c r="L8038" s="372"/>
      <c r="M8038" s="372"/>
      <c r="S8038" s="378"/>
      <c r="T8038" s="372"/>
      <c r="U8038" s="372"/>
      <c r="V8038" s="372"/>
    </row>
    <row r="8039" spans="1:22">
      <c r="A8039" s="52"/>
      <c r="B8039" s="50">
        <f t="shared" si="133"/>
        <v>8017</v>
      </c>
      <c r="C8039" s="913"/>
      <c r="D8039" s="913"/>
      <c r="E8039" s="913"/>
      <c r="F8039" s="55"/>
      <c r="L8039" s="372"/>
      <c r="M8039" s="372"/>
      <c r="S8039" s="378"/>
      <c r="T8039" s="372"/>
      <c r="U8039" s="372"/>
      <c r="V8039" s="372"/>
    </row>
    <row r="8040" spans="1:22">
      <c r="A8040" s="52"/>
      <c r="B8040" s="50">
        <f t="shared" si="133"/>
        <v>8018</v>
      </c>
      <c r="C8040" s="913"/>
      <c r="D8040" s="913"/>
      <c r="E8040" s="913"/>
      <c r="F8040" s="55"/>
      <c r="L8040" s="372"/>
      <c r="M8040" s="372"/>
      <c r="S8040" s="378"/>
      <c r="T8040" s="372"/>
      <c r="U8040" s="372"/>
      <c r="V8040" s="372"/>
    </row>
    <row r="8041" spans="1:22">
      <c r="A8041" s="52"/>
      <c r="B8041" s="50">
        <f t="shared" si="133"/>
        <v>8019</v>
      </c>
      <c r="C8041" s="913"/>
      <c r="D8041" s="913"/>
      <c r="E8041" s="913"/>
      <c r="F8041" s="55"/>
      <c r="L8041" s="372"/>
      <c r="M8041" s="372"/>
      <c r="S8041" s="378"/>
      <c r="T8041" s="372"/>
      <c r="U8041" s="372"/>
      <c r="V8041" s="372"/>
    </row>
    <row r="8042" spans="1:22">
      <c r="A8042" s="52"/>
      <c r="B8042" s="50">
        <f t="shared" si="133"/>
        <v>8020</v>
      </c>
      <c r="C8042" s="913"/>
      <c r="D8042" s="913"/>
      <c r="E8042" s="913"/>
      <c r="F8042" s="55"/>
      <c r="L8042" s="372"/>
      <c r="M8042" s="372"/>
      <c r="S8042" s="378"/>
      <c r="T8042" s="372"/>
      <c r="U8042" s="372"/>
      <c r="V8042" s="372"/>
    </row>
    <row r="8043" spans="1:22">
      <c r="A8043" s="52"/>
      <c r="B8043" s="50">
        <f t="shared" si="133"/>
        <v>8021</v>
      </c>
      <c r="C8043" s="913"/>
      <c r="D8043" s="913"/>
      <c r="E8043" s="913"/>
      <c r="F8043" s="55"/>
      <c r="L8043" s="372"/>
      <c r="M8043" s="372"/>
      <c r="S8043" s="378"/>
      <c r="T8043" s="372"/>
      <c r="U8043" s="372"/>
      <c r="V8043" s="372"/>
    </row>
    <row r="8044" spans="1:22">
      <c r="A8044" s="52"/>
      <c r="B8044" s="50">
        <f t="shared" si="133"/>
        <v>8022</v>
      </c>
      <c r="C8044" s="913"/>
      <c r="D8044" s="913"/>
      <c r="E8044" s="913"/>
      <c r="F8044" s="55"/>
      <c r="L8044" s="372"/>
      <c r="M8044" s="372"/>
      <c r="S8044" s="378"/>
      <c r="T8044" s="372"/>
      <c r="U8044" s="372"/>
      <c r="V8044" s="372"/>
    </row>
    <row r="8045" spans="1:22">
      <c r="A8045" s="52"/>
      <c r="B8045" s="50">
        <f t="shared" si="133"/>
        <v>8023</v>
      </c>
      <c r="C8045" s="913"/>
      <c r="D8045" s="913"/>
      <c r="E8045" s="913"/>
      <c r="F8045" s="55"/>
      <c r="L8045" s="372"/>
      <c r="M8045" s="372"/>
      <c r="S8045" s="378"/>
      <c r="T8045" s="372"/>
      <c r="U8045" s="372"/>
      <c r="V8045" s="372"/>
    </row>
    <row r="8046" spans="1:22">
      <c r="A8046" s="52"/>
      <c r="B8046" s="50">
        <f t="shared" si="133"/>
        <v>8024</v>
      </c>
      <c r="C8046" s="913"/>
      <c r="D8046" s="913"/>
      <c r="E8046" s="913"/>
      <c r="F8046" s="55"/>
      <c r="L8046" s="372"/>
      <c r="M8046" s="372"/>
      <c r="S8046" s="378"/>
      <c r="T8046" s="372"/>
      <c r="U8046" s="372"/>
      <c r="V8046" s="372"/>
    </row>
    <row r="8047" spans="1:22">
      <c r="A8047" s="52"/>
      <c r="B8047" s="50">
        <f t="shared" si="133"/>
        <v>8025</v>
      </c>
      <c r="C8047" s="913"/>
      <c r="D8047" s="913"/>
      <c r="E8047" s="913"/>
      <c r="F8047" s="55"/>
      <c r="L8047" s="372"/>
      <c r="M8047" s="372"/>
      <c r="S8047" s="378"/>
      <c r="T8047" s="372"/>
      <c r="U8047" s="372"/>
      <c r="V8047" s="372"/>
    </row>
    <row r="8048" spans="1:22">
      <c r="A8048" s="52"/>
      <c r="B8048" s="50">
        <f t="shared" si="133"/>
        <v>8026</v>
      </c>
      <c r="C8048" s="913"/>
      <c r="D8048" s="913"/>
      <c r="E8048" s="913"/>
      <c r="F8048" s="55"/>
      <c r="L8048" s="372"/>
      <c r="M8048" s="372"/>
      <c r="S8048" s="378"/>
      <c r="T8048" s="372"/>
      <c r="U8048" s="372"/>
      <c r="V8048" s="372"/>
    </row>
    <row r="8049" spans="1:22">
      <c r="A8049" s="52"/>
      <c r="B8049" s="50">
        <f t="shared" si="133"/>
        <v>8027</v>
      </c>
      <c r="C8049" s="913"/>
      <c r="D8049" s="913"/>
      <c r="E8049" s="913"/>
      <c r="F8049" s="55"/>
      <c r="L8049" s="372"/>
      <c r="M8049" s="372"/>
      <c r="S8049" s="378"/>
      <c r="T8049" s="372"/>
      <c r="U8049" s="372"/>
      <c r="V8049" s="372"/>
    </row>
    <row r="8050" spans="1:22">
      <c r="A8050" s="52"/>
      <c r="B8050" s="50">
        <f t="shared" si="133"/>
        <v>8028</v>
      </c>
      <c r="C8050" s="913"/>
      <c r="D8050" s="913"/>
      <c r="E8050" s="913"/>
      <c r="F8050" s="55"/>
      <c r="L8050" s="372"/>
      <c r="M8050" s="372"/>
      <c r="S8050" s="378"/>
      <c r="T8050" s="372"/>
      <c r="U8050" s="372"/>
      <c r="V8050" s="372"/>
    </row>
    <row r="8051" spans="1:22">
      <c r="A8051" s="52"/>
      <c r="B8051" s="50">
        <f t="shared" si="133"/>
        <v>8029</v>
      </c>
      <c r="C8051" s="913"/>
      <c r="D8051" s="913"/>
      <c r="E8051" s="913"/>
      <c r="F8051" s="55"/>
      <c r="L8051" s="372"/>
      <c r="M8051" s="372"/>
      <c r="S8051" s="378"/>
      <c r="T8051" s="372"/>
      <c r="U8051" s="372"/>
      <c r="V8051" s="372"/>
    </row>
    <row r="8052" spans="1:22">
      <c r="A8052" s="52"/>
      <c r="B8052" s="50">
        <f t="shared" si="133"/>
        <v>8030</v>
      </c>
      <c r="C8052" s="913"/>
      <c r="D8052" s="913"/>
      <c r="E8052" s="913"/>
      <c r="F8052" s="55"/>
      <c r="L8052" s="372"/>
      <c r="M8052" s="372"/>
      <c r="S8052" s="378"/>
      <c r="T8052" s="372"/>
      <c r="U8052" s="372"/>
      <c r="V8052" s="372"/>
    </row>
    <row r="8053" spans="1:22">
      <c r="A8053" s="52"/>
      <c r="B8053" s="50">
        <f t="shared" si="133"/>
        <v>8031</v>
      </c>
      <c r="C8053" s="913"/>
      <c r="D8053" s="913"/>
      <c r="E8053" s="913"/>
      <c r="F8053" s="55"/>
      <c r="L8053" s="372"/>
      <c r="M8053" s="372"/>
      <c r="S8053" s="378"/>
      <c r="T8053" s="372"/>
      <c r="U8053" s="372"/>
      <c r="V8053" s="372"/>
    </row>
    <row r="8054" spans="1:22">
      <c r="A8054" s="52"/>
      <c r="B8054" s="50">
        <f t="shared" si="133"/>
        <v>8032</v>
      </c>
      <c r="C8054" s="913"/>
      <c r="D8054" s="913"/>
      <c r="E8054" s="913"/>
      <c r="F8054" s="55"/>
      <c r="L8054" s="372"/>
      <c r="M8054" s="372"/>
      <c r="S8054" s="378"/>
      <c r="T8054" s="372"/>
      <c r="U8054" s="372"/>
      <c r="V8054" s="372"/>
    </row>
    <row r="8055" spans="1:22">
      <c r="A8055" s="52"/>
      <c r="B8055" s="50">
        <f t="shared" si="133"/>
        <v>8033</v>
      </c>
      <c r="C8055" s="913"/>
      <c r="D8055" s="913"/>
      <c r="E8055" s="913"/>
      <c r="F8055" s="55"/>
      <c r="L8055" s="372"/>
      <c r="M8055" s="372"/>
      <c r="S8055" s="378"/>
      <c r="T8055" s="372"/>
      <c r="U8055" s="372"/>
      <c r="V8055" s="372"/>
    </row>
    <row r="8056" spans="1:22">
      <c r="A8056" s="52"/>
      <c r="B8056" s="50">
        <f t="shared" si="133"/>
        <v>8034</v>
      </c>
      <c r="C8056" s="913"/>
      <c r="D8056" s="913"/>
      <c r="E8056" s="913"/>
      <c r="F8056" s="55"/>
      <c r="L8056" s="372"/>
      <c r="M8056" s="372"/>
      <c r="S8056" s="378"/>
      <c r="T8056" s="372"/>
      <c r="U8056" s="372"/>
      <c r="V8056" s="372"/>
    </row>
    <row r="8057" spans="1:22">
      <c r="A8057" s="52"/>
      <c r="B8057" s="50">
        <f t="shared" si="133"/>
        <v>8035</v>
      </c>
      <c r="C8057" s="913"/>
      <c r="D8057" s="913"/>
      <c r="E8057" s="913"/>
      <c r="F8057" s="55"/>
      <c r="L8057" s="372"/>
      <c r="M8057" s="372"/>
      <c r="S8057" s="378"/>
      <c r="T8057" s="372"/>
      <c r="U8057" s="372"/>
      <c r="V8057" s="372"/>
    </row>
    <row r="8058" spans="1:22">
      <c r="A8058" s="52"/>
      <c r="B8058" s="50">
        <f t="shared" si="133"/>
        <v>8036</v>
      </c>
      <c r="C8058" s="913"/>
      <c r="D8058" s="913"/>
      <c r="E8058" s="913"/>
      <c r="F8058" s="55"/>
      <c r="L8058" s="372"/>
      <c r="M8058" s="372"/>
      <c r="S8058" s="378"/>
      <c r="T8058" s="372"/>
      <c r="U8058" s="372"/>
      <c r="V8058" s="372"/>
    </row>
    <row r="8059" spans="1:22">
      <c r="A8059" s="52"/>
      <c r="B8059" s="50">
        <f t="shared" si="133"/>
        <v>8037</v>
      </c>
      <c r="C8059" s="913"/>
      <c r="D8059" s="913"/>
      <c r="E8059" s="913"/>
      <c r="F8059" s="55"/>
      <c r="L8059" s="372"/>
      <c r="M8059" s="372"/>
      <c r="S8059" s="378"/>
      <c r="T8059" s="372"/>
      <c r="U8059" s="372"/>
      <c r="V8059" s="372"/>
    </row>
    <row r="8060" spans="1:22">
      <c r="A8060" s="52"/>
      <c r="B8060" s="50">
        <f t="shared" si="133"/>
        <v>8038</v>
      </c>
      <c r="C8060" s="913"/>
      <c r="D8060" s="913"/>
      <c r="E8060" s="913"/>
      <c r="F8060" s="55"/>
      <c r="L8060" s="372"/>
      <c r="M8060" s="372"/>
      <c r="S8060" s="378"/>
      <c r="T8060" s="372"/>
      <c r="U8060" s="372"/>
      <c r="V8060" s="372"/>
    </row>
    <row r="8061" spans="1:22">
      <c r="A8061" s="52"/>
      <c r="B8061" s="50">
        <f t="shared" si="133"/>
        <v>8039</v>
      </c>
      <c r="C8061" s="913"/>
      <c r="D8061" s="913"/>
      <c r="E8061" s="913"/>
      <c r="F8061" s="55"/>
      <c r="L8061" s="372"/>
      <c r="M8061" s="372"/>
      <c r="S8061" s="378"/>
      <c r="T8061" s="372"/>
      <c r="U8061" s="372"/>
      <c r="V8061" s="372"/>
    </row>
    <row r="8062" spans="1:22">
      <c r="A8062" s="52"/>
      <c r="B8062" s="50">
        <f t="shared" si="133"/>
        <v>8040</v>
      </c>
      <c r="C8062" s="913"/>
      <c r="D8062" s="913"/>
      <c r="E8062" s="913"/>
      <c r="F8062" s="55"/>
      <c r="L8062" s="372"/>
      <c r="M8062" s="372"/>
      <c r="S8062" s="378"/>
      <c r="T8062" s="372"/>
      <c r="U8062" s="372"/>
      <c r="V8062" s="372"/>
    </row>
    <row r="8063" spans="1:22">
      <c r="A8063" s="52"/>
      <c r="B8063" s="50">
        <f t="shared" si="133"/>
        <v>8041</v>
      </c>
      <c r="C8063" s="913"/>
      <c r="D8063" s="913"/>
      <c r="E8063" s="913"/>
      <c r="F8063" s="55"/>
      <c r="L8063" s="372"/>
      <c r="M8063" s="372"/>
      <c r="S8063" s="378"/>
      <c r="T8063" s="372"/>
      <c r="U8063" s="372"/>
      <c r="V8063" s="372"/>
    </row>
    <row r="8064" spans="1:22">
      <c r="A8064" s="52"/>
      <c r="B8064" s="50">
        <f t="shared" si="133"/>
        <v>8042</v>
      </c>
      <c r="C8064" s="913"/>
      <c r="D8064" s="913"/>
      <c r="E8064" s="913"/>
      <c r="F8064" s="55"/>
      <c r="L8064" s="372"/>
      <c r="M8064" s="372"/>
      <c r="S8064" s="378"/>
      <c r="T8064" s="372"/>
      <c r="U8064" s="372"/>
      <c r="V8064" s="372"/>
    </row>
    <row r="8065" spans="1:22">
      <c r="A8065" s="52"/>
      <c r="B8065" s="50">
        <f t="shared" si="133"/>
        <v>8043</v>
      </c>
      <c r="C8065" s="913"/>
      <c r="D8065" s="913"/>
      <c r="E8065" s="913"/>
      <c r="F8065" s="55"/>
      <c r="L8065" s="372"/>
      <c r="M8065" s="372"/>
      <c r="S8065" s="378"/>
      <c r="T8065" s="372"/>
      <c r="U8065" s="372"/>
      <c r="V8065" s="372"/>
    </row>
    <row r="8066" spans="1:22">
      <c r="A8066" s="52"/>
      <c r="B8066" s="50">
        <f t="shared" si="133"/>
        <v>8044</v>
      </c>
      <c r="C8066" s="913"/>
      <c r="D8066" s="913"/>
      <c r="E8066" s="913"/>
      <c r="F8066" s="55"/>
      <c r="L8066" s="372"/>
      <c r="M8066" s="372"/>
      <c r="S8066" s="378"/>
      <c r="T8066" s="372"/>
      <c r="U8066" s="372"/>
      <c r="V8066" s="372"/>
    </row>
    <row r="8067" spans="1:22">
      <c r="A8067" s="52"/>
      <c r="B8067" s="50">
        <f t="shared" si="133"/>
        <v>8045</v>
      </c>
      <c r="C8067" s="913"/>
      <c r="D8067" s="913"/>
      <c r="E8067" s="913"/>
      <c r="F8067" s="55"/>
      <c r="L8067" s="372"/>
      <c r="M8067" s="372"/>
      <c r="S8067" s="378"/>
      <c r="T8067" s="372"/>
      <c r="U8067" s="372"/>
      <c r="V8067" s="372"/>
    </row>
    <row r="8068" spans="1:22">
      <c r="A8068" s="52"/>
      <c r="B8068" s="50">
        <f t="shared" si="133"/>
        <v>8046</v>
      </c>
      <c r="C8068" s="913"/>
      <c r="D8068" s="913"/>
      <c r="E8068" s="913"/>
      <c r="F8068" s="55"/>
      <c r="L8068" s="372"/>
      <c r="M8068" s="372"/>
      <c r="S8068" s="378"/>
      <c r="T8068" s="372"/>
      <c r="U8068" s="372"/>
      <c r="V8068" s="372"/>
    </row>
    <row r="8069" spans="1:22">
      <c r="A8069" s="52"/>
      <c r="B8069" s="50">
        <f t="shared" si="133"/>
        <v>8047</v>
      </c>
      <c r="C8069" s="913"/>
      <c r="D8069" s="913"/>
      <c r="E8069" s="913"/>
      <c r="F8069" s="55"/>
      <c r="L8069" s="372"/>
      <c r="M8069" s="372"/>
      <c r="S8069" s="378"/>
      <c r="T8069" s="372"/>
      <c r="U8069" s="372"/>
      <c r="V8069" s="372"/>
    </row>
    <row r="8070" spans="1:22">
      <c r="A8070" s="52"/>
      <c r="B8070" s="50">
        <f t="shared" si="133"/>
        <v>8048</v>
      </c>
      <c r="C8070" s="913"/>
      <c r="D8070" s="913"/>
      <c r="E8070" s="913"/>
      <c r="F8070" s="55"/>
      <c r="L8070" s="372"/>
      <c r="M8070" s="372"/>
      <c r="S8070" s="378"/>
      <c r="T8070" s="372"/>
      <c r="U8070" s="372"/>
      <c r="V8070" s="372"/>
    </row>
    <row r="8071" spans="1:22">
      <c r="A8071" s="52"/>
      <c r="B8071" s="50">
        <f t="shared" si="133"/>
        <v>8049</v>
      </c>
      <c r="C8071" s="913"/>
      <c r="D8071" s="913"/>
      <c r="E8071" s="913"/>
      <c r="F8071" s="55"/>
      <c r="L8071" s="372"/>
      <c r="M8071" s="372"/>
      <c r="S8071" s="378"/>
      <c r="T8071" s="372"/>
      <c r="U8071" s="372"/>
      <c r="V8071" s="372"/>
    </row>
    <row r="8072" spans="1:22">
      <c r="A8072" s="52"/>
      <c r="B8072" s="50">
        <f t="shared" si="133"/>
        <v>8050</v>
      </c>
      <c r="C8072" s="913"/>
      <c r="D8072" s="913"/>
      <c r="E8072" s="913"/>
      <c r="F8072" s="55"/>
      <c r="L8072" s="372"/>
      <c r="M8072" s="372"/>
      <c r="S8072" s="378"/>
      <c r="T8072" s="372"/>
      <c r="U8072" s="372"/>
      <c r="V8072" s="372"/>
    </row>
    <row r="8073" spans="1:22">
      <c r="A8073" s="52"/>
      <c r="B8073" s="50">
        <f t="shared" si="133"/>
        <v>8051</v>
      </c>
      <c r="C8073" s="913"/>
      <c r="D8073" s="913"/>
      <c r="E8073" s="913"/>
      <c r="F8073" s="55"/>
      <c r="L8073" s="372"/>
      <c r="M8073" s="372"/>
      <c r="S8073" s="378"/>
      <c r="T8073" s="372"/>
      <c r="U8073" s="372"/>
      <c r="V8073" s="372"/>
    </row>
    <row r="8074" spans="1:22">
      <c r="A8074" s="52"/>
      <c r="B8074" s="50">
        <f t="shared" si="133"/>
        <v>8052</v>
      </c>
      <c r="C8074" s="913"/>
      <c r="D8074" s="913"/>
      <c r="E8074" s="913"/>
      <c r="F8074" s="55"/>
      <c r="L8074" s="372"/>
      <c r="M8074" s="372"/>
      <c r="S8074" s="378"/>
      <c r="T8074" s="372"/>
      <c r="U8074" s="372"/>
      <c r="V8074" s="372"/>
    </row>
    <row r="8075" spans="1:22">
      <c r="A8075" s="52"/>
      <c r="B8075" s="50">
        <f t="shared" si="133"/>
        <v>8053</v>
      </c>
      <c r="C8075" s="913"/>
      <c r="D8075" s="913"/>
      <c r="E8075" s="913"/>
      <c r="F8075" s="55"/>
      <c r="L8075" s="372"/>
      <c r="M8075" s="372"/>
      <c r="S8075" s="378"/>
      <c r="T8075" s="372"/>
      <c r="U8075" s="372"/>
      <c r="V8075" s="372"/>
    </row>
    <row r="8076" spans="1:22">
      <c r="A8076" s="52"/>
      <c r="B8076" s="50">
        <f t="shared" si="133"/>
        <v>8054</v>
      </c>
      <c r="C8076" s="913"/>
      <c r="D8076" s="913"/>
      <c r="E8076" s="913"/>
      <c r="F8076" s="55"/>
      <c r="L8076" s="372"/>
      <c r="M8076" s="372"/>
      <c r="S8076" s="378"/>
      <c r="T8076" s="372"/>
      <c r="U8076" s="372"/>
      <c r="V8076" s="372"/>
    </row>
    <row r="8077" spans="1:22">
      <c r="A8077" s="52"/>
      <c r="B8077" s="50">
        <f t="shared" si="133"/>
        <v>8055</v>
      </c>
      <c r="C8077" s="913"/>
      <c r="D8077" s="913"/>
      <c r="E8077" s="913"/>
      <c r="F8077" s="55"/>
      <c r="L8077" s="372"/>
      <c r="M8077" s="372"/>
      <c r="S8077" s="378"/>
      <c r="T8077" s="372"/>
      <c r="U8077" s="372"/>
      <c r="V8077" s="372"/>
    </row>
    <row r="8078" spans="1:22">
      <c r="A8078" s="52"/>
      <c r="B8078" s="50">
        <f t="shared" si="133"/>
        <v>8056</v>
      </c>
      <c r="C8078" s="913"/>
      <c r="D8078" s="913"/>
      <c r="E8078" s="913"/>
      <c r="F8078" s="55"/>
      <c r="L8078" s="372"/>
      <c r="M8078" s="372"/>
      <c r="S8078" s="378"/>
      <c r="T8078" s="372"/>
      <c r="U8078" s="372"/>
      <c r="V8078" s="372"/>
    </row>
    <row r="8079" spans="1:22">
      <c r="A8079" s="52"/>
      <c r="B8079" s="50">
        <f t="shared" si="133"/>
        <v>8057</v>
      </c>
      <c r="C8079" s="913"/>
      <c r="D8079" s="913"/>
      <c r="E8079" s="913"/>
      <c r="F8079" s="55"/>
      <c r="L8079" s="372"/>
      <c r="M8079" s="372"/>
      <c r="S8079" s="378"/>
      <c r="T8079" s="372"/>
      <c r="U8079" s="372"/>
      <c r="V8079" s="372"/>
    </row>
    <row r="8080" spans="1:22">
      <c r="A8080" s="52"/>
      <c r="B8080" s="50">
        <f t="shared" si="133"/>
        <v>8058</v>
      </c>
      <c r="C8080" s="913"/>
      <c r="D8080" s="913"/>
      <c r="E8080" s="913"/>
      <c r="F8080" s="55"/>
      <c r="L8080" s="372"/>
      <c r="M8080" s="372"/>
      <c r="S8080" s="378"/>
      <c r="T8080" s="372"/>
      <c r="U8080" s="372"/>
      <c r="V8080" s="372"/>
    </row>
    <row r="8081" spans="1:22">
      <c r="A8081" s="52"/>
      <c r="B8081" s="50">
        <f t="shared" si="133"/>
        <v>8059</v>
      </c>
      <c r="C8081" s="913"/>
      <c r="D8081" s="913"/>
      <c r="E8081" s="913"/>
      <c r="F8081" s="55"/>
      <c r="L8081" s="372"/>
      <c r="M8081" s="372"/>
      <c r="S8081" s="378"/>
      <c r="T8081" s="372"/>
      <c r="U8081" s="372"/>
      <c r="V8081" s="372"/>
    </row>
    <row r="8082" spans="1:22">
      <c r="A8082" s="52"/>
      <c r="B8082" s="50">
        <f t="shared" si="133"/>
        <v>8060</v>
      </c>
      <c r="C8082" s="913"/>
      <c r="D8082" s="913"/>
      <c r="E8082" s="913"/>
      <c r="F8082" s="55"/>
      <c r="L8082" s="372"/>
      <c r="M8082" s="372"/>
      <c r="S8082" s="378"/>
      <c r="T8082" s="372"/>
      <c r="U8082" s="372"/>
      <c r="V8082" s="372"/>
    </row>
    <row r="8083" spans="1:22">
      <c r="A8083" s="52"/>
      <c r="B8083" s="50">
        <f t="shared" si="133"/>
        <v>8061</v>
      </c>
      <c r="C8083" s="913"/>
      <c r="D8083" s="913"/>
      <c r="E8083" s="913"/>
      <c r="F8083" s="55"/>
      <c r="L8083" s="372"/>
      <c r="M8083" s="372"/>
      <c r="S8083" s="378"/>
      <c r="T8083" s="372"/>
      <c r="U8083" s="372"/>
      <c r="V8083" s="372"/>
    </row>
    <row r="8084" spans="1:22">
      <c r="A8084" s="52"/>
      <c r="B8084" s="50">
        <f t="shared" si="133"/>
        <v>8062</v>
      </c>
      <c r="C8084" s="913"/>
      <c r="D8084" s="913"/>
      <c r="E8084" s="913"/>
      <c r="F8084" s="55"/>
      <c r="L8084" s="372"/>
      <c r="M8084" s="372"/>
      <c r="S8084" s="378"/>
      <c r="T8084" s="372"/>
      <c r="U8084" s="372"/>
      <c r="V8084" s="372"/>
    </row>
    <row r="8085" spans="1:22">
      <c r="A8085" s="52"/>
      <c r="B8085" s="50">
        <f t="shared" si="133"/>
        <v>8063</v>
      </c>
      <c r="C8085" s="913"/>
      <c r="D8085" s="913"/>
      <c r="E8085" s="913"/>
      <c r="F8085" s="55"/>
      <c r="L8085" s="372"/>
      <c r="M8085" s="372"/>
      <c r="S8085" s="378"/>
      <c r="T8085" s="372"/>
      <c r="U8085" s="372"/>
      <c r="V8085" s="372"/>
    </row>
    <row r="8086" spans="1:22">
      <c r="A8086" s="52"/>
      <c r="B8086" s="50">
        <f t="shared" si="133"/>
        <v>8064</v>
      </c>
      <c r="C8086" s="913"/>
      <c r="D8086" s="913"/>
      <c r="E8086" s="913"/>
      <c r="F8086" s="55"/>
      <c r="L8086" s="372"/>
      <c r="M8086" s="372"/>
      <c r="S8086" s="378"/>
      <c r="T8086" s="372"/>
      <c r="U8086" s="372"/>
      <c r="V8086" s="372"/>
    </row>
    <row r="8087" spans="1:22">
      <c r="A8087" s="52"/>
      <c r="B8087" s="50">
        <f t="shared" si="133"/>
        <v>8065</v>
      </c>
      <c r="C8087" s="913"/>
      <c r="D8087" s="913"/>
      <c r="E8087" s="913"/>
      <c r="F8087" s="55"/>
      <c r="L8087" s="372"/>
      <c r="M8087" s="372"/>
      <c r="S8087" s="378"/>
      <c r="T8087" s="372"/>
      <c r="U8087" s="372"/>
      <c r="V8087" s="372"/>
    </row>
    <row r="8088" spans="1:22">
      <c r="A8088" s="52"/>
      <c r="B8088" s="50">
        <f t="shared" si="133"/>
        <v>8066</v>
      </c>
      <c r="C8088" s="913"/>
      <c r="D8088" s="913"/>
      <c r="E8088" s="913"/>
      <c r="F8088" s="55"/>
      <c r="L8088" s="372"/>
      <c r="M8088" s="372"/>
      <c r="S8088" s="378"/>
      <c r="T8088" s="372"/>
      <c r="U8088" s="372"/>
      <c r="V8088" s="372"/>
    </row>
    <row r="8089" spans="1:22">
      <c r="A8089" s="52"/>
      <c r="B8089" s="50">
        <f t="shared" ref="B8089:B8152" si="134">B8088+1</f>
        <v>8067</v>
      </c>
      <c r="C8089" s="913"/>
      <c r="D8089" s="913"/>
      <c r="E8089" s="913"/>
      <c r="F8089" s="55"/>
      <c r="L8089" s="372"/>
      <c r="M8089" s="372"/>
      <c r="S8089" s="378"/>
      <c r="T8089" s="372"/>
      <c r="U8089" s="372"/>
      <c r="V8089" s="372"/>
    </row>
    <row r="8090" spans="1:22">
      <c r="A8090" s="52"/>
      <c r="B8090" s="50">
        <f t="shared" si="134"/>
        <v>8068</v>
      </c>
      <c r="C8090" s="913"/>
      <c r="D8090" s="913"/>
      <c r="E8090" s="913"/>
      <c r="F8090" s="55"/>
      <c r="L8090" s="372"/>
      <c r="M8090" s="372"/>
      <c r="S8090" s="378"/>
      <c r="T8090" s="372"/>
      <c r="U8090" s="372"/>
      <c r="V8090" s="372"/>
    </row>
    <row r="8091" spans="1:22">
      <c r="A8091" s="52"/>
      <c r="B8091" s="50">
        <f t="shared" si="134"/>
        <v>8069</v>
      </c>
      <c r="C8091" s="913"/>
      <c r="D8091" s="913"/>
      <c r="E8091" s="913"/>
      <c r="F8091" s="55"/>
      <c r="L8091" s="372"/>
      <c r="M8091" s="372"/>
      <c r="S8091" s="378"/>
      <c r="T8091" s="372"/>
      <c r="U8091" s="372"/>
      <c r="V8091" s="372"/>
    </row>
    <row r="8092" spans="1:22">
      <c r="A8092" s="52"/>
      <c r="B8092" s="50">
        <f t="shared" si="134"/>
        <v>8070</v>
      </c>
      <c r="C8092" s="913"/>
      <c r="D8092" s="913"/>
      <c r="E8092" s="913"/>
      <c r="F8092" s="55"/>
      <c r="L8092" s="372"/>
      <c r="M8092" s="372"/>
      <c r="S8092" s="378"/>
      <c r="T8092" s="372"/>
      <c r="U8092" s="372"/>
      <c r="V8092" s="372"/>
    </row>
    <row r="8093" spans="1:22">
      <c r="A8093" s="52"/>
      <c r="B8093" s="50">
        <f t="shared" si="134"/>
        <v>8071</v>
      </c>
      <c r="C8093" s="913"/>
      <c r="D8093" s="913"/>
      <c r="E8093" s="913"/>
      <c r="F8093" s="55"/>
      <c r="L8093" s="372"/>
      <c r="M8093" s="372"/>
      <c r="S8093" s="378"/>
      <c r="T8093" s="372"/>
      <c r="U8093" s="372"/>
      <c r="V8093" s="372"/>
    </row>
    <row r="8094" spans="1:22">
      <c r="A8094" s="52"/>
      <c r="B8094" s="50">
        <f t="shared" si="134"/>
        <v>8072</v>
      </c>
      <c r="C8094" s="913"/>
      <c r="D8094" s="913"/>
      <c r="E8094" s="913"/>
      <c r="F8094" s="55"/>
      <c r="L8094" s="372"/>
      <c r="M8094" s="372"/>
      <c r="S8094" s="378"/>
      <c r="T8094" s="372"/>
      <c r="U8094" s="372"/>
      <c r="V8094" s="372"/>
    </row>
    <row r="8095" spans="1:22">
      <c r="A8095" s="52"/>
      <c r="B8095" s="50">
        <f t="shared" si="134"/>
        <v>8073</v>
      </c>
      <c r="C8095" s="913"/>
      <c r="D8095" s="913"/>
      <c r="E8095" s="913"/>
      <c r="F8095" s="55"/>
      <c r="L8095" s="372"/>
      <c r="M8095" s="372"/>
      <c r="S8095" s="378"/>
      <c r="T8095" s="372"/>
      <c r="U8095" s="372"/>
      <c r="V8095" s="372"/>
    </row>
    <row r="8096" spans="1:22">
      <c r="A8096" s="52"/>
      <c r="B8096" s="50">
        <f t="shared" si="134"/>
        <v>8074</v>
      </c>
      <c r="C8096" s="913"/>
      <c r="D8096" s="913"/>
      <c r="E8096" s="913"/>
      <c r="F8096" s="55"/>
      <c r="L8096" s="372"/>
      <c r="M8096" s="372"/>
      <c r="S8096" s="378"/>
      <c r="T8096" s="372"/>
      <c r="U8096" s="372"/>
      <c r="V8096" s="372"/>
    </row>
    <row r="8097" spans="1:22">
      <c r="A8097" s="52"/>
      <c r="B8097" s="50">
        <f t="shared" si="134"/>
        <v>8075</v>
      </c>
      <c r="C8097" s="913"/>
      <c r="D8097" s="913"/>
      <c r="E8097" s="913"/>
      <c r="F8097" s="55"/>
      <c r="L8097" s="372"/>
      <c r="M8097" s="372"/>
      <c r="S8097" s="378"/>
      <c r="T8097" s="372"/>
      <c r="U8097" s="372"/>
      <c r="V8097" s="372"/>
    </row>
    <row r="8098" spans="1:22">
      <c r="A8098" s="52"/>
      <c r="B8098" s="50">
        <f t="shared" si="134"/>
        <v>8076</v>
      </c>
      <c r="C8098" s="913"/>
      <c r="D8098" s="913"/>
      <c r="E8098" s="913"/>
      <c r="F8098" s="55"/>
      <c r="L8098" s="372"/>
      <c r="M8098" s="372"/>
      <c r="S8098" s="378"/>
      <c r="T8098" s="372"/>
      <c r="U8098" s="372"/>
      <c r="V8098" s="372"/>
    </row>
    <row r="8099" spans="1:22">
      <c r="A8099" s="52"/>
      <c r="B8099" s="50">
        <f t="shared" si="134"/>
        <v>8077</v>
      </c>
      <c r="C8099" s="913"/>
      <c r="D8099" s="913"/>
      <c r="E8099" s="913"/>
      <c r="F8099" s="55"/>
      <c r="L8099" s="372"/>
      <c r="M8099" s="372"/>
      <c r="S8099" s="378"/>
      <c r="T8099" s="372"/>
      <c r="U8099" s="372"/>
      <c r="V8099" s="372"/>
    </row>
    <row r="8100" spans="1:22">
      <c r="A8100" s="52"/>
      <c r="B8100" s="50">
        <f t="shared" si="134"/>
        <v>8078</v>
      </c>
      <c r="C8100" s="913"/>
      <c r="D8100" s="913"/>
      <c r="E8100" s="913"/>
      <c r="F8100" s="55"/>
      <c r="L8100" s="372"/>
      <c r="M8100" s="372"/>
      <c r="S8100" s="378"/>
      <c r="T8100" s="372"/>
      <c r="U8100" s="372"/>
      <c r="V8100" s="372"/>
    </row>
    <row r="8101" spans="1:22">
      <c r="A8101" s="52"/>
      <c r="B8101" s="50">
        <f t="shared" si="134"/>
        <v>8079</v>
      </c>
      <c r="C8101" s="913"/>
      <c r="D8101" s="913"/>
      <c r="E8101" s="913"/>
      <c r="F8101" s="55"/>
      <c r="L8101" s="372"/>
      <c r="M8101" s="372"/>
      <c r="S8101" s="378"/>
      <c r="T8101" s="372"/>
      <c r="U8101" s="372"/>
      <c r="V8101" s="372"/>
    </row>
    <row r="8102" spans="1:22">
      <c r="A8102" s="52"/>
      <c r="B8102" s="50">
        <f t="shared" si="134"/>
        <v>8080</v>
      </c>
      <c r="C8102" s="913"/>
      <c r="D8102" s="913"/>
      <c r="E8102" s="913"/>
      <c r="F8102" s="55"/>
      <c r="L8102" s="372"/>
      <c r="M8102" s="372"/>
      <c r="S8102" s="378"/>
      <c r="T8102" s="372"/>
      <c r="U8102" s="372"/>
      <c r="V8102" s="372"/>
    </row>
    <row r="8103" spans="1:22">
      <c r="A8103" s="52"/>
      <c r="B8103" s="50">
        <f t="shared" si="134"/>
        <v>8081</v>
      </c>
      <c r="C8103" s="913"/>
      <c r="D8103" s="913"/>
      <c r="E8103" s="913"/>
      <c r="F8103" s="55"/>
      <c r="L8103" s="372"/>
      <c r="M8103" s="372"/>
      <c r="S8103" s="378"/>
      <c r="T8103" s="372"/>
      <c r="U8103" s="372"/>
      <c r="V8103" s="372"/>
    </row>
    <row r="8104" spans="1:22">
      <c r="A8104" s="52"/>
      <c r="B8104" s="50">
        <f t="shared" si="134"/>
        <v>8082</v>
      </c>
      <c r="C8104" s="913"/>
      <c r="D8104" s="913"/>
      <c r="E8104" s="913"/>
      <c r="F8104" s="55"/>
      <c r="L8104" s="372"/>
      <c r="M8104" s="372"/>
      <c r="S8104" s="378"/>
      <c r="T8104" s="372"/>
      <c r="U8104" s="372"/>
      <c r="V8104" s="372"/>
    </row>
    <row r="8105" spans="1:22">
      <c r="A8105" s="52"/>
      <c r="B8105" s="50">
        <f t="shared" si="134"/>
        <v>8083</v>
      </c>
      <c r="C8105" s="913"/>
      <c r="D8105" s="913"/>
      <c r="E8105" s="913"/>
      <c r="F8105" s="55"/>
      <c r="L8105" s="372"/>
      <c r="M8105" s="372"/>
      <c r="S8105" s="378"/>
      <c r="T8105" s="372"/>
      <c r="U8105" s="372"/>
      <c r="V8105" s="372"/>
    </row>
    <row r="8106" spans="1:22">
      <c r="A8106" s="52"/>
      <c r="B8106" s="50">
        <f t="shared" si="134"/>
        <v>8084</v>
      </c>
      <c r="C8106" s="913"/>
      <c r="D8106" s="913"/>
      <c r="E8106" s="913"/>
      <c r="F8106" s="55"/>
      <c r="L8106" s="372"/>
      <c r="M8106" s="372"/>
      <c r="S8106" s="378"/>
      <c r="T8106" s="372"/>
      <c r="U8106" s="372"/>
      <c r="V8106" s="372"/>
    </row>
    <row r="8107" spans="1:22">
      <c r="A8107" s="52"/>
      <c r="B8107" s="50">
        <f t="shared" si="134"/>
        <v>8085</v>
      </c>
      <c r="C8107" s="913"/>
      <c r="D8107" s="913"/>
      <c r="E8107" s="913"/>
      <c r="F8107" s="55"/>
      <c r="L8107" s="372"/>
      <c r="M8107" s="372"/>
      <c r="S8107" s="378"/>
      <c r="T8107" s="372"/>
      <c r="U8107" s="372"/>
      <c r="V8107" s="372"/>
    </row>
    <row r="8108" spans="1:22">
      <c r="A8108" s="52"/>
      <c r="B8108" s="50">
        <f t="shared" si="134"/>
        <v>8086</v>
      </c>
      <c r="C8108" s="913"/>
      <c r="D8108" s="913"/>
      <c r="E8108" s="913"/>
      <c r="F8108" s="55"/>
      <c r="L8108" s="372"/>
      <c r="M8108" s="372"/>
      <c r="S8108" s="378"/>
      <c r="T8108" s="372"/>
      <c r="U8108" s="372"/>
      <c r="V8108" s="372"/>
    </row>
    <row r="8109" spans="1:22">
      <c r="A8109" s="52"/>
      <c r="B8109" s="50">
        <f t="shared" si="134"/>
        <v>8087</v>
      </c>
      <c r="C8109" s="913"/>
      <c r="D8109" s="913"/>
      <c r="E8109" s="913"/>
      <c r="F8109" s="55"/>
      <c r="L8109" s="372"/>
      <c r="M8109" s="372"/>
      <c r="S8109" s="378"/>
      <c r="T8109" s="372"/>
      <c r="U8109" s="372"/>
      <c r="V8109" s="372"/>
    </row>
    <row r="8110" spans="1:22">
      <c r="A8110" s="52"/>
      <c r="B8110" s="50">
        <f t="shared" si="134"/>
        <v>8088</v>
      </c>
      <c r="C8110" s="913"/>
      <c r="D8110" s="913"/>
      <c r="E8110" s="913"/>
      <c r="F8110" s="55"/>
      <c r="L8110" s="372"/>
      <c r="M8110" s="372"/>
      <c r="S8110" s="378"/>
      <c r="T8110" s="372"/>
      <c r="U8110" s="372"/>
      <c r="V8110" s="372"/>
    </row>
    <row r="8111" spans="1:22">
      <c r="A8111" s="52"/>
      <c r="B8111" s="50">
        <f t="shared" si="134"/>
        <v>8089</v>
      </c>
      <c r="C8111" s="913"/>
      <c r="D8111" s="913"/>
      <c r="E8111" s="913"/>
      <c r="F8111" s="55"/>
      <c r="L8111" s="372"/>
      <c r="M8111" s="372"/>
      <c r="S8111" s="378"/>
      <c r="T8111" s="372"/>
      <c r="U8111" s="372"/>
      <c r="V8111" s="372"/>
    </row>
    <row r="8112" spans="1:22">
      <c r="A8112" s="52"/>
      <c r="B8112" s="50">
        <f t="shared" si="134"/>
        <v>8090</v>
      </c>
      <c r="C8112" s="913"/>
      <c r="D8112" s="913"/>
      <c r="E8112" s="913"/>
      <c r="F8112" s="55"/>
      <c r="L8112" s="372"/>
      <c r="M8112" s="372"/>
      <c r="S8112" s="378"/>
      <c r="T8112" s="372"/>
      <c r="U8112" s="372"/>
      <c r="V8112" s="372"/>
    </row>
    <row r="8113" spans="1:22">
      <c r="A8113" s="52"/>
      <c r="B8113" s="50">
        <f t="shared" si="134"/>
        <v>8091</v>
      </c>
      <c r="C8113" s="913"/>
      <c r="D8113" s="913"/>
      <c r="E8113" s="913"/>
      <c r="F8113" s="55"/>
      <c r="L8113" s="372"/>
      <c r="M8113" s="372"/>
      <c r="S8113" s="378"/>
      <c r="T8113" s="372"/>
      <c r="U8113" s="372"/>
      <c r="V8113" s="372"/>
    </row>
    <row r="8114" spans="1:22">
      <c r="A8114" s="52"/>
      <c r="B8114" s="50">
        <f t="shared" si="134"/>
        <v>8092</v>
      </c>
      <c r="C8114" s="913"/>
      <c r="D8114" s="913"/>
      <c r="E8114" s="913"/>
      <c r="F8114" s="55"/>
      <c r="L8114" s="372"/>
      <c r="M8114" s="372"/>
      <c r="S8114" s="378"/>
      <c r="T8114" s="372"/>
      <c r="U8114" s="372"/>
      <c r="V8114" s="372"/>
    </row>
    <row r="8115" spans="1:22">
      <c r="A8115" s="52"/>
      <c r="B8115" s="50">
        <f t="shared" si="134"/>
        <v>8093</v>
      </c>
      <c r="C8115" s="913"/>
      <c r="D8115" s="913"/>
      <c r="E8115" s="913"/>
      <c r="F8115" s="55"/>
      <c r="L8115" s="372"/>
      <c r="M8115" s="372"/>
      <c r="S8115" s="378"/>
      <c r="T8115" s="372"/>
      <c r="U8115" s="372"/>
      <c r="V8115" s="372"/>
    </row>
    <row r="8116" spans="1:22">
      <c r="A8116" s="52"/>
      <c r="B8116" s="50">
        <f t="shared" si="134"/>
        <v>8094</v>
      </c>
      <c r="C8116" s="913"/>
      <c r="D8116" s="913"/>
      <c r="E8116" s="913"/>
      <c r="F8116" s="55"/>
      <c r="L8116" s="372"/>
      <c r="M8116" s="372"/>
      <c r="S8116" s="378"/>
      <c r="T8116" s="372"/>
      <c r="U8116" s="372"/>
      <c r="V8116" s="372"/>
    </row>
    <row r="8117" spans="1:22">
      <c r="A8117" s="52"/>
      <c r="B8117" s="50">
        <f t="shared" si="134"/>
        <v>8095</v>
      </c>
      <c r="C8117" s="913"/>
      <c r="D8117" s="913"/>
      <c r="E8117" s="913"/>
      <c r="F8117" s="55"/>
      <c r="L8117" s="372"/>
      <c r="M8117" s="372"/>
      <c r="S8117" s="378"/>
      <c r="T8117" s="372"/>
      <c r="U8117" s="372"/>
      <c r="V8117" s="372"/>
    </row>
    <row r="8118" spans="1:22">
      <c r="A8118" s="52"/>
      <c r="B8118" s="50">
        <f t="shared" si="134"/>
        <v>8096</v>
      </c>
      <c r="C8118" s="913"/>
      <c r="D8118" s="913"/>
      <c r="E8118" s="913"/>
      <c r="F8118" s="55"/>
      <c r="L8118" s="372"/>
      <c r="M8118" s="372"/>
      <c r="S8118" s="378"/>
      <c r="T8118" s="372"/>
      <c r="U8118" s="372"/>
      <c r="V8118" s="372"/>
    </row>
    <row r="8119" spans="1:22">
      <c r="A8119" s="52"/>
      <c r="B8119" s="50">
        <f t="shared" si="134"/>
        <v>8097</v>
      </c>
      <c r="C8119" s="913"/>
      <c r="D8119" s="913"/>
      <c r="E8119" s="913"/>
      <c r="F8119" s="55"/>
      <c r="L8119" s="372"/>
      <c r="M8119" s="372"/>
      <c r="S8119" s="378"/>
      <c r="T8119" s="372"/>
      <c r="U8119" s="372"/>
      <c r="V8119" s="372"/>
    </row>
    <row r="8120" spans="1:22">
      <c r="A8120" s="52"/>
      <c r="B8120" s="50">
        <f t="shared" si="134"/>
        <v>8098</v>
      </c>
      <c r="C8120" s="913"/>
      <c r="D8120" s="913"/>
      <c r="E8120" s="913"/>
      <c r="F8120" s="55"/>
      <c r="L8120" s="372"/>
      <c r="M8120" s="372"/>
      <c r="S8120" s="378"/>
      <c r="T8120" s="372"/>
      <c r="U8120" s="372"/>
      <c r="V8120" s="372"/>
    </row>
    <row r="8121" spans="1:22">
      <c r="A8121" s="52"/>
      <c r="B8121" s="50">
        <f t="shared" si="134"/>
        <v>8099</v>
      </c>
      <c r="C8121" s="913"/>
      <c r="D8121" s="913"/>
      <c r="E8121" s="913"/>
      <c r="F8121" s="55"/>
      <c r="L8121" s="372"/>
      <c r="M8121" s="372"/>
      <c r="S8121" s="378"/>
      <c r="T8121" s="372"/>
      <c r="U8121" s="372"/>
      <c r="V8121" s="372"/>
    </row>
    <row r="8122" spans="1:22">
      <c r="A8122" s="52"/>
      <c r="B8122" s="50">
        <f t="shared" si="134"/>
        <v>8100</v>
      </c>
      <c r="C8122" s="913"/>
      <c r="D8122" s="913"/>
      <c r="E8122" s="913"/>
      <c r="F8122" s="55"/>
      <c r="L8122" s="372"/>
      <c r="M8122" s="372"/>
      <c r="S8122" s="378"/>
      <c r="T8122" s="372"/>
      <c r="U8122" s="372"/>
      <c r="V8122" s="372"/>
    </row>
    <row r="8123" spans="1:22">
      <c r="A8123" s="52"/>
      <c r="B8123" s="50">
        <f t="shared" si="134"/>
        <v>8101</v>
      </c>
      <c r="C8123" s="913"/>
      <c r="D8123" s="913"/>
      <c r="E8123" s="913"/>
      <c r="F8123" s="55"/>
      <c r="L8123" s="372"/>
      <c r="M8123" s="372"/>
      <c r="S8123" s="378"/>
      <c r="T8123" s="372"/>
      <c r="U8123" s="372"/>
      <c r="V8123" s="372"/>
    </row>
    <row r="8124" spans="1:22">
      <c r="A8124" s="52"/>
      <c r="B8124" s="50">
        <f t="shared" si="134"/>
        <v>8102</v>
      </c>
      <c r="C8124" s="913"/>
      <c r="D8124" s="913"/>
      <c r="E8124" s="913"/>
      <c r="F8124" s="55"/>
      <c r="L8124" s="372"/>
      <c r="M8124" s="372"/>
      <c r="S8124" s="378"/>
      <c r="T8124" s="372"/>
      <c r="U8124" s="372"/>
      <c r="V8124" s="372"/>
    </row>
    <row r="8125" spans="1:22">
      <c r="A8125" s="52"/>
      <c r="B8125" s="50">
        <f t="shared" si="134"/>
        <v>8103</v>
      </c>
      <c r="C8125" s="913"/>
      <c r="D8125" s="913"/>
      <c r="E8125" s="913"/>
      <c r="F8125" s="55"/>
      <c r="L8125" s="372"/>
      <c r="M8125" s="372"/>
      <c r="S8125" s="378"/>
      <c r="T8125" s="372"/>
      <c r="U8125" s="372"/>
      <c r="V8125" s="372"/>
    </row>
    <row r="8126" spans="1:22">
      <c r="A8126" s="52"/>
      <c r="B8126" s="50">
        <f t="shared" si="134"/>
        <v>8104</v>
      </c>
      <c r="C8126" s="913"/>
      <c r="D8126" s="913"/>
      <c r="E8126" s="913"/>
      <c r="F8126" s="55"/>
      <c r="L8126" s="372"/>
      <c r="M8126" s="372"/>
      <c r="S8126" s="378"/>
      <c r="T8126" s="372"/>
      <c r="U8126" s="372"/>
      <c r="V8126" s="372"/>
    </row>
    <row r="8127" spans="1:22">
      <c r="A8127" s="52"/>
      <c r="B8127" s="50">
        <f t="shared" si="134"/>
        <v>8105</v>
      </c>
      <c r="C8127" s="913"/>
      <c r="D8127" s="913"/>
      <c r="E8127" s="913"/>
      <c r="F8127" s="55"/>
      <c r="L8127" s="372"/>
      <c r="M8127" s="372"/>
      <c r="S8127" s="378"/>
      <c r="T8127" s="372"/>
      <c r="U8127" s="372"/>
      <c r="V8127" s="372"/>
    </row>
    <row r="8128" spans="1:22">
      <c r="A8128" s="52"/>
      <c r="B8128" s="50">
        <f t="shared" si="134"/>
        <v>8106</v>
      </c>
      <c r="C8128" s="913"/>
      <c r="D8128" s="913"/>
      <c r="E8128" s="913"/>
      <c r="F8128" s="55"/>
      <c r="L8128" s="372"/>
      <c r="M8128" s="372"/>
      <c r="S8128" s="378"/>
      <c r="T8128" s="372"/>
      <c r="U8128" s="372"/>
      <c r="V8128" s="372"/>
    </row>
    <row r="8129" spans="1:22">
      <c r="A8129" s="52"/>
      <c r="B8129" s="50">
        <f t="shared" si="134"/>
        <v>8107</v>
      </c>
      <c r="C8129" s="913"/>
      <c r="D8129" s="913"/>
      <c r="E8129" s="913"/>
      <c r="F8129" s="55"/>
      <c r="L8129" s="372"/>
      <c r="M8129" s="372"/>
      <c r="S8129" s="378"/>
      <c r="T8129" s="372"/>
      <c r="U8129" s="372"/>
      <c r="V8129" s="372"/>
    </row>
    <row r="8130" spans="1:22">
      <c r="A8130" s="52"/>
      <c r="B8130" s="50">
        <f t="shared" si="134"/>
        <v>8108</v>
      </c>
      <c r="C8130" s="913"/>
      <c r="D8130" s="913"/>
      <c r="E8130" s="913"/>
      <c r="F8130" s="55"/>
      <c r="L8130" s="372"/>
      <c r="M8130" s="372"/>
      <c r="S8130" s="378"/>
      <c r="T8130" s="372"/>
      <c r="U8130" s="372"/>
      <c r="V8130" s="372"/>
    </row>
    <row r="8131" spans="1:22">
      <c r="A8131" s="52"/>
      <c r="B8131" s="50">
        <f t="shared" si="134"/>
        <v>8109</v>
      </c>
      <c r="C8131" s="913"/>
      <c r="D8131" s="913"/>
      <c r="E8131" s="913"/>
      <c r="F8131" s="55"/>
      <c r="L8131" s="372"/>
      <c r="M8131" s="372"/>
      <c r="S8131" s="378"/>
      <c r="T8131" s="372"/>
      <c r="U8131" s="372"/>
      <c r="V8131" s="372"/>
    </row>
    <row r="8132" spans="1:22">
      <c r="A8132" s="52"/>
      <c r="B8132" s="50">
        <f t="shared" si="134"/>
        <v>8110</v>
      </c>
      <c r="C8132" s="913"/>
      <c r="D8132" s="913"/>
      <c r="E8132" s="913"/>
      <c r="F8132" s="55"/>
      <c r="L8132" s="372"/>
      <c r="M8132" s="372"/>
      <c r="S8132" s="378"/>
      <c r="T8132" s="372"/>
      <c r="U8132" s="372"/>
      <c r="V8132" s="372"/>
    </row>
    <row r="8133" spans="1:22">
      <c r="A8133" s="52"/>
      <c r="B8133" s="50">
        <f t="shared" si="134"/>
        <v>8111</v>
      </c>
      <c r="C8133" s="913"/>
      <c r="D8133" s="913"/>
      <c r="E8133" s="913"/>
      <c r="F8133" s="55"/>
      <c r="L8133" s="372"/>
      <c r="M8133" s="372"/>
      <c r="S8133" s="378"/>
      <c r="T8133" s="372"/>
      <c r="U8133" s="372"/>
      <c r="V8133" s="372"/>
    </row>
    <row r="8134" spans="1:22">
      <c r="A8134" s="52"/>
      <c r="B8134" s="50">
        <f t="shared" si="134"/>
        <v>8112</v>
      </c>
      <c r="C8134" s="913"/>
      <c r="D8134" s="913"/>
      <c r="E8134" s="913"/>
      <c r="F8134" s="55"/>
      <c r="L8134" s="372"/>
      <c r="M8134" s="372"/>
      <c r="S8134" s="378"/>
      <c r="T8134" s="372"/>
      <c r="U8134" s="372"/>
      <c r="V8134" s="372"/>
    </row>
    <row r="8135" spans="1:22">
      <c r="A8135" s="52"/>
      <c r="B8135" s="50">
        <f t="shared" si="134"/>
        <v>8113</v>
      </c>
      <c r="C8135" s="913"/>
      <c r="D8135" s="913"/>
      <c r="E8135" s="913"/>
      <c r="F8135" s="55"/>
      <c r="L8135" s="372"/>
      <c r="M8135" s="372"/>
      <c r="S8135" s="378"/>
      <c r="T8135" s="372"/>
      <c r="U8135" s="372"/>
      <c r="V8135" s="372"/>
    </row>
    <row r="8136" spans="1:22">
      <c r="A8136" s="52"/>
      <c r="B8136" s="50">
        <f t="shared" si="134"/>
        <v>8114</v>
      </c>
      <c r="C8136" s="913"/>
      <c r="D8136" s="913"/>
      <c r="E8136" s="913"/>
      <c r="F8136" s="55"/>
      <c r="L8136" s="372"/>
      <c r="M8136" s="372"/>
      <c r="S8136" s="378"/>
      <c r="T8136" s="372"/>
      <c r="U8136" s="372"/>
      <c r="V8136" s="372"/>
    </row>
    <row r="8137" spans="1:22">
      <c r="A8137" s="52"/>
      <c r="B8137" s="50">
        <f t="shared" si="134"/>
        <v>8115</v>
      </c>
      <c r="C8137" s="913"/>
      <c r="D8137" s="913"/>
      <c r="E8137" s="913"/>
      <c r="F8137" s="55"/>
      <c r="L8137" s="372"/>
      <c r="M8137" s="372"/>
      <c r="S8137" s="378"/>
      <c r="T8137" s="372"/>
      <c r="U8137" s="372"/>
      <c r="V8137" s="372"/>
    </row>
    <row r="8138" spans="1:22">
      <c r="A8138" s="52"/>
      <c r="B8138" s="50">
        <f t="shared" si="134"/>
        <v>8116</v>
      </c>
      <c r="C8138" s="913"/>
      <c r="D8138" s="913"/>
      <c r="E8138" s="913"/>
      <c r="F8138" s="55"/>
      <c r="L8138" s="372"/>
      <c r="M8138" s="372"/>
      <c r="S8138" s="378"/>
      <c r="T8138" s="372"/>
      <c r="U8138" s="372"/>
      <c r="V8138" s="372"/>
    </row>
    <row r="8139" spans="1:22">
      <c r="A8139" s="52"/>
      <c r="B8139" s="50">
        <f t="shared" si="134"/>
        <v>8117</v>
      </c>
      <c r="C8139" s="913"/>
      <c r="D8139" s="913"/>
      <c r="E8139" s="913"/>
      <c r="F8139" s="55"/>
      <c r="L8139" s="372"/>
      <c r="M8139" s="372"/>
      <c r="S8139" s="378"/>
      <c r="T8139" s="372"/>
      <c r="U8139" s="372"/>
      <c r="V8139" s="372"/>
    </row>
    <row r="8140" spans="1:22">
      <c r="A8140" s="52"/>
      <c r="B8140" s="50">
        <f t="shared" si="134"/>
        <v>8118</v>
      </c>
      <c r="C8140" s="913"/>
      <c r="D8140" s="913"/>
      <c r="E8140" s="913"/>
      <c r="F8140" s="55"/>
      <c r="L8140" s="372"/>
      <c r="M8140" s="372"/>
      <c r="S8140" s="378"/>
      <c r="T8140" s="372"/>
      <c r="U8140" s="372"/>
      <c r="V8140" s="372"/>
    </row>
    <row r="8141" spans="1:22">
      <c r="A8141" s="52"/>
      <c r="B8141" s="50">
        <f t="shared" si="134"/>
        <v>8119</v>
      </c>
      <c r="C8141" s="913"/>
      <c r="D8141" s="913"/>
      <c r="E8141" s="913"/>
      <c r="F8141" s="55"/>
      <c r="L8141" s="372"/>
      <c r="M8141" s="372"/>
      <c r="S8141" s="378"/>
      <c r="T8141" s="372"/>
      <c r="U8141" s="372"/>
      <c r="V8141" s="372"/>
    </row>
    <row r="8142" spans="1:22">
      <c r="A8142" s="52"/>
      <c r="B8142" s="50">
        <f t="shared" si="134"/>
        <v>8120</v>
      </c>
      <c r="C8142" s="913"/>
      <c r="D8142" s="913"/>
      <c r="E8142" s="913"/>
      <c r="F8142" s="55"/>
      <c r="L8142" s="372"/>
      <c r="M8142" s="372"/>
      <c r="S8142" s="378"/>
      <c r="T8142" s="372"/>
      <c r="U8142" s="372"/>
      <c r="V8142" s="372"/>
    </row>
    <row r="8143" spans="1:22">
      <c r="A8143" s="52"/>
      <c r="B8143" s="50">
        <f t="shared" si="134"/>
        <v>8121</v>
      </c>
      <c r="C8143" s="913"/>
      <c r="D8143" s="913"/>
      <c r="E8143" s="913"/>
      <c r="F8143" s="55"/>
      <c r="L8143" s="372"/>
      <c r="M8143" s="372"/>
      <c r="S8143" s="378"/>
      <c r="T8143" s="372"/>
      <c r="U8143" s="372"/>
      <c r="V8143" s="372"/>
    </row>
    <row r="8144" spans="1:22">
      <c r="A8144" s="52"/>
      <c r="B8144" s="50">
        <f t="shared" si="134"/>
        <v>8122</v>
      </c>
      <c r="C8144" s="913"/>
      <c r="D8144" s="913"/>
      <c r="E8144" s="913"/>
      <c r="F8144" s="55"/>
      <c r="L8144" s="372"/>
      <c r="M8144" s="372"/>
      <c r="S8144" s="378"/>
      <c r="T8144" s="372"/>
      <c r="U8144" s="372"/>
      <c r="V8144" s="372"/>
    </row>
    <row r="8145" spans="1:22">
      <c r="A8145" s="52"/>
      <c r="B8145" s="50">
        <f t="shared" si="134"/>
        <v>8123</v>
      </c>
      <c r="C8145" s="913"/>
      <c r="D8145" s="913"/>
      <c r="E8145" s="913"/>
      <c r="F8145" s="55"/>
      <c r="L8145" s="372"/>
      <c r="M8145" s="372"/>
      <c r="S8145" s="378"/>
      <c r="T8145" s="372"/>
      <c r="U8145" s="372"/>
      <c r="V8145" s="372"/>
    </row>
    <row r="8146" spans="1:22">
      <c r="A8146" s="52"/>
      <c r="B8146" s="50">
        <f t="shared" si="134"/>
        <v>8124</v>
      </c>
      <c r="C8146" s="913"/>
      <c r="D8146" s="913"/>
      <c r="E8146" s="913"/>
      <c r="F8146" s="55"/>
      <c r="L8146" s="372"/>
      <c r="M8146" s="372"/>
      <c r="S8146" s="378"/>
      <c r="T8146" s="372"/>
      <c r="U8146" s="372"/>
      <c r="V8146" s="372"/>
    </row>
    <row r="8147" spans="1:22">
      <c r="A8147" s="52"/>
      <c r="B8147" s="50">
        <f t="shared" si="134"/>
        <v>8125</v>
      </c>
      <c r="C8147" s="913"/>
      <c r="D8147" s="913"/>
      <c r="E8147" s="913"/>
      <c r="F8147" s="55"/>
      <c r="L8147" s="372"/>
      <c r="M8147" s="372"/>
      <c r="S8147" s="378"/>
      <c r="T8147" s="372"/>
      <c r="U8147" s="372"/>
      <c r="V8147" s="372"/>
    </row>
    <row r="8148" spans="1:22">
      <c r="A8148" s="52"/>
      <c r="B8148" s="50">
        <f t="shared" si="134"/>
        <v>8126</v>
      </c>
      <c r="C8148" s="913"/>
      <c r="D8148" s="913"/>
      <c r="E8148" s="913"/>
      <c r="F8148" s="55"/>
      <c r="L8148" s="372"/>
      <c r="M8148" s="372"/>
      <c r="S8148" s="378"/>
      <c r="T8148" s="372"/>
      <c r="U8148" s="372"/>
      <c r="V8148" s="372"/>
    </row>
    <row r="8149" spans="1:22">
      <c r="A8149" s="52"/>
      <c r="B8149" s="50">
        <f t="shared" si="134"/>
        <v>8127</v>
      </c>
      <c r="C8149" s="913"/>
      <c r="D8149" s="913"/>
      <c r="E8149" s="913"/>
      <c r="F8149" s="55"/>
      <c r="L8149" s="372"/>
      <c r="M8149" s="372"/>
      <c r="S8149" s="378"/>
      <c r="T8149" s="372"/>
      <c r="U8149" s="372"/>
      <c r="V8149" s="372"/>
    </row>
    <row r="8150" spans="1:22">
      <c r="A8150" s="52"/>
      <c r="B8150" s="50">
        <f t="shared" si="134"/>
        <v>8128</v>
      </c>
      <c r="C8150" s="913"/>
      <c r="D8150" s="913"/>
      <c r="E8150" s="913"/>
      <c r="F8150" s="55"/>
      <c r="L8150" s="372"/>
      <c r="M8150" s="372"/>
      <c r="S8150" s="378"/>
      <c r="T8150" s="372"/>
      <c r="U8150" s="372"/>
      <c r="V8150" s="372"/>
    </row>
    <row r="8151" spans="1:22">
      <c r="A8151" s="52"/>
      <c r="B8151" s="50">
        <f t="shared" si="134"/>
        <v>8129</v>
      </c>
      <c r="C8151" s="913"/>
      <c r="D8151" s="913"/>
      <c r="E8151" s="913"/>
      <c r="F8151" s="55"/>
      <c r="L8151" s="372"/>
      <c r="M8151" s="372"/>
      <c r="S8151" s="378"/>
      <c r="T8151" s="372"/>
      <c r="U8151" s="372"/>
      <c r="V8151" s="372"/>
    </row>
    <row r="8152" spans="1:22">
      <c r="A8152" s="52"/>
      <c r="B8152" s="50">
        <f t="shared" si="134"/>
        <v>8130</v>
      </c>
      <c r="C8152" s="913"/>
      <c r="D8152" s="913"/>
      <c r="E8152" s="913"/>
      <c r="F8152" s="55"/>
      <c r="L8152" s="372"/>
      <c r="M8152" s="372"/>
      <c r="S8152" s="378"/>
      <c r="T8152" s="372"/>
      <c r="U8152" s="372"/>
      <c r="V8152" s="372"/>
    </row>
    <row r="8153" spans="1:22">
      <c r="A8153" s="52"/>
      <c r="B8153" s="50">
        <f t="shared" ref="B8153:B8216" si="135">B8152+1</f>
        <v>8131</v>
      </c>
      <c r="C8153" s="913"/>
      <c r="D8153" s="913"/>
      <c r="E8153" s="913"/>
      <c r="F8153" s="55"/>
      <c r="L8153" s="372"/>
      <c r="M8153" s="372"/>
      <c r="S8153" s="378"/>
      <c r="T8153" s="372"/>
      <c r="U8153" s="372"/>
      <c r="V8153" s="372"/>
    </row>
    <row r="8154" spans="1:22">
      <c r="A8154" s="52"/>
      <c r="B8154" s="50">
        <f t="shared" si="135"/>
        <v>8132</v>
      </c>
      <c r="C8154" s="913"/>
      <c r="D8154" s="913"/>
      <c r="E8154" s="913"/>
      <c r="F8154" s="55"/>
      <c r="L8154" s="372"/>
      <c r="M8154" s="372"/>
      <c r="S8154" s="378"/>
      <c r="T8154" s="372"/>
      <c r="U8154" s="372"/>
      <c r="V8154" s="372"/>
    </row>
    <row r="8155" spans="1:22">
      <c r="A8155" s="52"/>
      <c r="B8155" s="50">
        <f t="shared" si="135"/>
        <v>8133</v>
      </c>
      <c r="C8155" s="913"/>
      <c r="D8155" s="913"/>
      <c r="E8155" s="913"/>
      <c r="F8155" s="55"/>
      <c r="L8155" s="372"/>
      <c r="M8155" s="372"/>
      <c r="S8155" s="378"/>
      <c r="T8155" s="372"/>
      <c r="U8155" s="372"/>
      <c r="V8155" s="372"/>
    </row>
    <row r="8156" spans="1:22">
      <c r="A8156" s="52"/>
      <c r="B8156" s="50">
        <f t="shared" si="135"/>
        <v>8134</v>
      </c>
      <c r="C8156" s="913"/>
      <c r="D8156" s="913"/>
      <c r="E8156" s="913"/>
      <c r="F8156" s="55"/>
      <c r="L8156" s="372"/>
      <c r="M8156" s="372"/>
      <c r="S8156" s="378"/>
      <c r="T8156" s="372"/>
      <c r="U8156" s="372"/>
      <c r="V8156" s="372"/>
    </row>
    <row r="8157" spans="1:22">
      <c r="A8157" s="52"/>
      <c r="B8157" s="50">
        <f t="shared" si="135"/>
        <v>8135</v>
      </c>
      <c r="C8157" s="913"/>
      <c r="D8157" s="913"/>
      <c r="E8157" s="913"/>
      <c r="F8157" s="55"/>
      <c r="L8157" s="372"/>
      <c r="M8157" s="372"/>
      <c r="S8157" s="378"/>
      <c r="T8157" s="372"/>
      <c r="U8157" s="372"/>
      <c r="V8157" s="372"/>
    </row>
    <row r="8158" spans="1:22">
      <c r="A8158" s="52"/>
      <c r="B8158" s="50">
        <f t="shared" si="135"/>
        <v>8136</v>
      </c>
      <c r="C8158" s="913"/>
      <c r="D8158" s="913"/>
      <c r="E8158" s="913"/>
      <c r="F8158" s="55"/>
      <c r="L8158" s="372"/>
      <c r="M8158" s="372"/>
      <c r="S8158" s="378"/>
      <c r="T8158" s="372"/>
      <c r="U8158" s="372"/>
      <c r="V8158" s="372"/>
    </row>
    <row r="8159" spans="1:22">
      <c r="A8159" s="52"/>
      <c r="B8159" s="50">
        <f t="shared" si="135"/>
        <v>8137</v>
      </c>
      <c r="C8159" s="913"/>
      <c r="D8159" s="913"/>
      <c r="E8159" s="913"/>
      <c r="F8159" s="55"/>
      <c r="L8159" s="372"/>
      <c r="M8159" s="372"/>
      <c r="S8159" s="378"/>
      <c r="T8159" s="372"/>
      <c r="U8159" s="372"/>
      <c r="V8159" s="372"/>
    </row>
    <row r="8160" spans="1:22">
      <c r="A8160" s="52"/>
      <c r="B8160" s="50">
        <f t="shared" si="135"/>
        <v>8138</v>
      </c>
      <c r="C8160" s="913"/>
      <c r="D8160" s="913"/>
      <c r="E8160" s="913"/>
      <c r="F8160" s="55"/>
      <c r="L8160" s="372"/>
      <c r="M8160" s="372"/>
      <c r="S8160" s="378"/>
      <c r="T8160" s="372"/>
      <c r="U8160" s="372"/>
      <c r="V8160" s="372"/>
    </row>
    <row r="8161" spans="1:22">
      <c r="A8161" s="52"/>
      <c r="B8161" s="50">
        <f t="shared" si="135"/>
        <v>8139</v>
      </c>
      <c r="C8161" s="913"/>
      <c r="D8161" s="913"/>
      <c r="E8161" s="913"/>
      <c r="F8161" s="55"/>
      <c r="L8161" s="372"/>
      <c r="M8161" s="372"/>
      <c r="S8161" s="378"/>
      <c r="T8161" s="372"/>
      <c r="U8161" s="372"/>
      <c r="V8161" s="372"/>
    </row>
    <row r="8162" spans="1:22">
      <c r="A8162" s="52"/>
      <c r="B8162" s="50">
        <f t="shared" si="135"/>
        <v>8140</v>
      </c>
      <c r="C8162" s="913"/>
      <c r="D8162" s="913"/>
      <c r="E8162" s="913"/>
      <c r="F8162" s="55"/>
      <c r="L8162" s="372"/>
      <c r="M8162" s="372"/>
      <c r="S8162" s="378"/>
      <c r="T8162" s="372"/>
      <c r="U8162" s="372"/>
      <c r="V8162" s="372"/>
    </row>
    <row r="8163" spans="1:22">
      <c r="A8163" s="52"/>
      <c r="B8163" s="50">
        <f t="shared" si="135"/>
        <v>8141</v>
      </c>
      <c r="C8163" s="913"/>
      <c r="D8163" s="913"/>
      <c r="E8163" s="913"/>
      <c r="F8163" s="55"/>
      <c r="L8163" s="372"/>
      <c r="M8163" s="372"/>
      <c r="S8163" s="378"/>
      <c r="T8163" s="372"/>
      <c r="U8163" s="372"/>
      <c r="V8163" s="372"/>
    </row>
    <row r="8164" spans="1:22">
      <c r="A8164" s="52"/>
      <c r="B8164" s="50">
        <f t="shared" si="135"/>
        <v>8142</v>
      </c>
      <c r="C8164" s="913"/>
      <c r="D8164" s="913"/>
      <c r="E8164" s="913"/>
      <c r="F8164" s="55"/>
      <c r="L8164" s="372"/>
      <c r="M8164" s="372"/>
      <c r="S8164" s="378"/>
      <c r="T8164" s="372"/>
      <c r="U8164" s="372"/>
      <c r="V8164" s="372"/>
    </row>
    <row r="8165" spans="1:22">
      <c r="A8165" s="52"/>
      <c r="B8165" s="50">
        <f t="shared" si="135"/>
        <v>8143</v>
      </c>
      <c r="C8165" s="913"/>
      <c r="D8165" s="913"/>
      <c r="E8165" s="913"/>
      <c r="F8165" s="55"/>
      <c r="L8165" s="372"/>
      <c r="M8165" s="372"/>
      <c r="S8165" s="378"/>
      <c r="T8165" s="372"/>
      <c r="U8165" s="372"/>
      <c r="V8165" s="372"/>
    </row>
    <row r="8166" spans="1:22">
      <c r="A8166" s="52"/>
      <c r="B8166" s="50">
        <f t="shared" si="135"/>
        <v>8144</v>
      </c>
      <c r="C8166" s="913"/>
      <c r="D8166" s="913"/>
      <c r="E8166" s="913"/>
      <c r="F8166" s="55"/>
      <c r="L8166" s="372"/>
      <c r="M8166" s="372"/>
      <c r="S8166" s="378"/>
      <c r="T8166" s="372"/>
      <c r="U8166" s="372"/>
      <c r="V8166" s="372"/>
    </row>
    <row r="8167" spans="1:22">
      <c r="A8167" s="52"/>
      <c r="B8167" s="50">
        <f t="shared" si="135"/>
        <v>8145</v>
      </c>
      <c r="C8167" s="913"/>
      <c r="D8167" s="913"/>
      <c r="E8167" s="913"/>
      <c r="F8167" s="55"/>
      <c r="L8167" s="372"/>
      <c r="M8167" s="372"/>
      <c r="S8167" s="378"/>
      <c r="T8167" s="372"/>
      <c r="U8167" s="372"/>
      <c r="V8167" s="372"/>
    </row>
    <row r="8168" spans="1:22">
      <c r="A8168" s="52"/>
      <c r="B8168" s="50">
        <f t="shared" si="135"/>
        <v>8146</v>
      </c>
      <c r="C8168" s="913"/>
      <c r="D8168" s="913"/>
      <c r="E8168" s="913"/>
      <c r="F8168" s="55"/>
      <c r="L8168" s="372"/>
      <c r="M8168" s="372"/>
      <c r="S8168" s="378"/>
      <c r="T8168" s="372"/>
      <c r="U8168" s="372"/>
      <c r="V8168" s="372"/>
    </row>
    <row r="8169" spans="1:22">
      <c r="A8169" s="52"/>
      <c r="B8169" s="50">
        <f t="shared" si="135"/>
        <v>8147</v>
      </c>
      <c r="C8169" s="913"/>
      <c r="D8169" s="913"/>
      <c r="E8169" s="913"/>
      <c r="F8169" s="55"/>
      <c r="L8169" s="372"/>
      <c r="M8169" s="372"/>
      <c r="S8169" s="378"/>
      <c r="T8169" s="372"/>
      <c r="U8169" s="372"/>
      <c r="V8169" s="372"/>
    </row>
    <row r="8170" spans="1:22">
      <c r="A8170" s="52"/>
      <c r="B8170" s="50">
        <f t="shared" si="135"/>
        <v>8148</v>
      </c>
      <c r="C8170" s="913"/>
      <c r="D8170" s="913"/>
      <c r="E8170" s="913"/>
      <c r="F8170" s="55"/>
      <c r="L8170" s="372"/>
      <c r="M8170" s="372"/>
      <c r="S8170" s="378"/>
      <c r="T8170" s="372"/>
      <c r="U8170" s="372"/>
      <c r="V8170" s="372"/>
    </row>
    <row r="8171" spans="1:22">
      <c r="A8171" s="52"/>
      <c r="B8171" s="50">
        <f t="shared" si="135"/>
        <v>8149</v>
      </c>
      <c r="C8171" s="913"/>
      <c r="D8171" s="913"/>
      <c r="E8171" s="913"/>
      <c r="F8171" s="55"/>
      <c r="L8171" s="372"/>
      <c r="M8171" s="372"/>
      <c r="S8171" s="378"/>
      <c r="T8171" s="372"/>
      <c r="U8171" s="372"/>
      <c r="V8171" s="372"/>
    </row>
    <row r="8172" spans="1:22">
      <c r="A8172" s="52"/>
      <c r="B8172" s="50">
        <f t="shared" si="135"/>
        <v>8150</v>
      </c>
      <c r="C8172" s="913"/>
      <c r="D8172" s="913"/>
      <c r="E8172" s="913"/>
      <c r="F8172" s="55"/>
      <c r="L8172" s="372"/>
      <c r="M8172" s="372"/>
      <c r="S8172" s="378"/>
      <c r="T8172" s="372"/>
      <c r="U8172" s="372"/>
      <c r="V8172" s="372"/>
    </row>
    <row r="8173" spans="1:22">
      <c r="A8173" s="52"/>
      <c r="B8173" s="50">
        <f t="shared" si="135"/>
        <v>8151</v>
      </c>
      <c r="C8173" s="913"/>
      <c r="D8173" s="913"/>
      <c r="E8173" s="913"/>
      <c r="F8173" s="55"/>
      <c r="L8173" s="372"/>
      <c r="M8173" s="372"/>
      <c r="S8173" s="378"/>
      <c r="T8173" s="372"/>
      <c r="U8173" s="372"/>
      <c r="V8173" s="372"/>
    </row>
    <row r="8174" spans="1:22">
      <c r="A8174" s="52"/>
      <c r="B8174" s="50">
        <f t="shared" si="135"/>
        <v>8152</v>
      </c>
      <c r="C8174" s="913"/>
      <c r="D8174" s="913"/>
      <c r="E8174" s="913"/>
      <c r="F8174" s="55"/>
      <c r="L8174" s="372"/>
      <c r="M8174" s="372"/>
      <c r="S8174" s="378"/>
      <c r="T8174" s="372"/>
      <c r="U8174" s="372"/>
      <c r="V8174" s="372"/>
    </row>
    <row r="8175" spans="1:22">
      <c r="A8175" s="52"/>
      <c r="B8175" s="50">
        <f t="shared" si="135"/>
        <v>8153</v>
      </c>
      <c r="C8175" s="913"/>
      <c r="D8175" s="913"/>
      <c r="E8175" s="913"/>
      <c r="F8175" s="55"/>
      <c r="L8175" s="372"/>
      <c r="M8175" s="372"/>
      <c r="S8175" s="378"/>
      <c r="T8175" s="372"/>
      <c r="U8175" s="372"/>
      <c r="V8175" s="372"/>
    </row>
    <row r="8176" spans="1:22">
      <c r="A8176" s="52"/>
      <c r="B8176" s="50">
        <f t="shared" si="135"/>
        <v>8154</v>
      </c>
      <c r="C8176" s="913"/>
      <c r="D8176" s="913"/>
      <c r="E8176" s="913"/>
      <c r="F8176" s="55"/>
      <c r="L8176" s="372"/>
      <c r="M8176" s="372"/>
      <c r="S8176" s="378"/>
      <c r="T8176" s="372"/>
      <c r="U8176" s="372"/>
      <c r="V8176" s="372"/>
    </row>
    <row r="8177" spans="1:22">
      <c r="A8177" s="52"/>
      <c r="B8177" s="50">
        <f t="shared" si="135"/>
        <v>8155</v>
      </c>
      <c r="C8177" s="913"/>
      <c r="D8177" s="913"/>
      <c r="E8177" s="913"/>
      <c r="F8177" s="55"/>
      <c r="L8177" s="372"/>
      <c r="M8177" s="372"/>
      <c r="S8177" s="378"/>
      <c r="T8177" s="372"/>
      <c r="U8177" s="372"/>
      <c r="V8177" s="372"/>
    </row>
    <row r="8178" spans="1:22">
      <c r="A8178" s="52"/>
      <c r="B8178" s="50">
        <f t="shared" si="135"/>
        <v>8156</v>
      </c>
      <c r="C8178" s="913"/>
      <c r="D8178" s="913"/>
      <c r="E8178" s="913"/>
      <c r="F8178" s="55"/>
      <c r="L8178" s="372"/>
      <c r="M8178" s="372"/>
      <c r="S8178" s="378"/>
      <c r="T8178" s="372"/>
      <c r="U8178" s="372"/>
      <c r="V8178" s="372"/>
    </row>
    <row r="8179" spans="1:22">
      <c r="A8179" s="52"/>
      <c r="B8179" s="50">
        <f t="shared" si="135"/>
        <v>8157</v>
      </c>
      <c r="C8179" s="913"/>
      <c r="D8179" s="913"/>
      <c r="E8179" s="913"/>
      <c r="F8179" s="55"/>
      <c r="L8179" s="372"/>
      <c r="M8179" s="372"/>
      <c r="S8179" s="378"/>
      <c r="T8179" s="372"/>
      <c r="U8179" s="372"/>
      <c r="V8179" s="372"/>
    </row>
    <row r="8180" spans="1:22">
      <c r="A8180" s="52"/>
      <c r="B8180" s="50">
        <f t="shared" si="135"/>
        <v>8158</v>
      </c>
      <c r="C8180" s="913"/>
      <c r="D8180" s="913"/>
      <c r="E8180" s="913"/>
      <c r="F8180" s="55"/>
      <c r="L8180" s="372"/>
      <c r="M8180" s="372"/>
      <c r="S8180" s="378"/>
      <c r="T8180" s="372"/>
      <c r="U8180" s="372"/>
      <c r="V8180" s="372"/>
    </row>
    <row r="8181" spans="1:22">
      <c r="A8181" s="52"/>
      <c r="B8181" s="50">
        <f t="shared" si="135"/>
        <v>8159</v>
      </c>
      <c r="C8181" s="913"/>
      <c r="D8181" s="913"/>
      <c r="E8181" s="913"/>
      <c r="F8181" s="55"/>
      <c r="L8181" s="372"/>
      <c r="M8181" s="372"/>
      <c r="S8181" s="378"/>
      <c r="T8181" s="372"/>
      <c r="U8181" s="372"/>
      <c r="V8181" s="372"/>
    </row>
    <row r="8182" spans="1:22">
      <c r="A8182" s="52"/>
      <c r="B8182" s="50">
        <f t="shared" si="135"/>
        <v>8160</v>
      </c>
      <c r="C8182" s="913"/>
      <c r="D8182" s="913"/>
      <c r="E8182" s="913"/>
      <c r="F8182" s="55"/>
      <c r="L8182" s="372"/>
      <c r="M8182" s="372"/>
      <c r="S8182" s="378"/>
      <c r="T8182" s="372"/>
      <c r="U8182" s="372"/>
      <c r="V8182" s="372"/>
    </row>
    <row r="8183" spans="1:22">
      <c r="A8183" s="52"/>
      <c r="B8183" s="50">
        <f t="shared" si="135"/>
        <v>8161</v>
      </c>
      <c r="C8183" s="913"/>
      <c r="D8183" s="913"/>
      <c r="E8183" s="913"/>
      <c r="F8183" s="55"/>
      <c r="L8183" s="372"/>
      <c r="M8183" s="372"/>
      <c r="S8183" s="378"/>
      <c r="T8183" s="372"/>
      <c r="U8183" s="372"/>
      <c r="V8183" s="372"/>
    </row>
    <row r="8184" spans="1:22">
      <c r="A8184" s="52"/>
      <c r="B8184" s="50">
        <f t="shared" si="135"/>
        <v>8162</v>
      </c>
      <c r="C8184" s="913"/>
      <c r="D8184" s="913"/>
      <c r="E8184" s="913"/>
      <c r="F8184" s="55"/>
      <c r="L8184" s="372"/>
      <c r="M8184" s="372"/>
      <c r="S8184" s="378"/>
      <c r="T8184" s="372"/>
      <c r="U8184" s="372"/>
      <c r="V8184" s="372"/>
    </row>
    <row r="8185" spans="1:22">
      <c r="A8185" s="52"/>
      <c r="B8185" s="50">
        <f t="shared" si="135"/>
        <v>8163</v>
      </c>
      <c r="C8185" s="913"/>
      <c r="D8185" s="913"/>
      <c r="E8185" s="913"/>
      <c r="F8185" s="55"/>
      <c r="L8185" s="372"/>
      <c r="M8185" s="372"/>
      <c r="S8185" s="378"/>
      <c r="T8185" s="372"/>
      <c r="U8185" s="372"/>
      <c r="V8185" s="372"/>
    </row>
    <row r="8186" spans="1:22">
      <c r="A8186" s="52"/>
      <c r="B8186" s="50">
        <f t="shared" si="135"/>
        <v>8164</v>
      </c>
      <c r="C8186" s="913"/>
      <c r="D8186" s="913"/>
      <c r="E8186" s="913"/>
      <c r="F8186" s="55"/>
      <c r="L8186" s="372"/>
      <c r="M8186" s="372"/>
      <c r="S8186" s="378"/>
      <c r="T8186" s="372"/>
      <c r="U8186" s="372"/>
      <c r="V8186" s="372"/>
    </row>
    <row r="8187" spans="1:22">
      <c r="A8187" s="52"/>
      <c r="B8187" s="50">
        <f t="shared" si="135"/>
        <v>8165</v>
      </c>
      <c r="C8187" s="913"/>
      <c r="D8187" s="913"/>
      <c r="E8187" s="913"/>
      <c r="F8187" s="55"/>
      <c r="L8187" s="372"/>
      <c r="M8187" s="372"/>
      <c r="S8187" s="378"/>
      <c r="T8187" s="372"/>
      <c r="U8187" s="372"/>
      <c r="V8187" s="372"/>
    </row>
    <row r="8188" spans="1:22">
      <c r="A8188" s="52"/>
      <c r="B8188" s="50">
        <f t="shared" si="135"/>
        <v>8166</v>
      </c>
      <c r="C8188" s="913"/>
      <c r="D8188" s="913"/>
      <c r="E8188" s="913"/>
      <c r="F8188" s="55"/>
      <c r="L8188" s="372"/>
      <c r="M8188" s="372"/>
      <c r="S8188" s="378"/>
      <c r="T8188" s="372"/>
      <c r="U8188" s="372"/>
      <c r="V8188" s="372"/>
    </row>
    <row r="8189" spans="1:22">
      <c r="A8189" s="52"/>
      <c r="B8189" s="50">
        <f t="shared" si="135"/>
        <v>8167</v>
      </c>
      <c r="C8189" s="913"/>
      <c r="D8189" s="913"/>
      <c r="E8189" s="913"/>
      <c r="F8189" s="55"/>
      <c r="L8189" s="372"/>
      <c r="M8189" s="372"/>
      <c r="S8189" s="378"/>
      <c r="T8189" s="372"/>
      <c r="U8189" s="372"/>
      <c r="V8189" s="372"/>
    </row>
    <row r="8190" spans="1:22">
      <c r="A8190" s="52"/>
      <c r="B8190" s="50">
        <f t="shared" si="135"/>
        <v>8168</v>
      </c>
      <c r="C8190" s="913"/>
      <c r="D8190" s="913"/>
      <c r="E8190" s="913"/>
      <c r="F8190" s="55"/>
      <c r="L8190" s="372"/>
      <c r="M8190" s="372"/>
      <c r="S8190" s="378"/>
      <c r="T8190" s="372"/>
      <c r="U8190" s="372"/>
      <c r="V8190" s="372"/>
    </row>
    <row r="8191" spans="1:22">
      <c r="A8191" s="52"/>
      <c r="B8191" s="50">
        <f t="shared" si="135"/>
        <v>8169</v>
      </c>
      <c r="C8191" s="913"/>
      <c r="D8191" s="913"/>
      <c r="E8191" s="913"/>
      <c r="F8191" s="55"/>
      <c r="L8191" s="372"/>
      <c r="M8191" s="372"/>
      <c r="S8191" s="378"/>
      <c r="T8191" s="372"/>
      <c r="U8191" s="372"/>
      <c r="V8191" s="372"/>
    </row>
    <row r="8192" spans="1:22">
      <c r="A8192" s="52"/>
      <c r="B8192" s="50">
        <f t="shared" si="135"/>
        <v>8170</v>
      </c>
      <c r="C8192" s="913"/>
      <c r="D8192" s="913"/>
      <c r="E8192" s="913"/>
      <c r="F8192" s="55"/>
      <c r="L8192" s="372"/>
      <c r="M8192" s="372"/>
      <c r="S8192" s="378"/>
      <c r="T8192" s="372"/>
      <c r="U8192" s="372"/>
      <c r="V8192" s="372"/>
    </row>
    <row r="8193" spans="1:22">
      <c r="A8193" s="52"/>
      <c r="B8193" s="50">
        <f t="shared" si="135"/>
        <v>8171</v>
      </c>
      <c r="C8193" s="913"/>
      <c r="D8193" s="913"/>
      <c r="E8193" s="913"/>
      <c r="F8193" s="55"/>
      <c r="L8193" s="372"/>
      <c r="M8193" s="372"/>
      <c r="S8193" s="378"/>
      <c r="T8193" s="372"/>
      <c r="U8193" s="372"/>
      <c r="V8193" s="372"/>
    </row>
    <row r="8194" spans="1:22">
      <c r="A8194" s="52"/>
      <c r="B8194" s="50">
        <f t="shared" si="135"/>
        <v>8172</v>
      </c>
      <c r="C8194" s="913"/>
      <c r="D8194" s="913"/>
      <c r="E8194" s="913"/>
      <c r="F8194" s="55"/>
      <c r="L8194" s="372"/>
      <c r="M8194" s="372"/>
      <c r="S8194" s="378"/>
      <c r="T8194" s="372"/>
      <c r="U8194" s="372"/>
      <c r="V8194" s="372"/>
    </row>
    <row r="8195" spans="1:22">
      <c r="A8195" s="52"/>
      <c r="B8195" s="50">
        <f t="shared" si="135"/>
        <v>8173</v>
      </c>
      <c r="C8195" s="913"/>
      <c r="D8195" s="913"/>
      <c r="E8195" s="913"/>
      <c r="F8195" s="55"/>
      <c r="L8195" s="372"/>
      <c r="M8195" s="372"/>
      <c r="S8195" s="378"/>
      <c r="T8195" s="372"/>
      <c r="U8195" s="372"/>
      <c r="V8195" s="372"/>
    </row>
    <row r="8196" spans="1:22">
      <c r="A8196" s="52"/>
      <c r="B8196" s="50">
        <f t="shared" si="135"/>
        <v>8174</v>
      </c>
      <c r="C8196" s="913"/>
      <c r="D8196" s="913"/>
      <c r="E8196" s="913"/>
      <c r="F8196" s="55"/>
      <c r="L8196" s="372"/>
      <c r="M8196" s="372"/>
      <c r="S8196" s="378"/>
      <c r="T8196" s="372"/>
      <c r="U8196" s="372"/>
      <c r="V8196" s="372"/>
    </row>
    <row r="8197" spans="1:22">
      <c r="A8197" s="52"/>
      <c r="B8197" s="50">
        <f t="shared" si="135"/>
        <v>8175</v>
      </c>
      <c r="C8197" s="913"/>
      <c r="D8197" s="913"/>
      <c r="E8197" s="913"/>
      <c r="F8197" s="55"/>
      <c r="L8197" s="372"/>
      <c r="M8197" s="372"/>
      <c r="S8197" s="378"/>
      <c r="T8197" s="372"/>
      <c r="U8197" s="372"/>
      <c r="V8197" s="372"/>
    </row>
    <row r="8198" spans="1:22">
      <c r="A8198" s="52"/>
      <c r="B8198" s="50">
        <f t="shared" si="135"/>
        <v>8176</v>
      </c>
      <c r="C8198" s="913"/>
      <c r="D8198" s="913"/>
      <c r="E8198" s="913"/>
      <c r="F8198" s="55"/>
      <c r="L8198" s="372"/>
      <c r="M8198" s="372"/>
      <c r="S8198" s="378"/>
      <c r="T8198" s="372"/>
      <c r="U8198" s="372"/>
      <c r="V8198" s="372"/>
    </row>
    <row r="8199" spans="1:22">
      <c r="A8199" s="52"/>
      <c r="B8199" s="50">
        <f t="shared" si="135"/>
        <v>8177</v>
      </c>
      <c r="C8199" s="913"/>
      <c r="D8199" s="913"/>
      <c r="E8199" s="913"/>
      <c r="F8199" s="55"/>
      <c r="L8199" s="372"/>
      <c r="M8199" s="372"/>
      <c r="S8199" s="378"/>
      <c r="T8199" s="372"/>
      <c r="U8199" s="372"/>
      <c r="V8199" s="372"/>
    </row>
    <row r="8200" spans="1:22">
      <c r="A8200" s="52"/>
      <c r="B8200" s="50">
        <f t="shared" si="135"/>
        <v>8178</v>
      </c>
      <c r="C8200" s="913"/>
      <c r="D8200" s="913"/>
      <c r="E8200" s="913"/>
      <c r="F8200" s="55"/>
      <c r="L8200" s="372"/>
      <c r="M8200" s="372"/>
      <c r="S8200" s="378"/>
      <c r="T8200" s="372"/>
      <c r="U8200" s="372"/>
      <c r="V8200" s="372"/>
    </row>
    <row r="8201" spans="1:22">
      <c r="A8201" s="52"/>
      <c r="B8201" s="50">
        <f t="shared" si="135"/>
        <v>8179</v>
      </c>
      <c r="C8201" s="913"/>
      <c r="D8201" s="913"/>
      <c r="E8201" s="913"/>
      <c r="F8201" s="55"/>
      <c r="L8201" s="372"/>
      <c r="M8201" s="372"/>
      <c r="S8201" s="378"/>
      <c r="T8201" s="372"/>
      <c r="U8201" s="372"/>
      <c r="V8201" s="372"/>
    </row>
    <row r="8202" spans="1:22">
      <c r="A8202" s="52"/>
      <c r="B8202" s="50">
        <f t="shared" si="135"/>
        <v>8180</v>
      </c>
      <c r="C8202" s="913"/>
      <c r="D8202" s="913"/>
      <c r="E8202" s="913"/>
      <c r="F8202" s="55"/>
      <c r="L8202" s="372"/>
      <c r="M8202" s="372"/>
      <c r="S8202" s="378"/>
      <c r="T8202" s="372"/>
      <c r="U8202" s="372"/>
      <c r="V8202" s="372"/>
    </row>
    <row r="8203" spans="1:22">
      <c r="A8203" s="52"/>
      <c r="B8203" s="50">
        <f t="shared" si="135"/>
        <v>8181</v>
      </c>
      <c r="C8203" s="913"/>
      <c r="D8203" s="913"/>
      <c r="E8203" s="913"/>
      <c r="F8203" s="55"/>
      <c r="L8203" s="372"/>
      <c r="M8203" s="372"/>
      <c r="S8203" s="378"/>
      <c r="T8203" s="372"/>
      <c r="U8203" s="372"/>
      <c r="V8203" s="372"/>
    </row>
    <row r="8204" spans="1:22">
      <c r="A8204" s="52"/>
      <c r="B8204" s="50">
        <f t="shared" si="135"/>
        <v>8182</v>
      </c>
      <c r="C8204" s="913"/>
      <c r="D8204" s="913"/>
      <c r="E8204" s="913"/>
      <c r="F8204" s="55"/>
      <c r="L8204" s="372"/>
      <c r="M8204" s="372"/>
      <c r="S8204" s="378"/>
      <c r="T8204" s="372"/>
      <c r="U8204" s="372"/>
      <c r="V8204" s="372"/>
    </row>
    <row r="8205" spans="1:22">
      <c r="A8205" s="52"/>
      <c r="B8205" s="50">
        <f t="shared" si="135"/>
        <v>8183</v>
      </c>
      <c r="C8205" s="913"/>
      <c r="D8205" s="913"/>
      <c r="E8205" s="913"/>
      <c r="F8205" s="55"/>
      <c r="L8205" s="372"/>
      <c r="M8205" s="372"/>
      <c r="S8205" s="378"/>
      <c r="T8205" s="372"/>
      <c r="U8205" s="372"/>
      <c r="V8205" s="372"/>
    </row>
    <row r="8206" spans="1:22">
      <c r="A8206" s="52"/>
      <c r="B8206" s="50">
        <f t="shared" si="135"/>
        <v>8184</v>
      </c>
      <c r="C8206" s="913"/>
      <c r="D8206" s="913"/>
      <c r="E8206" s="913"/>
      <c r="F8206" s="55"/>
      <c r="L8206" s="372"/>
      <c r="M8206" s="372"/>
      <c r="S8206" s="378"/>
      <c r="T8206" s="372"/>
      <c r="U8206" s="372"/>
      <c r="V8206" s="372"/>
    </row>
    <row r="8207" spans="1:22">
      <c r="A8207" s="52"/>
      <c r="B8207" s="50">
        <f t="shared" si="135"/>
        <v>8185</v>
      </c>
      <c r="C8207" s="913"/>
      <c r="D8207" s="913"/>
      <c r="E8207" s="913"/>
      <c r="F8207" s="55"/>
      <c r="L8207" s="372"/>
      <c r="M8207" s="372"/>
      <c r="S8207" s="378"/>
      <c r="T8207" s="372"/>
      <c r="U8207" s="372"/>
      <c r="V8207" s="372"/>
    </row>
    <row r="8208" spans="1:22">
      <c r="A8208" s="52"/>
      <c r="B8208" s="50">
        <f t="shared" si="135"/>
        <v>8186</v>
      </c>
      <c r="C8208" s="913"/>
      <c r="D8208" s="913"/>
      <c r="E8208" s="913"/>
      <c r="F8208" s="55"/>
      <c r="L8208" s="372"/>
      <c r="M8208" s="372"/>
      <c r="S8208" s="378"/>
      <c r="T8208" s="372"/>
      <c r="U8208" s="372"/>
      <c r="V8208" s="372"/>
    </row>
    <row r="8209" spans="1:22">
      <c r="A8209" s="52"/>
      <c r="B8209" s="50">
        <f t="shared" si="135"/>
        <v>8187</v>
      </c>
      <c r="C8209" s="913"/>
      <c r="D8209" s="913"/>
      <c r="E8209" s="913"/>
      <c r="F8209" s="55"/>
      <c r="L8209" s="372"/>
      <c r="M8209" s="372"/>
      <c r="S8209" s="378"/>
      <c r="T8209" s="372"/>
      <c r="U8209" s="372"/>
      <c r="V8209" s="372"/>
    </row>
    <row r="8210" spans="1:22">
      <c r="A8210" s="52"/>
      <c r="B8210" s="50">
        <f t="shared" si="135"/>
        <v>8188</v>
      </c>
      <c r="C8210" s="913"/>
      <c r="D8210" s="913"/>
      <c r="E8210" s="913"/>
      <c r="F8210" s="55"/>
      <c r="L8210" s="372"/>
      <c r="M8210" s="372"/>
      <c r="S8210" s="378"/>
      <c r="T8210" s="372"/>
      <c r="U8210" s="372"/>
      <c r="V8210" s="372"/>
    </row>
    <row r="8211" spans="1:22">
      <c r="A8211" s="52"/>
      <c r="B8211" s="50">
        <f t="shared" si="135"/>
        <v>8189</v>
      </c>
      <c r="C8211" s="913"/>
      <c r="D8211" s="913"/>
      <c r="E8211" s="913"/>
      <c r="F8211" s="55"/>
      <c r="L8211" s="372"/>
      <c r="M8211" s="372"/>
      <c r="S8211" s="378"/>
      <c r="T8211" s="372"/>
      <c r="U8211" s="372"/>
      <c r="V8211" s="372"/>
    </row>
    <row r="8212" spans="1:22">
      <c r="A8212" s="52"/>
      <c r="B8212" s="50">
        <f t="shared" si="135"/>
        <v>8190</v>
      </c>
      <c r="C8212" s="913"/>
      <c r="D8212" s="913"/>
      <c r="E8212" s="913"/>
      <c r="F8212" s="55"/>
      <c r="L8212" s="372"/>
      <c r="M8212" s="372"/>
      <c r="S8212" s="378"/>
      <c r="T8212" s="372"/>
      <c r="U8212" s="372"/>
      <c r="V8212" s="372"/>
    </row>
    <row r="8213" spans="1:22">
      <c r="A8213" s="52"/>
      <c r="B8213" s="50">
        <f t="shared" si="135"/>
        <v>8191</v>
      </c>
      <c r="C8213" s="913"/>
      <c r="D8213" s="913"/>
      <c r="E8213" s="913"/>
      <c r="F8213" s="55"/>
      <c r="L8213" s="372"/>
      <c r="M8213" s="372"/>
      <c r="S8213" s="378"/>
      <c r="T8213" s="372"/>
      <c r="U8213" s="372"/>
      <c r="V8213" s="372"/>
    </row>
    <row r="8214" spans="1:22">
      <c r="A8214" s="52"/>
      <c r="B8214" s="50">
        <f t="shared" si="135"/>
        <v>8192</v>
      </c>
      <c r="C8214" s="913"/>
      <c r="D8214" s="913"/>
      <c r="E8214" s="913"/>
      <c r="F8214" s="55"/>
      <c r="L8214" s="372"/>
      <c r="M8214" s="372"/>
      <c r="S8214" s="378"/>
      <c r="T8214" s="372"/>
      <c r="U8214" s="372"/>
      <c r="V8214" s="372"/>
    </row>
    <row r="8215" spans="1:22">
      <c r="A8215" s="52"/>
      <c r="B8215" s="50">
        <f t="shared" si="135"/>
        <v>8193</v>
      </c>
      <c r="C8215" s="913"/>
      <c r="D8215" s="913"/>
      <c r="E8215" s="913"/>
      <c r="F8215" s="55"/>
      <c r="L8215" s="372"/>
      <c r="M8215" s="372"/>
      <c r="S8215" s="378"/>
      <c r="T8215" s="372"/>
      <c r="U8215" s="372"/>
      <c r="V8215" s="372"/>
    </row>
    <row r="8216" spans="1:22">
      <c r="A8216" s="52"/>
      <c r="B8216" s="50">
        <f t="shared" si="135"/>
        <v>8194</v>
      </c>
      <c r="C8216" s="913"/>
      <c r="D8216" s="913"/>
      <c r="E8216" s="913"/>
      <c r="F8216" s="55"/>
      <c r="L8216" s="372"/>
      <c r="M8216" s="372"/>
      <c r="S8216" s="378"/>
      <c r="T8216" s="372"/>
      <c r="U8216" s="372"/>
      <c r="V8216" s="372"/>
    </row>
    <row r="8217" spans="1:22">
      <c r="A8217" s="52"/>
      <c r="B8217" s="50">
        <f t="shared" ref="B8217:B8280" si="136">B8216+1</f>
        <v>8195</v>
      </c>
      <c r="C8217" s="913"/>
      <c r="D8217" s="913"/>
      <c r="E8217" s="913"/>
      <c r="F8217" s="55"/>
      <c r="L8217" s="372"/>
      <c r="M8217" s="372"/>
      <c r="S8217" s="378"/>
      <c r="T8217" s="372"/>
      <c r="U8217" s="372"/>
      <c r="V8217" s="372"/>
    </row>
    <row r="8218" spans="1:22">
      <c r="A8218" s="52"/>
      <c r="B8218" s="50">
        <f t="shared" si="136"/>
        <v>8196</v>
      </c>
      <c r="C8218" s="913"/>
      <c r="D8218" s="913"/>
      <c r="E8218" s="913"/>
      <c r="F8218" s="55"/>
      <c r="L8218" s="372"/>
      <c r="M8218" s="372"/>
      <c r="S8218" s="378"/>
      <c r="T8218" s="372"/>
      <c r="U8218" s="372"/>
      <c r="V8218" s="372"/>
    </row>
    <row r="8219" spans="1:22">
      <c r="A8219" s="52"/>
      <c r="B8219" s="50">
        <f t="shared" si="136"/>
        <v>8197</v>
      </c>
      <c r="C8219" s="913"/>
      <c r="D8219" s="913"/>
      <c r="E8219" s="913"/>
      <c r="F8219" s="55"/>
      <c r="L8219" s="372"/>
      <c r="M8219" s="372"/>
      <c r="S8219" s="378"/>
      <c r="T8219" s="372"/>
      <c r="U8219" s="372"/>
      <c r="V8219" s="372"/>
    </row>
    <row r="8220" spans="1:22">
      <c r="A8220" s="52"/>
      <c r="B8220" s="50">
        <f t="shared" si="136"/>
        <v>8198</v>
      </c>
      <c r="C8220" s="913"/>
      <c r="D8220" s="913"/>
      <c r="E8220" s="913"/>
      <c r="F8220" s="55"/>
      <c r="L8220" s="372"/>
      <c r="M8220" s="372"/>
      <c r="S8220" s="378"/>
      <c r="T8220" s="372"/>
      <c r="U8220" s="372"/>
      <c r="V8220" s="372"/>
    </row>
    <row r="8221" spans="1:22">
      <c r="A8221" s="52"/>
      <c r="B8221" s="50">
        <f t="shared" si="136"/>
        <v>8199</v>
      </c>
      <c r="C8221" s="913"/>
      <c r="D8221" s="913"/>
      <c r="E8221" s="913"/>
      <c r="F8221" s="55"/>
      <c r="L8221" s="372"/>
      <c r="M8221" s="372"/>
      <c r="S8221" s="378"/>
      <c r="T8221" s="372"/>
      <c r="U8221" s="372"/>
      <c r="V8221" s="372"/>
    </row>
    <row r="8222" spans="1:22">
      <c r="A8222" s="52"/>
      <c r="B8222" s="50">
        <f t="shared" si="136"/>
        <v>8200</v>
      </c>
      <c r="C8222" s="913"/>
      <c r="D8222" s="913"/>
      <c r="E8222" s="913"/>
      <c r="F8222" s="55"/>
      <c r="L8222" s="372"/>
      <c r="M8222" s="372"/>
      <c r="S8222" s="378"/>
      <c r="T8222" s="372"/>
      <c r="U8222" s="372"/>
      <c r="V8222" s="372"/>
    </row>
    <row r="8223" spans="1:22">
      <c r="A8223" s="52"/>
      <c r="B8223" s="50">
        <f t="shared" si="136"/>
        <v>8201</v>
      </c>
      <c r="C8223" s="913"/>
      <c r="D8223" s="913"/>
      <c r="E8223" s="913"/>
      <c r="F8223" s="55"/>
      <c r="L8223" s="372"/>
      <c r="M8223" s="372"/>
      <c r="S8223" s="378"/>
      <c r="T8223" s="372"/>
      <c r="U8223" s="372"/>
      <c r="V8223" s="372"/>
    </row>
    <row r="8224" spans="1:22">
      <c r="A8224" s="52"/>
      <c r="B8224" s="50">
        <f t="shared" si="136"/>
        <v>8202</v>
      </c>
      <c r="C8224" s="913"/>
      <c r="D8224" s="913"/>
      <c r="E8224" s="913"/>
      <c r="F8224" s="55"/>
      <c r="L8224" s="372"/>
      <c r="M8224" s="372"/>
      <c r="S8224" s="378"/>
      <c r="T8224" s="372"/>
      <c r="U8224" s="372"/>
      <c r="V8224" s="372"/>
    </row>
    <row r="8225" spans="1:22">
      <c r="A8225" s="52"/>
      <c r="B8225" s="50">
        <f t="shared" si="136"/>
        <v>8203</v>
      </c>
      <c r="C8225" s="913"/>
      <c r="D8225" s="913"/>
      <c r="E8225" s="913"/>
      <c r="F8225" s="55"/>
      <c r="L8225" s="372"/>
      <c r="M8225" s="372"/>
      <c r="S8225" s="378"/>
      <c r="T8225" s="372"/>
      <c r="U8225" s="372"/>
      <c r="V8225" s="372"/>
    </row>
    <row r="8226" spans="1:22">
      <c r="A8226" s="52"/>
      <c r="B8226" s="50">
        <f t="shared" si="136"/>
        <v>8204</v>
      </c>
      <c r="C8226" s="913"/>
      <c r="D8226" s="913"/>
      <c r="E8226" s="913"/>
      <c r="F8226" s="55"/>
      <c r="L8226" s="372"/>
      <c r="M8226" s="372"/>
      <c r="S8226" s="378"/>
      <c r="T8226" s="372"/>
      <c r="U8226" s="372"/>
      <c r="V8226" s="372"/>
    </row>
    <row r="8227" spans="1:22">
      <c r="A8227" s="52"/>
      <c r="B8227" s="50">
        <f t="shared" si="136"/>
        <v>8205</v>
      </c>
      <c r="C8227" s="913"/>
      <c r="D8227" s="913"/>
      <c r="E8227" s="913"/>
      <c r="F8227" s="55"/>
      <c r="L8227" s="372"/>
      <c r="M8227" s="372"/>
      <c r="S8227" s="378"/>
      <c r="T8227" s="372"/>
      <c r="U8227" s="372"/>
      <c r="V8227" s="372"/>
    </row>
    <row r="8228" spans="1:22">
      <c r="A8228" s="52"/>
      <c r="B8228" s="50">
        <f t="shared" si="136"/>
        <v>8206</v>
      </c>
      <c r="C8228" s="913"/>
      <c r="D8228" s="913"/>
      <c r="E8228" s="913"/>
      <c r="F8228" s="55"/>
      <c r="L8228" s="372"/>
      <c r="M8228" s="372"/>
      <c r="S8228" s="378"/>
      <c r="T8228" s="372"/>
      <c r="U8228" s="372"/>
      <c r="V8228" s="372"/>
    </row>
    <row r="8229" spans="1:22">
      <c r="A8229" s="52"/>
      <c r="B8229" s="50">
        <f t="shared" si="136"/>
        <v>8207</v>
      </c>
      <c r="C8229" s="913"/>
      <c r="D8229" s="913"/>
      <c r="E8229" s="913"/>
      <c r="F8229" s="55"/>
      <c r="L8229" s="372"/>
      <c r="M8229" s="372"/>
      <c r="S8229" s="378"/>
      <c r="T8229" s="372"/>
      <c r="U8229" s="372"/>
      <c r="V8229" s="372"/>
    </row>
    <row r="8230" spans="1:22">
      <c r="A8230" s="52"/>
      <c r="B8230" s="50">
        <f t="shared" si="136"/>
        <v>8208</v>
      </c>
      <c r="C8230" s="913"/>
      <c r="D8230" s="913"/>
      <c r="E8230" s="913"/>
      <c r="F8230" s="55"/>
      <c r="L8230" s="372"/>
      <c r="M8230" s="372"/>
      <c r="S8230" s="378"/>
      <c r="T8230" s="372"/>
      <c r="U8230" s="372"/>
      <c r="V8230" s="372"/>
    </row>
    <row r="8231" spans="1:22">
      <c r="A8231" s="52"/>
      <c r="B8231" s="50">
        <f t="shared" si="136"/>
        <v>8209</v>
      </c>
      <c r="C8231" s="913"/>
      <c r="D8231" s="913"/>
      <c r="E8231" s="913"/>
      <c r="F8231" s="55"/>
      <c r="L8231" s="372"/>
      <c r="M8231" s="372"/>
      <c r="S8231" s="378"/>
      <c r="T8231" s="372"/>
      <c r="U8231" s="372"/>
      <c r="V8231" s="372"/>
    </row>
    <row r="8232" spans="1:22">
      <c r="A8232" s="52"/>
      <c r="B8232" s="50">
        <f t="shared" si="136"/>
        <v>8210</v>
      </c>
      <c r="C8232" s="913"/>
      <c r="D8232" s="913"/>
      <c r="E8232" s="913"/>
      <c r="F8232" s="55"/>
      <c r="L8232" s="372"/>
      <c r="M8232" s="372"/>
      <c r="S8232" s="378"/>
      <c r="T8232" s="372"/>
      <c r="U8232" s="372"/>
      <c r="V8232" s="372"/>
    </row>
    <row r="8233" spans="1:22">
      <c r="A8233" s="52"/>
      <c r="B8233" s="50">
        <f t="shared" si="136"/>
        <v>8211</v>
      </c>
      <c r="C8233" s="913"/>
      <c r="D8233" s="913"/>
      <c r="E8233" s="913"/>
      <c r="F8233" s="55"/>
      <c r="L8233" s="372"/>
      <c r="M8233" s="372"/>
      <c r="S8233" s="378"/>
      <c r="T8233" s="372"/>
      <c r="U8233" s="372"/>
      <c r="V8233" s="372"/>
    </row>
    <row r="8234" spans="1:22">
      <c r="A8234" s="52"/>
      <c r="B8234" s="50">
        <f t="shared" si="136"/>
        <v>8212</v>
      </c>
      <c r="C8234" s="913"/>
      <c r="D8234" s="913"/>
      <c r="E8234" s="913"/>
      <c r="F8234" s="55"/>
      <c r="L8234" s="372"/>
      <c r="M8234" s="372"/>
      <c r="S8234" s="378"/>
      <c r="T8234" s="372"/>
      <c r="U8234" s="372"/>
      <c r="V8234" s="372"/>
    </row>
    <row r="8235" spans="1:22">
      <c r="A8235" s="52"/>
      <c r="B8235" s="50">
        <f t="shared" si="136"/>
        <v>8213</v>
      </c>
      <c r="C8235" s="913"/>
      <c r="D8235" s="913"/>
      <c r="E8235" s="913"/>
      <c r="F8235" s="55"/>
      <c r="L8235" s="372"/>
      <c r="M8235" s="372"/>
      <c r="S8235" s="378"/>
      <c r="T8235" s="372"/>
      <c r="U8235" s="372"/>
      <c r="V8235" s="372"/>
    </row>
    <row r="8236" spans="1:22">
      <c r="A8236" s="52"/>
      <c r="B8236" s="50">
        <f t="shared" si="136"/>
        <v>8214</v>
      </c>
      <c r="C8236" s="913"/>
      <c r="D8236" s="913"/>
      <c r="E8236" s="913"/>
      <c r="F8236" s="55"/>
      <c r="L8236" s="372"/>
      <c r="M8236" s="372"/>
      <c r="S8236" s="378"/>
      <c r="T8236" s="372"/>
      <c r="U8236" s="372"/>
      <c r="V8236" s="372"/>
    </row>
    <row r="8237" spans="1:22">
      <c r="A8237" s="52"/>
      <c r="B8237" s="50">
        <f t="shared" si="136"/>
        <v>8215</v>
      </c>
      <c r="C8237" s="913"/>
      <c r="D8237" s="913"/>
      <c r="E8237" s="913"/>
      <c r="F8237" s="55"/>
      <c r="L8237" s="372"/>
      <c r="M8237" s="372"/>
      <c r="S8237" s="378"/>
      <c r="T8237" s="372"/>
      <c r="U8237" s="372"/>
      <c r="V8237" s="372"/>
    </row>
    <row r="8238" spans="1:22">
      <c r="A8238" s="52"/>
      <c r="B8238" s="50">
        <f t="shared" si="136"/>
        <v>8216</v>
      </c>
      <c r="C8238" s="913"/>
      <c r="D8238" s="913"/>
      <c r="E8238" s="913"/>
      <c r="F8238" s="55"/>
      <c r="L8238" s="372"/>
      <c r="M8238" s="372"/>
      <c r="S8238" s="378"/>
      <c r="T8238" s="372"/>
      <c r="U8238" s="372"/>
      <c r="V8238" s="372"/>
    </row>
    <row r="8239" spans="1:22">
      <c r="A8239" s="52"/>
      <c r="B8239" s="50">
        <f t="shared" si="136"/>
        <v>8217</v>
      </c>
      <c r="C8239" s="913"/>
      <c r="D8239" s="913"/>
      <c r="E8239" s="913"/>
      <c r="F8239" s="55"/>
      <c r="L8239" s="372"/>
      <c r="M8239" s="372"/>
      <c r="S8239" s="378"/>
      <c r="T8239" s="372"/>
      <c r="U8239" s="372"/>
      <c r="V8239" s="372"/>
    </row>
    <row r="8240" spans="1:22">
      <c r="A8240" s="52"/>
      <c r="B8240" s="50">
        <f t="shared" si="136"/>
        <v>8218</v>
      </c>
      <c r="C8240" s="913"/>
      <c r="D8240" s="913"/>
      <c r="E8240" s="913"/>
      <c r="F8240" s="55"/>
      <c r="L8240" s="372"/>
      <c r="M8240" s="372"/>
      <c r="S8240" s="378"/>
      <c r="T8240" s="372"/>
      <c r="U8240" s="372"/>
      <c r="V8240" s="372"/>
    </row>
    <row r="8241" spans="1:22">
      <c r="A8241" s="52"/>
      <c r="B8241" s="50">
        <f t="shared" si="136"/>
        <v>8219</v>
      </c>
      <c r="C8241" s="913"/>
      <c r="D8241" s="913"/>
      <c r="E8241" s="913"/>
      <c r="F8241" s="55"/>
      <c r="L8241" s="372"/>
      <c r="M8241" s="372"/>
      <c r="S8241" s="378"/>
      <c r="T8241" s="372"/>
      <c r="U8241" s="372"/>
      <c r="V8241" s="372"/>
    </row>
    <row r="8242" spans="1:22">
      <c r="A8242" s="52"/>
      <c r="B8242" s="50">
        <f t="shared" si="136"/>
        <v>8220</v>
      </c>
      <c r="C8242" s="913"/>
      <c r="D8242" s="913"/>
      <c r="E8242" s="913"/>
      <c r="F8242" s="55"/>
      <c r="L8242" s="372"/>
      <c r="M8242" s="372"/>
      <c r="S8242" s="378"/>
      <c r="T8242" s="372"/>
      <c r="U8242" s="372"/>
      <c r="V8242" s="372"/>
    </row>
    <row r="8243" spans="1:22">
      <c r="A8243" s="52"/>
      <c r="B8243" s="50">
        <f t="shared" si="136"/>
        <v>8221</v>
      </c>
      <c r="C8243" s="913"/>
      <c r="D8243" s="913"/>
      <c r="E8243" s="913"/>
      <c r="F8243" s="55"/>
      <c r="L8243" s="372"/>
      <c r="M8243" s="372"/>
      <c r="S8243" s="378"/>
      <c r="T8243" s="372"/>
      <c r="U8243" s="372"/>
      <c r="V8243" s="372"/>
    </row>
    <row r="8244" spans="1:22">
      <c r="A8244" s="52"/>
      <c r="B8244" s="50">
        <f t="shared" si="136"/>
        <v>8222</v>
      </c>
      <c r="C8244" s="913"/>
      <c r="D8244" s="913"/>
      <c r="E8244" s="913"/>
      <c r="F8244" s="55"/>
      <c r="L8244" s="372"/>
      <c r="M8244" s="372"/>
      <c r="S8244" s="378"/>
      <c r="T8244" s="372"/>
      <c r="U8244" s="372"/>
      <c r="V8244" s="372"/>
    </row>
    <row r="8245" spans="1:22">
      <c r="A8245" s="52"/>
      <c r="B8245" s="50">
        <f t="shared" si="136"/>
        <v>8223</v>
      </c>
      <c r="C8245" s="913"/>
      <c r="D8245" s="913"/>
      <c r="E8245" s="913"/>
      <c r="F8245" s="55"/>
      <c r="L8245" s="372"/>
      <c r="M8245" s="372"/>
      <c r="S8245" s="378"/>
      <c r="T8245" s="372"/>
      <c r="U8245" s="372"/>
      <c r="V8245" s="372"/>
    </row>
    <row r="8246" spans="1:22">
      <c r="A8246" s="52"/>
      <c r="B8246" s="50">
        <f t="shared" si="136"/>
        <v>8224</v>
      </c>
      <c r="C8246" s="913"/>
      <c r="D8246" s="913"/>
      <c r="E8246" s="913"/>
      <c r="F8246" s="55"/>
      <c r="L8246" s="372"/>
      <c r="M8246" s="372"/>
      <c r="S8246" s="378"/>
      <c r="T8246" s="372"/>
      <c r="U8246" s="372"/>
      <c r="V8246" s="372"/>
    </row>
    <row r="8247" spans="1:22">
      <c r="A8247" s="52"/>
      <c r="B8247" s="50">
        <f t="shared" si="136"/>
        <v>8225</v>
      </c>
      <c r="C8247" s="913"/>
      <c r="D8247" s="913"/>
      <c r="E8247" s="913"/>
      <c r="F8247" s="55"/>
      <c r="L8247" s="372"/>
      <c r="M8247" s="372"/>
      <c r="S8247" s="378"/>
      <c r="T8247" s="372"/>
      <c r="U8247" s="372"/>
      <c r="V8247" s="372"/>
    </row>
    <row r="8248" spans="1:22">
      <c r="A8248" s="52"/>
      <c r="B8248" s="50">
        <f t="shared" si="136"/>
        <v>8226</v>
      </c>
      <c r="C8248" s="913"/>
      <c r="D8248" s="913"/>
      <c r="E8248" s="913"/>
      <c r="F8248" s="55"/>
      <c r="L8248" s="372"/>
      <c r="M8248" s="372"/>
      <c r="S8248" s="378"/>
      <c r="T8248" s="372"/>
      <c r="U8248" s="372"/>
      <c r="V8248" s="372"/>
    </row>
    <row r="8249" spans="1:22">
      <c r="A8249" s="52"/>
      <c r="B8249" s="50">
        <f t="shared" si="136"/>
        <v>8227</v>
      </c>
      <c r="C8249" s="913"/>
      <c r="D8249" s="913"/>
      <c r="E8249" s="913"/>
      <c r="F8249" s="55"/>
      <c r="L8249" s="372"/>
      <c r="M8249" s="372"/>
      <c r="S8249" s="378"/>
      <c r="T8249" s="372"/>
      <c r="U8249" s="372"/>
      <c r="V8249" s="372"/>
    </row>
    <row r="8250" spans="1:22">
      <c r="A8250" s="52"/>
      <c r="B8250" s="50">
        <f t="shared" si="136"/>
        <v>8228</v>
      </c>
      <c r="C8250" s="913"/>
      <c r="D8250" s="913"/>
      <c r="E8250" s="913"/>
      <c r="F8250" s="55"/>
      <c r="L8250" s="372"/>
      <c r="M8250" s="372"/>
      <c r="S8250" s="378"/>
      <c r="T8250" s="372"/>
      <c r="U8250" s="372"/>
      <c r="V8250" s="372"/>
    </row>
    <row r="8251" spans="1:22">
      <c r="A8251" s="52"/>
      <c r="B8251" s="50">
        <f t="shared" si="136"/>
        <v>8229</v>
      </c>
      <c r="C8251" s="913"/>
      <c r="D8251" s="913"/>
      <c r="E8251" s="913"/>
      <c r="F8251" s="55"/>
      <c r="L8251" s="372"/>
      <c r="M8251" s="372"/>
      <c r="S8251" s="378"/>
      <c r="T8251" s="372"/>
      <c r="U8251" s="372"/>
      <c r="V8251" s="372"/>
    </row>
    <row r="8252" spans="1:22">
      <c r="A8252" s="52"/>
      <c r="B8252" s="50">
        <f t="shared" si="136"/>
        <v>8230</v>
      </c>
      <c r="C8252" s="913"/>
      <c r="D8252" s="913"/>
      <c r="E8252" s="913"/>
      <c r="F8252" s="55"/>
      <c r="L8252" s="372"/>
      <c r="M8252" s="372"/>
      <c r="S8252" s="378"/>
      <c r="T8252" s="372"/>
      <c r="U8252" s="372"/>
      <c r="V8252" s="372"/>
    </row>
    <row r="8253" spans="1:22">
      <c r="A8253" s="52"/>
      <c r="B8253" s="50">
        <f t="shared" si="136"/>
        <v>8231</v>
      </c>
      <c r="C8253" s="913"/>
      <c r="D8253" s="913"/>
      <c r="E8253" s="913"/>
      <c r="F8253" s="55"/>
      <c r="L8253" s="372"/>
      <c r="M8253" s="372"/>
      <c r="S8253" s="378"/>
      <c r="T8253" s="372"/>
      <c r="U8253" s="372"/>
      <c r="V8253" s="372"/>
    </row>
    <row r="8254" spans="1:22">
      <c r="A8254" s="52"/>
      <c r="B8254" s="50">
        <f t="shared" si="136"/>
        <v>8232</v>
      </c>
      <c r="C8254" s="913"/>
      <c r="D8254" s="913"/>
      <c r="E8254" s="913"/>
      <c r="F8254" s="55"/>
      <c r="L8254" s="372"/>
      <c r="M8254" s="372"/>
      <c r="S8254" s="378"/>
      <c r="T8254" s="372"/>
      <c r="U8254" s="372"/>
      <c r="V8254" s="372"/>
    </row>
    <row r="8255" spans="1:22">
      <c r="A8255" s="52"/>
      <c r="B8255" s="50">
        <f t="shared" si="136"/>
        <v>8233</v>
      </c>
      <c r="C8255" s="913"/>
      <c r="D8255" s="913"/>
      <c r="E8255" s="913"/>
      <c r="F8255" s="55"/>
      <c r="L8255" s="372"/>
      <c r="M8255" s="372"/>
      <c r="S8255" s="378"/>
      <c r="T8255" s="372"/>
      <c r="U8255" s="372"/>
      <c r="V8255" s="372"/>
    </row>
    <row r="8256" spans="1:22">
      <c r="A8256" s="52"/>
      <c r="B8256" s="50">
        <f t="shared" si="136"/>
        <v>8234</v>
      </c>
      <c r="C8256" s="913"/>
      <c r="D8256" s="913"/>
      <c r="E8256" s="913"/>
      <c r="F8256" s="55"/>
      <c r="L8256" s="372"/>
      <c r="M8256" s="372"/>
      <c r="S8256" s="378"/>
      <c r="T8256" s="372"/>
      <c r="U8256" s="372"/>
      <c r="V8256" s="372"/>
    </row>
    <row r="8257" spans="1:22">
      <c r="A8257" s="52"/>
      <c r="B8257" s="50">
        <f t="shared" si="136"/>
        <v>8235</v>
      </c>
      <c r="C8257" s="913"/>
      <c r="D8257" s="913"/>
      <c r="E8257" s="913"/>
      <c r="F8257" s="55"/>
      <c r="L8257" s="372"/>
      <c r="M8257" s="372"/>
      <c r="S8257" s="378"/>
      <c r="T8257" s="372"/>
      <c r="U8257" s="372"/>
      <c r="V8257" s="372"/>
    </row>
    <row r="8258" spans="1:22">
      <c r="A8258" s="52"/>
      <c r="B8258" s="50">
        <f t="shared" si="136"/>
        <v>8236</v>
      </c>
      <c r="C8258" s="913"/>
      <c r="D8258" s="913"/>
      <c r="E8258" s="913"/>
      <c r="F8258" s="55"/>
      <c r="L8258" s="372"/>
      <c r="M8258" s="372"/>
      <c r="S8258" s="378"/>
      <c r="T8258" s="372"/>
      <c r="U8258" s="372"/>
      <c r="V8258" s="372"/>
    </row>
    <row r="8259" spans="1:22">
      <c r="A8259" s="52"/>
      <c r="B8259" s="50">
        <f t="shared" si="136"/>
        <v>8237</v>
      </c>
      <c r="C8259" s="913"/>
      <c r="D8259" s="913"/>
      <c r="E8259" s="913"/>
      <c r="F8259" s="55"/>
      <c r="L8259" s="372"/>
      <c r="M8259" s="372"/>
      <c r="S8259" s="378"/>
      <c r="T8259" s="372"/>
      <c r="U8259" s="372"/>
      <c r="V8259" s="372"/>
    </row>
    <row r="8260" spans="1:22">
      <c r="A8260" s="52"/>
      <c r="B8260" s="50">
        <f t="shared" si="136"/>
        <v>8238</v>
      </c>
      <c r="C8260" s="913"/>
      <c r="D8260" s="913"/>
      <c r="E8260" s="913"/>
      <c r="F8260" s="55"/>
      <c r="L8260" s="372"/>
      <c r="M8260" s="372"/>
      <c r="S8260" s="378"/>
      <c r="T8260" s="372"/>
      <c r="U8260" s="372"/>
      <c r="V8260" s="372"/>
    </row>
    <row r="8261" spans="1:22">
      <c r="A8261" s="52"/>
      <c r="B8261" s="50">
        <f t="shared" si="136"/>
        <v>8239</v>
      </c>
      <c r="C8261" s="913"/>
      <c r="D8261" s="913"/>
      <c r="E8261" s="913"/>
      <c r="F8261" s="55"/>
      <c r="L8261" s="372"/>
      <c r="M8261" s="372"/>
      <c r="S8261" s="378"/>
      <c r="T8261" s="372"/>
      <c r="U8261" s="372"/>
      <c r="V8261" s="372"/>
    </row>
    <row r="8262" spans="1:22">
      <c r="A8262" s="52"/>
      <c r="B8262" s="50">
        <f t="shared" si="136"/>
        <v>8240</v>
      </c>
      <c r="C8262" s="913"/>
      <c r="D8262" s="913"/>
      <c r="E8262" s="913"/>
      <c r="F8262" s="55"/>
      <c r="L8262" s="372"/>
      <c r="M8262" s="372"/>
      <c r="S8262" s="378"/>
      <c r="T8262" s="372"/>
      <c r="U8262" s="372"/>
      <c r="V8262" s="372"/>
    </row>
    <row r="8263" spans="1:22">
      <c r="A8263" s="52"/>
      <c r="B8263" s="50">
        <f t="shared" si="136"/>
        <v>8241</v>
      </c>
      <c r="C8263" s="913"/>
      <c r="D8263" s="913"/>
      <c r="E8263" s="913"/>
      <c r="F8263" s="55"/>
      <c r="L8263" s="372"/>
      <c r="M8263" s="372"/>
      <c r="S8263" s="378"/>
      <c r="T8263" s="372"/>
      <c r="U8263" s="372"/>
      <c r="V8263" s="372"/>
    </row>
    <row r="8264" spans="1:22">
      <c r="A8264" s="52"/>
      <c r="B8264" s="50">
        <f t="shared" si="136"/>
        <v>8242</v>
      </c>
      <c r="C8264" s="913"/>
      <c r="D8264" s="913"/>
      <c r="E8264" s="913"/>
      <c r="F8264" s="55"/>
      <c r="L8264" s="372"/>
      <c r="M8264" s="372"/>
      <c r="S8264" s="378"/>
      <c r="T8264" s="372"/>
      <c r="U8264" s="372"/>
      <c r="V8264" s="372"/>
    </row>
    <row r="8265" spans="1:22">
      <c r="A8265" s="52"/>
      <c r="B8265" s="50">
        <f t="shared" si="136"/>
        <v>8243</v>
      </c>
      <c r="C8265" s="913"/>
      <c r="D8265" s="913"/>
      <c r="E8265" s="913"/>
      <c r="F8265" s="55"/>
      <c r="L8265" s="372"/>
      <c r="M8265" s="372"/>
      <c r="S8265" s="378"/>
      <c r="T8265" s="372"/>
      <c r="U8265" s="372"/>
      <c r="V8265" s="372"/>
    </row>
    <row r="8266" spans="1:22">
      <c r="A8266" s="52"/>
      <c r="B8266" s="50">
        <f t="shared" si="136"/>
        <v>8244</v>
      </c>
      <c r="C8266" s="913"/>
      <c r="D8266" s="913"/>
      <c r="E8266" s="913"/>
      <c r="F8266" s="55"/>
      <c r="L8266" s="372"/>
      <c r="M8266" s="372"/>
      <c r="S8266" s="378"/>
      <c r="T8266" s="372"/>
      <c r="U8266" s="372"/>
      <c r="V8266" s="372"/>
    </row>
    <row r="8267" spans="1:22">
      <c r="A8267" s="52"/>
      <c r="B8267" s="50">
        <f t="shared" si="136"/>
        <v>8245</v>
      </c>
      <c r="C8267" s="913"/>
      <c r="D8267" s="913"/>
      <c r="E8267" s="913"/>
      <c r="F8267" s="55"/>
      <c r="L8267" s="372"/>
      <c r="M8267" s="372"/>
      <c r="S8267" s="378"/>
      <c r="T8267" s="372"/>
      <c r="U8267" s="372"/>
      <c r="V8267" s="372"/>
    </row>
    <row r="8268" spans="1:22">
      <c r="A8268" s="52"/>
      <c r="B8268" s="50">
        <f t="shared" si="136"/>
        <v>8246</v>
      </c>
      <c r="C8268" s="913"/>
      <c r="D8268" s="913"/>
      <c r="E8268" s="913"/>
      <c r="F8268" s="55"/>
      <c r="L8268" s="372"/>
      <c r="M8268" s="372"/>
      <c r="S8268" s="378"/>
      <c r="T8268" s="372"/>
      <c r="U8268" s="372"/>
      <c r="V8268" s="372"/>
    </row>
    <row r="8269" spans="1:22">
      <c r="A8269" s="52"/>
      <c r="B8269" s="50">
        <f t="shared" si="136"/>
        <v>8247</v>
      </c>
      <c r="C8269" s="913"/>
      <c r="D8269" s="913"/>
      <c r="E8269" s="913"/>
      <c r="F8269" s="55"/>
      <c r="L8269" s="372"/>
      <c r="M8269" s="372"/>
      <c r="S8269" s="378"/>
      <c r="T8269" s="372"/>
      <c r="U8269" s="372"/>
      <c r="V8269" s="372"/>
    </row>
    <row r="8270" spans="1:22">
      <c r="A8270" s="52"/>
      <c r="B8270" s="50">
        <f t="shared" si="136"/>
        <v>8248</v>
      </c>
      <c r="C8270" s="913"/>
      <c r="D8270" s="913"/>
      <c r="E8270" s="913"/>
      <c r="F8270" s="55"/>
      <c r="L8270" s="372"/>
      <c r="M8270" s="372"/>
      <c r="S8270" s="378"/>
      <c r="T8270" s="372"/>
      <c r="U8270" s="372"/>
      <c r="V8270" s="372"/>
    </row>
    <row r="8271" spans="1:22">
      <c r="A8271" s="52"/>
      <c r="B8271" s="50">
        <f t="shared" si="136"/>
        <v>8249</v>
      </c>
      <c r="C8271" s="913"/>
      <c r="D8271" s="913"/>
      <c r="E8271" s="913"/>
      <c r="F8271" s="55"/>
      <c r="L8271" s="372"/>
      <c r="M8271" s="372"/>
      <c r="S8271" s="378"/>
      <c r="T8271" s="372"/>
      <c r="U8271" s="372"/>
      <c r="V8271" s="372"/>
    </row>
    <row r="8272" spans="1:22">
      <c r="A8272" s="52"/>
      <c r="B8272" s="50">
        <f t="shared" si="136"/>
        <v>8250</v>
      </c>
      <c r="C8272" s="913"/>
      <c r="D8272" s="913"/>
      <c r="E8272" s="913"/>
      <c r="F8272" s="55"/>
      <c r="L8272" s="372"/>
      <c r="M8272" s="372"/>
      <c r="S8272" s="378"/>
      <c r="T8272" s="372"/>
      <c r="U8272" s="372"/>
      <c r="V8272" s="372"/>
    </row>
    <row r="8273" spans="1:22">
      <c r="A8273" s="52"/>
      <c r="B8273" s="50">
        <f t="shared" si="136"/>
        <v>8251</v>
      </c>
      <c r="C8273" s="913"/>
      <c r="D8273" s="913"/>
      <c r="E8273" s="913"/>
      <c r="F8273" s="55"/>
      <c r="L8273" s="372"/>
      <c r="M8273" s="372"/>
      <c r="S8273" s="378"/>
      <c r="T8273" s="372"/>
      <c r="U8273" s="372"/>
      <c r="V8273" s="372"/>
    </row>
    <row r="8274" spans="1:22">
      <c r="A8274" s="52"/>
      <c r="B8274" s="50">
        <f t="shared" si="136"/>
        <v>8252</v>
      </c>
      <c r="C8274" s="913"/>
      <c r="D8274" s="913"/>
      <c r="E8274" s="913"/>
      <c r="F8274" s="55"/>
      <c r="L8274" s="372"/>
      <c r="M8274" s="372"/>
      <c r="S8274" s="378"/>
      <c r="T8274" s="372"/>
      <c r="U8274" s="372"/>
      <c r="V8274" s="372"/>
    </row>
    <row r="8275" spans="1:22">
      <c r="A8275" s="52"/>
      <c r="B8275" s="50">
        <f t="shared" si="136"/>
        <v>8253</v>
      </c>
      <c r="C8275" s="913"/>
      <c r="D8275" s="913"/>
      <c r="E8275" s="913"/>
      <c r="F8275" s="55"/>
      <c r="L8275" s="372"/>
      <c r="M8275" s="372"/>
      <c r="S8275" s="378"/>
      <c r="T8275" s="372"/>
      <c r="U8275" s="372"/>
      <c r="V8275" s="372"/>
    </row>
    <row r="8276" spans="1:22">
      <c r="A8276" s="52"/>
      <c r="B8276" s="50">
        <f t="shared" si="136"/>
        <v>8254</v>
      </c>
      <c r="C8276" s="913"/>
      <c r="D8276" s="913"/>
      <c r="E8276" s="913"/>
      <c r="F8276" s="55"/>
      <c r="L8276" s="372"/>
      <c r="M8276" s="372"/>
      <c r="S8276" s="378"/>
      <c r="T8276" s="372"/>
      <c r="U8276" s="372"/>
      <c r="V8276" s="372"/>
    </row>
    <row r="8277" spans="1:22">
      <c r="A8277" s="52"/>
      <c r="B8277" s="50">
        <f t="shared" si="136"/>
        <v>8255</v>
      </c>
      <c r="C8277" s="913"/>
      <c r="D8277" s="913"/>
      <c r="E8277" s="913"/>
      <c r="F8277" s="55"/>
      <c r="L8277" s="372"/>
      <c r="M8277" s="372"/>
      <c r="S8277" s="378"/>
      <c r="T8277" s="372"/>
      <c r="U8277" s="372"/>
      <c r="V8277" s="372"/>
    </row>
    <row r="8278" spans="1:22">
      <c r="A8278" s="52"/>
      <c r="B8278" s="50">
        <f t="shared" si="136"/>
        <v>8256</v>
      </c>
      <c r="C8278" s="913"/>
      <c r="D8278" s="913"/>
      <c r="E8278" s="913"/>
      <c r="F8278" s="55"/>
      <c r="L8278" s="372"/>
      <c r="M8278" s="372"/>
      <c r="S8278" s="378"/>
      <c r="T8278" s="372"/>
      <c r="U8278" s="372"/>
      <c r="V8278" s="372"/>
    </row>
    <row r="8279" spans="1:22">
      <c r="A8279" s="52"/>
      <c r="B8279" s="50">
        <f t="shared" si="136"/>
        <v>8257</v>
      </c>
      <c r="C8279" s="913"/>
      <c r="D8279" s="913"/>
      <c r="E8279" s="913"/>
      <c r="F8279" s="55"/>
      <c r="L8279" s="372"/>
      <c r="M8279" s="372"/>
      <c r="S8279" s="378"/>
      <c r="T8279" s="372"/>
      <c r="U8279" s="372"/>
      <c r="V8279" s="372"/>
    </row>
    <row r="8280" spans="1:22">
      <c r="A8280" s="52"/>
      <c r="B8280" s="50">
        <f t="shared" si="136"/>
        <v>8258</v>
      </c>
      <c r="C8280" s="913"/>
      <c r="D8280" s="913"/>
      <c r="E8280" s="913"/>
      <c r="F8280" s="55"/>
      <c r="L8280" s="372"/>
      <c r="M8280" s="372"/>
      <c r="S8280" s="378"/>
      <c r="T8280" s="372"/>
      <c r="U8280" s="372"/>
      <c r="V8280" s="372"/>
    </row>
    <row r="8281" spans="1:22">
      <c r="A8281" s="52"/>
      <c r="B8281" s="50">
        <f t="shared" ref="B8281:B8344" si="137">B8280+1</f>
        <v>8259</v>
      </c>
      <c r="C8281" s="913"/>
      <c r="D8281" s="913"/>
      <c r="E8281" s="913"/>
      <c r="F8281" s="55"/>
      <c r="L8281" s="372"/>
      <c r="M8281" s="372"/>
      <c r="S8281" s="378"/>
      <c r="T8281" s="372"/>
      <c r="U8281" s="372"/>
      <c r="V8281" s="372"/>
    </row>
    <row r="8282" spans="1:22">
      <c r="A8282" s="52"/>
      <c r="B8282" s="50">
        <f t="shared" si="137"/>
        <v>8260</v>
      </c>
      <c r="C8282" s="913"/>
      <c r="D8282" s="913"/>
      <c r="E8282" s="913"/>
      <c r="F8282" s="55"/>
      <c r="L8282" s="372"/>
      <c r="M8282" s="372"/>
      <c r="S8282" s="378"/>
      <c r="T8282" s="372"/>
      <c r="U8282" s="372"/>
      <c r="V8282" s="372"/>
    </row>
    <row r="8283" spans="1:22">
      <c r="A8283" s="52"/>
      <c r="B8283" s="50">
        <f t="shared" si="137"/>
        <v>8261</v>
      </c>
      <c r="C8283" s="913"/>
      <c r="D8283" s="913"/>
      <c r="E8283" s="913"/>
      <c r="F8283" s="55"/>
      <c r="L8283" s="372"/>
      <c r="M8283" s="372"/>
      <c r="S8283" s="378"/>
      <c r="T8283" s="372"/>
      <c r="U8283" s="372"/>
      <c r="V8283" s="372"/>
    </row>
    <row r="8284" spans="1:22">
      <c r="A8284" s="52"/>
      <c r="B8284" s="50">
        <f t="shared" si="137"/>
        <v>8262</v>
      </c>
      <c r="C8284" s="913"/>
      <c r="D8284" s="913"/>
      <c r="E8284" s="913"/>
      <c r="F8284" s="55"/>
      <c r="L8284" s="372"/>
      <c r="M8284" s="372"/>
      <c r="S8284" s="378"/>
      <c r="T8284" s="372"/>
      <c r="U8284" s="372"/>
      <c r="V8284" s="372"/>
    </row>
    <row r="8285" spans="1:22">
      <c r="A8285" s="52"/>
      <c r="B8285" s="50">
        <f t="shared" si="137"/>
        <v>8263</v>
      </c>
      <c r="C8285" s="913"/>
      <c r="D8285" s="913"/>
      <c r="E8285" s="913"/>
      <c r="F8285" s="55"/>
      <c r="L8285" s="372"/>
      <c r="M8285" s="372"/>
      <c r="S8285" s="378"/>
      <c r="T8285" s="372"/>
      <c r="U8285" s="372"/>
      <c r="V8285" s="372"/>
    </row>
    <row r="8286" spans="1:22">
      <c r="A8286" s="52"/>
      <c r="B8286" s="50">
        <f t="shared" si="137"/>
        <v>8264</v>
      </c>
      <c r="C8286" s="913"/>
      <c r="D8286" s="913"/>
      <c r="E8286" s="913"/>
      <c r="F8286" s="55"/>
      <c r="L8286" s="372"/>
      <c r="M8286" s="372"/>
      <c r="S8286" s="378"/>
      <c r="T8286" s="372"/>
      <c r="U8286" s="372"/>
      <c r="V8286" s="372"/>
    </row>
    <row r="8287" spans="1:22">
      <c r="A8287" s="52"/>
      <c r="B8287" s="50">
        <f t="shared" si="137"/>
        <v>8265</v>
      </c>
      <c r="C8287" s="913"/>
      <c r="D8287" s="913"/>
      <c r="E8287" s="913"/>
      <c r="F8287" s="55"/>
      <c r="L8287" s="372"/>
      <c r="M8287" s="372"/>
      <c r="S8287" s="378"/>
      <c r="T8287" s="372"/>
      <c r="U8287" s="372"/>
      <c r="V8287" s="372"/>
    </row>
    <row r="8288" spans="1:22">
      <c r="A8288" s="52"/>
      <c r="B8288" s="50">
        <f t="shared" si="137"/>
        <v>8266</v>
      </c>
      <c r="C8288" s="913"/>
      <c r="D8288" s="913"/>
      <c r="E8288" s="913"/>
      <c r="F8288" s="55"/>
      <c r="L8288" s="372"/>
      <c r="M8288" s="372"/>
      <c r="S8288" s="378"/>
      <c r="T8288" s="372"/>
      <c r="U8288" s="372"/>
      <c r="V8288" s="372"/>
    </row>
    <row r="8289" spans="1:22">
      <c r="A8289" s="52"/>
      <c r="B8289" s="50">
        <f t="shared" si="137"/>
        <v>8267</v>
      </c>
      <c r="C8289" s="913"/>
      <c r="D8289" s="913"/>
      <c r="E8289" s="913"/>
      <c r="F8289" s="55"/>
      <c r="L8289" s="372"/>
      <c r="M8289" s="372"/>
      <c r="S8289" s="378"/>
      <c r="T8289" s="372"/>
      <c r="U8289" s="372"/>
      <c r="V8289" s="372"/>
    </row>
    <row r="8290" spans="1:22">
      <c r="A8290" s="52"/>
      <c r="B8290" s="50">
        <f t="shared" si="137"/>
        <v>8268</v>
      </c>
      <c r="C8290" s="913"/>
      <c r="D8290" s="913"/>
      <c r="E8290" s="913"/>
      <c r="F8290" s="55"/>
      <c r="L8290" s="372"/>
      <c r="M8290" s="372"/>
      <c r="S8290" s="378"/>
      <c r="T8290" s="372"/>
      <c r="U8290" s="372"/>
      <c r="V8290" s="372"/>
    </row>
    <row r="8291" spans="1:22">
      <c r="A8291" s="52"/>
      <c r="B8291" s="50">
        <f t="shared" si="137"/>
        <v>8269</v>
      </c>
      <c r="C8291" s="913"/>
      <c r="D8291" s="913"/>
      <c r="E8291" s="913"/>
      <c r="F8291" s="55"/>
      <c r="L8291" s="372"/>
      <c r="M8291" s="372"/>
      <c r="S8291" s="378"/>
      <c r="T8291" s="372"/>
      <c r="U8291" s="372"/>
      <c r="V8291" s="372"/>
    </row>
    <row r="8292" spans="1:22">
      <c r="A8292" s="52"/>
      <c r="B8292" s="50">
        <f t="shared" si="137"/>
        <v>8270</v>
      </c>
      <c r="C8292" s="913"/>
      <c r="D8292" s="913"/>
      <c r="E8292" s="913"/>
      <c r="F8292" s="55"/>
      <c r="L8292" s="372"/>
      <c r="M8292" s="372"/>
      <c r="S8292" s="378"/>
      <c r="T8292" s="372"/>
      <c r="U8292" s="372"/>
      <c r="V8292" s="372"/>
    </row>
    <row r="8293" spans="1:22">
      <c r="A8293" s="52"/>
      <c r="B8293" s="50">
        <f t="shared" si="137"/>
        <v>8271</v>
      </c>
      <c r="C8293" s="913"/>
      <c r="D8293" s="913"/>
      <c r="E8293" s="913"/>
      <c r="F8293" s="55"/>
      <c r="L8293" s="372"/>
      <c r="M8293" s="372"/>
      <c r="S8293" s="378"/>
      <c r="T8293" s="372"/>
      <c r="U8293" s="372"/>
      <c r="V8293" s="372"/>
    </row>
    <row r="8294" spans="1:22">
      <c r="A8294" s="52"/>
      <c r="B8294" s="50">
        <f t="shared" si="137"/>
        <v>8272</v>
      </c>
      <c r="C8294" s="913"/>
      <c r="D8294" s="913"/>
      <c r="E8294" s="913"/>
      <c r="F8294" s="55"/>
      <c r="L8294" s="372"/>
      <c r="M8294" s="372"/>
      <c r="S8294" s="378"/>
      <c r="T8294" s="372"/>
      <c r="U8294" s="372"/>
      <c r="V8294" s="372"/>
    </row>
    <row r="8295" spans="1:22">
      <c r="A8295" s="52"/>
      <c r="B8295" s="50">
        <f t="shared" si="137"/>
        <v>8273</v>
      </c>
      <c r="C8295" s="913"/>
      <c r="D8295" s="913"/>
      <c r="E8295" s="913"/>
      <c r="F8295" s="55"/>
      <c r="L8295" s="372"/>
      <c r="M8295" s="372"/>
      <c r="S8295" s="378"/>
      <c r="T8295" s="372"/>
      <c r="U8295" s="372"/>
      <c r="V8295" s="372"/>
    </row>
    <row r="8296" spans="1:22">
      <c r="A8296" s="52"/>
      <c r="B8296" s="50">
        <f t="shared" si="137"/>
        <v>8274</v>
      </c>
      <c r="C8296" s="913"/>
      <c r="D8296" s="913"/>
      <c r="E8296" s="913"/>
      <c r="F8296" s="55"/>
      <c r="L8296" s="372"/>
      <c r="M8296" s="372"/>
      <c r="S8296" s="378"/>
      <c r="T8296" s="372"/>
      <c r="U8296" s="372"/>
      <c r="V8296" s="372"/>
    </row>
    <row r="8297" spans="1:22">
      <c r="A8297" s="52"/>
      <c r="B8297" s="50">
        <f t="shared" si="137"/>
        <v>8275</v>
      </c>
      <c r="C8297" s="913"/>
      <c r="D8297" s="913"/>
      <c r="E8297" s="913"/>
      <c r="F8297" s="55"/>
      <c r="L8297" s="372"/>
      <c r="M8297" s="372"/>
      <c r="S8297" s="378"/>
      <c r="T8297" s="372"/>
      <c r="U8297" s="372"/>
      <c r="V8297" s="372"/>
    </row>
    <row r="8298" spans="1:22">
      <c r="A8298" s="52"/>
      <c r="B8298" s="50">
        <f t="shared" si="137"/>
        <v>8276</v>
      </c>
      <c r="C8298" s="913"/>
      <c r="D8298" s="913"/>
      <c r="E8298" s="913"/>
      <c r="F8298" s="55"/>
      <c r="L8298" s="372"/>
      <c r="M8298" s="372"/>
      <c r="S8298" s="378"/>
      <c r="T8298" s="372"/>
      <c r="U8298" s="372"/>
      <c r="V8298" s="372"/>
    </row>
    <row r="8299" spans="1:22">
      <c r="A8299" s="52"/>
      <c r="B8299" s="50">
        <f t="shared" si="137"/>
        <v>8277</v>
      </c>
      <c r="C8299" s="913"/>
      <c r="D8299" s="913"/>
      <c r="E8299" s="913"/>
      <c r="F8299" s="55"/>
      <c r="L8299" s="372"/>
      <c r="M8299" s="372"/>
      <c r="S8299" s="378"/>
      <c r="T8299" s="372"/>
      <c r="U8299" s="372"/>
      <c r="V8299" s="372"/>
    </row>
    <row r="8300" spans="1:22">
      <c r="A8300" s="52"/>
      <c r="B8300" s="50">
        <f t="shared" si="137"/>
        <v>8278</v>
      </c>
      <c r="C8300" s="913"/>
      <c r="D8300" s="913"/>
      <c r="E8300" s="913"/>
      <c r="F8300" s="55"/>
      <c r="L8300" s="372"/>
      <c r="M8300" s="372"/>
      <c r="S8300" s="378"/>
      <c r="T8300" s="372"/>
      <c r="U8300" s="372"/>
      <c r="V8300" s="372"/>
    </row>
    <row r="8301" spans="1:22">
      <c r="A8301" s="52"/>
      <c r="B8301" s="50">
        <f t="shared" si="137"/>
        <v>8279</v>
      </c>
      <c r="C8301" s="913"/>
      <c r="D8301" s="913"/>
      <c r="E8301" s="913"/>
      <c r="F8301" s="55"/>
      <c r="L8301" s="372"/>
      <c r="M8301" s="372"/>
      <c r="S8301" s="378"/>
      <c r="T8301" s="372"/>
      <c r="U8301" s="372"/>
      <c r="V8301" s="372"/>
    </row>
    <row r="8302" spans="1:22">
      <c r="A8302" s="52"/>
      <c r="B8302" s="50">
        <f t="shared" si="137"/>
        <v>8280</v>
      </c>
      <c r="C8302" s="913"/>
      <c r="D8302" s="913"/>
      <c r="E8302" s="913"/>
      <c r="F8302" s="55"/>
      <c r="L8302" s="372"/>
      <c r="M8302" s="372"/>
      <c r="S8302" s="378"/>
      <c r="T8302" s="372"/>
      <c r="U8302" s="372"/>
      <c r="V8302" s="372"/>
    </row>
    <row r="8303" spans="1:22">
      <c r="A8303" s="52"/>
      <c r="B8303" s="50">
        <f t="shared" si="137"/>
        <v>8281</v>
      </c>
      <c r="C8303" s="913"/>
      <c r="D8303" s="913"/>
      <c r="E8303" s="913"/>
      <c r="F8303" s="55"/>
      <c r="L8303" s="372"/>
      <c r="M8303" s="372"/>
      <c r="S8303" s="378"/>
      <c r="T8303" s="372"/>
      <c r="U8303" s="372"/>
      <c r="V8303" s="372"/>
    </row>
    <row r="8304" spans="1:22">
      <c r="A8304" s="52"/>
      <c r="B8304" s="50">
        <f t="shared" si="137"/>
        <v>8282</v>
      </c>
      <c r="C8304" s="913"/>
      <c r="D8304" s="913"/>
      <c r="E8304" s="913"/>
      <c r="F8304" s="55"/>
      <c r="L8304" s="372"/>
      <c r="M8304" s="372"/>
      <c r="S8304" s="378"/>
      <c r="T8304" s="372"/>
      <c r="U8304" s="372"/>
      <c r="V8304" s="372"/>
    </row>
    <row r="8305" spans="1:22">
      <c r="A8305" s="52"/>
      <c r="B8305" s="50">
        <f t="shared" si="137"/>
        <v>8283</v>
      </c>
      <c r="C8305" s="913"/>
      <c r="D8305" s="913"/>
      <c r="E8305" s="913"/>
      <c r="F8305" s="55"/>
      <c r="L8305" s="372"/>
      <c r="M8305" s="372"/>
      <c r="S8305" s="378"/>
      <c r="T8305" s="372"/>
      <c r="U8305" s="372"/>
      <c r="V8305" s="372"/>
    </row>
    <row r="8306" spans="1:22">
      <c r="A8306" s="52"/>
      <c r="B8306" s="50">
        <f t="shared" si="137"/>
        <v>8284</v>
      </c>
      <c r="C8306" s="913"/>
      <c r="D8306" s="913"/>
      <c r="E8306" s="913"/>
      <c r="F8306" s="55"/>
      <c r="L8306" s="372"/>
      <c r="M8306" s="372"/>
      <c r="S8306" s="378"/>
      <c r="T8306" s="372"/>
      <c r="U8306" s="372"/>
      <c r="V8306" s="372"/>
    </row>
    <row r="8307" spans="1:22">
      <c r="A8307" s="52"/>
      <c r="B8307" s="50">
        <f t="shared" si="137"/>
        <v>8285</v>
      </c>
      <c r="C8307" s="913"/>
      <c r="D8307" s="913"/>
      <c r="E8307" s="913"/>
      <c r="F8307" s="55"/>
      <c r="L8307" s="372"/>
      <c r="M8307" s="372"/>
      <c r="S8307" s="378"/>
      <c r="T8307" s="372"/>
      <c r="U8307" s="372"/>
      <c r="V8307" s="372"/>
    </row>
    <row r="8308" spans="1:22">
      <c r="A8308" s="52"/>
      <c r="B8308" s="50">
        <f t="shared" si="137"/>
        <v>8286</v>
      </c>
      <c r="C8308" s="913"/>
      <c r="D8308" s="913"/>
      <c r="E8308" s="913"/>
      <c r="F8308" s="55"/>
      <c r="L8308" s="372"/>
      <c r="M8308" s="372"/>
      <c r="S8308" s="378"/>
      <c r="T8308" s="372"/>
      <c r="U8308" s="372"/>
      <c r="V8308" s="372"/>
    </row>
    <row r="8309" spans="1:22">
      <c r="A8309" s="52"/>
      <c r="B8309" s="50">
        <f t="shared" si="137"/>
        <v>8287</v>
      </c>
      <c r="C8309" s="913"/>
      <c r="D8309" s="913"/>
      <c r="E8309" s="913"/>
      <c r="F8309" s="55"/>
      <c r="L8309" s="372"/>
      <c r="M8309" s="372"/>
      <c r="S8309" s="378"/>
      <c r="T8309" s="372"/>
      <c r="U8309" s="372"/>
      <c r="V8309" s="372"/>
    </row>
    <row r="8310" spans="1:22">
      <c r="A8310" s="52"/>
      <c r="B8310" s="50">
        <f t="shared" si="137"/>
        <v>8288</v>
      </c>
      <c r="C8310" s="913"/>
      <c r="D8310" s="913"/>
      <c r="E8310" s="913"/>
      <c r="F8310" s="55"/>
      <c r="L8310" s="372"/>
      <c r="M8310" s="372"/>
      <c r="S8310" s="378"/>
      <c r="T8310" s="372"/>
      <c r="U8310" s="372"/>
      <c r="V8310" s="372"/>
    </row>
    <row r="8311" spans="1:22">
      <c r="A8311" s="52"/>
      <c r="B8311" s="50">
        <f t="shared" si="137"/>
        <v>8289</v>
      </c>
      <c r="C8311" s="913"/>
      <c r="D8311" s="913"/>
      <c r="E8311" s="913"/>
      <c r="F8311" s="55"/>
      <c r="L8311" s="372"/>
      <c r="M8311" s="372"/>
      <c r="S8311" s="378"/>
      <c r="T8311" s="372"/>
      <c r="U8311" s="372"/>
      <c r="V8311" s="372"/>
    </row>
    <row r="8312" spans="1:22">
      <c r="A8312" s="52"/>
      <c r="B8312" s="50">
        <f t="shared" si="137"/>
        <v>8290</v>
      </c>
      <c r="C8312" s="913"/>
      <c r="D8312" s="913"/>
      <c r="E8312" s="913"/>
      <c r="F8312" s="55"/>
      <c r="L8312" s="372"/>
      <c r="M8312" s="372"/>
      <c r="S8312" s="378"/>
      <c r="T8312" s="372"/>
      <c r="U8312" s="372"/>
      <c r="V8312" s="372"/>
    </row>
    <row r="8313" spans="1:22">
      <c r="A8313" s="52"/>
      <c r="B8313" s="50">
        <f t="shared" si="137"/>
        <v>8291</v>
      </c>
      <c r="C8313" s="913"/>
      <c r="D8313" s="913"/>
      <c r="E8313" s="913"/>
      <c r="F8313" s="55"/>
      <c r="L8313" s="372"/>
      <c r="M8313" s="372"/>
      <c r="S8313" s="378"/>
      <c r="T8313" s="372"/>
      <c r="U8313" s="372"/>
      <c r="V8313" s="372"/>
    </row>
    <row r="8314" spans="1:22">
      <c r="A8314" s="52"/>
      <c r="B8314" s="50">
        <f t="shared" si="137"/>
        <v>8292</v>
      </c>
      <c r="C8314" s="913"/>
      <c r="D8314" s="913"/>
      <c r="E8314" s="913"/>
      <c r="F8314" s="55"/>
      <c r="L8314" s="372"/>
      <c r="M8314" s="372"/>
      <c r="S8314" s="378"/>
      <c r="T8314" s="372"/>
      <c r="U8314" s="372"/>
      <c r="V8314" s="372"/>
    </row>
    <row r="8315" spans="1:22">
      <c r="A8315" s="52"/>
      <c r="B8315" s="50">
        <f t="shared" si="137"/>
        <v>8293</v>
      </c>
      <c r="C8315" s="913"/>
      <c r="D8315" s="913"/>
      <c r="E8315" s="913"/>
      <c r="F8315" s="55"/>
      <c r="L8315" s="372"/>
      <c r="M8315" s="372"/>
      <c r="S8315" s="378"/>
      <c r="T8315" s="372"/>
      <c r="U8315" s="372"/>
      <c r="V8315" s="372"/>
    </row>
    <row r="8316" spans="1:22">
      <c r="A8316" s="52"/>
      <c r="B8316" s="50">
        <f t="shared" si="137"/>
        <v>8294</v>
      </c>
      <c r="C8316" s="913"/>
      <c r="D8316" s="913"/>
      <c r="E8316" s="913"/>
      <c r="F8316" s="55"/>
      <c r="L8316" s="372"/>
      <c r="M8316" s="372"/>
      <c r="S8316" s="378"/>
      <c r="T8316" s="372"/>
      <c r="U8316" s="372"/>
      <c r="V8316" s="372"/>
    </row>
    <row r="8317" spans="1:22">
      <c r="A8317" s="52"/>
      <c r="B8317" s="50">
        <f t="shared" si="137"/>
        <v>8295</v>
      </c>
      <c r="C8317" s="913"/>
      <c r="D8317" s="913"/>
      <c r="E8317" s="913"/>
      <c r="F8317" s="55"/>
      <c r="L8317" s="372"/>
      <c r="M8317" s="372"/>
      <c r="S8317" s="378"/>
      <c r="T8317" s="372"/>
      <c r="U8317" s="372"/>
      <c r="V8317" s="372"/>
    </row>
    <row r="8318" spans="1:22">
      <c r="A8318" s="52"/>
      <c r="B8318" s="50">
        <f t="shared" si="137"/>
        <v>8296</v>
      </c>
      <c r="C8318" s="913"/>
      <c r="D8318" s="913"/>
      <c r="E8318" s="913"/>
      <c r="F8318" s="55"/>
      <c r="L8318" s="372"/>
      <c r="M8318" s="372"/>
      <c r="S8318" s="378"/>
      <c r="T8318" s="372"/>
      <c r="U8318" s="372"/>
      <c r="V8318" s="372"/>
    </row>
    <row r="8319" spans="1:22">
      <c r="A8319" s="52"/>
      <c r="B8319" s="50">
        <f t="shared" si="137"/>
        <v>8297</v>
      </c>
      <c r="C8319" s="913"/>
      <c r="D8319" s="913"/>
      <c r="E8319" s="913"/>
      <c r="F8319" s="55"/>
      <c r="L8319" s="372"/>
      <c r="M8319" s="372"/>
      <c r="S8319" s="378"/>
      <c r="T8319" s="372"/>
      <c r="U8319" s="372"/>
      <c r="V8319" s="372"/>
    </row>
    <row r="8320" spans="1:22">
      <c r="A8320" s="52"/>
      <c r="B8320" s="50">
        <f t="shared" si="137"/>
        <v>8298</v>
      </c>
      <c r="C8320" s="913"/>
      <c r="D8320" s="913"/>
      <c r="E8320" s="913"/>
      <c r="F8320" s="55"/>
      <c r="L8320" s="372"/>
      <c r="M8320" s="372"/>
      <c r="S8320" s="378"/>
      <c r="T8320" s="372"/>
      <c r="U8320" s="372"/>
      <c r="V8320" s="372"/>
    </row>
    <row r="8321" spans="1:22">
      <c r="A8321" s="52"/>
      <c r="B8321" s="50">
        <f t="shared" si="137"/>
        <v>8299</v>
      </c>
      <c r="C8321" s="913"/>
      <c r="D8321" s="913"/>
      <c r="E8321" s="913"/>
      <c r="F8321" s="55"/>
      <c r="L8321" s="372"/>
      <c r="M8321" s="372"/>
      <c r="S8321" s="378"/>
      <c r="T8321" s="372"/>
      <c r="U8321" s="372"/>
      <c r="V8321" s="372"/>
    </row>
    <row r="8322" spans="1:22">
      <c r="A8322" s="52"/>
      <c r="B8322" s="50">
        <f t="shared" si="137"/>
        <v>8300</v>
      </c>
      <c r="C8322" s="913"/>
      <c r="D8322" s="913"/>
      <c r="E8322" s="913"/>
      <c r="F8322" s="55"/>
      <c r="L8322" s="372"/>
      <c r="M8322" s="372"/>
      <c r="S8322" s="378"/>
      <c r="T8322" s="372"/>
      <c r="U8322" s="372"/>
      <c r="V8322" s="372"/>
    </row>
    <row r="8323" spans="1:22">
      <c r="A8323" s="52"/>
      <c r="B8323" s="50">
        <f t="shared" si="137"/>
        <v>8301</v>
      </c>
      <c r="C8323" s="913"/>
      <c r="D8323" s="913"/>
      <c r="E8323" s="913"/>
      <c r="F8323" s="55"/>
      <c r="L8323" s="372"/>
      <c r="M8323" s="372"/>
      <c r="S8323" s="378"/>
      <c r="T8323" s="372"/>
      <c r="U8323" s="372"/>
      <c r="V8323" s="372"/>
    </row>
    <row r="8324" spans="1:22">
      <c r="A8324" s="52"/>
      <c r="B8324" s="50">
        <f t="shared" si="137"/>
        <v>8302</v>
      </c>
      <c r="C8324" s="913"/>
      <c r="D8324" s="913"/>
      <c r="E8324" s="913"/>
      <c r="F8324" s="55"/>
      <c r="L8324" s="372"/>
      <c r="M8324" s="372"/>
      <c r="S8324" s="378"/>
      <c r="T8324" s="372"/>
      <c r="U8324" s="372"/>
      <c r="V8324" s="372"/>
    </row>
    <row r="8325" spans="1:22">
      <c r="A8325" s="52"/>
      <c r="B8325" s="50">
        <f t="shared" si="137"/>
        <v>8303</v>
      </c>
      <c r="C8325" s="913"/>
      <c r="D8325" s="913"/>
      <c r="E8325" s="913"/>
      <c r="F8325" s="55"/>
      <c r="L8325" s="372"/>
      <c r="M8325" s="372"/>
      <c r="S8325" s="378"/>
      <c r="T8325" s="372"/>
      <c r="U8325" s="372"/>
      <c r="V8325" s="372"/>
    </row>
    <row r="8326" spans="1:22">
      <c r="A8326" s="52"/>
      <c r="B8326" s="50">
        <f t="shared" si="137"/>
        <v>8304</v>
      </c>
      <c r="C8326" s="913"/>
      <c r="D8326" s="913"/>
      <c r="E8326" s="913"/>
      <c r="F8326" s="55"/>
      <c r="L8326" s="372"/>
      <c r="M8326" s="372"/>
      <c r="S8326" s="378"/>
      <c r="T8326" s="372"/>
      <c r="U8326" s="372"/>
      <c r="V8326" s="372"/>
    </row>
    <row r="8327" spans="1:22">
      <c r="A8327" s="52"/>
      <c r="B8327" s="50">
        <f t="shared" si="137"/>
        <v>8305</v>
      </c>
      <c r="C8327" s="913"/>
      <c r="D8327" s="913"/>
      <c r="E8327" s="913"/>
      <c r="F8327" s="55"/>
      <c r="L8327" s="372"/>
      <c r="M8327" s="372"/>
      <c r="S8327" s="378"/>
      <c r="T8327" s="372"/>
      <c r="U8327" s="372"/>
      <c r="V8327" s="372"/>
    </row>
    <row r="8328" spans="1:22">
      <c r="A8328" s="52"/>
      <c r="B8328" s="50">
        <f t="shared" si="137"/>
        <v>8306</v>
      </c>
      <c r="C8328" s="913"/>
      <c r="D8328" s="913"/>
      <c r="E8328" s="913"/>
      <c r="F8328" s="55"/>
      <c r="L8328" s="372"/>
      <c r="M8328" s="372"/>
      <c r="S8328" s="378"/>
      <c r="T8328" s="372"/>
      <c r="U8328" s="372"/>
      <c r="V8328" s="372"/>
    </row>
    <row r="8329" spans="1:22">
      <c r="A8329" s="52"/>
      <c r="B8329" s="50">
        <f t="shared" si="137"/>
        <v>8307</v>
      </c>
      <c r="C8329" s="913"/>
      <c r="D8329" s="913"/>
      <c r="E8329" s="913"/>
      <c r="F8329" s="55"/>
      <c r="L8329" s="372"/>
      <c r="M8329" s="372"/>
      <c r="S8329" s="378"/>
      <c r="T8329" s="372"/>
      <c r="U8329" s="372"/>
      <c r="V8329" s="372"/>
    </row>
    <row r="8330" spans="1:22">
      <c r="A8330" s="52"/>
      <c r="B8330" s="50">
        <f t="shared" si="137"/>
        <v>8308</v>
      </c>
      <c r="C8330" s="913"/>
      <c r="D8330" s="913"/>
      <c r="E8330" s="913"/>
      <c r="F8330" s="55"/>
      <c r="L8330" s="372"/>
      <c r="M8330" s="372"/>
      <c r="S8330" s="378"/>
      <c r="T8330" s="372"/>
      <c r="U8330" s="372"/>
      <c r="V8330" s="372"/>
    </row>
    <row r="8331" spans="1:22">
      <c r="A8331" s="52"/>
      <c r="B8331" s="50">
        <f t="shared" si="137"/>
        <v>8309</v>
      </c>
      <c r="C8331" s="913"/>
      <c r="D8331" s="913"/>
      <c r="E8331" s="913"/>
      <c r="F8331" s="55"/>
      <c r="L8331" s="372"/>
      <c r="M8331" s="372"/>
      <c r="S8331" s="378"/>
      <c r="T8331" s="372"/>
      <c r="U8331" s="372"/>
      <c r="V8331" s="372"/>
    </row>
    <row r="8332" spans="1:22">
      <c r="A8332" s="52"/>
      <c r="B8332" s="50">
        <f t="shared" si="137"/>
        <v>8310</v>
      </c>
      <c r="C8332" s="913"/>
      <c r="D8332" s="913"/>
      <c r="E8332" s="913"/>
      <c r="F8332" s="55"/>
      <c r="L8332" s="372"/>
      <c r="M8332" s="372"/>
      <c r="S8332" s="378"/>
      <c r="T8332" s="372"/>
      <c r="U8332" s="372"/>
      <c r="V8332" s="372"/>
    </row>
    <row r="8333" spans="1:22">
      <c r="A8333" s="52"/>
      <c r="B8333" s="50">
        <f t="shared" si="137"/>
        <v>8311</v>
      </c>
      <c r="C8333" s="913"/>
      <c r="D8333" s="913"/>
      <c r="E8333" s="913"/>
      <c r="F8333" s="55"/>
      <c r="L8333" s="372"/>
      <c r="M8333" s="372"/>
      <c r="S8333" s="378"/>
      <c r="T8333" s="372"/>
      <c r="U8333" s="372"/>
      <c r="V8333" s="372"/>
    </row>
    <row r="8334" spans="1:22">
      <c r="A8334" s="52"/>
      <c r="B8334" s="50">
        <f t="shared" si="137"/>
        <v>8312</v>
      </c>
      <c r="C8334" s="913"/>
      <c r="D8334" s="913"/>
      <c r="E8334" s="913"/>
      <c r="F8334" s="55"/>
      <c r="L8334" s="372"/>
      <c r="M8334" s="372"/>
      <c r="S8334" s="378"/>
      <c r="T8334" s="372"/>
      <c r="U8334" s="372"/>
      <c r="V8334" s="372"/>
    </row>
    <row r="8335" spans="1:22">
      <c r="A8335" s="52"/>
      <c r="B8335" s="50">
        <f t="shared" si="137"/>
        <v>8313</v>
      </c>
      <c r="C8335" s="913"/>
      <c r="D8335" s="913"/>
      <c r="E8335" s="913"/>
      <c r="F8335" s="55"/>
      <c r="L8335" s="372"/>
      <c r="M8335" s="372"/>
      <c r="S8335" s="378"/>
      <c r="T8335" s="372"/>
      <c r="U8335" s="372"/>
      <c r="V8335" s="372"/>
    </row>
    <row r="8336" spans="1:22">
      <c r="A8336" s="52"/>
      <c r="B8336" s="50">
        <f t="shared" si="137"/>
        <v>8314</v>
      </c>
      <c r="C8336" s="913"/>
      <c r="D8336" s="913"/>
      <c r="E8336" s="913"/>
      <c r="F8336" s="55"/>
      <c r="L8336" s="372"/>
      <c r="M8336" s="372"/>
      <c r="S8336" s="378"/>
      <c r="T8336" s="372"/>
      <c r="U8336" s="372"/>
      <c r="V8336" s="372"/>
    </row>
    <row r="8337" spans="1:22">
      <c r="A8337" s="52"/>
      <c r="B8337" s="50">
        <f t="shared" si="137"/>
        <v>8315</v>
      </c>
      <c r="C8337" s="913"/>
      <c r="D8337" s="913"/>
      <c r="E8337" s="913"/>
      <c r="F8337" s="55"/>
      <c r="L8337" s="372"/>
      <c r="M8337" s="372"/>
      <c r="S8337" s="378"/>
      <c r="T8337" s="372"/>
      <c r="U8337" s="372"/>
      <c r="V8337" s="372"/>
    </row>
    <row r="8338" spans="1:22">
      <c r="A8338" s="52"/>
      <c r="B8338" s="50">
        <f t="shared" si="137"/>
        <v>8316</v>
      </c>
      <c r="C8338" s="913"/>
      <c r="D8338" s="913"/>
      <c r="E8338" s="913"/>
      <c r="F8338" s="55"/>
      <c r="L8338" s="372"/>
      <c r="M8338" s="372"/>
      <c r="S8338" s="378"/>
      <c r="T8338" s="372"/>
      <c r="U8338" s="372"/>
      <c r="V8338" s="372"/>
    </row>
    <row r="8339" spans="1:22">
      <c r="A8339" s="52"/>
      <c r="B8339" s="50">
        <f t="shared" si="137"/>
        <v>8317</v>
      </c>
      <c r="C8339" s="913"/>
      <c r="D8339" s="913"/>
      <c r="E8339" s="913"/>
      <c r="F8339" s="55"/>
      <c r="L8339" s="372"/>
      <c r="M8339" s="372"/>
      <c r="S8339" s="378"/>
      <c r="T8339" s="372"/>
      <c r="U8339" s="372"/>
      <c r="V8339" s="372"/>
    </row>
    <row r="8340" spans="1:22">
      <c r="A8340" s="52"/>
      <c r="B8340" s="50">
        <f t="shared" si="137"/>
        <v>8318</v>
      </c>
      <c r="C8340" s="913"/>
      <c r="D8340" s="913"/>
      <c r="E8340" s="913"/>
      <c r="F8340" s="55"/>
      <c r="L8340" s="372"/>
      <c r="M8340" s="372"/>
      <c r="S8340" s="378"/>
      <c r="T8340" s="372"/>
      <c r="U8340" s="372"/>
      <c r="V8340" s="372"/>
    </row>
    <row r="8341" spans="1:22">
      <c r="A8341" s="52"/>
      <c r="B8341" s="50">
        <f t="shared" si="137"/>
        <v>8319</v>
      </c>
      <c r="C8341" s="913"/>
      <c r="D8341" s="913"/>
      <c r="E8341" s="913"/>
      <c r="F8341" s="55"/>
      <c r="L8341" s="372"/>
      <c r="M8341" s="372"/>
      <c r="S8341" s="378"/>
      <c r="T8341" s="372"/>
      <c r="U8341" s="372"/>
      <c r="V8341" s="372"/>
    </row>
    <row r="8342" spans="1:22">
      <c r="A8342" s="52"/>
      <c r="B8342" s="50">
        <f t="shared" si="137"/>
        <v>8320</v>
      </c>
      <c r="C8342" s="913"/>
      <c r="D8342" s="913"/>
      <c r="E8342" s="913"/>
      <c r="F8342" s="55"/>
      <c r="L8342" s="372"/>
      <c r="M8342" s="372"/>
      <c r="S8342" s="378"/>
      <c r="T8342" s="372"/>
      <c r="U8342" s="372"/>
      <c r="V8342" s="372"/>
    </row>
    <row r="8343" spans="1:22">
      <c r="A8343" s="52"/>
      <c r="B8343" s="50">
        <f t="shared" si="137"/>
        <v>8321</v>
      </c>
      <c r="C8343" s="913"/>
      <c r="D8343" s="913"/>
      <c r="E8343" s="913"/>
      <c r="F8343" s="55"/>
      <c r="L8343" s="372"/>
      <c r="M8343" s="372"/>
      <c r="S8343" s="378"/>
      <c r="T8343" s="372"/>
      <c r="U8343" s="372"/>
      <c r="V8343" s="372"/>
    </row>
    <row r="8344" spans="1:22">
      <c r="A8344" s="52"/>
      <c r="B8344" s="50">
        <f t="shared" si="137"/>
        <v>8322</v>
      </c>
      <c r="C8344" s="913"/>
      <c r="D8344" s="913"/>
      <c r="E8344" s="913"/>
      <c r="F8344" s="55"/>
      <c r="L8344" s="372"/>
      <c r="M8344" s="372"/>
      <c r="S8344" s="378"/>
      <c r="T8344" s="372"/>
      <c r="U8344" s="372"/>
      <c r="V8344" s="372"/>
    </row>
    <row r="8345" spans="1:22">
      <c r="A8345" s="52"/>
      <c r="B8345" s="50">
        <f t="shared" ref="B8345:B8408" si="138">B8344+1</f>
        <v>8323</v>
      </c>
      <c r="C8345" s="913"/>
      <c r="D8345" s="913"/>
      <c r="E8345" s="913"/>
      <c r="F8345" s="55"/>
      <c r="L8345" s="372"/>
      <c r="M8345" s="372"/>
      <c r="S8345" s="378"/>
      <c r="T8345" s="372"/>
      <c r="U8345" s="372"/>
      <c r="V8345" s="372"/>
    </row>
    <row r="8346" spans="1:22">
      <c r="A8346" s="52"/>
      <c r="B8346" s="50">
        <f t="shared" si="138"/>
        <v>8324</v>
      </c>
      <c r="C8346" s="913"/>
      <c r="D8346" s="913"/>
      <c r="E8346" s="913"/>
      <c r="F8346" s="55"/>
      <c r="L8346" s="372"/>
      <c r="M8346" s="372"/>
      <c r="S8346" s="378"/>
      <c r="T8346" s="372"/>
      <c r="U8346" s="372"/>
      <c r="V8346" s="372"/>
    </row>
    <row r="8347" spans="1:22">
      <c r="A8347" s="52"/>
      <c r="B8347" s="50">
        <f t="shared" si="138"/>
        <v>8325</v>
      </c>
      <c r="C8347" s="913"/>
      <c r="D8347" s="913"/>
      <c r="E8347" s="913"/>
      <c r="F8347" s="55"/>
      <c r="L8347" s="372"/>
      <c r="M8347" s="372"/>
      <c r="S8347" s="378"/>
      <c r="T8347" s="372"/>
      <c r="U8347" s="372"/>
      <c r="V8347" s="372"/>
    </row>
    <row r="8348" spans="1:22">
      <c r="A8348" s="52"/>
      <c r="B8348" s="50">
        <f t="shared" si="138"/>
        <v>8326</v>
      </c>
      <c r="C8348" s="913"/>
      <c r="D8348" s="913"/>
      <c r="E8348" s="913"/>
      <c r="F8348" s="55"/>
      <c r="L8348" s="372"/>
      <c r="M8348" s="372"/>
      <c r="S8348" s="378"/>
      <c r="T8348" s="372"/>
      <c r="U8348" s="372"/>
      <c r="V8348" s="372"/>
    </row>
    <row r="8349" spans="1:22">
      <c r="A8349" s="52"/>
      <c r="B8349" s="50">
        <f t="shared" si="138"/>
        <v>8327</v>
      </c>
      <c r="C8349" s="913"/>
      <c r="D8349" s="913"/>
      <c r="E8349" s="913"/>
      <c r="F8349" s="55"/>
      <c r="L8349" s="372"/>
      <c r="M8349" s="372"/>
      <c r="S8349" s="378"/>
      <c r="T8349" s="372"/>
      <c r="U8349" s="372"/>
      <c r="V8349" s="372"/>
    </row>
    <row r="8350" spans="1:22">
      <c r="A8350" s="52"/>
      <c r="B8350" s="50">
        <f t="shared" si="138"/>
        <v>8328</v>
      </c>
      <c r="C8350" s="913"/>
      <c r="D8350" s="913"/>
      <c r="E8350" s="913"/>
      <c r="F8350" s="55"/>
      <c r="L8350" s="372"/>
      <c r="M8350" s="372"/>
      <c r="S8350" s="378"/>
      <c r="T8350" s="372"/>
      <c r="U8350" s="372"/>
      <c r="V8350" s="372"/>
    </row>
    <row r="8351" spans="1:22">
      <c r="A8351" s="52"/>
      <c r="B8351" s="50">
        <f t="shared" si="138"/>
        <v>8329</v>
      </c>
      <c r="C8351" s="913"/>
      <c r="D8351" s="913"/>
      <c r="E8351" s="913"/>
      <c r="F8351" s="55"/>
      <c r="L8351" s="372"/>
      <c r="M8351" s="372"/>
      <c r="S8351" s="378"/>
      <c r="T8351" s="372"/>
      <c r="U8351" s="372"/>
      <c r="V8351" s="372"/>
    </row>
    <row r="8352" spans="1:22">
      <c r="A8352" s="52"/>
      <c r="B8352" s="50">
        <f t="shared" si="138"/>
        <v>8330</v>
      </c>
      <c r="C8352" s="913"/>
      <c r="D8352" s="913"/>
      <c r="E8352" s="913"/>
      <c r="F8352" s="55"/>
      <c r="L8352" s="372"/>
      <c r="M8352" s="372"/>
      <c r="S8352" s="378"/>
      <c r="T8352" s="372"/>
      <c r="U8352" s="372"/>
      <c r="V8352" s="372"/>
    </row>
    <row r="8353" spans="1:22">
      <c r="A8353" s="52"/>
      <c r="B8353" s="50">
        <f t="shared" si="138"/>
        <v>8331</v>
      </c>
      <c r="C8353" s="913"/>
      <c r="D8353" s="913"/>
      <c r="E8353" s="913"/>
      <c r="F8353" s="55"/>
      <c r="L8353" s="372"/>
      <c r="M8353" s="372"/>
      <c r="S8353" s="378"/>
      <c r="T8353" s="372"/>
      <c r="U8353" s="372"/>
      <c r="V8353" s="372"/>
    </row>
    <row r="8354" spans="1:22">
      <c r="A8354" s="52"/>
      <c r="B8354" s="50">
        <f t="shared" si="138"/>
        <v>8332</v>
      </c>
      <c r="C8354" s="913"/>
      <c r="D8354" s="913"/>
      <c r="E8354" s="913"/>
      <c r="F8354" s="55"/>
      <c r="L8354" s="372"/>
      <c r="M8354" s="372"/>
      <c r="S8354" s="378"/>
      <c r="T8354" s="372"/>
      <c r="U8354" s="372"/>
      <c r="V8354" s="372"/>
    </row>
    <row r="8355" spans="1:22">
      <c r="A8355" s="52"/>
      <c r="B8355" s="50">
        <f t="shared" si="138"/>
        <v>8333</v>
      </c>
      <c r="C8355" s="913"/>
      <c r="D8355" s="913"/>
      <c r="E8355" s="913"/>
      <c r="F8355" s="55"/>
      <c r="L8355" s="372"/>
      <c r="M8355" s="372"/>
      <c r="S8355" s="378"/>
      <c r="T8355" s="372"/>
      <c r="U8355" s="372"/>
      <c r="V8355" s="372"/>
    </row>
    <row r="8356" spans="1:22">
      <c r="A8356" s="52"/>
      <c r="B8356" s="50">
        <f t="shared" si="138"/>
        <v>8334</v>
      </c>
      <c r="C8356" s="913"/>
      <c r="D8356" s="913"/>
      <c r="E8356" s="913"/>
      <c r="F8356" s="55"/>
      <c r="L8356" s="372"/>
      <c r="M8356" s="372"/>
      <c r="S8356" s="378"/>
      <c r="T8356" s="372"/>
      <c r="U8356" s="372"/>
      <c r="V8356" s="372"/>
    </row>
    <row r="8357" spans="1:22">
      <c r="A8357" s="52"/>
      <c r="B8357" s="50">
        <f t="shared" si="138"/>
        <v>8335</v>
      </c>
      <c r="C8357" s="913"/>
      <c r="D8357" s="913"/>
      <c r="E8357" s="913"/>
      <c r="F8357" s="55"/>
      <c r="L8357" s="372"/>
      <c r="M8357" s="372"/>
      <c r="S8357" s="378"/>
      <c r="T8357" s="372"/>
      <c r="U8357" s="372"/>
      <c r="V8357" s="372"/>
    </row>
    <row r="8358" spans="1:22">
      <c r="A8358" s="52"/>
      <c r="B8358" s="50">
        <f t="shared" si="138"/>
        <v>8336</v>
      </c>
      <c r="C8358" s="913"/>
      <c r="D8358" s="913"/>
      <c r="E8358" s="913"/>
      <c r="F8358" s="55"/>
      <c r="L8358" s="372"/>
      <c r="M8358" s="372"/>
      <c r="S8358" s="378"/>
      <c r="T8358" s="372"/>
      <c r="U8358" s="372"/>
      <c r="V8358" s="372"/>
    </row>
    <row r="8359" spans="1:22">
      <c r="A8359" s="52"/>
      <c r="B8359" s="50">
        <f t="shared" si="138"/>
        <v>8337</v>
      </c>
      <c r="C8359" s="913"/>
      <c r="D8359" s="913"/>
      <c r="E8359" s="913"/>
      <c r="F8359" s="55"/>
      <c r="L8359" s="372"/>
      <c r="M8359" s="372"/>
      <c r="S8359" s="378"/>
      <c r="T8359" s="372"/>
      <c r="U8359" s="372"/>
      <c r="V8359" s="372"/>
    </row>
    <row r="8360" spans="1:22">
      <c r="A8360" s="52"/>
      <c r="B8360" s="50">
        <f t="shared" si="138"/>
        <v>8338</v>
      </c>
      <c r="C8360" s="913"/>
      <c r="D8360" s="913"/>
      <c r="E8360" s="913"/>
      <c r="F8360" s="55"/>
      <c r="L8360" s="372"/>
      <c r="M8360" s="372"/>
      <c r="S8360" s="378"/>
      <c r="T8360" s="372"/>
      <c r="U8360" s="372"/>
      <c r="V8360" s="372"/>
    </row>
    <row r="8361" spans="1:22">
      <c r="A8361" s="52"/>
      <c r="B8361" s="50">
        <f t="shared" si="138"/>
        <v>8339</v>
      </c>
      <c r="C8361" s="913"/>
      <c r="D8361" s="913"/>
      <c r="E8361" s="913"/>
      <c r="F8361" s="55"/>
      <c r="L8361" s="372"/>
      <c r="M8361" s="372"/>
      <c r="S8361" s="378"/>
      <c r="T8361" s="372"/>
      <c r="U8361" s="372"/>
      <c r="V8361" s="372"/>
    </row>
    <row r="8362" spans="1:22">
      <c r="A8362" s="52"/>
      <c r="B8362" s="50">
        <f t="shared" si="138"/>
        <v>8340</v>
      </c>
      <c r="C8362" s="913"/>
      <c r="D8362" s="913"/>
      <c r="E8362" s="913"/>
      <c r="F8362" s="55"/>
      <c r="L8362" s="372"/>
      <c r="M8362" s="372"/>
      <c r="S8362" s="378"/>
      <c r="T8362" s="372"/>
      <c r="U8362" s="372"/>
      <c r="V8362" s="372"/>
    </row>
    <row r="8363" spans="1:22">
      <c r="A8363" s="52"/>
      <c r="B8363" s="50">
        <f t="shared" si="138"/>
        <v>8341</v>
      </c>
      <c r="C8363" s="913"/>
      <c r="D8363" s="913"/>
      <c r="E8363" s="913"/>
      <c r="F8363" s="55"/>
      <c r="L8363" s="372"/>
      <c r="M8363" s="372"/>
      <c r="S8363" s="378"/>
      <c r="T8363" s="372"/>
      <c r="U8363" s="372"/>
      <c r="V8363" s="372"/>
    </row>
    <row r="8364" spans="1:22">
      <c r="A8364" s="52"/>
      <c r="B8364" s="50">
        <f t="shared" si="138"/>
        <v>8342</v>
      </c>
      <c r="C8364" s="913"/>
      <c r="D8364" s="913"/>
      <c r="E8364" s="913"/>
      <c r="F8364" s="55"/>
      <c r="L8364" s="372"/>
      <c r="M8364" s="372"/>
      <c r="S8364" s="378"/>
      <c r="T8364" s="372"/>
      <c r="U8364" s="372"/>
      <c r="V8364" s="372"/>
    </row>
    <row r="8365" spans="1:22">
      <c r="A8365" s="52"/>
      <c r="B8365" s="50">
        <f t="shared" si="138"/>
        <v>8343</v>
      </c>
      <c r="C8365" s="913"/>
      <c r="D8365" s="913"/>
      <c r="E8365" s="913"/>
      <c r="F8365" s="55"/>
      <c r="L8365" s="372"/>
      <c r="M8365" s="372"/>
      <c r="S8365" s="378"/>
      <c r="T8365" s="372"/>
      <c r="U8365" s="372"/>
      <c r="V8365" s="372"/>
    </row>
    <row r="8366" spans="1:22">
      <c r="A8366" s="52"/>
      <c r="B8366" s="50">
        <f t="shared" si="138"/>
        <v>8344</v>
      </c>
      <c r="C8366" s="913"/>
      <c r="D8366" s="913"/>
      <c r="E8366" s="913"/>
      <c r="F8366" s="55"/>
      <c r="L8366" s="372"/>
      <c r="M8366" s="372"/>
      <c r="S8366" s="378"/>
      <c r="T8366" s="372"/>
      <c r="U8366" s="372"/>
      <c r="V8366" s="372"/>
    </row>
    <row r="8367" spans="1:22">
      <c r="A8367" s="52"/>
      <c r="B8367" s="50">
        <f t="shared" si="138"/>
        <v>8345</v>
      </c>
      <c r="C8367" s="913"/>
      <c r="D8367" s="913"/>
      <c r="E8367" s="913"/>
      <c r="F8367" s="55"/>
      <c r="L8367" s="372"/>
      <c r="M8367" s="372"/>
      <c r="S8367" s="378"/>
      <c r="T8367" s="372"/>
      <c r="U8367" s="372"/>
      <c r="V8367" s="372"/>
    </row>
    <row r="8368" spans="1:22">
      <c r="A8368" s="52"/>
      <c r="B8368" s="50">
        <f t="shared" si="138"/>
        <v>8346</v>
      </c>
      <c r="C8368" s="913"/>
      <c r="D8368" s="913"/>
      <c r="E8368" s="913"/>
      <c r="F8368" s="55"/>
      <c r="L8368" s="372"/>
      <c r="M8368" s="372"/>
      <c r="S8368" s="378"/>
      <c r="T8368" s="372"/>
      <c r="U8368" s="372"/>
      <c r="V8368" s="372"/>
    </row>
    <row r="8369" spans="1:22">
      <c r="A8369" s="52"/>
      <c r="B8369" s="50">
        <f t="shared" si="138"/>
        <v>8347</v>
      </c>
      <c r="C8369" s="913"/>
      <c r="D8369" s="913"/>
      <c r="E8369" s="913"/>
      <c r="F8369" s="55"/>
      <c r="L8369" s="372"/>
      <c r="M8369" s="372"/>
      <c r="S8369" s="378"/>
      <c r="T8369" s="372"/>
      <c r="U8369" s="372"/>
      <c r="V8369" s="372"/>
    </row>
    <row r="8370" spans="1:22">
      <c r="A8370" s="52"/>
      <c r="B8370" s="50">
        <f t="shared" si="138"/>
        <v>8348</v>
      </c>
      <c r="C8370" s="913"/>
      <c r="D8370" s="913"/>
      <c r="E8370" s="913"/>
      <c r="F8370" s="55"/>
      <c r="L8370" s="372"/>
      <c r="M8370" s="372"/>
      <c r="S8370" s="378"/>
      <c r="T8370" s="372"/>
      <c r="U8370" s="372"/>
      <c r="V8370" s="372"/>
    </row>
    <row r="8371" spans="1:22">
      <c r="A8371" s="52"/>
      <c r="B8371" s="50">
        <f t="shared" si="138"/>
        <v>8349</v>
      </c>
      <c r="C8371" s="913"/>
      <c r="D8371" s="913"/>
      <c r="E8371" s="913"/>
      <c r="F8371" s="55"/>
      <c r="L8371" s="372"/>
      <c r="M8371" s="372"/>
      <c r="S8371" s="378"/>
      <c r="T8371" s="372"/>
      <c r="U8371" s="372"/>
      <c r="V8371" s="372"/>
    </row>
    <row r="8372" spans="1:22">
      <c r="A8372" s="52"/>
      <c r="B8372" s="50">
        <f t="shared" si="138"/>
        <v>8350</v>
      </c>
      <c r="C8372" s="913"/>
      <c r="D8372" s="913"/>
      <c r="E8372" s="913"/>
      <c r="F8372" s="55"/>
      <c r="L8372" s="372"/>
      <c r="M8372" s="372"/>
      <c r="S8372" s="378"/>
      <c r="T8372" s="372"/>
      <c r="U8372" s="372"/>
      <c r="V8372" s="372"/>
    </row>
    <row r="8373" spans="1:22">
      <c r="A8373" s="52"/>
      <c r="B8373" s="50">
        <f t="shared" si="138"/>
        <v>8351</v>
      </c>
      <c r="C8373" s="913"/>
      <c r="D8373" s="913"/>
      <c r="E8373" s="913"/>
      <c r="F8373" s="55"/>
      <c r="L8373" s="372"/>
      <c r="M8373" s="372"/>
      <c r="S8373" s="378"/>
      <c r="T8373" s="372"/>
      <c r="U8373" s="372"/>
      <c r="V8373" s="372"/>
    </row>
    <row r="8374" spans="1:22">
      <c r="A8374" s="52"/>
      <c r="B8374" s="50">
        <f t="shared" si="138"/>
        <v>8352</v>
      </c>
      <c r="C8374" s="913"/>
      <c r="D8374" s="913"/>
      <c r="E8374" s="913"/>
      <c r="F8374" s="55"/>
      <c r="L8374" s="372"/>
      <c r="M8374" s="372"/>
      <c r="S8374" s="378"/>
      <c r="T8374" s="372"/>
      <c r="U8374" s="372"/>
      <c r="V8374" s="372"/>
    </row>
    <row r="8375" spans="1:22">
      <c r="A8375" s="52"/>
      <c r="B8375" s="50">
        <f t="shared" si="138"/>
        <v>8353</v>
      </c>
      <c r="C8375" s="913"/>
      <c r="D8375" s="913"/>
      <c r="E8375" s="913"/>
      <c r="F8375" s="55"/>
      <c r="L8375" s="372"/>
      <c r="M8375" s="372"/>
      <c r="S8375" s="378"/>
      <c r="T8375" s="372"/>
      <c r="U8375" s="372"/>
      <c r="V8375" s="372"/>
    </row>
    <row r="8376" spans="1:22">
      <c r="A8376" s="52"/>
      <c r="B8376" s="50">
        <f t="shared" si="138"/>
        <v>8354</v>
      </c>
      <c r="C8376" s="913"/>
      <c r="D8376" s="913"/>
      <c r="E8376" s="913"/>
      <c r="F8376" s="55"/>
      <c r="L8376" s="372"/>
      <c r="M8376" s="372"/>
      <c r="S8376" s="378"/>
      <c r="T8376" s="372"/>
      <c r="U8376" s="372"/>
      <c r="V8376" s="372"/>
    </row>
    <row r="8377" spans="1:22">
      <c r="A8377" s="52"/>
      <c r="B8377" s="50">
        <f t="shared" si="138"/>
        <v>8355</v>
      </c>
      <c r="C8377" s="913"/>
      <c r="D8377" s="913"/>
      <c r="E8377" s="913"/>
      <c r="F8377" s="55"/>
      <c r="L8377" s="372"/>
      <c r="M8377" s="372"/>
      <c r="S8377" s="378"/>
      <c r="T8377" s="372"/>
      <c r="U8377" s="372"/>
      <c r="V8377" s="372"/>
    </row>
    <row r="8378" spans="1:22">
      <c r="A8378" s="52"/>
      <c r="B8378" s="50">
        <f t="shared" si="138"/>
        <v>8356</v>
      </c>
      <c r="C8378" s="913"/>
      <c r="D8378" s="913"/>
      <c r="E8378" s="913"/>
      <c r="F8378" s="55"/>
      <c r="L8378" s="372"/>
      <c r="M8378" s="372"/>
      <c r="S8378" s="378"/>
      <c r="T8378" s="372"/>
      <c r="U8378" s="372"/>
      <c r="V8378" s="372"/>
    </row>
    <row r="8379" spans="1:22">
      <c r="A8379" s="52"/>
      <c r="B8379" s="50">
        <f t="shared" si="138"/>
        <v>8357</v>
      </c>
      <c r="C8379" s="913"/>
      <c r="D8379" s="913"/>
      <c r="E8379" s="913"/>
      <c r="F8379" s="55"/>
      <c r="L8379" s="372"/>
      <c r="M8379" s="372"/>
      <c r="S8379" s="378"/>
      <c r="T8379" s="372"/>
      <c r="U8379" s="372"/>
      <c r="V8379" s="372"/>
    </row>
    <row r="8380" spans="1:22">
      <c r="A8380" s="52"/>
      <c r="B8380" s="50">
        <f t="shared" si="138"/>
        <v>8358</v>
      </c>
      <c r="C8380" s="913"/>
      <c r="D8380" s="913"/>
      <c r="E8380" s="913"/>
      <c r="F8380" s="55"/>
      <c r="L8380" s="372"/>
      <c r="M8380" s="372"/>
      <c r="S8380" s="378"/>
      <c r="T8380" s="372"/>
      <c r="U8380" s="372"/>
      <c r="V8380" s="372"/>
    </row>
    <row r="8381" spans="1:22">
      <c r="A8381" s="52"/>
      <c r="B8381" s="50">
        <f t="shared" si="138"/>
        <v>8359</v>
      </c>
      <c r="C8381" s="913"/>
      <c r="D8381" s="913"/>
      <c r="E8381" s="913"/>
      <c r="F8381" s="55"/>
      <c r="L8381" s="372"/>
      <c r="M8381" s="372"/>
      <c r="S8381" s="378"/>
      <c r="T8381" s="372"/>
      <c r="U8381" s="372"/>
      <c r="V8381" s="372"/>
    </row>
    <row r="8382" spans="1:22">
      <c r="A8382" s="52"/>
      <c r="B8382" s="50">
        <f t="shared" si="138"/>
        <v>8360</v>
      </c>
      <c r="C8382" s="913"/>
      <c r="D8382" s="913"/>
      <c r="E8382" s="913"/>
      <c r="F8382" s="55"/>
      <c r="L8382" s="372"/>
      <c r="M8382" s="372"/>
      <c r="S8382" s="378"/>
      <c r="T8382" s="372"/>
      <c r="U8382" s="372"/>
      <c r="V8382" s="372"/>
    </row>
    <row r="8383" spans="1:22">
      <c r="A8383" s="52"/>
      <c r="B8383" s="50">
        <f t="shared" si="138"/>
        <v>8361</v>
      </c>
      <c r="C8383" s="913"/>
      <c r="D8383" s="913"/>
      <c r="E8383" s="913"/>
      <c r="F8383" s="55"/>
      <c r="L8383" s="372"/>
      <c r="M8383" s="372"/>
      <c r="S8383" s="378"/>
      <c r="T8383" s="372"/>
      <c r="U8383" s="372"/>
      <c r="V8383" s="372"/>
    </row>
    <row r="8384" spans="1:22">
      <c r="A8384" s="52"/>
      <c r="B8384" s="50">
        <f t="shared" si="138"/>
        <v>8362</v>
      </c>
      <c r="C8384" s="913"/>
      <c r="D8384" s="913"/>
      <c r="E8384" s="913"/>
      <c r="F8384" s="55"/>
      <c r="L8384" s="372"/>
      <c r="M8384" s="372"/>
      <c r="S8384" s="378"/>
      <c r="T8384" s="372"/>
      <c r="U8384" s="372"/>
      <c r="V8384" s="372"/>
    </row>
    <row r="8385" spans="1:22">
      <c r="A8385" s="52"/>
      <c r="B8385" s="50">
        <f t="shared" si="138"/>
        <v>8363</v>
      </c>
      <c r="C8385" s="913"/>
      <c r="D8385" s="913"/>
      <c r="E8385" s="913"/>
      <c r="F8385" s="55"/>
      <c r="L8385" s="372"/>
      <c r="M8385" s="372"/>
      <c r="S8385" s="378"/>
      <c r="T8385" s="372"/>
      <c r="U8385" s="372"/>
      <c r="V8385" s="372"/>
    </row>
    <row r="8386" spans="1:22">
      <c r="A8386" s="52"/>
      <c r="B8386" s="50">
        <f t="shared" si="138"/>
        <v>8364</v>
      </c>
      <c r="C8386" s="913"/>
      <c r="D8386" s="913"/>
      <c r="E8386" s="913"/>
      <c r="F8386" s="55"/>
      <c r="L8386" s="372"/>
      <c r="M8386" s="372"/>
      <c r="S8386" s="378"/>
      <c r="T8386" s="372"/>
      <c r="U8386" s="372"/>
      <c r="V8386" s="372"/>
    </row>
    <row r="8387" spans="1:22">
      <c r="A8387" s="52"/>
      <c r="B8387" s="50">
        <f t="shared" si="138"/>
        <v>8365</v>
      </c>
      <c r="C8387" s="913"/>
      <c r="D8387" s="913"/>
      <c r="E8387" s="913"/>
      <c r="F8387" s="55"/>
      <c r="L8387" s="372"/>
      <c r="M8387" s="372"/>
      <c r="S8387" s="378"/>
      <c r="T8387" s="372"/>
      <c r="U8387" s="372"/>
      <c r="V8387" s="372"/>
    </row>
    <row r="8388" spans="1:22">
      <c r="A8388" s="52"/>
      <c r="B8388" s="50">
        <f t="shared" si="138"/>
        <v>8366</v>
      </c>
      <c r="C8388" s="913"/>
      <c r="D8388" s="913"/>
      <c r="E8388" s="913"/>
      <c r="F8388" s="55"/>
      <c r="L8388" s="372"/>
      <c r="M8388" s="372"/>
      <c r="S8388" s="378"/>
      <c r="T8388" s="372"/>
      <c r="U8388" s="372"/>
      <c r="V8388" s="372"/>
    </row>
    <row r="8389" spans="1:22">
      <c r="A8389" s="52"/>
      <c r="B8389" s="50">
        <f t="shared" si="138"/>
        <v>8367</v>
      </c>
      <c r="C8389" s="913"/>
      <c r="D8389" s="913"/>
      <c r="E8389" s="913"/>
      <c r="F8389" s="55"/>
      <c r="L8389" s="372"/>
      <c r="M8389" s="372"/>
      <c r="S8389" s="378"/>
      <c r="T8389" s="372"/>
      <c r="U8389" s="372"/>
      <c r="V8389" s="372"/>
    </row>
    <row r="8390" spans="1:22">
      <c r="A8390" s="52"/>
      <c r="B8390" s="50">
        <f t="shared" si="138"/>
        <v>8368</v>
      </c>
      <c r="C8390" s="913"/>
      <c r="D8390" s="913"/>
      <c r="E8390" s="913"/>
      <c r="F8390" s="55"/>
      <c r="L8390" s="372"/>
      <c r="M8390" s="372"/>
      <c r="S8390" s="378"/>
      <c r="T8390" s="372"/>
      <c r="U8390" s="372"/>
      <c r="V8390" s="372"/>
    </row>
    <row r="8391" spans="1:22">
      <c r="A8391" s="52"/>
      <c r="B8391" s="50">
        <f t="shared" si="138"/>
        <v>8369</v>
      </c>
      <c r="C8391" s="913"/>
      <c r="D8391" s="913"/>
      <c r="E8391" s="913"/>
      <c r="F8391" s="55"/>
      <c r="L8391" s="372"/>
      <c r="M8391" s="372"/>
      <c r="S8391" s="378"/>
      <c r="T8391" s="372"/>
      <c r="U8391" s="372"/>
      <c r="V8391" s="372"/>
    </row>
    <row r="8392" spans="1:22">
      <c r="A8392" s="52"/>
      <c r="B8392" s="50">
        <f t="shared" si="138"/>
        <v>8370</v>
      </c>
      <c r="C8392" s="913"/>
      <c r="D8392" s="913"/>
      <c r="E8392" s="913"/>
      <c r="F8392" s="55"/>
      <c r="L8392" s="372"/>
      <c r="M8392" s="372"/>
      <c r="S8392" s="378"/>
      <c r="T8392" s="372"/>
      <c r="U8392" s="372"/>
      <c r="V8392" s="372"/>
    </row>
    <row r="8393" spans="1:22">
      <c r="A8393" s="52"/>
      <c r="B8393" s="50">
        <f t="shared" si="138"/>
        <v>8371</v>
      </c>
      <c r="C8393" s="913"/>
      <c r="D8393" s="913"/>
      <c r="E8393" s="913"/>
      <c r="F8393" s="55"/>
      <c r="L8393" s="372"/>
      <c r="M8393" s="372"/>
      <c r="S8393" s="378"/>
      <c r="T8393" s="372"/>
      <c r="U8393" s="372"/>
      <c r="V8393" s="372"/>
    </row>
    <row r="8394" spans="1:22">
      <c r="A8394" s="52"/>
      <c r="B8394" s="50">
        <f t="shared" si="138"/>
        <v>8372</v>
      </c>
      <c r="C8394" s="913"/>
      <c r="D8394" s="913"/>
      <c r="E8394" s="913"/>
      <c r="F8394" s="55"/>
      <c r="L8394" s="372"/>
      <c r="M8394" s="372"/>
      <c r="S8394" s="378"/>
      <c r="T8394" s="372"/>
      <c r="U8394" s="372"/>
      <c r="V8394" s="372"/>
    </row>
    <row r="8395" spans="1:22">
      <c r="A8395" s="52"/>
      <c r="B8395" s="50">
        <f t="shared" si="138"/>
        <v>8373</v>
      </c>
      <c r="C8395" s="913"/>
      <c r="D8395" s="913"/>
      <c r="E8395" s="913"/>
      <c r="F8395" s="55"/>
      <c r="L8395" s="372"/>
      <c r="M8395" s="372"/>
      <c r="S8395" s="378"/>
      <c r="T8395" s="372"/>
      <c r="U8395" s="372"/>
      <c r="V8395" s="372"/>
    </row>
    <row r="8396" spans="1:22">
      <c r="A8396" s="52"/>
      <c r="B8396" s="50">
        <f t="shared" si="138"/>
        <v>8374</v>
      </c>
      <c r="C8396" s="913"/>
      <c r="D8396" s="913"/>
      <c r="E8396" s="913"/>
      <c r="F8396" s="55"/>
      <c r="L8396" s="372"/>
      <c r="M8396" s="372"/>
      <c r="S8396" s="378"/>
      <c r="T8396" s="372"/>
      <c r="U8396" s="372"/>
      <c r="V8396" s="372"/>
    </row>
    <row r="8397" spans="1:22">
      <c r="A8397" s="52"/>
      <c r="B8397" s="50">
        <f t="shared" si="138"/>
        <v>8375</v>
      </c>
      <c r="C8397" s="913"/>
      <c r="D8397" s="913"/>
      <c r="E8397" s="913"/>
      <c r="F8397" s="55"/>
      <c r="L8397" s="372"/>
      <c r="M8397" s="372"/>
      <c r="S8397" s="378"/>
      <c r="T8397" s="372"/>
      <c r="U8397" s="372"/>
      <c r="V8397" s="372"/>
    </row>
    <row r="8398" spans="1:22">
      <c r="A8398" s="52"/>
      <c r="B8398" s="50">
        <f t="shared" si="138"/>
        <v>8376</v>
      </c>
      <c r="C8398" s="913"/>
      <c r="D8398" s="913"/>
      <c r="E8398" s="913"/>
      <c r="F8398" s="55"/>
      <c r="L8398" s="372"/>
      <c r="M8398" s="372"/>
      <c r="S8398" s="378"/>
      <c r="T8398" s="372"/>
      <c r="U8398" s="372"/>
      <c r="V8398" s="372"/>
    </row>
    <row r="8399" spans="1:22">
      <c r="A8399" s="52"/>
      <c r="B8399" s="50">
        <f t="shared" si="138"/>
        <v>8377</v>
      </c>
      <c r="C8399" s="913"/>
      <c r="D8399" s="913"/>
      <c r="E8399" s="913"/>
      <c r="F8399" s="55"/>
      <c r="L8399" s="372"/>
      <c r="M8399" s="372"/>
      <c r="S8399" s="378"/>
      <c r="T8399" s="372"/>
      <c r="U8399" s="372"/>
      <c r="V8399" s="372"/>
    </row>
    <row r="8400" spans="1:22">
      <c r="A8400" s="52"/>
      <c r="B8400" s="50">
        <f t="shared" si="138"/>
        <v>8378</v>
      </c>
      <c r="C8400" s="913"/>
      <c r="D8400" s="913"/>
      <c r="E8400" s="913"/>
      <c r="F8400" s="55"/>
      <c r="L8400" s="372"/>
      <c r="M8400" s="372"/>
      <c r="S8400" s="378"/>
      <c r="T8400" s="372"/>
      <c r="U8400" s="372"/>
      <c r="V8400" s="372"/>
    </row>
    <row r="8401" spans="1:22">
      <c r="A8401" s="52"/>
      <c r="B8401" s="50">
        <f t="shared" si="138"/>
        <v>8379</v>
      </c>
      <c r="C8401" s="913"/>
      <c r="D8401" s="913"/>
      <c r="E8401" s="913"/>
      <c r="F8401" s="55"/>
      <c r="L8401" s="372"/>
      <c r="M8401" s="372"/>
      <c r="S8401" s="378"/>
      <c r="T8401" s="372"/>
      <c r="U8401" s="372"/>
      <c r="V8401" s="372"/>
    </row>
    <row r="8402" spans="1:22">
      <c r="A8402" s="52"/>
      <c r="B8402" s="50">
        <f t="shared" si="138"/>
        <v>8380</v>
      </c>
      <c r="C8402" s="913"/>
      <c r="D8402" s="913"/>
      <c r="E8402" s="913"/>
      <c r="F8402" s="55"/>
      <c r="L8402" s="372"/>
      <c r="M8402" s="372"/>
      <c r="S8402" s="378"/>
      <c r="T8402" s="372"/>
      <c r="U8402" s="372"/>
      <c r="V8402" s="372"/>
    </row>
    <row r="8403" spans="1:22">
      <c r="A8403" s="52"/>
      <c r="B8403" s="50">
        <f t="shared" si="138"/>
        <v>8381</v>
      </c>
      <c r="C8403" s="913"/>
      <c r="D8403" s="913"/>
      <c r="E8403" s="913"/>
      <c r="F8403" s="55"/>
      <c r="L8403" s="372"/>
      <c r="M8403" s="372"/>
      <c r="S8403" s="378"/>
      <c r="T8403" s="372"/>
      <c r="U8403" s="372"/>
      <c r="V8403" s="372"/>
    </row>
    <row r="8404" spans="1:22">
      <c r="A8404" s="52"/>
      <c r="B8404" s="50">
        <f t="shared" si="138"/>
        <v>8382</v>
      </c>
      <c r="C8404" s="913"/>
      <c r="D8404" s="913"/>
      <c r="E8404" s="913"/>
      <c r="F8404" s="55"/>
      <c r="L8404" s="372"/>
      <c r="M8404" s="372"/>
      <c r="S8404" s="378"/>
      <c r="T8404" s="372"/>
      <c r="U8404" s="372"/>
      <c r="V8404" s="372"/>
    </row>
    <row r="8405" spans="1:22">
      <c r="A8405" s="52"/>
      <c r="B8405" s="50">
        <f t="shared" si="138"/>
        <v>8383</v>
      </c>
      <c r="C8405" s="913"/>
      <c r="D8405" s="913"/>
      <c r="E8405" s="913"/>
      <c r="F8405" s="55"/>
      <c r="L8405" s="372"/>
      <c r="M8405" s="372"/>
      <c r="S8405" s="378"/>
      <c r="T8405" s="372"/>
      <c r="U8405" s="372"/>
      <c r="V8405" s="372"/>
    </row>
    <row r="8406" spans="1:22">
      <c r="A8406" s="52"/>
      <c r="B8406" s="50">
        <f t="shared" si="138"/>
        <v>8384</v>
      </c>
      <c r="C8406" s="913"/>
      <c r="D8406" s="913"/>
      <c r="E8406" s="913"/>
      <c r="F8406" s="55"/>
      <c r="L8406" s="372"/>
      <c r="M8406" s="372"/>
      <c r="S8406" s="378"/>
      <c r="T8406" s="372"/>
      <c r="U8406" s="372"/>
      <c r="V8406" s="372"/>
    </row>
    <row r="8407" spans="1:22">
      <c r="A8407" s="52"/>
      <c r="B8407" s="50">
        <f t="shared" si="138"/>
        <v>8385</v>
      </c>
      <c r="C8407" s="913"/>
      <c r="D8407" s="913"/>
      <c r="E8407" s="913"/>
      <c r="F8407" s="55"/>
      <c r="L8407" s="372"/>
      <c r="M8407" s="372"/>
      <c r="S8407" s="378"/>
      <c r="T8407" s="372"/>
      <c r="U8407" s="372"/>
      <c r="V8407" s="372"/>
    </row>
    <row r="8408" spans="1:22">
      <c r="A8408" s="52"/>
      <c r="B8408" s="50">
        <f t="shared" si="138"/>
        <v>8386</v>
      </c>
      <c r="C8408" s="913"/>
      <c r="D8408" s="913"/>
      <c r="E8408" s="913"/>
      <c r="F8408" s="55"/>
      <c r="L8408" s="372"/>
      <c r="M8408" s="372"/>
      <c r="S8408" s="378"/>
      <c r="T8408" s="372"/>
      <c r="U8408" s="372"/>
      <c r="V8408" s="372"/>
    </row>
    <row r="8409" spans="1:22">
      <c r="A8409" s="52"/>
      <c r="B8409" s="50">
        <f t="shared" ref="B8409:B8472" si="139">B8408+1</f>
        <v>8387</v>
      </c>
      <c r="C8409" s="913"/>
      <c r="D8409" s="913"/>
      <c r="E8409" s="913"/>
      <c r="F8409" s="55"/>
      <c r="L8409" s="372"/>
      <c r="M8409" s="372"/>
      <c r="S8409" s="378"/>
      <c r="T8409" s="372"/>
      <c r="U8409" s="372"/>
      <c r="V8409" s="372"/>
    </row>
    <row r="8410" spans="1:22">
      <c r="A8410" s="52"/>
      <c r="B8410" s="50">
        <f t="shared" si="139"/>
        <v>8388</v>
      </c>
      <c r="C8410" s="913"/>
      <c r="D8410" s="913"/>
      <c r="E8410" s="913"/>
      <c r="F8410" s="55"/>
      <c r="L8410" s="372"/>
      <c r="M8410" s="372"/>
      <c r="S8410" s="378"/>
      <c r="T8410" s="372"/>
      <c r="U8410" s="372"/>
      <c r="V8410" s="372"/>
    </row>
    <row r="8411" spans="1:22">
      <c r="A8411" s="52"/>
      <c r="B8411" s="50">
        <f t="shared" si="139"/>
        <v>8389</v>
      </c>
      <c r="C8411" s="913"/>
      <c r="D8411" s="913"/>
      <c r="E8411" s="913"/>
      <c r="F8411" s="55"/>
      <c r="L8411" s="372"/>
      <c r="M8411" s="372"/>
      <c r="S8411" s="378"/>
      <c r="T8411" s="372"/>
      <c r="U8411" s="372"/>
      <c r="V8411" s="372"/>
    </row>
    <row r="8412" spans="1:22">
      <c r="A8412" s="52"/>
      <c r="B8412" s="50">
        <f t="shared" si="139"/>
        <v>8390</v>
      </c>
      <c r="C8412" s="913"/>
      <c r="D8412" s="913"/>
      <c r="E8412" s="913"/>
      <c r="F8412" s="55"/>
      <c r="L8412" s="372"/>
      <c r="M8412" s="372"/>
      <c r="S8412" s="378"/>
      <c r="T8412" s="372"/>
      <c r="U8412" s="372"/>
      <c r="V8412" s="372"/>
    </row>
    <row r="8413" spans="1:22">
      <c r="A8413" s="52"/>
      <c r="B8413" s="50">
        <f t="shared" si="139"/>
        <v>8391</v>
      </c>
      <c r="C8413" s="913"/>
      <c r="D8413" s="913"/>
      <c r="E8413" s="913"/>
      <c r="F8413" s="55"/>
      <c r="L8413" s="372"/>
      <c r="M8413" s="372"/>
      <c r="S8413" s="378"/>
      <c r="T8413" s="372"/>
      <c r="U8413" s="372"/>
      <c r="V8413" s="372"/>
    </row>
    <row r="8414" spans="1:22">
      <c r="A8414" s="52"/>
      <c r="B8414" s="50">
        <f t="shared" si="139"/>
        <v>8392</v>
      </c>
      <c r="C8414" s="913"/>
      <c r="D8414" s="913"/>
      <c r="E8414" s="913"/>
      <c r="F8414" s="55"/>
      <c r="L8414" s="372"/>
      <c r="M8414" s="372"/>
      <c r="S8414" s="378"/>
      <c r="T8414" s="372"/>
      <c r="U8414" s="372"/>
      <c r="V8414" s="372"/>
    </row>
    <row r="8415" spans="1:22">
      <c r="A8415" s="52"/>
      <c r="B8415" s="50">
        <f t="shared" si="139"/>
        <v>8393</v>
      </c>
      <c r="C8415" s="913"/>
      <c r="D8415" s="913"/>
      <c r="E8415" s="913"/>
      <c r="F8415" s="55"/>
      <c r="L8415" s="372"/>
      <c r="M8415" s="372"/>
      <c r="S8415" s="378"/>
      <c r="T8415" s="372"/>
      <c r="U8415" s="372"/>
      <c r="V8415" s="372"/>
    </row>
    <row r="8416" spans="1:22">
      <c r="A8416" s="52"/>
      <c r="B8416" s="50">
        <f t="shared" si="139"/>
        <v>8394</v>
      </c>
      <c r="C8416" s="913"/>
      <c r="D8416" s="913"/>
      <c r="E8416" s="913"/>
      <c r="F8416" s="55"/>
      <c r="L8416" s="372"/>
      <c r="M8416" s="372"/>
      <c r="S8416" s="378"/>
      <c r="T8416" s="372"/>
      <c r="U8416" s="372"/>
      <c r="V8416" s="372"/>
    </row>
    <row r="8417" spans="1:22">
      <c r="A8417" s="52"/>
      <c r="B8417" s="50">
        <f t="shared" si="139"/>
        <v>8395</v>
      </c>
      <c r="C8417" s="913"/>
      <c r="D8417" s="913"/>
      <c r="E8417" s="913"/>
      <c r="F8417" s="55"/>
      <c r="L8417" s="372"/>
      <c r="M8417" s="372"/>
      <c r="S8417" s="378"/>
      <c r="T8417" s="372"/>
      <c r="U8417" s="372"/>
      <c r="V8417" s="372"/>
    </row>
    <row r="8418" spans="1:22">
      <c r="A8418" s="52"/>
      <c r="B8418" s="50">
        <f t="shared" si="139"/>
        <v>8396</v>
      </c>
      <c r="C8418" s="913"/>
      <c r="D8418" s="913"/>
      <c r="E8418" s="913"/>
      <c r="F8418" s="55"/>
      <c r="L8418" s="372"/>
      <c r="M8418" s="372"/>
      <c r="S8418" s="378"/>
      <c r="T8418" s="372"/>
      <c r="U8418" s="372"/>
      <c r="V8418" s="372"/>
    </row>
    <row r="8419" spans="1:22">
      <c r="A8419" s="52"/>
      <c r="B8419" s="50">
        <f t="shared" si="139"/>
        <v>8397</v>
      </c>
      <c r="C8419" s="913"/>
      <c r="D8419" s="913"/>
      <c r="E8419" s="913"/>
      <c r="F8419" s="55"/>
      <c r="L8419" s="372"/>
      <c r="M8419" s="372"/>
      <c r="S8419" s="378"/>
      <c r="T8419" s="372"/>
      <c r="U8419" s="372"/>
      <c r="V8419" s="372"/>
    </row>
    <row r="8420" spans="1:22">
      <c r="A8420" s="52"/>
      <c r="B8420" s="50">
        <f t="shared" si="139"/>
        <v>8398</v>
      </c>
      <c r="C8420" s="913"/>
      <c r="D8420" s="913"/>
      <c r="E8420" s="913"/>
      <c r="F8420" s="55"/>
      <c r="L8420" s="372"/>
      <c r="M8420" s="372"/>
      <c r="S8420" s="378"/>
      <c r="T8420" s="372"/>
      <c r="U8420" s="372"/>
      <c r="V8420" s="372"/>
    </row>
    <row r="8421" spans="1:22">
      <c r="A8421" s="52"/>
      <c r="B8421" s="50">
        <f t="shared" si="139"/>
        <v>8399</v>
      </c>
      <c r="C8421" s="913"/>
      <c r="D8421" s="913"/>
      <c r="E8421" s="913"/>
      <c r="F8421" s="55"/>
      <c r="L8421" s="372"/>
      <c r="M8421" s="372"/>
      <c r="S8421" s="378"/>
      <c r="T8421" s="372"/>
      <c r="U8421" s="372"/>
      <c r="V8421" s="372"/>
    </row>
    <row r="8422" spans="1:22">
      <c r="A8422" s="52"/>
      <c r="B8422" s="50">
        <f t="shared" si="139"/>
        <v>8400</v>
      </c>
      <c r="C8422" s="913"/>
      <c r="D8422" s="913"/>
      <c r="E8422" s="913"/>
      <c r="F8422" s="55"/>
      <c r="L8422" s="372"/>
      <c r="M8422" s="372"/>
      <c r="S8422" s="378"/>
      <c r="T8422" s="372"/>
      <c r="U8422" s="372"/>
      <c r="V8422" s="372"/>
    </row>
    <row r="8423" spans="1:22">
      <c r="A8423" s="52"/>
      <c r="B8423" s="50">
        <f t="shared" si="139"/>
        <v>8401</v>
      </c>
      <c r="C8423" s="913"/>
      <c r="D8423" s="913"/>
      <c r="E8423" s="913"/>
      <c r="F8423" s="55"/>
      <c r="L8423" s="372"/>
      <c r="M8423" s="372"/>
      <c r="S8423" s="378"/>
      <c r="T8423" s="372"/>
      <c r="U8423" s="372"/>
      <c r="V8423" s="372"/>
    </row>
    <row r="8424" spans="1:22">
      <c r="A8424" s="52"/>
      <c r="B8424" s="50">
        <f t="shared" si="139"/>
        <v>8402</v>
      </c>
      <c r="C8424" s="913"/>
      <c r="D8424" s="913"/>
      <c r="E8424" s="913"/>
      <c r="F8424" s="55"/>
      <c r="L8424" s="372"/>
      <c r="M8424" s="372"/>
      <c r="S8424" s="378"/>
      <c r="T8424" s="372"/>
      <c r="U8424" s="372"/>
      <c r="V8424" s="372"/>
    </row>
    <row r="8425" spans="1:22">
      <c r="A8425" s="52"/>
      <c r="B8425" s="50">
        <f t="shared" si="139"/>
        <v>8403</v>
      </c>
      <c r="C8425" s="913"/>
      <c r="D8425" s="913"/>
      <c r="E8425" s="913"/>
      <c r="F8425" s="55"/>
      <c r="L8425" s="372"/>
      <c r="M8425" s="372"/>
      <c r="S8425" s="378"/>
      <c r="T8425" s="372"/>
      <c r="U8425" s="372"/>
      <c r="V8425" s="372"/>
    </row>
    <row r="8426" spans="1:22">
      <c r="A8426" s="52"/>
      <c r="B8426" s="50">
        <f t="shared" si="139"/>
        <v>8404</v>
      </c>
      <c r="C8426" s="913"/>
      <c r="D8426" s="913"/>
      <c r="E8426" s="913"/>
      <c r="F8426" s="55"/>
      <c r="L8426" s="372"/>
      <c r="M8426" s="372"/>
      <c r="S8426" s="378"/>
      <c r="T8426" s="372"/>
      <c r="U8426" s="372"/>
      <c r="V8426" s="372"/>
    </row>
    <row r="8427" spans="1:22">
      <c r="A8427" s="52"/>
      <c r="B8427" s="50">
        <f t="shared" si="139"/>
        <v>8405</v>
      </c>
      <c r="C8427" s="913"/>
      <c r="D8427" s="913"/>
      <c r="E8427" s="913"/>
      <c r="F8427" s="55"/>
      <c r="L8427" s="372"/>
      <c r="M8427" s="372"/>
      <c r="S8427" s="378"/>
      <c r="T8427" s="372"/>
      <c r="U8427" s="372"/>
      <c r="V8427" s="372"/>
    </row>
    <row r="8428" spans="1:22">
      <c r="A8428" s="52"/>
      <c r="B8428" s="50">
        <f t="shared" si="139"/>
        <v>8406</v>
      </c>
      <c r="C8428" s="913"/>
      <c r="D8428" s="913"/>
      <c r="E8428" s="913"/>
      <c r="F8428" s="55"/>
      <c r="L8428" s="372"/>
      <c r="M8428" s="372"/>
      <c r="S8428" s="378"/>
      <c r="T8428" s="372"/>
      <c r="U8428" s="372"/>
      <c r="V8428" s="372"/>
    </row>
    <row r="8429" spans="1:22">
      <c r="A8429" s="52"/>
      <c r="B8429" s="50">
        <f t="shared" si="139"/>
        <v>8407</v>
      </c>
      <c r="C8429" s="913"/>
      <c r="D8429" s="913"/>
      <c r="E8429" s="913"/>
      <c r="F8429" s="55"/>
      <c r="L8429" s="372"/>
      <c r="M8429" s="372"/>
      <c r="S8429" s="378"/>
      <c r="T8429" s="372"/>
      <c r="U8429" s="372"/>
      <c r="V8429" s="372"/>
    </row>
    <row r="8430" spans="1:22">
      <c r="A8430" s="52"/>
      <c r="B8430" s="50">
        <f t="shared" si="139"/>
        <v>8408</v>
      </c>
      <c r="C8430" s="913"/>
      <c r="D8430" s="913"/>
      <c r="E8430" s="913"/>
      <c r="F8430" s="55"/>
      <c r="L8430" s="372"/>
      <c r="M8430" s="372"/>
      <c r="S8430" s="378"/>
      <c r="T8430" s="372"/>
      <c r="U8430" s="372"/>
      <c r="V8430" s="372"/>
    </row>
    <row r="8431" spans="1:22">
      <c r="A8431" s="52"/>
      <c r="B8431" s="50">
        <f t="shared" si="139"/>
        <v>8409</v>
      </c>
      <c r="C8431" s="913"/>
      <c r="D8431" s="913"/>
      <c r="E8431" s="913"/>
      <c r="F8431" s="55"/>
      <c r="L8431" s="372"/>
      <c r="M8431" s="372"/>
      <c r="S8431" s="378"/>
      <c r="T8431" s="372"/>
      <c r="U8431" s="372"/>
      <c r="V8431" s="372"/>
    </row>
    <row r="8432" spans="1:22">
      <c r="A8432" s="52"/>
      <c r="B8432" s="50">
        <f t="shared" si="139"/>
        <v>8410</v>
      </c>
      <c r="C8432" s="913"/>
      <c r="D8432" s="913"/>
      <c r="E8432" s="913"/>
      <c r="F8432" s="55"/>
      <c r="L8432" s="372"/>
      <c r="M8432" s="372"/>
      <c r="S8432" s="378"/>
      <c r="T8432" s="372"/>
      <c r="U8432" s="372"/>
      <c r="V8432" s="372"/>
    </row>
    <row r="8433" spans="1:22">
      <c r="A8433" s="52"/>
      <c r="B8433" s="50">
        <f t="shared" si="139"/>
        <v>8411</v>
      </c>
      <c r="C8433" s="913"/>
      <c r="D8433" s="913"/>
      <c r="E8433" s="913"/>
      <c r="F8433" s="55"/>
      <c r="L8433" s="372"/>
      <c r="M8433" s="372"/>
      <c r="S8433" s="378"/>
      <c r="T8433" s="372"/>
      <c r="U8433" s="372"/>
      <c r="V8433" s="372"/>
    </row>
    <row r="8434" spans="1:22">
      <c r="A8434" s="52"/>
      <c r="B8434" s="50">
        <f t="shared" si="139"/>
        <v>8412</v>
      </c>
      <c r="C8434" s="913"/>
      <c r="D8434" s="913"/>
      <c r="E8434" s="913"/>
      <c r="F8434" s="55"/>
      <c r="L8434" s="372"/>
      <c r="M8434" s="372"/>
      <c r="S8434" s="378"/>
      <c r="T8434" s="372"/>
      <c r="U8434" s="372"/>
      <c r="V8434" s="372"/>
    </row>
    <row r="8435" spans="1:22">
      <c r="A8435" s="52"/>
      <c r="B8435" s="50">
        <f t="shared" si="139"/>
        <v>8413</v>
      </c>
      <c r="C8435" s="913"/>
      <c r="D8435" s="913"/>
      <c r="E8435" s="913"/>
      <c r="F8435" s="55"/>
      <c r="L8435" s="372"/>
      <c r="M8435" s="372"/>
      <c r="S8435" s="378"/>
      <c r="T8435" s="372"/>
      <c r="U8435" s="372"/>
      <c r="V8435" s="372"/>
    </row>
    <row r="8436" spans="1:22">
      <c r="A8436" s="52"/>
      <c r="B8436" s="50">
        <f t="shared" si="139"/>
        <v>8414</v>
      </c>
      <c r="C8436" s="913"/>
      <c r="D8436" s="913"/>
      <c r="E8436" s="913"/>
      <c r="F8436" s="55"/>
      <c r="L8436" s="372"/>
      <c r="M8436" s="372"/>
      <c r="S8436" s="378"/>
      <c r="T8436" s="372"/>
      <c r="U8436" s="372"/>
      <c r="V8436" s="372"/>
    </row>
    <row r="8437" spans="1:22">
      <c r="A8437" s="52"/>
      <c r="B8437" s="50">
        <f t="shared" si="139"/>
        <v>8415</v>
      </c>
      <c r="C8437" s="913"/>
      <c r="D8437" s="913"/>
      <c r="E8437" s="913"/>
      <c r="F8437" s="55"/>
      <c r="L8437" s="372"/>
      <c r="M8437" s="372"/>
      <c r="S8437" s="378"/>
      <c r="T8437" s="372"/>
      <c r="U8437" s="372"/>
      <c r="V8437" s="372"/>
    </row>
    <row r="8438" spans="1:22">
      <c r="A8438" s="52"/>
      <c r="B8438" s="50">
        <f t="shared" si="139"/>
        <v>8416</v>
      </c>
      <c r="C8438" s="913"/>
      <c r="D8438" s="913"/>
      <c r="E8438" s="913"/>
      <c r="F8438" s="55"/>
      <c r="L8438" s="372"/>
      <c r="M8438" s="372"/>
      <c r="S8438" s="378"/>
      <c r="T8438" s="372"/>
      <c r="U8438" s="372"/>
      <c r="V8438" s="372"/>
    </row>
    <row r="8439" spans="1:22">
      <c r="A8439" s="52"/>
      <c r="B8439" s="50">
        <f t="shared" si="139"/>
        <v>8417</v>
      </c>
      <c r="C8439" s="913"/>
      <c r="D8439" s="913"/>
      <c r="E8439" s="913"/>
      <c r="F8439" s="55"/>
      <c r="L8439" s="372"/>
      <c r="M8439" s="372"/>
      <c r="S8439" s="378"/>
      <c r="T8439" s="372"/>
      <c r="U8439" s="372"/>
      <c r="V8439" s="372"/>
    </row>
    <row r="8440" spans="1:22">
      <c r="A8440" s="52"/>
      <c r="B8440" s="50">
        <f t="shared" si="139"/>
        <v>8418</v>
      </c>
      <c r="C8440" s="913"/>
      <c r="D8440" s="913"/>
      <c r="E8440" s="913"/>
      <c r="F8440" s="55"/>
      <c r="L8440" s="372"/>
      <c r="M8440" s="372"/>
      <c r="S8440" s="378"/>
      <c r="T8440" s="372"/>
      <c r="U8440" s="372"/>
      <c r="V8440" s="372"/>
    </row>
    <row r="8441" spans="1:22">
      <c r="A8441" s="52"/>
      <c r="B8441" s="50">
        <f t="shared" si="139"/>
        <v>8419</v>
      </c>
      <c r="C8441" s="913"/>
      <c r="D8441" s="913"/>
      <c r="E8441" s="913"/>
      <c r="F8441" s="55"/>
      <c r="L8441" s="372"/>
      <c r="M8441" s="372"/>
      <c r="S8441" s="378"/>
      <c r="T8441" s="372"/>
      <c r="U8441" s="372"/>
      <c r="V8441" s="372"/>
    </row>
    <row r="8442" spans="1:22">
      <c r="A8442" s="52"/>
      <c r="B8442" s="50">
        <f t="shared" si="139"/>
        <v>8420</v>
      </c>
      <c r="C8442" s="913"/>
      <c r="D8442" s="913"/>
      <c r="E8442" s="913"/>
      <c r="F8442" s="55"/>
      <c r="L8442" s="372"/>
      <c r="M8442" s="372"/>
      <c r="S8442" s="378"/>
      <c r="T8442" s="372"/>
      <c r="U8442" s="372"/>
      <c r="V8442" s="372"/>
    </row>
    <row r="8443" spans="1:22">
      <c r="A8443" s="52"/>
      <c r="B8443" s="50">
        <f t="shared" si="139"/>
        <v>8421</v>
      </c>
      <c r="C8443" s="913"/>
      <c r="D8443" s="913"/>
      <c r="E8443" s="913"/>
      <c r="F8443" s="55"/>
      <c r="L8443" s="372"/>
      <c r="M8443" s="372"/>
      <c r="S8443" s="378"/>
      <c r="T8443" s="372"/>
      <c r="U8443" s="372"/>
      <c r="V8443" s="372"/>
    </row>
    <row r="8444" spans="1:22">
      <c r="A8444" s="52"/>
      <c r="B8444" s="50">
        <f t="shared" si="139"/>
        <v>8422</v>
      </c>
      <c r="C8444" s="913"/>
      <c r="D8444" s="913"/>
      <c r="E8444" s="913"/>
      <c r="F8444" s="55"/>
      <c r="L8444" s="372"/>
      <c r="M8444" s="372"/>
      <c r="S8444" s="378"/>
      <c r="T8444" s="372"/>
      <c r="U8444" s="372"/>
      <c r="V8444" s="372"/>
    </row>
    <row r="8445" spans="1:22">
      <c r="A8445" s="52"/>
      <c r="B8445" s="50">
        <f t="shared" si="139"/>
        <v>8423</v>
      </c>
      <c r="C8445" s="913"/>
      <c r="D8445" s="913"/>
      <c r="E8445" s="913"/>
      <c r="F8445" s="55"/>
      <c r="L8445" s="372"/>
      <c r="M8445" s="372"/>
      <c r="S8445" s="378"/>
      <c r="T8445" s="372"/>
      <c r="U8445" s="372"/>
      <c r="V8445" s="372"/>
    </row>
    <row r="8446" spans="1:22">
      <c r="A8446" s="52"/>
      <c r="B8446" s="50">
        <f t="shared" si="139"/>
        <v>8424</v>
      </c>
      <c r="C8446" s="913"/>
      <c r="D8446" s="913"/>
      <c r="E8446" s="913"/>
      <c r="F8446" s="55"/>
      <c r="L8446" s="372"/>
      <c r="M8446" s="372"/>
      <c r="S8446" s="378"/>
      <c r="T8446" s="372"/>
      <c r="U8446" s="372"/>
      <c r="V8446" s="372"/>
    </row>
    <row r="8447" spans="1:22">
      <c r="A8447" s="52"/>
      <c r="B8447" s="50">
        <f t="shared" si="139"/>
        <v>8425</v>
      </c>
      <c r="C8447" s="913"/>
      <c r="D8447" s="913"/>
      <c r="E8447" s="913"/>
      <c r="F8447" s="55"/>
      <c r="L8447" s="372"/>
      <c r="M8447" s="372"/>
      <c r="S8447" s="378"/>
      <c r="T8447" s="372"/>
      <c r="U8447" s="372"/>
      <c r="V8447" s="372"/>
    </row>
    <row r="8448" spans="1:22">
      <c r="A8448" s="52"/>
      <c r="B8448" s="50">
        <f t="shared" si="139"/>
        <v>8426</v>
      </c>
      <c r="C8448" s="913"/>
      <c r="D8448" s="913"/>
      <c r="E8448" s="913"/>
      <c r="F8448" s="55"/>
      <c r="L8448" s="372"/>
      <c r="M8448" s="372"/>
      <c r="S8448" s="378"/>
      <c r="T8448" s="372"/>
      <c r="U8448" s="372"/>
      <c r="V8448" s="372"/>
    </row>
    <row r="8449" spans="1:22">
      <c r="A8449" s="52"/>
      <c r="B8449" s="50">
        <f t="shared" si="139"/>
        <v>8427</v>
      </c>
      <c r="C8449" s="913"/>
      <c r="D8449" s="913"/>
      <c r="E8449" s="913"/>
      <c r="F8449" s="55"/>
      <c r="L8449" s="372"/>
      <c r="M8449" s="372"/>
      <c r="S8449" s="378"/>
      <c r="T8449" s="372"/>
      <c r="U8449" s="372"/>
      <c r="V8449" s="372"/>
    </row>
    <row r="8450" spans="1:22">
      <c r="A8450" s="52"/>
      <c r="B8450" s="50">
        <f t="shared" si="139"/>
        <v>8428</v>
      </c>
      <c r="C8450" s="913"/>
      <c r="D8450" s="913"/>
      <c r="E8450" s="913"/>
      <c r="F8450" s="55"/>
      <c r="L8450" s="372"/>
      <c r="M8450" s="372"/>
      <c r="S8450" s="378"/>
      <c r="T8450" s="372"/>
      <c r="U8450" s="372"/>
      <c r="V8450" s="372"/>
    </row>
    <row r="8451" spans="1:22">
      <c r="A8451" s="52"/>
      <c r="B8451" s="50">
        <f t="shared" si="139"/>
        <v>8429</v>
      </c>
      <c r="C8451" s="913"/>
      <c r="D8451" s="913"/>
      <c r="E8451" s="913"/>
      <c r="F8451" s="55"/>
      <c r="L8451" s="372"/>
      <c r="M8451" s="372"/>
      <c r="S8451" s="378"/>
      <c r="T8451" s="372"/>
      <c r="U8451" s="372"/>
      <c r="V8451" s="372"/>
    </row>
    <row r="8452" spans="1:22">
      <c r="A8452" s="52"/>
      <c r="B8452" s="50">
        <f t="shared" si="139"/>
        <v>8430</v>
      </c>
      <c r="C8452" s="913"/>
      <c r="D8452" s="913"/>
      <c r="E8452" s="913"/>
      <c r="F8452" s="55"/>
      <c r="L8452" s="372"/>
      <c r="M8452" s="372"/>
      <c r="S8452" s="378"/>
      <c r="T8452" s="372"/>
      <c r="U8452" s="372"/>
      <c r="V8452" s="372"/>
    </row>
    <row r="8453" spans="1:22">
      <c r="A8453" s="52"/>
      <c r="B8453" s="50">
        <f t="shared" si="139"/>
        <v>8431</v>
      </c>
      <c r="C8453" s="913"/>
      <c r="D8453" s="913"/>
      <c r="E8453" s="913"/>
      <c r="F8453" s="55"/>
      <c r="L8453" s="372"/>
      <c r="M8453" s="372"/>
      <c r="S8453" s="378"/>
      <c r="T8453" s="372"/>
      <c r="U8453" s="372"/>
      <c r="V8453" s="372"/>
    </row>
    <row r="8454" spans="1:22">
      <c r="A8454" s="52"/>
      <c r="B8454" s="50">
        <f t="shared" si="139"/>
        <v>8432</v>
      </c>
      <c r="C8454" s="913"/>
      <c r="D8454" s="913"/>
      <c r="E8454" s="913"/>
      <c r="F8454" s="55"/>
      <c r="L8454" s="372"/>
      <c r="M8454" s="372"/>
      <c r="S8454" s="378"/>
      <c r="T8454" s="372"/>
      <c r="U8454" s="372"/>
      <c r="V8454" s="372"/>
    </row>
    <row r="8455" spans="1:22">
      <c r="A8455" s="52"/>
      <c r="B8455" s="50">
        <f t="shared" si="139"/>
        <v>8433</v>
      </c>
      <c r="C8455" s="913"/>
      <c r="D8455" s="913"/>
      <c r="E8455" s="913"/>
      <c r="F8455" s="55"/>
      <c r="L8455" s="372"/>
      <c r="M8455" s="372"/>
      <c r="S8455" s="378"/>
      <c r="T8455" s="372"/>
      <c r="U8455" s="372"/>
      <c r="V8455" s="372"/>
    </row>
    <row r="8456" spans="1:22">
      <c r="A8456" s="52"/>
      <c r="B8456" s="50">
        <f t="shared" si="139"/>
        <v>8434</v>
      </c>
      <c r="C8456" s="913"/>
      <c r="D8456" s="913"/>
      <c r="E8456" s="913"/>
      <c r="F8456" s="55"/>
      <c r="L8456" s="372"/>
      <c r="M8456" s="372"/>
      <c r="S8456" s="378"/>
      <c r="T8456" s="372"/>
      <c r="U8456" s="372"/>
      <c r="V8456" s="372"/>
    </row>
    <row r="8457" spans="1:22">
      <c r="A8457" s="52"/>
      <c r="B8457" s="50">
        <f t="shared" si="139"/>
        <v>8435</v>
      </c>
      <c r="C8457" s="913"/>
      <c r="D8457" s="913"/>
      <c r="E8457" s="913"/>
      <c r="F8457" s="55"/>
      <c r="L8457" s="372"/>
      <c r="M8457" s="372"/>
      <c r="S8457" s="378"/>
      <c r="T8457" s="372"/>
      <c r="U8457" s="372"/>
      <c r="V8457" s="372"/>
    </row>
    <row r="8458" spans="1:22">
      <c r="A8458" s="52"/>
      <c r="B8458" s="50">
        <f t="shared" si="139"/>
        <v>8436</v>
      </c>
      <c r="C8458" s="913"/>
      <c r="D8458" s="913"/>
      <c r="E8458" s="913"/>
      <c r="F8458" s="55"/>
      <c r="L8458" s="372"/>
      <c r="M8458" s="372"/>
      <c r="S8458" s="378"/>
      <c r="T8458" s="372"/>
      <c r="U8458" s="372"/>
      <c r="V8458" s="372"/>
    </row>
    <row r="8459" spans="1:22">
      <c r="A8459" s="52"/>
      <c r="B8459" s="50">
        <f t="shared" si="139"/>
        <v>8437</v>
      </c>
      <c r="C8459" s="913"/>
      <c r="D8459" s="913"/>
      <c r="E8459" s="913"/>
      <c r="F8459" s="55"/>
      <c r="L8459" s="372"/>
      <c r="M8459" s="372"/>
      <c r="S8459" s="378"/>
      <c r="T8459" s="372"/>
      <c r="U8459" s="372"/>
      <c r="V8459" s="372"/>
    </row>
    <row r="8460" spans="1:22">
      <c r="A8460" s="52"/>
      <c r="B8460" s="50">
        <f t="shared" si="139"/>
        <v>8438</v>
      </c>
      <c r="C8460" s="913"/>
      <c r="D8460" s="913"/>
      <c r="E8460" s="913"/>
      <c r="F8460" s="55"/>
      <c r="L8460" s="372"/>
      <c r="M8460" s="372"/>
      <c r="S8460" s="378"/>
      <c r="T8460" s="372"/>
      <c r="U8460" s="372"/>
      <c r="V8460" s="372"/>
    </row>
    <row r="8461" spans="1:22">
      <c r="A8461" s="52"/>
      <c r="B8461" s="50">
        <f t="shared" si="139"/>
        <v>8439</v>
      </c>
      <c r="C8461" s="913"/>
      <c r="D8461" s="913"/>
      <c r="E8461" s="913"/>
      <c r="F8461" s="55"/>
      <c r="L8461" s="372"/>
      <c r="M8461" s="372"/>
      <c r="S8461" s="378"/>
      <c r="T8461" s="372"/>
      <c r="U8461" s="372"/>
      <c r="V8461" s="372"/>
    </row>
    <row r="8462" spans="1:22">
      <c r="A8462" s="52"/>
      <c r="B8462" s="50">
        <f t="shared" si="139"/>
        <v>8440</v>
      </c>
      <c r="C8462" s="913"/>
      <c r="D8462" s="913"/>
      <c r="E8462" s="913"/>
      <c r="F8462" s="55"/>
      <c r="L8462" s="372"/>
      <c r="M8462" s="372"/>
      <c r="S8462" s="378"/>
      <c r="T8462" s="372"/>
      <c r="U8462" s="372"/>
      <c r="V8462" s="372"/>
    </row>
    <row r="8463" spans="1:22">
      <c r="A8463" s="52"/>
      <c r="B8463" s="50">
        <f t="shared" si="139"/>
        <v>8441</v>
      </c>
      <c r="C8463" s="913"/>
      <c r="D8463" s="913"/>
      <c r="E8463" s="913"/>
      <c r="F8463" s="55"/>
      <c r="L8463" s="372"/>
      <c r="M8463" s="372"/>
      <c r="S8463" s="378"/>
      <c r="T8463" s="372"/>
      <c r="U8463" s="372"/>
      <c r="V8463" s="372"/>
    </row>
    <row r="8464" spans="1:22">
      <c r="A8464" s="52"/>
      <c r="B8464" s="50">
        <f t="shared" si="139"/>
        <v>8442</v>
      </c>
      <c r="C8464" s="913"/>
      <c r="D8464" s="913"/>
      <c r="E8464" s="913"/>
      <c r="F8464" s="55"/>
      <c r="L8464" s="372"/>
      <c r="M8464" s="372"/>
      <c r="S8464" s="378"/>
      <c r="T8464" s="372"/>
      <c r="U8464" s="372"/>
      <c r="V8464" s="372"/>
    </row>
    <row r="8465" spans="1:22">
      <c r="A8465" s="52"/>
      <c r="B8465" s="50">
        <f t="shared" si="139"/>
        <v>8443</v>
      </c>
      <c r="C8465" s="913"/>
      <c r="D8465" s="913"/>
      <c r="E8465" s="913"/>
      <c r="F8465" s="55"/>
      <c r="L8465" s="372"/>
      <c r="M8465" s="372"/>
      <c r="S8465" s="378"/>
      <c r="T8465" s="372"/>
      <c r="U8465" s="372"/>
      <c r="V8465" s="372"/>
    </row>
    <row r="8466" spans="1:22">
      <c r="A8466" s="52"/>
      <c r="B8466" s="50">
        <f t="shared" si="139"/>
        <v>8444</v>
      </c>
      <c r="C8466" s="913"/>
      <c r="D8466" s="913"/>
      <c r="E8466" s="913"/>
      <c r="F8466" s="55"/>
      <c r="L8466" s="372"/>
      <c r="M8466" s="372"/>
      <c r="S8466" s="378"/>
      <c r="T8466" s="372"/>
      <c r="U8466" s="372"/>
      <c r="V8466" s="372"/>
    </row>
    <row r="8467" spans="1:22">
      <c r="A8467" s="52"/>
      <c r="B8467" s="50">
        <f t="shared" si="139"/>
        <v>8445</v>
      </c>
      <c r="C8467" s="913"/>
      <c r="D8467" s="913"/>
      <c r="E8467" s="913"/>
      <c r="F8467" s="55"/>
      <c r="L8467" s="372"/>
      <c r="M8467" s="372"/>
      <c r="S8467" s="378"/>
      <c r="T8467" s="372"/>
      <c r="U8467" s="372"/>
      <c r="V8467" s="372"/>
    </row>
    <row r="8468" spans="1:22">
      <c r="A8468" s="52"/>
      <c r="B8468" s="50">
        <f t="shared" si="139"/>
        <v>8446</v>
      </c>
      <c r="C8468" s="913"/>
      <c r="D8468" s="913"/>
      <c r="E8468" s="913"/>
      <c r="F8468" s="55"/>
      <c r="L8468" s="372"/>
      <c r="M8468" s="372"/>
      <c r="S8468" s="378"/>
      <c r="T8468" s="372"/>
      <c r="U8468" s="372"/>
      <c r="V8468" s="372"/>
    </row>
    <row r="8469" spans="1:22">
      <c r="A8469" s="52"/>
      <c r="B8469" s="50">
        <f t="shared" si="139"/>
        <v>8447</v>
      </c>
      <c r="C8469" s="913"/>
      <c r="D8469" s="913"/>
      <c r="E8469" s="913"/>
      <c r="F8469" s="55"/>
      <c r="L8469" s="372"/>
      <c r="M8469" s="372"/>
      <c r="S8469" s="378"/>
      <c r="T8469" s="372"/>
      <c r="U8469" s="372"/>
      <c r="V8469" s="372"/>
    </row>
    <row r="8470" spans="1:22">
      <c r="A8470" s="52"/>
      <c r="B8470" s="50">
        <f t="shared" si="139"/>
        <v>8448</v>
      </c>
      <c r="C8470" s="913"/>
      <c r="D8470" s="913"/>
      <c r="E8470" s="913"/>
      <c r="F8470" s="55"/>
      <c r="L8470" s="372"/>
      <c r="M8470" s="372"/>
      <c r="S8470" s="378"/>
      <c r="T8470" s="372"/>
      <c r="U8470" s="372"/>
      <c r="V8470" s="372"/>
    </row>
    <row r="8471" spans="1:22">
      <c r="A8471" s="52"/>
      <c r="B8471" s="50">
        <f t="shared" si="139"/>
        <v>8449</v>
      </c>
      <c r="C8471" s="913"/>
      <c r="D8471" s="913"/>
      <c r="E8471" s="913"/>
      <c r="F8471" s="55"/>
      <c r="L8471" s="372"/>
      <c r="M8471" s="372"/>
      <c r="S8471" s="378"/>
      <c r="T8471" s="372"/>
      <c r="U8471" s="372"/>
      <c r="V8471" s="372"/>
    </row>
    <row r="8472" spans="1:22">
      <c r="A8472" s="52"/>
      <c r="B8472" s="50">
        <f t="shared" si="139"/>
        <v>8450</v>
      </c>
      <c r="C8472" s="913"/>
      <c r="D8472" s="913"/>
      <c r="E8472" s="913"/>
      <c r="F8472" s="55"/>
      <c r="L8472" s="372"/>
      <c r="M8472" s="372"/>
      <c r="S8472" s="378"/>
      <c r="T8472" s="372"/>
      <c r="U8472" s="372"/>
      <c r="V8472" s="372"/>
    </row>
    <row r="8473" spans="1:22">
      <c r="A8473" s="52"/>
      <c r="B8473" s="50">
        <f t="shared" ref="B8473:B8536" si="140">B8472+1</f>
        <v>8451</v>
      </c>
      <c r="C8473" s="913"/>
      <c r="D8473" s="913"/>
      <c r="E8473" s="913"/>
      <c r="F8473" s="55"/>
      <c r="L8473" s="372"/>
      <c r="M8473" s="372"/>
      <c r="S8473" s="378"/>
      <c r="T8473" s="372"/>
      <c r="U8473" s="372"/>
      <c r="V8473" s="372"/>
    </row>
    <row r="8474" spans="1:22">
      <c r="A8474" s="52"/>
      <c r="B8474" s="50">
        <f t="shared" si="140"/>
        <v>8452</v>
      </c>
      <c r="C8474" s="913"/>
      <c r="D8474" s="913"/>
      <c r="E8474" s="913"/>
      <c r="F8474" s="55"/>
      <c r="L8474" s="372"/>
      <c r="M8474" s="372"/>
      <c r="S8474" s="378"/>
      <c r="T8474" s="372"/>
      <c r="U8474" s="372"/>
      <c r="V8474" s="372"/>
    </row>
    <row r="8475" spans="1:22">
      <c r="A8475" s="52"/>
      <c r="B8475" s="50">
        <f t="shared" si="140"/>
        <v>8453</v>
      </c>
      <c r="C8475" s="913"/>
      <c r="D8475" s="913"/>
      <c r="E8475" s="913"/>
      <c r="F8475" s="55"/>
      <c r="L8475" s="372"/>
      <c r="M8475" s="372"/>
      <c r="S8475" s="378"/>
      <c r="T8475" s="372"/>
      <c r="U8475" s="372"/>
      <c r="V8475" s="372"/>
    </row>
    <row r="8476" spans="1:22">
      <c r="A8476" s="52"/>
      <c r="B8476" s="50">
        <f t="shared" si="140"/>
        <v>8454</v>
      </c>
      <c r="C8476" s="913"/>
      <c r="D8476" s="913"/>
      <c r="E8476" s="913"/>
      <c r="F8476" s="55"/>
      <c r="L8476" s="372"/>
      <c r="M8476" s="372"/>
      <c r="S8476" s="378"/>
      <c r="T8476" s="372"/>
      <c r="U8476" s="372"/>
      <c r="V8476" s="372"/>
    </row>
    <row r="8477" spans="1:22">
      <c r="A8477" s="52"/>
      <c r="B8477" s="50">
        <f t="shared" si="140"/>
        <v>8455</v>
      </c>
      <c r="C8477" s="913"/>
      <c r="D8477" s="913"/>
      <c r="E8477" s="913"/>
      <c r="F8477" s="55"/>
      <c r="L8477" s="372"/>
      <c r="M8477" s="372"/>
      <c r="S8477" s="378"/>
      <c r="T8477" s="372"/>
      <c r="U8477" s="372"/>
      <c r="V8477" s="372"/>
    </row>
    <row r="8478" spans="1:22">
      <c r="A8478" s="52"/>
      <c r="B8478" s="50">
        <f t="shared" si="140"/>
        <v>8456</v>
      </c>
      <c r="C8478" s="913"/>
      <c r="D8478" s="913"/>
      <c r="E8478" s="913"/>
      <c r="F8478" s="55"/>
      <c r="L8478" s="372"/>
      <c r="M8478" s="372"/>
      <c r="S8478" s="378"/>
      <c r="T8478" s="372"/>
      <c r="U8478" s="372"/>
      <c r="V8478" s="372"/>
    </row>
    <row r="8479" spans="1:22">
      <c r="A8479" s="52"/>
      <c r="B8479" s="50">
        <f t="shared" si="140"/>
        <v>8457</v>
      </c>
      <c r="C8479" s="913"/>
      <c r="D8479" s="913"/>
      <c r="E8479" s="913"/>
      <c r="F8479" s="55"/>
      <c r="L8479" s="372"/>
      <c r="M8479" s="372"/>
      <c r="S8479" s="378"/>
      <c r="T8479" s="372"/>
      <c r="U8479" s="372"/>
      <c r="V8479" s="372"/>
    </row>
    <row r="8480" spans="1:22">
      <c r="A8480" s="52"/>
      <c r="B8480" s="50">
        <f t="shared" si="140"/>
        <v>8458</v>
      </c>
      <c r="C8480" s="913"/>
      <c r="D8480" s="913"/>
      <c r="E8480" s="913"/>
      <c r="F8480" s="55"/>
      <c r="L8480" s="372"/>
      <c r="M8480" s="372"/>
      <c r="S8480" s="378"/>
      <c r="T8480" s="372"/>
      <c r="U8480" s="372"/>
      <c r="V8480" s="372"/>
    </row>
    <row r="8481" spans="1:22">
      <c r="A8481" s="52"/>
      <c r="B8481" s="50">
        <f t="shared" si="140"/>
        <v>8459</v>
      </c>
      <c r="C8481" s="913"/>
      <c r="D8481" s="913"/>
      <c r="E8481" s="913"/>
      <c r="F8481" s="55"/>
      <c r="L8481" s="372"/>
      <c r="M8481" s="372"/>
      <c r="S8481" s="378"/>
      <c r="T8481" s="372"/>
      <c r="U8481" s="372"/>
      <c r="V8481" s="372"/>
    </row>
    <row r="8482" spans="1:22">
      <c r="A8482" s="52"/>
      <c r="B8482" s="50">
        <f t="shared" si="140"/>
        <v>8460</v>
      </c>
      <c r="C8482" s="913"/>
      <c r="D8482" s="913"/>
      <c r="E8482" s="913"/>
      <c r="F8482" s="55"/>
      <c r="L8482" s="372"/>
      <c r="M8482" s="372"/>
      <c r="S8482" s="378"/>
      <c r="T8482" s="372"/>
      <c r="U8482" s="372"/>
      <c r="V8482" s="372"/>
    </row>
    <row r="8483" spans="1:22">
      <c r="A8483" s="52"/>
      <c r="B8483" s="50">
        <f t="shared" si="140"/>
        <v>8461</v>
      </c>
      <c r="C8483" s="913"/>
      <c r="D8483" s="913"/>
      <c r="E8483" s="913"/>
      <c r="F8483" s="55"/>
      <c r="L8483" s="372"/>
      <c r="M8483" s="372"/>
      <c r="S8483" s="378"/>
      <c r="T8483" s="372"/>
      <c r="U8483" s="372"/>
      <c r="V8483" s="372"/>
    </row>
    <row r="8484" spans="1:22">
      <c r="A8484" s="52"/>
      <c r="B8484" s="50">
        <f t="shared" si="140"/>
        <v>8462</v>
      </c>
      <c r="C8484" s="913"/>
      <c r="D8484" s="913"/>
      <c r="E8484" s="913"/>
      <c r="F8484" s="55"/>
      <c r="L8484" s="372"/>
      <c r="M8484" s="372"/>
      <c r="S8484" s="378"/>
      <c r="T8484" s="372"/>
      <c r="U8484" s="372"/>
      <c r="V8484" s="372"/>
    </row>
    <row r="8485" spans="1:22">
      <c r="A8485" s="52"/>
      <c r="B8485" s="50">
        <f t="shared" si="140"/>
        <v>8463</v>
      </c>
      <c r="C8485" s="913"/>
      <c r="D8485" s="913"/>
      <c r="E8485" s="913"/>
      <c r="F8485" s="55"/>
      <c r="L8485" s="372"/>
      <c r="M8485" s="372"/>
      <c r="S8485" s="378"/>
      <c r="T8485" s="372"/>
      <c r="U8485" s="372"/>
      <c r="V8485" s="372"/>
    </row>
    <row r="8486" spans="1:22">
      <c r="A8486" s="52"/>
      <c r="B8486" s="50">
        <f t="shared" si="140"/>
        <v>8464</v>
      </c>
      <c r="C8486" s="913"/>
      <c r="D8486" s="913"/>
      <c r="E8486" s="913"/>
      <c r="F8486" s="55"/>
      <c r="L8486" s="372"/>
      <c r="M8486" s="372"/>
      <c r="S8486" s="378"/>
      <c r="T8486" s="372"/>
      <c r="U8486" s="372"/>
      <c r="V8486" s="372"/>
    </row>
    <row r="8487" spans="1:22">
      <c r="A8487" s="52"/>
      <c r="B8487" s="50">
        <f t="shared" si="140"/>
        <v>8465</v>
      </c>
      <c r="C8487" s="913"/>
      <c r="D8487" s="913"/>
      <c r="E8487" s="913"/>
      <c r="F8487" s="55"/>
      <c r="L8487" s="372"/>
      <c r="M8487" s="372"/>
      <c r="S8487" s="378"/>
      <c r="T8487" s="372"/>
      <c r="U8487" s="372"/>
      <c r="V8487" s="372"/>
    </row>
    <row r="8488" spans="1:22">
      <c r="A8488" s="52"/>
      <c r="B8488" s="50">
        <f t="shared" si="140"/>
        <v>8466</v>
      </c>
      <c r="C8488" s="913"/>
      <c r="D8488" s="913"/>
      <c r="E8488" s="913"/>
      <c r="F8488" s="55"/>
      <c r="L8488" s="372"/>
      <c r="M8488" s="372"/>
      <c r="S8488" s="378"/>
      <c r="T8488" s="372"/>
      <c r="U8488" s="372"/>
      <c r="V8488" s="372"/>
    </row>
    <row r="8489" spans="1:22">
      <c r="A8489" s="52"/>
      <c r="B8489" s="50">
        <f t="shared" si="140"/>
        <v>8467</v>
      </c>
      <c r="C8489" s="913"/>
      <c r="D8489" s="913"/>
      <c r="E8489" s="913"/>
      <c r="F8489" s="55"/>
      <c r="L8489" s="372"/>
      <c r="M8489" s="372"/>
      <c r="S8489" s="378"/>
      <c r="T8489" s="372"/>
      <c r="U8489" s="372"/>
      <c r="V8489" s="372"/>
    </row>
    <row r="8490" spans="1:22">
      <c r="A8490" s="52"/>
      <c r="B8490" s="50">
        <f t="shared" si="140"/>
        <v>8468</v>
      </c>
      <c r="C8490" s="913"/>
      <c r="D8490" s="913"/>
      <c r="E8490" s="913"/>
      <c r="F8490" s="55"/>
      <c r="L8490" s="372"/>
      <c r="M8490" s="372"/>
      <c r="S8490" s="378"/>
      <c r="T8490" s="372"/>
      <c r="U8490" s="372"/>
      <c r="V8490" s="372"/>
    </row>
    <row r="8491" spans="1:22">
      <c r="A8491" s="52"/>
      <c r="B8491" s="50">
        <f t="shared" si="140"/>
        <v>8469</v>
      </c>
      <c r="C8491" s="913"/>
      <c r="D8491" s="913"/>
      <c r="E8491" s="913"/>
      <c r="F8491" s="55"/>
      <c r="L8491" s="372"/>
      <c r="M8491" s="372"/>
      <c r="S8491" s="378"/>
      <c r="T8491" s="372"/>
      <c r="U8491" s="372"/>
      <c r="V8491" s="372"/>
    </row>
    <row r="8492" spans="1:22">
      <c r="A8492" s="52"/>
      <c r="B8492" s="50">
        <f t="shared" si="140"/>
        <v>8470</v>
      </c>
      <c r="C8492" s="913"/>
      <c r="D8492" s="913"/>
      <c r="E8492" s="913"/>
      <c r="F8492" s="55"/>
      <c r="L8492" s="372"/>
      <c r="M8492" s="372"/>
      <c r="S8492" s="378"/>
      <c r="T8492" s="372"/>
      <c r="U8492" s="372"/>
      <c r="V8492" s="372"/>
    </row>
    <row r="8493" spans="1:22">
      <c r="A8493" s="52"/>
      <c r="B8493" s="50">
        <f t="shared" si="140"/>
        <v>8471</v>
      </c>
      <c r="C8493" s="913"/>
      <c r="D8493" s="913"/>
      <c r="E8493" s="913"/>
      <c r="F8493" s="55"/>
      <c r="L8493" s="372"/>
      <c r="M8493" s="372"/>
      <c r="S8493" s="378"/>
      <c r="T8493" s="372"/>
      <c r="U8493" s="372"/>
      <c r="V8493" s="372"/>
    </row>
    <row r="8494" spans="1:22">
      <c r="A8494" s="52"/>
      <c r="B8494" s="50">
        <f t="shared" si="140"/>
        <v>8472</v>
      </c>
      <c r="C8494" s="913"/>
      <c r="D8494" s="913"/>
      <c r="E8494" s="913"/>
      <c r="F8494" s="55"/>
      <c r="L8494" s="372"/>
      <c r="M8494" s="372"/>
      <c r="S8494" s="378"/>
      <c r="T8494" s="372"/>
      <c r="U8494" s="372"/>
      <c r="V8494" s="372"/>
    </row>
    <row r="8495" spans="1:22">
      <c r="A8495" s="52"/>
      <c r="B8495" s="50">
        <f t="shared" si="140"/>
        <v>8473</v>
      </c>
      <c r="C8495" s="913"/>
      <c r="D8495" s="913"/>
      <c r="E8495" s="913"/>
      <c r="F8495" s="55"/>
      <c r="L8495" s="372"/>
      <c r="M8495" s="372"/>
      <c r="S8495" s="378"/>
      <c r="T8495" s="372"/>
      <c r="U8495" s="372"/>
      <c r="V8495" s="372"/>
    </row>
    <row r="8496" spans="1:22">
      <c r="A8496" s="52"/>
      <c r="B8496" s="50">
        <f t="shared" si="140"/>
        <v>8474</v>
      </c>
      <c r="C8496" s="913"/>
      <c r="D8496" s="913"/>
      <c r="E8496" s="913"/>
      <c r="F8496" s="55"/>
      <c r="L8496" s="372"/>
      <c r="M8496" s="372"/>
      <c r="S8496" s="378"/>
      <c r="T8496" s="372"/>
      <c r="U8496" s="372"/>
      <c r="V8496" s="372"/>
    </row>
    <row r="8497" spans="1:22">
      <c r="A8497" s="52"/>
      <c r="B8497" s="50">
        <f t="shared" si="140"/>
        <v>8475</v>
      </c>
      <c r="C8497" s="913"/>
      <c r="D8497" s="913"/>
      <c r="E8497" s="913"/>
      <c r="F8497" s="55"/>
      <c r="L8497" s="372"/>
      <c r="M8497" s="372"/>
      <c r="S8497" s="378"/>
      <c r="T8497" s="372"/>
      <c r="U8497" s="372"/>
      <c r="V8497" s="372"/>
    </row>
    <row r="8498" spans="1:22">
      <c r="A8498" s="52"/>
      <c r="B8498" s="50">
        <f t="shared" si="140"/>
        <v>8476</v>
      </c>
      <c r="C8498" s="913"/>
      <c r="D8498" s="913"/>
      <c r="E8498" s="913"/>
      <c r="F8498" s="55"/>
      <c r="L8498" s="372"/>
      <c r="M8498" s="372"/>
      <c r="S8498" s="378"/>
      <c r="T8498" s="372"/>
      <c r="U8498" s="372"/>
      <c r="V8498" s="372"/>
    </row>
    <row r="8499" spans="1:22">
      <c r="A8499" s="52"/>
      <c r="B8499" s="50">
        <f t="shared" si="140"/>
        <v>8477</v>
      </c>
      <c r="C8499" s="913"/>
      <c r="D8499" s="913"/>
      <c r="E8499" s="913"/>
      <c r="F8499" s="55"/>
      <c r="L8499" s="372"/>
      <c r="M8499" s="372"/>
      <c r="S8499" s="378"/>
      <c r="T8499" s="372"/>
      <c r="U8499" s="372"/>
      <c r="V8499" s="372"/>
    </row>
    <row r="8500" spans="1:22">
      <c r="A8500" s="52"/>
      <c r="B8500" s="50">
        <f t="shared" si="140"/>
        <v>8478</v>
      </c>
      <c r="C8500" s="913"/>
      <c r="D8500" s="913"/>
      <c r="E8500" s="913"/>
      <c r="F8500" s="55"/>
      <c r="L8500" s="372"/>
      <c r="M8500" s="372"/>
      <c r="S8500" s="378"/>
      <c r="T8500" s="372"/>
      <c r="U8500" s="372"/>
      <c r="V8500" s="372"/>
    </row>
    <row r="8501" spans="1:22">
      <c r="A8501" s="52"/>
      <c r="B8501" s="50">
        <f t="shared" si="140"/>
        <v>8479</v>
      </c>
      <c r="C8501" s="913"/>
      <c r="D8501" s="913"/>
      <c r="E8501" s="913"/>
      <c r="F8501" s="55"/>
      <c r="L8501" s="372"/>
      <c r="M8501" s="372"/>
      <c r="S8501" s="378"/>
      <c r="T8501" s="372"/>
      <c r="U8501" s="372"/>
      <c r="V8501" s="372"/>
    </row>
    <row r="8502" spans="1:22">
      <c r="A8502" s="52"/>
      <c r="B8502" s="50">
        <f t="shared" si="140"/>
        <v>8480</v>
      </c>
      <c r="C8502" s="913"/>
      <c r="D8502" s="913"/>
      <c r="E8502" s="913"/>
      <c r="F8502" s="55"/>
      <c r="L8502" s="372"/>
      <c r="M8502" s="372"/>
      <c r="S8502" s="378"/>
      <c r="T8502" s="372"/>
      <c r="U8502" s="372"/>
      <c r="V8502" s="372"/>
    </row>
    <row r="8503" spans="1:22">
      <c r="A8503" s="52"/>
      <c r="B8503" s="50">
        <f t="shared" si="140"/>
        <v>8481</v>
      </c>
      <c r="C8503" s="913"/>
      <c r="D8503" s="913"/>
      <c r="E8503" s="913"/>
      <c r="F8503" s="55"/>
      <c r="L8503" s="372"/>
      <c r="M8503" s="372"/>
      <c r="S8503" s="378"/>
      <c r="T8503" s="372"/>
      <c r="U8503" s="372"/>
      <c r="V8503" s="372"/>
    </row>
    <row r="8504" spans="1:22">
      <c r="A8504" s="52"/>
      <c r="B8504" s="50">
        <f t="shared" si="140"/>
        <v>8482</v>
      </c>
      <c r="C8504" s="913"/>
      <c r="D8504" s="913"/>
      <c r="E8504" s="913"/>
      <c r="F8504" s="55"/>
      <c r="L8504" s="372"/>
      <c r="M8504" s="372"/>
      <c r="S8504" s="378"/>
      <c r="T8504" s="372"/>
      <c r="U8504" s="372"/>
      <c r="V8504" s="372"/>
    </row>
    <row r="8505" spans="1:22">
      <c r="A8505" s="52"/>
      <c r="B8505" s="50">
        <f t="shared" si="140"/>
        <v>8483</v>
      </c>
      <c r="C8505" s="913"/>
      <c r="D8505" s="913"/>
      <c r="E8505" s="913"/>
      <c r="F8505" s="55"/>
      <c r="L8505" s="372"/>
      <c r="M8505" s="372"/>
      <c r="S8505" s="378"/>
      <c r="T8505" s="372"/>
      <c r="U8505" s="372"/>
      <c r="V8505" s="372"/>
    </row>
    <row r="8506" spans="1:22">
      <c r="A8506" s="52"/>
      <c r="B8506" s="50">
        <f t="shared" si="140"/>
        <v>8484</v>
      </c>
      <c r="C8506" s="913"/>
      <c r="D8506" s="913"/>
      <c r="E8506" s="913"/>
      <c r="F8506" s="55"/>
      <c r="L8506" s="372"/>
      <c r="M8506" s="372"/>
      <c r="S8506" s="378"/>
      <c r="T8506" s="372"/>
      <c r="U8506" s="372"/>
      <c r="V8506" s="372"/>
    </row>
    <row r="8507" spans="1:22">
      <c r="A8507" s="52"/>
      <c r="B8507" s="50">
        <f t="shared" si="140"/>
        <v>8485</v>
      </c>
      <c r="C8507" s="913"/>
      <c r="D8507" s="913"/>
      <c r="E8507" s="913"/>
      <c r="F8507" s="55"/>
      <c r="L8507" s="372"/>
      <c r="M8507" s="372"/>
      <c r="S8507" s="378"/>
      <c r="T8507" s="372"/>
      <c r="U8507" s="372"/>
      <c r="V8507" s="372"/>
    </row>
    <row r="8508" spans="1:22">
      <c r="A8508" s="52"/>
      <c r="B8508" s="50">
        <f t="shared" si="140"/>
        <v>8486</v>
      </c>
      <c r="C8508" s="913"/>
      <c r="D8508" s="913"/>
      <c r="E8508" s="913"/>
      <c r="F8508" s="55"/>
      <c r="L8508" s="372"/>
      <c r="M8508" s="372"/>
      <c r="S8508" s="378"/>
      <c r="T8508" s="372"/>
      <c r="U8508" s="372"/>
      <c r="V8508" s="372"/>
    </row>
    <row r="8509" spans="1:22">
      <c r="A8509" s="52"/>
      <c r="B8509" s="50">
        <f t="shared" si="140"/>
        <v>8487</v>
      </c>
      <c r="C8509" s="913"/>
      <c r="D8509" s="913"/>
      <c r="E8509" s="913"/>
      <c r="F8509" s="55"/>
      <c r="L8509" s="372"/>
      <c r="M8509" s="372"/>
      <c r="S8509" s="378"/>
      <c r="T8509" s="372"/>
      <c r="U8509" s="372"/>
      <c r="V8509" s="372"/>
    </row>
    <row r="8510" spans="1:22">
      <c r="A8510" s="52"/>
      <c r="B8510" s="50">
        <f t="shared" si="140"/>
        <v>8488</v>
      </c>
      <c r="C8510" s="913"/>
      <c r="D8510" s="913"/>
      <c r="E8510" s="913"/>
      <c r="F8510" s="55"/>
      <c r="L8510" s="372"/>
      <c r="M8510" s="372"/>
      <c r="S8510" s="378"/>
      <c r="T8510" s="372"/>
      <c r="U8510" s="372"/>
      <c r="V8510" s="372"/>
    </row>
    <row r="8511" spans="1:22">
      <c r="A8511" s="52"/>
      <c r="B8511" s="50">
        <f t="shared" si="140"/>
        <v>8489</v>
      </c>
      <c r="C8511" s="913"/>
      <c r="D8511" s="913"/>
      <c r="E8511" s="913"/>
      <c r="F8511" s="55"/>
      <c r="L8511" s="372"/>
      <c r="M8511" s="372"/>
      <c r="S8511" s="378"/>
      <c r="T8511" s="372"/>
      <c r="U8511" s="372"/>
      <c r="V8511" s="372"/>
    </row>
    <row r="8512" spans="1:22">
      <c r="A8512" s="52"/>
      <c r="B8512" s="50">
        <f t="shared" si="140"/>
        <v>8490</v>
      </c>
      <c r="C8512" s="913"/>
      <c r="D8512" s="913"/>
      <c r="E8512" s="913"/>
      <c r="F8512" s="55"/>
      <c r="L8512" s="372"/>
      <c r="M8512" s="372"/>
      <c r="S8512" s="378"/>
      <c r="T8512" s="372"/>
      <c r="U8512" s="372"/>
      <c r="V8512" s="372"/>
    </row>
    <row r="8513" spans="1:22">
      <c r="A8513" s="52"/>
      <c r="B8513" s="50">
        <f t="shared" si="140"/>
        <v>8491</v>
      </c>
      <c r="C8513" s="913"/>
      <c r="D8513" s="913"/>
      <c r="E8513" s="913"/>
      <c r="F8513" s="55"/>
      <c r="L8513" s="372"/>
      <c r="M8513" s="372"/>
      <c r="S8513" s="378"/>
      <c r="T8513" s="372"/>
      <c r="U8513" s="372"/>
      <c r="V8513" s="372"/>
    </row>
    <row r="8514" spans="1:22">
      <c r="A8514" s="52"/>
      <c r="B8514" s="50">
        <f t="shared" si="140"/>
        <v>8492</v>
      </c>
      <c r="C8514" s="913"/>
      <c r="D8514" s="913"/>
      <c r="E8514" s="913"/>
      <c r="F8514" s="55"/>
      <c r="L8514" s="372"/>
      <c r="M8514" s="372"/>
      <c r="S8514" s="378"/>
      <c r="T8514" s="372"/>
      <c r="U8514" s="372"/>
      <c r="V8514" s="372"/>
    </row>
    <row r="8515" spans="1:22">
      <c r="A8515" s="52"/>
      <c r="B8515" s="50">
        <f t="shared" si="140"/>
        <v>8493</v>
      </c>
      <c r="C8515" s="913"/>
      <c r="D8515" s="913"/>
      <c r="E8515" s="913"/>
      <c r="F8515" s="55"/>
      <c r="L8515" s="372"/>
      <c r="M8515" s="372"/>
      <c r="S8515" s="378"/>
      <c r="T8515" s="372"/>
      <c r="U8515" s="372"/>
      <c r="V8515" s="372"/>
    </row>
    <row r="8516" spans="1:22">
      <c r="A8516" s="52"/>
      <c r="B8516" s="50">
        <f t="shared" si="140"/>
        <v>8494</v>
      </c>
      <c r="C8516" s="913"/>
      <c r="D8516" s="913"/>
      <c r="E8516" s="913"/>
      <c r="F8516" s="55"/>
      <c r="L8516" s="372"/>
      <c r="M8516" s="372"/>
      <c r="S8516" s="378"/>
      <c r="T8516" s="372"/>
      <c r="U8516" s="372"/>
      <c r="V8516" s="372"/>
    </row>
    <row r="8517" spans="1:22">
      <c r="A8517" s="52"/>
      <c r="B8517" s="50">
        <f t="shared" si="140"/>
        <v>8495</v>
      </c>
      <c r="C8517" s="913"/>
      <c r="D8517" s="913"/>
      <c r="E8517" s="913"/>
      <c r="F8517" s="55"/>
      <c r="L8517" s="372"/>
      <c r="M8517" s="372"/>
      <c r="S8517" s="378"/>
      <c r="T8517" s="372"/>
      <c r="U8517" s="372"/>
      <c r="V8517" s="372"/>
    </row>
    <row r="8518" spans="1:22">
      <c r="A8518" s="52"/>
      <c r="B8518" s="50">
        <f t="shared" si="140"/>
        <v>8496</v>
      </c>
      <c r="C8518" s="913"/>
      <c r="D8518" s="913"/>
      <c r="E8518" s="913"/>
      <c r="F8518" s="55"/>
      <c r="L8518" s="372"/>
      <c r="M8518" s="372"/>
      <c r="S8518" s="378"/>
      <c r="T8518" s="372"/>
      <c r="U8518" s="372"/>
      <c r="V8518" s="372"/>
    </row>
    <row r="8519" spans="1:22">
      <c r="A8519" s="52"/>
      <c r="B8519" s="50">
        <f t="shared" si="140"/>
        <v>8497</v>
      </c>
      <c r="C8519" s="913"/>
      <c r="D8519" s="913"/>
      <c r="E8519" s="913"/>
      <c r="F8519" s="55"/>
      <c r="L8519" s="372"/>
      <c r="M8519" s="372"/>
      <c r="S8519" s="378"/>
      <c r="T8519" s="372"/>
      <c r="U8519" s="372"/>
      <c r="V8519" s="372"/>
    </row>
    <row r="8520" spans="1:22">
      <c r="A8520" s="52"/>
      <c r="B8520" s="50">
        <f t="shared" si="140"/>
        <v>8498</v>
      </c>
      <c r="C8520" s="913"/>
      <c r="D8520" s="913"/>
      <c r="E8520" s="913"/>
      <c r="F8520" s="55"/>
      <c r="L8520" s="372"/>
      <c r="M8520" s="372"/>
      <c r="S8520" s="378"/>
      <c r="T8520" s="372"/>
      <c r="U8520" s="372"/>
      <c r="V8520" s="372"/>
    </row>
    <row r="8521" spans="1:22">
      <c r="A8521" s="52"/>
      <c r="B8521" s="50">
        <f t="shared" si="140"/>
        <v>8499</v>
      </c>
      <c r="C8521" s="913"/>
      <c r="D8521" s="913"/>
      <c r="E8521" s="913"/>
      <c r="F8521" s="55"/>
      <c r="L8521" s="372"/>
      <c r="M8521" s="372"/>
      <c r="S8521" s="378"/>
      <c r="T8521" s="372"/>
      <c r="U8521" s="372"/>
      <c r="V8521" s="372"/>
    </row>
    <row r="8522" spans="1:22">
      <c r="A8522" s="52"/>
      <c r="B8522" s="50">
        <f t="shared" si="140"/>
        <v>8500</v>
      </c>
      <c r="C8522" s="913"/>
      <c r="D8522" s="913"/>
      <c r="E8522" s="913"/>
      <c r="F8522" s="55"/>
      <c r="L8522" s="372"/>
      <c r="M8522" s="372"/>
      <c r="S8522" s="378"/>
      <c r="T8522" s="372"/>
      <c r="U8522" s="372"/>
      <c r="V8522" s="372"/>
    </row>
    <row r="8523" spans="1:22">
      <c r="A8523" s="52"/>
      <c r="B8523" s="50">
        <f t="shared" si="140"/>
        <v>8501</v>
      </c>
      <c r="C8523" s="913"/>
      <c r="D8523" s="913"/>
      <c r="E8523" s="913"/>
      <c r="F8523" s="55"/>
      <c r="L8523" s="372"/>
      <c r="M8523" s="372"/>
      <c r="S8523" s="378"/>
      <c r="T8523" s="372"/>
      <c r="U8523" s="372"/>
      <c r="V8523" s="372"/>
    </row>
    <row r="8524" spans="1:22">
      <c r="A8524" s="52"/>
      <c r="B8524" s="50">
        <f t="shared" si="140"/>
        <v>8502</v>
      </c>
      <c r="C8524" s="913"/>
      <c r="D8524" s="913"/>
      <c r="E8524" s="913"/>
      <c r="F8524" s="55"/>
      <c r="L8524" s="372"/>
      <c r="M8524" s="372"/>
      <c r="S8524" s="378"/>
      <c r="T8524" s="372"/>
      <c r="U8524" s="372"/>
      <c r="V8524" s="372"/>
    </row>
    <row r="8525" spans="1:22">
      <c r="A8525" s="52"/>
      <c r="B8525" s="50">
        <f t="shared" si="140"/>
        <v>8503</v>
      </c>
      <c r="C8525" s="913"/>
      <c r="D8525" s="913"/>
      <c r="E8525" s="913"/>
      <c r="F8525" s="55"/>
      <c r="L8525" s="372"/>
      <c r="M8525" s="372"/>
      <c r="S8525" s="378"/>
      <c r="T8525" s="372"/>
      <c r="U8525" s="372"/>
      <c r="V8525" s="372"/>
    </row>
    <row r="8526" spans="1:22">
      <c r="A8526" s="52"/>
      <c r="B8526" s="50">
        <f t="shared" si="140"/>
        <v>8504</v>
      </c>
      <c r="C8526" s="913"/>
      <c r="D8526" s="913"/>
      <c r="E8526" s="913"/>
      <c r="F8526" s="55"/>
      <c r="L8526" s="372"/>
      <c r="M8526" s="372"/>
      <c r="S8526" s="378"/>
      <c r="T8526" s="372"/>
      <c r="U8526" s="372"/>
      <c r="V8526" s="372"/>
    </row>
    <row r="8527" spans="1:22">
      <c r="A8527" s="52"/>
      <c r="B8527" s="50">
        <f t="shared" si="140"/>
        <v>8505</v>
      </c>
      <c r="C8527" s="913"/>
      <c r="D8527" s="913"/>
      <c r="E8527" s="913"/>
      <c r="F8527" s="55"/>
      <c r="L8527" s="372"/>
      <c r="M8527" s="372"/>
      <c r="S8527" s="378"/>
      <c r="T8527" s="372"/>
      <c r="U8527" s="372"/>
      <c r="V8527" s="372"/>
    </row>
    <row r="8528" spans="1:22">
      <c r="A8528" s="52"/>
      <c r="B8528" s="50">
        <f t="shared" si="140"/>
        <v>8506</v>
      </c>
      <c r="C8528" s="913"/>
      <c r="D8528" s="913"/>
      <c r="E8528" s="913"/>
      <c r="F8528" s="55"/>
      <c r="L8528" s="372"/>
      <c r="M8528" s="372"/>
      <c r="S8528" s="378"/>
      <c r="T8528" s="372"/>
      <c r="U8528" s="372"/>
      <c r="V8528" s="372"/>
    </row>
    <row r="8529" spans="1:22">
      <c r="A8529" s="52"/>
      <c r="B8529" s="50">
        <f t="shared" si="140"/>
        <v>8507</v>
      </c>
      <c r="C8529" s="913"/>
      <c r="D8529" s="913"/>
      <c r="E8529" s="913"/>
      <c r="F8529" s="55"/>
      <c r="L8529" s="372"/>
      <c r="M8529" s="372"/>
      <c r="S8529" s="378"/>
      <c r="T8529" s="372"/>
      <c r="U8529" s="372"/>
      <c r="V8529" s="372"/>
    </row>
    <row r="8530" spans="1:22">
      <c r="A8530" s="52"/>
      <c r="B8530" s="50">
        <f t="shared" si="140"/>
        <v>8508</v>
      </c>
      <c r="C8530" s="913"/>
      <c r="D8530" s="913"/>
      <c r="E8530" s="913"/>
      <c r="F8530" s="55"/>
      <c r="L8530" s="372"/>
      <c r="M8530" s="372"/>
      <c r="S8530" s="378"/>
      <c r="T8530" s="372"/>
      <c r="U8530" s="372"/>
      <c r="V8530" s="372"/>
    </row>
    <row r="8531" spans="1:22">
      <c r="A8531" s="52"/>
      <c r="B8531" s="50">
        <f t="shared" si="140"/>
        <v>8509</v>
      </c>
      <c r="C8531" s="913"/>
      <c r="D8531" s="913"/>
      <c r="E8531" s="913"/>
      <c r="F8531" s="55"/>
      <c r="L8531" s="372"/>
      <c r="M8531" s="372"/>
      <c r="S8531" s="378"/>
      <c r="T8531" s="372"/>
      <c r="U8531" s="372"/>
      <c r="V8531" s="372"/>
    </row>
    <row r="8532" spans="1:22">
      <c r="A8532" s="52"/>
      <c r="B8532" s="50">
        <f t="shared" si="140"/>
        <v>8510</v>
      </c>
      <c r="C8532" s="913"/>
      <c r="D8532" s="913"/>
      <c r="E8532" s="913"/>
      <c r="F8532" s="55"/>
      <c r="L8532" s="372"/>
      <c r="M8532" s="372"/>
      <c r="S8532" s="378"/>
      <c r="T8532" s="372"/>
      <c r="U8532" s="372"/>
      <c r="V8532" s="372"/>
    </row>
    <row r="8533" spans="1:22">
      <c r="A8533" s="52"/>
      <c r="B8533" s="50">
        <f t="shared" si="140"/>
        <v>8511</v>
      </c>
      <c r="C8533" s="913"/>
      <c r="D8533" s="913"/>
      <c r="E8533" s="913"/>
      <c r="F8533" s="55"/>
      <c r="L8533" s="372"/>
      <c r="M8533" s="372"/>
      <c r="S8533" s="378"/>
      <c r="T8533" s="372"/>
      <c r="U8533" s="372"/>
      <c r="V8533" s="372"/>
    </row>
    <row r="8534" spans="1:22">
      <c r="A8534" s="52"/>
      <c r="B8534" s="50">
        <f t="shared" si="140"/>
        <v>8512</v>
      </c>
      <c r="C8534" s="913"/>
      <c r="D8534" s="913"/>
      <c r="E8534" s="913"/>
      <c r="F8534" s="55"/>
      <c r="L8534" s="372"/>
      <c r="M8534" s="372"/>
      <c r="S8534" s="378"/>
      <c r="T8534" s="372"/>
      <c r="U8534" s="372"/>
      <c r="V8534" s="372"/>
    </row>
    <row r="8535" spans="1:22">
      <c r="A8535" s="52"/>
      <c r="B8535" s="50">
        <f t="shared" si="140"/>
        <v>8513</v>
      </c>
      <c r="C8535" s="913"/>
      <c r="D8535" s="913"/>
      <c r="E8535" s="913"/>
      <c r="F8535" s="55"/>
      <c r="L8535" s="372"/>
      <c r="M8535" s="372"/>
      <c r="S8535" s="378"/>
      <c r="T8535" s="372"/>
      <c r="U8535" s="372"/>
      <c r="V8535" s="372"/>
    </row>
    <row r="8536" spans="1:22">
      <c r="A8536" s="52"/>
      <c r="B8536" s="50">
        <f t="shared" si="140"/>
        <v>8514</v>
      </c>
      <c r="C8536" s="913"/>
      <c r="D8536" s="913"/>
      <c r="E8536" s="913"/>
      <c r="F8536" s="55"/>
      <c r="L8536" s="372"/>
      <c r="M8536" s="372"/>
      <c r="S8536" s="378"/>
      <c r="T8536" s="372"/>
      <c r="U8536" s="372"/>
      <c r="V8536" s="372"/>
    </row>
    <row r="8537" spans="1:22">
      <c r="A8537" s="52"/>
      <c r="B8537" s="50">
        <f t="shared" ref="B8537:B8600" si="141">B8536+1</f>
        <v>8515</v>
      </c>
      <c r="C8537" s="913"/>
      <c r="D8537" s="913"/>
      <c r="E8537" s="913"/>
      <c r="F8537" s="55"/>
      <c r="L8537" s="372"/>
      <c r="M8537" s="372"/>
      <c r="S8537" s="378"/>
      <c r="T8537" s="372"/>
      <c r="U8537" s="372"/>
      <c r="V8537" s="372"/>
    </row>
    <row r="8538" spans="1:22">
      <c r="A8538" s="52"/>
      <c r="B8538" s="50">
        <f t="shared" si="141"/>
        <v>8516</v>
      </c>
      <c r="C8538" s="913"/>
      <c r="D8538" s="913"/>
      <c r="E8538" s="913"/>
      <c r="F8538" s="55"/>
      <c r="L8538" s="372"/>
      <c r="M8538" s="372"/>
      <c r="S8538" s="378"/>
      <c r="T8538" s="372"/>
      <c r="U8538" s="372"/>
      <c r="V8538" s="372"/>
    </row>
    <row r="8539" spans="1:22">
      <c r="A8539" s="52"/>
      <c r="B8539" s="50">
        <f t="shared" si="141"/>
        <v>8517</v>
      </c>
      <c r="C8539" s="913"/>
      <c r="D8539" s="913"/>
      <c r="E8539" s="913"/>
      <c r="F8539" s="55"/>
      <c r="L8539" s="372"/>
      <c r="M8539" s="372"/>
      <c r="S8539" s="378"/>
      <c r="T8539" s="372"/>
      <c r="U8539" s="372"/>
      <c r="V8539" s="372"/>
    </row>
    <row r="8540" spans="1:22">
      <c r="A8540" s="52"/>
      <c r="B8540" s="50">
        <f t="shared" si="141"/>
        <v>8518</v>
      </c>
      <c r="C8540" s="913"/>
      <c r="D8540" s="913"/>
      <c r="E8540" s="913"/>
      <c r="F8540" s="55"/>
      <c r="L8540" s="372"/>
      <c r="M8540" s="372"/>
      <c r="S8540" s="378"/>
      <c r="T8540" s="372"/>
      <c r="U8540" s="372"/>
      <c r="V8540" s="372"/>
    </row>
    <row r="8541" spans="1:22">
      <c r="A8541" s="52"/>
      <c r="B8541" s="50">
        <f t="shared" si="141"/>
        <v>8519</v>
      </c>
      <c r="C8541" s="913"/>
      <c r="D8541" s="913"/>
      <c r="E8541" s="913"/>
      <c r="F8541" s="55"/>
      <c r="L8541" s="372"/>
      <c r="M8541" s="372"/>
      <c r="S8541" s="378"/>
      <c r="T8541" s="372"/>
      <c r="U8541" s="372"/>
      <c r="V8541" s="372"/>
    </row>
    <row r="8542" spans="1:22">
      <c r="A8542" s="52"/>
      <c r="B8542" s="50">
        <f t="shared" si="141"/>
        <v>8520</v>
      </c>
      <c r="C8542" s="913"/>
      <c r="D8542" s="913"/>
      <c r="E8542" s="913"/>
      <c r="F8542" s="55"/>
      <c r="L8542" s="372"/>
      <c r="M8542" s="372"/>
      <c r="S8542" s="378"/>
      <c r="T8542" s="372"/>
      <c r="U8542" s="372"/>
      <c r="V8542" s="372"/>
    </row>
    <row r="8543" spans="1:22">
      <c r="A8543" s="52"/>
      <c r="B8543" s="50">
        <f t="shared" si="141"/>
        <v>8521</v>
      </c>
      <c r="C8543" s="913"/>
      <c r="D8543" s="913"/>
      <c r="E8543" s="913"/>
      <c r="F8543" s="55"/>
      <c r="L8543" s="372"/>
      <c r="M8543" s="372"/>
      <c r="S8543" s="378"/>
      <c r="T8543" s="372"/>
      <c r="U8543" s="372"/>
      <c r="V8543" s="372"/>
    </row>
    <row r="8544" spans="1:22">
      <c r="A8544" s="52"/>
      <c r="B8544" s="50">
        <f t="shared" si="141"/>
        <v>8522</v>
      </c>
      <c r="C8544" s="913"/>
      <c r="D8544" s="913"/>
      <c r="E8544" s="913"/>
      <c r="F8544" s="55"/>
      <c r="L8544" s="372"/>
      <c r="M8544" s="372"/>
      <c r="S8544" s="378"/>
      <c r="T8544" s="372"/>
      <c r="U8544" s="372"/>
      <c r="V8544" s="372"/>
    </row>
    <row r="8545" spans="1:22">
      <c r="A8545" s="52"/>
      <c r="B8545" s="50">
        <f t="shared" si="141"/>
        <v>8523</v>
      </c>
      <c r="C8545" s="913"/>
      <c r="D8545" s="913"/>
      <c r="E8545" s="913"/>
      <c r="F8545" s="55"/>
      <c r="L8545" s="372"/>
      <c r="M8545" s="372"/>
      <c r="S8545" s="378"/>
      <c r="T8545" s="372"/>
      <c r="U8545" s="372"/>
      <c r="V8545" s="372"/>
    </row>
    <row r="8546" spans="1:22">
      <c r="A8546" s="52"/>
      <c r="B8546" s="50">
        <f t="shared" si="141"/>
        <v>8524</v>
      </c>
      <c r="C8546" s="913"/>
      <c r="D8546" s="913"/>
      <c r="E8546" s="913"/>
      <c r="F8546" s="55"/>
      <c r="L8546" s="372"/>
      <c r="M8546" s="372"/>
      <c r="S8546" s="378"/>
      <c r="T8546" s="372"/>
      <c r="U8546" s="372"/>
      <c r="V8546" s="372"/>
    </row>
    <row r="8547" spans="1:22">
      <c r="A8547" s="52"/>
      <c r="B8547" s="50">
        <f t="shared" si="141"/>
        <v>8525</v>
      </c>
      <c r="C8547" s="913"/>
      <c r="D8547" s="913"/>
      <c r="E8547" s="913"/>
      <c r="F8547" s="55"/>
      <c r="L8547" s="372"/>
      <c r="M8547" s="372"/>
      <c r="S8547" s="378"/>
      <c r="T8547" s="372"/>
      <c r="U8547" s="372"/>
      <c r="V8547" s="372"/>
    </row>
    <row r="8548" spans="1:22">
      <c r="A8548" s="52"/>
      <c r="B8548" s="50">
        <f t="shared" si="141"/>
        <v>8526</v>
      </c>
      <c r="C8548" s="913"/>
      <c r="D8548" s="913"/>
      <c r="E8548" s="913"/>
      <c r="F8548" s="55"/>
      <c r="L8548" s="372"/>
      <c r="M8548" s="372"/>
      <c r="S8548" s="378"/>
      <c r="T8548" s="372"/>
      <c r="U8548" s="372"/>
      <c r="V8548" s="372"/>
    </row>
    <row r="8549" spans="1:22">
      <c r="A8549" s="52"/>
      <c r="B8549" s="50">
        <f t="shared" si="141"/>
        <v>8527</v>
      </c>
      <c r="C8549" s="913"/>
      <c r="D8549" s="913"/>
      <c r="E8549" s="913"/>
      <c r="F8549" s="55"/>
      <c r="L8549" s="372"/>
      <c r="M8549" s="372"/>
      <c r="S8549" s="378"/>
      <c r="T8549" s="372"/>
      <c r="U8549" s="372"/>
      <c r="V8549" s="372"/>
    </row>
    <row r="8550" spans="1:22">
      <c r="A8550" s="52"/>
      <c r="B8550" s="50">
        <f t="shared" si="141"/>
        <v>8528</v>
      </c>
      <c r="C8550" s="913"/>
      <c r="D8550" s="913"/>
      <c r="E8550" s="913"/>
      <c r="F8550" s="55"/>
      <c r="L8550" s="372"/>
      <c r="M8550" s="372"/>
      <c r="S8550" s="378"/>
      <c r="T8550" s="372"/>
      <c r="U8550" s="372"/>
      <c r="V8550" s="372"/>
    </row>
    <row r="8551" spans="1:22">
      <c r="A8551" s="52"/>
      <c r="B8551" s="50">
        <f t="shared" si="141"/>
        <v>8529</v>
      </c>
      <c r="C8551" s="913"/>
      <c r="D8551" s="913"/>
      <c r="E8551" s="913"/>
      <c r="F8551" s="55"/>
      <c r="L8551" s="372"/>
      <c r="M8551" s="372"/>
      <c r="S8551" s="378"/>
      <c r="T8551" s="372"/>
      <c r="U8551" s="372"/>
      <c r="V8551" s="372"/>
    </row>
    <row r="8552" spans="1:22">
      <c r="A8552" s="52"/>
      <c r="B8552" s="50">
        <f t="shared" si="141"/>
        <v>8530</v>
      </c>
      <c r="C8552" s="913"/>
      <c r="D8552" s="913"/>
      <c r="E8552" s="913"/>
      <c r="F8552" s="55"/>
      <c r="L8552" s="372"/>
      <c r="M8552" s="372"/>
      <c r="S8552" s="378"/>
      <c r="T8552" s="372"/>
      <c r="U8552" s="372"/>
      <c r="V8552" s="372"/>
    </row>
    <row r="8553" spans="1:22">
      <c r="A8553" s="52"/>
      <c r="B8553" s="50">
        <f t="shared" si="141"/>
        <v>8531</v>
      </c>
      <c r="C8553" s="913"/>
      <c r="D8553" s="913"/>
      <c r="E8553" s="913"/>
      <c r="F8553" s="55"/>
      <c r="L8553" s="372"/>
      <c r="M8553" s="372"/>
      <c r="S8553" s="378"/>
      <c r="T8553" s="372"/>
      <c r="U8553" s="372"/>
      <c r="V8553" s="372"/>
    </row>
    <row r="8554" spans="1:22">
      <c r="A8554" s="52"/>
      <c r="B8554" s="50">
        <f t="shared" si="141"/>
        <v>8532</v>
      </c>
      <c r="C8554" s="913"/>
      <c r="D8554" s="913"/>
      <c r="E8554" s="913"/>
      <c r="F8554" s="55"/>
      <c r="L8554" s="372"/>
      <c r="M8554" s="372"/>
      <c r="S8554" s="378"/>
      <c r="T8554" s="372"/>
      <c r="U8554" s="372"/>
      <c r="V8554" s="372"/>
    </row>
    <row r="8555" spans="1:22">
      <c r="A8555" s="52"/>
      <c r="B8555" s="50">
        <f t="shared" si="141"/>
        <v>8533</v>
      </c>
      <c r="C8555" s="913"/>
      <c r="D8555" s="913"/>
      <c r="E8555" s="913"/>
      <c r="F8555" s="55"/>
      <c r="L8555" s="372"/>
      <c r="M8555" s="372"/>
      <c r="S8555" s="378"/>
      <c r="T8555" s="372"/>
      <c r="U8555" s="372"/>
      <c r="V8555" s="372"/>
    </row>
    <row r="8556" spans="1:22">
      <c r="A8556" s="52"/>
      <c r="B8556" s="50">
        <f t="shared" si="141"/>
        <v>8534</v>
      </c>
      <c r="C8556" s="913"/>
      <c r="D8556" s="913"/>
      <c r="E8556" s="913"/>
      <c r="F8556" s="55"/>
      <c r="L8556" s="372"/>
      <c r="M8556" s="372"/>
      <c r="S8556" s="378"/>
      <c r="T8556" s="372"/>
      <c r="U8556" s="372"/>
      <c r="V8556" s="372"/>
    </row>
    <row r="8557" spans="1:22">
      <c r="A8557" s="52"/>
      <c r="B8557" s="50">
        <f t="shared" si="141"/>
        <v>8535</v>
      </c>
      <c r="C8557" s="913"/>
      <c r="D8557" s="913"/>
      <c r="E8557" s="913"/>
      <c r="F8557" s="55"/>
      <c r="L8557" s="372"/>
      <c r="M8557" s="372"/>
      <c r="S8557" s="378"/>
      <c r="T8557" s="372"/>
      <c r="U8557" s="372"/>
      <c r="V8557" s="372"/>
    </row>
    <row r="8558" spans="1:22">
      <c r="A8558" s="52"/>
      <c r="B8558" s="50">
        <f t="shared" si="141"/>
        <v>8536</v>
      </c>
      <c r="C8558" s="913"/>
      <c r="D8558" s="913"/>
      <c r="E8558" s="913"/>
      <c r="F8558" s="55"/>
      <c r="L8558" s="372"/>
      <c r="M8558" s="372"/>
      <c r="S8558" s="378"/>
      <c r="T8558" s="372"/>
      <c r="U8558" s="372"/>
      <c r="V8558" s="372"/>
    </row>
    <row r="8559" spans="1:22">
      <c r="A8559" s="52"/>
      <c r="B8559" s="50">
        <f t="shared" si="141"/>
        <v>8537</v>
      </c>
      <c r="C8559" s="913"/>
      <c r="D8559" s="913"/>
      <c r="E8559" s="913"/>
      <c r="F8559" s="55"/>
      <c r="L8559" s="372"/>
      <c r="M8559" s="372"/>
      <c r="S8559" s="378"/>
      <c r="T8559" s="372"/>
      <c r="U8559" s="372"/>
      <c r="V8559" s="372"/>
    </row>
    <row r="8560" spans="1:22">
      <c r="A8560" s="52"/>
      <c r="B8560" s="50">
        <f t="shared" si="141"/>
        <v>8538</v>
      </c>
      <c r="C8560" s="913"/>
      <c r="D8560" s="913"/>
      <c r="E8560" s="913"/>
      <c r="F8560" s="55"/>
      <c r="L8560" s="372"/>
      <c r="M8560" s="372"/>
      <c r="S8560" s="378"/>
      <c r="T8560" s="372"/>
      <c r="U8560" s="372"/>
      <c r="V8560" s="372"/>
    </row>
    <row r="8561" spans="1:22">
      <c r="A8561" s="52"/>
      <c r="B8561" s="50">
        <f t="shared" si="141"/>
        <v>8539</v>
      </c>
      <c r="C8561" s="913"/>
      <c r="D8561" s="913"/>
      <c r="E8561" s="913"/>
      <c r="F8561" s="55"/>
      <c r="L8561" s="372"/>
      <c r="M8561" s="372"/>
      <c r="S8561" s="378"/>
      <c r="T8561" s="372"/>
      <c r="U8561" s="372"/>
      <c r="V8561" s="372"/>
    </row>
    <row r="8562" spans="1:22">
      <c r="A8562" s="52"/>
      <c r="B8562" s="50">
        <f t="shared" si="141"/>
        <v>8540</v>
      </c>
      <c r="C8562" s="913"/>
      <c r="D8562" s="913"/>
      <c r="E8562" s="913"/>
      <c r="F8562" s="55"/>
      <c r="L8562" s="372"/>
      <c r="M8562" s="372"/>
      <c r="S8562" s="378"/>
      <c r="T8562" s="372"/>
      <c r="U8562" s="372"/>
      <c r="V8562" s="372"/>
    </row>
    <row r="8563" spans="1:22">
      <c r="A8563" s="52"/>
      <c r="B8563" s="50">
        <f t="shared" si="141"/>
        <v>8541</v>
      </c>
      <c r="C8563" s="913"/>
      <c r="D8563" s="913"/>
      <c r="E8563" s="913"/>
      <c r="F8563" s="55"/>
      <c r="L8563" s="372"/>
      <c r="M8563" s="372"/>
      <c r="S8563" s="378"/>
      <c r="T8563" s="372"/>
      <c r="U8563" s="372"/>
      <c r="V8563" s="372"/>
    </row>
    <row r="8564" spans="1:22">
      <c r="A8564" s="52"/>
      <c r="B8564" s="50">
        <f t="shared" si="141"/>
        <v>8542</v>
      </c>
      <c r="C8564" s="913"/>
      <c r="D8564" s="913"/>
      <c r="E8564" s="913"/>
      <c r="F8564" s="55"/>
      <c r="L8564" s="372"/>
      <c r="M8564" s="372"/>
      <c r="S8564" s="378"/>
      <c r="T8564" s="372"/>
      <c r="U8564" s="372"/>
      <c r="V8564" s="372"/>
    </row>
    <row r="8565" spans="1:22">
      <c r="A8565" s="52"/>
      <c r="B8565" s="50">
        <f t="shared" si="141"/>
        <v>8543</v>
      </c>
      <c r="C8565" s="913"/>
      <c r="D8565" s="913"/>
      <c r="E8565" s="913"/>
      <c r="F8565" s="55"/>
      <c r="L8565" s="372"/>
      <c r="M8565" s="372"/>
      <c r="S8565" s="378"/>
      <c r="T8565" s="372"/>
      <c r="U8565" s="372"/>
      <c r="V8565" s="372"/>
    </row>
    <row r="8566" spans="1:22">
      <c r="A8566" s="52"/>
      <c r="B8566" s="50">
        <f t="shared" si="141"/>
        <v>8544</v>
      </c>
      <c r="C8566" s="913"/>
      <c r="D8566" s="913"/>
      <c r="E8566" s="913"/>
      <c r="F8566" s="55"/>
      <c r="L8566" s="372"/>
      <c r="M8566" s="372"/>
      <c r="S8566" s="378"/>
      <c r="T8566" s="372"/>
      <c r="U8566" s="372"/>
      <c r="V8566" s="372"/>
    </row>
    <row r="8567" spans="1:22">
      <c r="A8567" s="52"/>
      <c r="B8567" s="50">
        <f t="shared" si="141"/>
        <v>8545</v>
      </c>
      <c r="C8567" s="913"/>
      <c r="D8567" s="913"/>
      <c r="E8567" s="913"/>
      <c r="F8567" s="55"/>
      <c r="L8567" s="372"/>
      <c r="M8567" s="372"/>
      <c r="S8567" s="378"/>
      <c r="T8567" s="372"/>
      <c r="U8567" s="372"/>
      <c r="V8567" s="372"/>
    </row>
    <row r="8568" spans="1:22">
      <c r="A8568" s="52"/>
      <c r="B8568" s="50">
        <f t="shared" si="141"/>
        <v>8546</v>
      </c>
      <c r="C8568" s="913"/>
      <c r="D8568" s="913"/>
      <c r="E8568" s="913"/>
      <c r="F8568" s="55"/>
      <c r="L8568" s="372"/>
      <c r="M8568" s="372"/>
      <c r="S8568" s="378"/>
      <c r="T8568" s="372"/>
      <c r="U8568" s="372"/>
      <c r="V8568" s="372"/>
    </row>
    <row r="8569" spans="1:22">
      <c r="A8569" s="52"/>
      <c r="B8569" s="50">
        <f t="shared" si="141"/>
        <v>8547</v>
      </c>
      <c r="C8569" s="913"/>
      <c r="D8569" s="913"/>
      <c r="E8569" s="913"/>
      <c r="F8569" s="55"/>
      <c r="L8569" s="372"/>
      <c r="M8569" s="372"/>
      <c r="S8569" s="378"/>
      <c r="T8569" s="372"/>
      <c r="U8569" s="372"/>
      <c r="V8569" s="372"/>
    </row>
    <row r="8570" spans="1:22">
      <c r="A8570" s="52"/>
      <c r="B8570" s="50">
        <f t="shared" si="141"/>
        <v>8548</v>
      </c>
      <c r="C8570" s="913"/>
      <c r="D8570" s="913"/>
      <c r="E8570" s="913"/>
      <c r="F8570" s="55"/>
      <c r="L8570" s="372"/>
      <c r="M8570" s="372"/>
      <c r="S8570" s="378"/>
      <c r="T8570" s="372"/>
      <c r="U8570" s="372"/>
      <c r="V8570" s="372"/>
    </row>
    <row r="8571" spans="1:22">
      <c r="A8571" s="52"/>
      <c r="B8571" s="50">
        <f t="shared" si="141"/>
        <v>8549</v>
      </c>
      <c r="C8571" s="913"/>
      <c r="D8571" s="913"/>
      <c r="E8571" s="913"/>
      <c r="F8571" s="55"/>
      <c r="L8571" s="372"/>
      <c r="M8571" s="372"/>
      <c r="S8571" s="378"/>
      <c r="T8571" s="372"/>
      <c r="U8571" s="372"/>
      <c r="V8571" s="372"/>
    </row>
    <row r="8572" spans="1:22">
      <c r="A8572" s="52"/>
      <c r="B8572" s="50">
        <f t="shared" si="141"/>
        <v>8550</v>
      </c>
      <c r="C8572" s="913"/>
      <c r="D8572" s="913"/>
      <c r="E8572" s="913"/>
      <c r="F8572" s="55"/>
      <c r="L8572" s="372"/>
      <c r="M8572" s="372"/>
      <c r="S8572" s="378"/>
      <c r="T8572" s="372"/>
      <c r="U8572" s="372"/>
      <c r="V8572" s="372"/>
    </row>
    <row r="8573" spans="1:22">
      <c r="A8573" s="52"/>
      <c r="B8573" s="50">
        <f t="shared" si="141"/>
        <v>8551</v>
      </c>
      <c r="C8573" s="913"/>
      <c r="D8573" s="913"/>
      <c r="E8573" s="913"/>
      <c r="F8573" s="55"/>
      <c r="L8573" s="372"/>
      <c r="M8573" s="372"/>
      <c r="S8573" s="378"/>
      <c r="T8573" s="372"/>
      <c r="U8573" s="372"/>
      <c r="V8573" s="372"/>
    </row>
    <row r="8574" spans="1:22">
      <c r="A8574" s="52"/>
      <c r="B8574" s="50">
        <f t="shared" si="141"/>
        <v>8552</v>
      </c>
      <c r="C8574" s="913"/>
      <c r="D8574" s="913"/>
      <c r="E8574" s="913"/>
      <c r="F8574" s="55"/>
      <c r="L8574" s="372"/>
      <c r="M8574" s="372"/>
      <c r="S8574" s="378"/>
      <c r="T8574" s="372"/>
      <c r="U8574" s="372"/>
      <c r="V8574" s="372"/>
    </row>
    <row r="8575" spans="1:22">
      <c r="A8575" s="52"/>
      <c r="B8575" s="50">
        <f t="shared" si="141"/>
        <v>8553</v>
      </c>
      <c r="C8575" s="913"/>
      <c r="D8575" s="913"/>
      <c r="E8575" s="913"/>
      <c r="F8575" s="55"/>
      <c r="L8575" s="372"/>
      <c r="M8575" s="372"/>
      <c r="S8575" s="378"/>
      <c r="T8575" s="372"/>
      <c r="U8575" s="372"/>
      <c r="V8575" s="372"/>
    </row>
    <row r="8576" spans="1:22">
      <c r="A8576" s="52"/>
      <c r="B8576" s="50">
        <f t="shared" si="141"/>
        <v>8554</v>
      </c>
      <c r="C8576" s="913"/>
      <c r="D8576" s="913"/>
      <c r="E8576" s="913"/>
      <c r="F8576" s="55"/>
      <c r="L8576" s="372"/>
      <c r="M8576" s="372"/>
      <c r="S8576" s="378"/>
      <c r="T8576" s="372"/>
      <c r="U8576" s="372"/>
      <c r="V8576" s="372"/>
    </row>
    <row r="8577" spans="1:22">
      <c r="A8577" s="52"/>
      <c r="B8577" s="50">
        <f t="shared" si="141"/>
        <v>8555</v>
      </c>
      <c r="C8577" s="913"/>
      <c r="D8577" s="913"/>
      <c r="E8577" s="913"/>
      <c r="F8577" s="55"/>
      <c r="L8577" s="372"/>
      <c r="M8577" s="372"/>
      <c r="S8577" s="378"/>
      <c r="T8577" s="372"/>
      <c r="U8577" s="372"/>
      <c r="V8577" s="372"/>
    </row>
    <row r="8578" spans="1:22">
      <c r="A8578" s="52"/>
      <c r="B8578" s="50">
        <f t="shared" si="141"/>
        <v>8556</v>
      </c>
      <c r="C8578" s="913"/>
      <c r="D8578" s="913"/>
      <c r="E8578" s="913"/>
      <c r="F8578" s="55"/>
      <c r="L8578" s="372"/>
      <c r="M8578" s="372"/>
      <c r="S8578" s="378"/>
      <c r="T8578" s="372"/>
      <c r="U8578" s="372"/>
      <c r="V8578" s="372"/>
    </row>
    <row r="8579" spans="1:22">
      <c r="A8579" s="52"/>
      <c r="B8579" s="50">
        <f t="shared" si="141"/>
        <v>8557</v>
      </c>
      <c r="C8579" s="913"/>
      <c r="D8579" s="913"/>
      <c r="E8579" s="913"/>
      <c r="F8579" s="55"/>
      <c r="L8579" s="372"/>
      <c r="M8579" s="372"/>
      <c r="S8579" s="378"/>
      <c r="T8579" s="372"/>
      <c r="U8579" s="372"/>
      <c r="V8579" s="372"/>
    </row>
    <row r="8580" spans="1:22">
      <c r="A8580" s="52"/>
      <c r="B8580" s="50">
        <f t="shared" si="141"/>
        <v>8558</v>
      </c>
      <c r="C8580" s="913"/>
      <c r="D8580" s="913"/>
      <c r="E8580" s="913"/>
      <c r="F8580" s="55"/>
      <c r="L8580" s="372"/>
      <c r="M8580" s="372"/>
      <c r="S8580" s="378"/>
      <c r="T8580" s="372"/>
      <c r="U8580" s="372"/>
      <c r="V8580" s="372"/>
    </row>
    <row r="8581" spans="1:22">
      <c r="A8581" s="52"/>
      <c r="B8581" s="50">
        <f t="shared" si="141"/>
        <v>8559</v>
      </c>
      <c r="C8581" s="913"/>
      <c r="D8581" s="913"/>
      <c r="E8581" s="913"/>
      <c r="F8581" s="55"/>
      <c r="L8581" s="372"/>
      <c r="M8581" s="372"/>
      <c r="S8581" s="378"/>
      <c r="T8581" s="372"/>
      <c r="U8581" s="372"/>
      <c r="V8581" s="372"/>
    </row>
    <row r="8582" spans="1:22">
      <c r="A8582" s="52"/>
      <c r="B8582" s="50">
        <f t="shared" si="141"/>
        <v>8560</v>
      </c>
      <c r="C8582" s="913"/>
      <c r="D8582" s="913"/>
      <c r="E8582" s="913"/>
      <c r="F8582" s="55"/>
      <c r="L8582" s="372"/>
      <c r="M8582" s="372"/>
      <c r="S8582" s="378"/>
      <c r="T8582" s="372"/>
      <c r="U8582" s="372"/>
      <c r="V8582" s="372"/>
    </row>
    <row r="8583" spans="1:22">
      <c r="A8583" s="52"/>
      <c r="B8583" s="50">
        <f t="shared" si="141"/>
        <v>8561</v>
      </c>
      <c r="C8583" s="913"/>
      <c r="D8583" s="913"/>
      <c r="E8583" s="913"/>
      <c r="F8583" s="55"/>
      <c r="L8583" s="372"/>
      <c r="M8583" s="372"/>
      <c r="S8583" s="378"/>
      <c r="T8583" s="372"/>
      <c r="U8583" s="372"/>
      <c r="V8583" s="372"/>
    </row>
    <row r="8584" spans="1:22">
      <c r="A8584" s="52"/>
      <c r="B8584" s="50">
        <f t="shared" si="141"/>
        <v>8562</v>
      </c>
      <c r="C8584" s="913"/>
      <c r="D8584" s="913"/>
      <c r="E8584" s="913"/>
      <c r="F8584" s="55"/>
      <c r="L8584" s="372"/>
      <c r="M8584" s="372"/>
      <c r="S8584" s="378"/>
      <c r="T8584" s="372"/>
      <c r="U8584" s="372"/>
      <c r="V8584" s="372"/>
    </row>
    <row r="8585" spans="1:22">
      <c r="A8585" s="52"/>
      <c r="B8585" s="50">
        <f t="shared" si="141"/>
        <v>8563</v>
      </c>
      <c r="C8585" s="913"/>
      <c r="D8585" s="913"/>
      <c r="E8585" s="913"/>
      <c r="F8585" s="55"/>
      <c r="L8585" s="372"/>
      <c r="M8585" s="372"/>
      <c r="S8585" s="378"/>
      <c r="T8585" s="372"/>
      <c r="U8585" s="372"/>
      <c r="V8585" s="372"/>
    </row>
    <row r="8586" spans="1:22">
      <c r="A8586" s="52"/>
      <c r="B8586" s="50">
        <f t="shared" si="141"/>
        <v>8564</v>
      </c>
      <c r="C8586" s="913"/>
      <c r="D8586" s="913"/>
      <c r="E8586" s="913"/>
      <c r="F8586" s="55"/>
      <c r="L8586" s="372"/>
      <c r="M8586" s="372"/>
      <c r="S8586" s="378"/>
      <c r="T8586" s="372"/>
      <c r="U8586" s="372"/>
      <c r="V8586" s="372"/>
    </row>
    <row r="8587" spans="1:22">
      <c r="A8587" s="52"/>
      <c r="B8587" s="50">
        <f t="shared" si="141"/>
        <v>8565</v>
      </c>
      <c r="C8587" s="913"/>
      <c r="D8587" s="913"/>
      <c r="E8587" s="913"/>
      <c r="F8587" s="55"/>
      <c r="L8587" s="372"/>
      <c r="M8587" s="372"/>
      <c r="S8587" s="378"/>
      <c r="T8587" s="372"/>
      <c r="U8587" s="372"/>
      <c r="V8587" s="372"/>
    </row>
    <row r="8588" spans="1:22">
      <c r="A8588" s="52"/>
      <c r="B8588" s="50">
        <f t="shared" si="141"/>
        <v>8566</v>
      </c>
      <c r="C8588" s="913"/>
      <c r="D8588" s="913"/>
      <c r="E8588" s="913"/>
      <c r="F8588" s="55"/>
      <c r="L8588" s="372"/>
      <c r="M8588" s="372"/>
      <c r="S8588" s="378"/>
      <c r="T8588" s="372"/>
      <c r="U8588" s="372"/>
      <c r="V8588" s="372"/>
    </row>
    <row r="8589" spans="1:22">
      <c r="A8589" s="52"/>
      <c r="B8589" s="50">
        <f t="shared" si="141"/>
        <v>8567</v>
      </c>
      <c r="C8589" s="913"/>
      <c r="D8589" s="913"/>
      <c r="E8589" s="913"/>
      <c r="F8589" s="55"/>
      <c r="L8589" s="372"/>
      <c r="M8589" s="372"/>
      <c r="S8589" s="378"/>
      <c r="T8589" s="372"/>
      <c r="U8589" s="372"/>
      <c r="V8589" s="372"/>
    </row>
    <row r="8590" spans="1:22">
      <c r="A8590" s="52"/>
      <c r="B8590" s="50">
        <f t="shared" si="141"/>
        <v>8568</v>
      </c>
      <c r="C8590" s="913"/>
      <c r="D8590" s="913"/>
      <c r="E8590" s="913"/>
      <c r="F8590" s="55"/>
      <c r="L8590" s="372"/>
      <c r="M8590" s="372"/>
      <c r="S8590" s="378"/>
      <c r="T8590" s="372"/>
      <c r="U8590" s="372"/>
      <c r="V8590" s="372"/>
    </row>
    <row r="8591" spans="1:22">
      <c r="A8591" s="52"/>
      <c r="B8591" s="50">
        <f t="shared" si="141"/>
        <v>8569</v>
      </c>
      <c r="C8591" s="913"/>
      <c r="D8591" s="913"/>
      <c r="E8591" s="913"/>
      <c r="F8591" s="55"/>
      <c r="L8591" s="372"/>
      <c r="M8591" s="372"/>
      <c r="S8591" s="378"/>
      <c r="T8591" s="372"/>
      <c r="U8591" s="372"/>
      <c r="V8591" s="372"/>
    </row>
    <row r="8592" spans="1:22">
      <c r="A8592" s="52"/>
      <c r="B8592" s="50">
        <f t="shared" si="141"/>
        <v>8570</v>
      </c>
      <c r="C8592" s="913"/>
      <c r="D8592" s="913"/>
      <c r="E8592" s="913"/>
      <c r="F8592" s="55"/>
      <c r="L8592" s="372"/>
      <c r="M8592" s="372"/>
      <c r="S8592" s="378"/>
      <c r="T8592" s="372"/>
      <c r="U8592" s="372"/>
      <c r="V8592" s="372"/>
    </row>
    <row r="8593" spans="1:22">
      <c r="A8593" s="52"/>
      <c r="B8593" s="50">
        <f t="shared" si="141"/>
        <v>8571</v>
      </c>
      <c r="C8593" s="913"/>
      <c r="D8593" s="913"/>
      <c r="E8593" s="913"/>
      <c r="F8593" s="55"/>
      <c r="L8593" s="372"/>
      <c r="M8593" s="372"/>
      <c r="S8593" s="378"/>
      <c r="T8593" s="372"/>
      <c r="U8593" s="372"/>
      <c r="V8593" s="372"/>
    </row>
    <row r="8594" spans="1:22">
      <c r="A8594" s="52"/>
      <c r="B8594" s="50">
        <f t="shared" si="141"/>
        <v>8572</v>
      </c>
      <c r="C8594" s="913"/>
      <c r="D8594" s="913"/>
      <c r="E8594" s="913"/>
      <c r="F8594" s="55"/>
      <c r="L8594" s="372"/>
      <c r="M8594" s="372"/>
      <c r="S8594" s="378"/>
      <c r="T8594" s="372"/>
      <c r="U8594" s="372"/>
      <c r="V8594" s="372"/>
    </row>
    <row r="8595" spans="1:22">
      <c r="A8595" s="52"/>
      <c r="B8595" s="50">
        <f t="shared" si="141"/>
        <v>8573</v>
      </c>
      <c r="C8595" s="913"/>
      <c r="D8595" s="913"/>
      <c r="E8595" s="913"/>
      <c r="F8595" s="55"/>
      <c r="L8595" s="372"/>
      <c r="M8595" s="372"/>
      <c r="S8595" s="378"/>
      <c r="T8595" s="372"/>
      <c r="U8595" s="372"/>
      <c r="V8595" s="372"/>
    </row>
    <row r="8596" spans="1:22">
      <c r="A8596" s="52"/>
      <c r="B8596" s="50">
        <f t="shared" si="141"/>
        <v>8574</v>
      </c>
      <c r="C8596" s="913"/>
      <c r="D8596" s="913"/>
      <c r="E8596" s="913"/>
      <c r="F8596" s="55"/>
      <c r="L8596" s="372"/>
      <c r="M8596" s="372"/>
      <c r="S8596" s="378"/>
      <c r="T8596" s="372"/>
      <c r="U8596" s="372"/>
      <c r="V8596" s="372"/>
    </row>
    <row r="8597" spans="1:22">
      <c r="A8597" s="52"/>
      <c r="B8597" s="50">
        <f t="shared" si="141"/>
        <v>8575</v>
      </c>
      <c r="C8597" s="913"/>
      <c r="D8597" s="913"/>
      <c r="E8597" s="913"/>
      <c r="F8597" s="55"/>
      <c r="L8597" s="372"/>
      <c r="M8597" s="372"/>
      <c r="S8597" s="378"/>
      <c r="T8597" s="372"/>
      <c r="U8597" s="372"/>
      <c r="V8597" s="372"/>
    </row>
    <row r="8598" spans="1:22">
      <c r="A8598" s="52"/>
      <c r="B8598" s="50">
        <f t="shared" si="141"/>
        <v>8576</v>
      </c>
      <c r="C8598" s="913"/>
      <c r="D8598" s="913"/>
      <c r="E8598" s="913"/>
      <c r="F8598" s="55"/>
      <c r="L8598" s="372"/>
      <c r="M8598" s="372"/>
      <c r="S8598" s="378"/>
      <c r="T8598" s="372"/>
      <c r="U8598" s="372"/>
      <c r="V8598" s="372"/>
    </row>
    <row r="8599" spans="1:22">
      <c r="A8599" s="52"/>
      <c r="B8599" s="50">
        <f t="shared" si="141"/>
        <v>8577</v>
      </c>
      <c r="C8599" s="913"/>
      <c r="D8599" s="913"/>
      <c r="E8599" s="913"/>
      <c r="F8599" s="55"/>
      <c r="L8599" s="372"/>
      <c r="M8599" s="372"/>
      <c r="S8599" s="378"/>
      <c r="T8599" s="372"/>
      <c r="U8599" s="372"/>
      <c r="V8599" s="372"/>
    </row>
    <row r="8600" spans="1:22">
      <c r="A8600" s="52"/>
      <c r="B8600" s="50">
        <f t="shared" si="141"/>
        <v>8578</v>
      </c>
      <c r="C8600" s="913"/>
      <c r="D8600" s="913"/>
      <c r="E8600" s="913"/>
      <c r="F8600" s="55"/>
      <c r="L8600" s="372"/>
      <c r="M8600" s="372"/>
      <c r="S8600" s="378"/>
      <c r="T8600" s="372"/>
      <c r="U8600" s="372"/>
      <c r="V8600" s="372"/>
    </row>
    <row r="8601" spans="1:22">
      <c r="A8601" s="52"/>
      <c r="B8601" s="50">
        <f t="shared" ref="B8601:B8664" si="142">B8600+1</f>
        <v>8579</v>
      </c>
      <c r="C8601" s="913"/>
      <c r="D8601" s="913"/>
      <c r="E8601" s="913"/>
      <c r="F8601" s="55"/>
      <c r="L8601" s="372"/>
      <c r="M8601" s="372"/>
      <c r="S8601" s="378"/>
      <c r="T8601" s="372"/>
      <c r="U8601" s="372"/>
      <c r="V8601" s="372"/>
    </row>
    <row r="8602" spans="1:22">
      <c r="A8602" s="52"/>
      <c r="B8602" s="50">
        <f t="shared" si="142"/>
        <v>8580</v>
      </c>
      <c r="C8602" s="913"/>
      <c r="D8602" s="913"/>
      <c r="E8602" s="913"/>
      <c r="F8602" s="55"/>
      <c r="L8602" s="372"/>
      <c r="M8602" s="372"/>
      <c r="S8602" s="378"/>
      <c r="T8602" s="372"/>
      <c r="U8602" s="372"/>
      <c r="V8602" s="372"/>
    </row>
    <row r="8603" spans="1:22">
      <c r="A8603" s="52"/>
      <c r="B8603" s="50">
        <f t="shared" si="142"/>
        <v>8581</v>
      </c>
      <c r="C8603" s="913"/>
      <c r="D8603" s="913"/>
      <c r="E8603" s="913"/>
      <c r="F8603" s="55"/>
      <c r="L8603" s="372"/>
      <c r="M8603" s="372"/>
      <c r="S8603" s="378"/>
      <c r="T8603" s="372"/>
      <c r="U8603" s="372"/>
      <c r="V8603" s="372"/>
    </row>
    <row r="8604" spans="1:22">
      <c r="A8604" s="52"/>
      <c r="B8604" s="50">
        <f t="shared" si="142"/>
        <v>8582</v>
      </c>
      <c r="C8604" s="913"/>
      <c r="D8604" s="913"/>
      <c r="E8604" s="913"/>
      <c r="F8604" s="55"/>
      <c r="L8604" s="372"/>
      <c r="M8604" s="372"/>
      <c r="S8604" s="378"/>
      <c r="T8604" s="372"/>
      <c r="U8604" s="372"/>
      <c r="V8604" s="372"/>
    </row>
    <row r="8605" spans="1:22">
      <c r="A8605" s="52"/>
      <c r="B8605" s="50">
        <f t="shared" si="142"/>
        <v>8583</v>
      </c>
      <c r="C8605" s="913"/>
      <c r="D8605" s="913"/>
      <c r="E8605" s="913"/>
      <c r="F8605" s="55"/>
      <c r="L8605" s="372"/>
      <c r="M8605" s="372"/>
      <c r="S8605" s="378"/>
      <c r="T8605" s="372"/>
      <c r="U8605" s="372"/>
      <c r="V8605" s="372"/>
    </row>
    <row r="8606" spans="1:22">
      <c r="A8606" s="52"/>
      <c r="B8606" s="50">
        <f t="shared" si="142"/>
        <v>8584</v>
      </c>
      <c r="C8606" s="913"/>
      <c r="D8606" s="913"/>
      <c r="E8606" s="913"/>
      <c r="F8606" s="55"/>
      <c r="L8606" s="372"/>
      <c r="M8606" s="372"/>
      <c r="S8606" s="378"/>
      <c r="T8606" s="372"/>
      <c r="U8606" s="372"/>
      <c r="V8606" s="372"/>
    </row>
    <row r="8607" spans="1:22">
      <c r="A8607" s="52"/>
      <c r="B8607" s="50">
        <f t="shared" si="142"/>
        <v>8585</v>
      </c>
      <c r="C8607" s="913"/>
      <c r="D8607" s="913"/>
      <c r="E8607" s="913"/>
      <c r="F8607" s="55"/>
      <c r="L8607" s="372"/>
      <c r="M8607" s="372"/>
      <c r="S8607" s="378"/>
      <c r="T8607" s="372"/>
      <c r="U8607" s="372"/>
      <c r="V8607" s="372"/>
    </row>
    <row r="8608" spans="1:22">
      <c r="A8608" s="52"/>
      <c r="B8608" s="50">
        <f t="shared" si="142"/>
        <v>8586</v>
      </c>
      <c r="C8608" s="913"/>
      <c r="D8608" s="913"/>
      <c r="E8608" s="913"/>
      <c r="F8608" s="55"/>
      <c r="L8608" s="372"/>
      <c r="M8608" s="372"/>
      <c r="S8608" s="378"/>
      <c r="T8608" s="372"/>
      <c r="U8608" s="372"/>
      <c r="V8608" s="372"/>
    </row>
    <row r="8609" spans="1:22">
      <c r="A8609" s="52"/>
      <c r="B8609" s="50">
        <f t="shared" si="142"/>
        <v>8587</v>
      </c>
      <c r="C8609" s="913"/>
      <c r="D8609" s="913"/>
      <c r="E8609" s="913"/>
      <c r="F8609" s="55"/>
      <c r="L8609" s="372"/>
      <c r="M8609" s="372"/>
      <c r="S8609" s="378"/>
      <c r="T8609" s="372"/>
      <c r="U8609" s="372"/>
      <c r="V8609" s="372"/>
    </row>
    <row r="8610" spans="1:22">
      <c r="A8610" s="52"/>
      <c r="B8610" s="50">
        <f t="shared" si="142"/>
        <v>8588</v>
      </c>
      <c r="C8610" s="913"/>
      <c r="D8610" s="913"/>
      <c r="E8610" s="913"/>
      <c r="F8610" s="55"/>
      <c r="L8610" s="372"/>
      <c r="M8610" s="372"/>
      <c r="S8610" s="378"/>
      <c r="T8610" s="372"/>
      <c r="U8610" s="372"/>
      <c r="V8610" s="372"/>
    </row>
    <row r="8611" spans="1:22">
      <c r="A8611" s="52"/>
      <c r="B8611" s="50">
        <f t="shared" si="142"/>
        <v>8589</v>
      </c>
      <c r="C8611" s="913"/>
      <c r="D8611" s="913"/>
      <c r="E8611" s="913"/>
      <c r="F8611" s="55"/>
      <c r="L8611" s="372"/>
      <c r="M8611" s="372"/>
      <c r="S8611" s="378"/>
      <c r="T8611" s="372"/>
      <c r="U8611" s="372"/>
      <c r="V8611" s="372"/>
    </row>
    <row r="8612" spans="1:22">
      <c r="A8612" s="52"/>
      <c r="B8612" s="50">
        <f t="shared" si="142"/>
        <v>8590</v>
      </c>
      <c r="C8612" s="913"/>
      <c r="D8612" s="913"/>
      <c r="E8612" s="913"/>
      <c r="F8612" s="55"/>
      <c r="L8612" s="372"/>
      <c r="M8612" s="372"/>
      <c r="S8612" s="378"/>
      <c r="T8612" s="372"/>
      <c r="U8612" s="372"/>
      <c r="V8612" s="372"/>
    </row>
    <row r="8613" spans="1:22">
      <c r="A8613" s="52"/>
      <c r="B8613" s="50">
        <f t="shared" si="142"/>
        <v>8591</v>
      </c>
      <c r="C8613" s="913"/>
      <c r="D8613" s="913"/>
      <c r="E8613" s="913"/>
      <c r="F8613" s="55"/>
      <c r="L8613" s="372"/>
      <c r="M8613" s="372"/>
      <c r="S8613" s="378"/>
      <c r="T8613" s="372"/>
      <c r="U8613" s="372"/>
      <c r="V8613" s="372"/>
    </row>
    <row r="8614" spans="1:22">
      <c r="A8614" s="52"/>
      <c r="B8614" s="50">
        <f t="shared" si="142"/>
        <v>8592</v>
      </c>
      <c r="C8614" s="913"/>
      <c r="D8614" s="913"/>
      <c r="E8614" s="913"/>
      <c r="F8614" s="55"/>
      <c r="L8614" s="372"/>
      <c r="M8614" s="372"/>
      <c r="S8614" s="378"/>
      <c r="T8614" s="372"/>
      <c r="U8614" s="372"/>
      <c r="V8614" s="372"/>
    </row>
    <row r="8615" spans="1:22">
      <c r="A8615" s="52"/>
      <c r="B8615" s="50">
        <f t="shared" si="142"/>
        <v>8593</v>
      </c>
      <c r="C8615" s="913"/>
      <c r="D8615" s="913"/>
      <c r="E8615" s="913"/>
      <c r="F8615" s="55"/>
      <c r="L8615" s="372"/>
      <c r="M8615" s="372"/>
      <c r="S8615" s="378"/>
      <c r="T8615" s="372"/>
      <c r="U8615" s="372"/>
      <c r="V8615" s="372"/>
    </row>
    <row r="8616" spans="1:22">
      <c r="A8616" s="52"/>
      <c r="B8616" s="50">
        <f t="shared" si="142"/>
        <v>8594</v>
      </c>
      <c r="C8616" s="913"/>
      <c r="D8616" s="913"/>
      <c r="E8616" s="913"/>
      <c r="F8616" s="55"/>
      <c r="L8616" s="372"/>
      <c r="M8616" s="372"/>
      <c r="S8616" s="378"/>
      <c r="T8616" s="372"/>
      <c r="U8616" s="372"/>
      <c r="V8616" s="372"/>
    </row>
    <row r="8617" spans="1:22">
      <c r="A8617" s="52"/>
      <c r="B8617" s="50">
        <f t="shared" si="142"/>
        <v>8595</v>
      </c>
      <c r="C8617" s="913"/>
      <c r="D8617" s="913"/>
      <c r="E8617" s="913"/>
      <c r="F8617" s="55"/>
      <c r="L8617" s="372"/>
      <c r="M8617" s="372"/>
      <c r="S8617" s="378"/>
      <c r="T8617" s="372"/>
      <c r="U8617" s="372"/>
      <c r="V8617" s="372"/>
    </row>
    <row r="8618" spans="1:22">
      <c r="A8618" s="52"/>
      <c r="B8618" s="50">
        <f t="shared" si="142"/>
        <v>8596</v>
      </c>
      <c r="C8618" s="913"/>
      <c r="D8618" s="913"/>
      <c r="E8618" s="913"/>
      <c r="F8618" s="55"/>
      <c r="L8618" s="372"/>
      <c r="M8618" s="372"/>
      <c r="S8618" s="378"/>
      <c r="T8618" s="372"/>
      <c r="U8618" s="372"/>
      <c r="V8618" s="372"/>
    </row>
    <row r="8619" spans="1:22">
      <c r="A8619" s="52"/>
      <c r="B8619" s="50">
        <f t="shared" si="142"/>
        <v>8597</v>
      </c>
      <c r="C8619" s="913"/>
      <c r="D8619" s="913"/>
      <c r="E8619" s="913"/>
      <c r="F8619" s="55"/>
      <c r="L8619" s="372"/>
      <c r="M8619" s="372"/>
      <c r="S8619" s="378"/>
      <c r="T8619" s="372"/>
      <c r="U8619" s="372"/>
      <c r="V8619" s="372"/>
    </row>
    <row r="8620" spans="1:22">
      <c r="A8620" s="52"/>
      <c r="B8620" s="50">
        <f t="shared" si="142"/>
        <v>8598</v>
      </c>
      <c r="C8620" s="913"/>
      <c r="D8620" s="913"/>
      <c r="E8620" s="913"/>
      <c r="F8620" s="55"/>
      <c r="L8620" s="372"/>
      <c r="M8620" s="372"/>
      <c r="S8620" s="378"/>
      <c r="T8620" s="372"/>
      <c r="U8620" s="372"/>
      <c r="V8620" s="372"/>
    </row>
    <row r="8621" spans="1:22">
      <c r="A8621" s="52"/>
      <c r="B8621" s="50">
        <f t="shared" si="142"/>
        <v>8599</v>
      </c>
      <c r="C8621" s="913"/>
      <c r="D8621" s="913"/>
      <c r="E8621" s="913"/>
      <c r="F8621" s="55"/>
      <c r="L8621" s="372"/>
      <c r="M8621" s="372"/>
      <c r="S8621" s="378"/>
      <c r="T8621" s="372"/>
      <c r="U8621" s="372"/>
      <c r="V8621" s="372"/>
    </row>
    <row r="8622" spans="1:22">
      <c r="A8622" s="52"/>
      <c r="B8622" s="50">
        <f t="shared" si="142"/>
        <v>8600</v>
      </c>
      <c r="C8622" s="913"/>
      <c r="D8622" s="913"/>
      <c r="E8622" s="913"/>
      <c r="F8622" s="55"/>
      <c r="L8622" s="372"/>
      <c r="M8622" s="372"/>
      <c r="S8622" s="378"/>
      <c r="T8622" s="372"/>
      <c r="U8622" s="372"/>
      <c r="V8622" s="372"/>
    </row>
    <row r="8623" spans="1:22">
      <c r="A8623" s="52"/>
      <c r="B8623" s="50">
        <f t="shared" si="142"/>
        <v>8601</v>
      </c>
      <c r="C8623" s="913"/>
      <c r="D8623" s="913"/>
      <c r="E8623" s="913"/>
      <c r="F8623" s="55"/>
      <c r="L8623" s="372"/>
      <c r="M8623" s="372"/>
      <c r="S8623" s="378"/>
      <c r="T8623" s="372"/>
      <c r="U8623" s="372"/>
      <c r="V8623" s="372"/>
    </row>
    <row r="8624" spans="1:22">
      <c r="A8624" s="52"/>
      <c r="B8624" s="50">
        <f t="shared" si="142"/>
        <v>8602</v>
      </c>
      <c r="C8624" s="913"/>
      <c r="D8624" s="913"/>
      <c r="E8624" s="913"/>
      <c r="F8624" s="55"/>
      <c r="L8624" s="372"/>
      <c r="M8624" s="372"/>
      <c r="S8624" s="378"/>
      <c r="T8624" s="372"/>
      <c r="U8624" s="372"/>
      <c r="V8624" s="372"/>
    </row>
    <row r="8625" spans="1:22">
      <c r="A8625" s="52"/>
      <c r="B8625" s="50">
        <f t="shared" si="142"/>
        <v>8603</v>
      </c>
      <c r="C8625" s="913"/>
      <c r="D8625" s="913"/>
      <c r="E8625" s="913"/>
      <c r="F8625" s="55"/>
      <c r="L8625" s="372"/>
      <c r="M8625" s="372"/>
      <c r="S8625" s="378"/>
      <c r="T8625" s="372"/>
      <c r="U8625" s="372"/>
      <c r="V8625" s="372"/>
    </row>
    <row r="8626" spans="1:22">
      <c r="A8626" s="52"/>
      <c r="B8626" s="50">
        <f t="shared" si="142"/>
        <v>8604</v>
      </c>
      <c r="C8626" s="913"/>
      <c r="D8626" s="913"/>
      <c r="E8626" s="913"/>
      <c r="F8626" s="55"/>
      <c r="L8626" s="372"/>
      <c r="M8626" s="372"/>
      <c r="S8626" s="378"/>
      <c r="T8626" s="372"/>
      <c r="U8626" s="372"/>
      <c r="V8626" s="372"/>
    </row>
    <row r="8627" spans="1:22">
      <c r="A8627" s="52"/>
      <c r="B8627" s="50">
        <f t="shared" si="142"/>
        <v>8605</v>
      </c>
      <c r="C8627" s="913"/>
      <c r="D8627" s="913"/>
      <c r="E8627" s="913"/>
      <c r="F8627" s="55"/>
      <c r="L8627" s="372"/>
      <c r="M8627" s="372"/>
      <c r="S8627" s="378"/>
      <c r="T8627" s="372"/>
      <c r="U8627" s="372"/>
      <c r="V8627" s="372"/>
    </row>
    <row r="8628" spans="1:22">
      <c r="A8628" s="52"/>
      <c r="B8628" s="50">
        <f t="shared" si="142"/>
        <v>8606</v>
      </c>
      <c r="C8628" s="913"/>
      <c r="D8628" s="913"/>
      <c r="E8628" s="913"/>
      <c r="F8628" s="55"/>
      <c r="L8628" s="372"/>
      <c r="M8628" s="372"/>
      <c r="S8628" s="378"/>
      <c r="T8628" s="372"/>
      <c r="U8628" s="372"/>
      <c r="V8628" s="372"/>
    </row>
    <row r="8629" spans="1:22">
      <c r="A8629" s="52"/>
      <c r="B8629" s="50">
        <f t="shared" si="142"/>
        <v>8607</v>
      </c>
      <c r="C8629" s="913"/>
      <c r="D8629" s="913"/>
      <c r="E8629" s="913"/>
      <c r="F8629" s="55"/>
      <c r="L8629" s="372"/>
      <c r="M8629" s="372"/>
      <c r="S8629" s="378"/>
      <c r="T8629" s="372"/>
      <c r="U8629" s="372"/>
      <c r="V8629" s="372"/>
    </row>
    <row r="8630" spans="1:22">
      <c r="A8630" s="52"/>
      <c r="B8630" s="50">
        <f t="shared" si="142"/>
        <v>8608</v>
      </c>
      <c r="C8630" s="913"/>
      <c r="D8630" s="913"/>
      <c r="E8630" s="913"/>
      <c r="F8630" s="55"/>
      <c r="L8630" s="372"/>
      <c r="M8630" s="372"/>
      <c r="S8630" s="378"/>
      <c r="T8630" s="372"/>
      <c r="U8630" s="372"/>
      <c r="V8630" s="372"/>
    </row>
    <row r="8631" spans="1:22">
      <c r="A8631" s="52"/>
      <c r="B8631" s="50">
        <f t="shared" si="142"/>
        <v>8609</v>
      </c>
      <c r="C8631" s="913"/>
      <c r="D8631" s="913"/>
      <c r="E8631" s="913"/>
      <c r="F8631" s="55"/>
      <c r="L8631" s="372"/>
      <c r="M8631" s="372"/>
      <c r="S8631" s="378"/>
      <c r="T8631" s="372"/>
      <c r="U8631" s="372"/>
      <c r="V8631" s="372"/>
    </row>
    <row r="8632" spans="1:22">
      <c r="A8632" s="52"/>
      <c r="B8632" s="50">
        <f t="shared" si="142"/>
        <v>8610</v>
      </c>
      <c r="C8632" s="913"/>
      <c r="D8632" s="913"/>
      <c r="E8632" s="913"/>
      <c r="F8632" s="55"/>
      <c r="L8632" s="372"/>
      <c r="M8632" s="372"/>
      <c r="S8632" s="378"/>
      <c r="T8632" s="372"/>
      <c r="U8632" s="372"/>
      <c r="V8632" s="372"/>
    </row>
    <row r="8633" spans="1:22">
      <c r="A8633" s="52"/>
      <c r="B8633" s="50">
        <f t="shared" si="142"/>
        <v>8611</v>
      </c>
      <c r="C8633" s="913"/>
      <c r="D8633" s="913"/>
      <c r="E8633" s="913"/>
      <c r="F8633" s="55"/>
      <c r="L8633" s="372"/>
      <c r="M8633" s="372"/>
      <c r="S8633" s="378"/>
      <c r="T8633" s="372"/>
      <c r="U8633" s="372"/>
      <c r="V8633" s="372"/>
    </row>
    <row r="8634" spans="1:22">
      <c r="A8634" s="52"/>
      <c r="B8634" s="50">
        <f t="shared" si="142"/>
        <v>8612</v>
      </c>
      <c r="C8634" s="913"/>
      <c r="D8634" s="913"/>
      <c r="E8634" s="913"/>
      <c r="F8634" s="55"/>
      <c r="L8634" s="372"/>
      <c r="M8634" s="372"/>
      <c r="S8634" s="378"/>
      <c r="T8634" s="372"/>
      <c r="U8634" s="372"/>
      <c r="V8634" s="372"/>
    </row>
    <row r="8635" spans="1:22">
      <c r="A8635" s="52"/>
      <c r="B8635" s="50">
        <f t="shared" si="142"/>
        <v>8613</v>
      </c>
      <c r="C8635" s="913"/>
      <c r="D8635" s="913"/>
      <c r="E8635" s="913"/>
      <c r="F8635" s="55"/>
      <c r="L8635" s="372"/>
      <c r="M8635" s="372"/>
      <c r="S8635" s="378"/>
      <c r="T8635" s="372"/>
      <c r="U8635" s="372"/>
      <c r="V8635" s="372"/>
    </row>
    <row r="8636" spans="1:22">
      <c r="A8636" s="52"/>
      <c r="B8636" s="50">
        <f t="shared" si="142"/>
        <v>8614</v>
      </c>
      <c r="C8636" s="913"/>
      <c r="D8636" s="913"/>
      <c r="E8636" s="913"/>
      <c r="F8636" s="55"/>
      <c r="L8636" s="372"/>
      <c r="M8636" s="372"/>
      <c r="S8636" s="378"/>
      <c r="T8636" s="372"/>
      <c r="U8636" s="372"/>
      <c r="V8636" s="372"/>
    </row>
    <row r="8637" spans="1:22">
      <c r="A8637" s="52"/>
      <c r="B8637" s="50">
        <f t="shared" si="142"/>
        <v>8615</v>
      </c>
      <c r="C8637" s="913"/>
      <c r="D8637" s="913"/>
      <c r="E8637" s="913"/>
      <c r="F8637" s="55"/>
      <c r="L8637" s="372"/>
      <c r="M8637" s="372"/>
      <c r="S8637" s="378"/>
      <c r="T8637" s="372"/>
      <c r="U8637" s="372"/>
      <c r="V8637" s="372"/>
    </row>
    <row r="8638" spans="1:22">
      <c r="A8638" s="52"/>
      <c r="B8638" s="50">
        <f t="shared" si="142"/>
        <v>8616</v>
      </c>
      <c r="C8638" s="913"/>
      <c r="D8638" s="913"/>
      <c r="E8638" s="913"/>
      <c r="F8638" s="55"/>
      <c r="L8638" s="372"/>
      <c r="M8638" s="372"/>
      <c r="S8638" s="378"/>
      <c r="T8638" s="372"/>
      <c r="U8638" s="372"/>
      <c r="V8638" s="372"/>
    </row>
    <row r="8639" spans="1:22">
      <c r="A8639" s="52"/>
      <c r="B8639" s="50">
        <f t="shared" si="142"/>
        <v>8617</v>
      </c>
      <c r="C8639" s="913"/>
      <c r="D8639" s="913"/>
      <c r="E8639" s="913"/>
      <c r="F8639" s="55"/>
      <c r="L8639" s="372"/>
      <c r="M8639" s="372"/>
      <c r="S8639" s="378"/>
      <c r="T8639" s="372"/>
      <c r="U8639" s="372"/>
      <c r="V8639" s="372"/>
    </row>
    <row r="8640" spans="1:22">
      <c r="A8640" s="52"/>
      <c r="B8640" s="50">
        <f t="shared" si="142"/>
        <v>8618</v>
      </c>
      <c r="C8640" s="913"/>
      <c r="D8640" s="913"/>
      <c r="E8640" s="913"/>
      <c r="F8640" s="55"/>
      <c r="L8640" s="372"/>
      <c r="M8640" s="372"/>
      <c r="S8640" s="378"/>
      <c r="T8640" s="372"/>
      <c r="U8640" s="372"/>
      <c r="V8640" s="372"/>
    </row>
    <row r="8641" spans="1:22">
      <c r="A8641" s="52"/>
      <c r="B8641" s="50">
        <f t="shared" si="142"/>
        <v>8619</v>
      </c>
      <c r="C8641" s="913"/>
      <c r="D8641" s="913"/>
      <c r="E8641" s="913"/>
      <c r="F8641" s="55"/>
      <c r="L8641" s="372"/>
      <c r="M8641" s="372"/>
      <c r="S8641" s="378"/>
      <c r="T8641" s="372"/>
      <c r="U8641" s="372"/>
      <c r="V8641" s="372"/>
    </row>
    <row r="8642" spans="1:22">
      <c r="A8642" s="52"/>
      <c r="B8642" s="50">
        <f t="shared" si="142"/>
        <v>8620</v>
      </c>
      <c r="C8642" s="913"/>
      <c r="D8642" s="913"/>
      <c r="E8642" s="913"/>
      <c r="F8642" s="55"/>
      <c r="L8642" s="372"/>
      <c r="M8642" s="372"/>
      <c r="S8642" s="378"/>
      <c r="T8642" s="372"/>
      <c r="U8642" s="372"/>
      <c r="V8642" s="372"/>
    </row>
    <row r="8643" spans="1:22">
      <c r="A8643" s="52"/>
      <c r="B8643" s="50">
        <f t="shared" si="142"/>
        <v>8621</v>
      </c>
      <c r="C8643" s="913"/>
      <c r="D8643" s="913"/>
      <c r="E8643" s="913"/>
      <c r="F8643" s="55"/>
      <c r="L8643" s="372"/>
      <c r="M8643" s="372"/>
      <c r="S8643" s="378"/>
      <c r="T8643" s="372"/>
      <c r="U8643" s="372"/>
      <c r="V8643" s="372"/>
    </row>
    <row r="8644" spans="1:22">
      <c r="A8644" s="52"/>
      <c r="B8644" s="50">
        <f t="shared" si="142"/>
        <v>8622</v>
      </c>
      <c r="C8644" s="913"/>
      <c r="D8644" s="913"/>
      <c r="E8644" s="913"/>
      <c r="F8644" s="55"/>
      <c r="L8644" s="372"/>
      <c r="M8644" s="372"/>
      <c r="S8644" s="378"/>
      <c r="T8644" s="372"/>
      <c r="U8644" s="372"/>
      <c r="V8644" s="372"/>
    </row>
    <row r="8645" spans="1:22">
      <c r="A8645" s="52"/>
      <c r="B8645" s="50">
        <f t="shared" si="142"/>
        <v>8623</v>
      </c>
      <c r="C8645" s="913"/>
      <c r="D8645" s="913"/>
      <c r="E8645" s="913"/>
      <c r="F8645" s="55"/>
      <c r="L8645" s="372"/>
      <c r="M8645" s="372"/>
      <c r="S8645" s="378"/>
      <c r="T8645" s="372"/>
      <c r="U8645" s="372"/>
      <c r="V8645" s="372"/>
    </row>
    <row r="8646" spans="1:22">
      <c r="A8646" s="52"/>
      <c r="B8646" s="50">
        <f t="shared" si="142"/>
        <v>8624</v>
      </c>
      <c r="C8646" s="913"/>
      <c r="D8646" s="913"/>
      <c r="E8646" s="913"/>
      <c r="F8646" s="55"/>
      <c r="L8646" s="372"/>
      <c r="M8646" s="372"/>
      <c r="S8646" s="378"/>
      <c r="T8646" s="372"/>
      <c r="U8646" s="372"/>
      <c r="V8646" s="372"/>
    </row>
    <row r="8647" spans="1:22">
      <c r="A8647" s="52"/>
      <c r="B8647" s="50">
        <f t="shared" si="142"/>
        <v>8625</v>
      </c>
      <c r="C8647" s="913"/>
      <c r="D8647" s="913"/>
      <c r="E8647" s="913"/>
      <c r="F8647" s="55"/>
      <c r="L8647" s="372"/>
      <c r="M8647" s="372"/>
      <c r="S8647" s="378"/>
      <c r="T8647" s="372"/>
      <c r="U8647" s="372"/>
      <c r="V8647" s="372"/>
    </row>
    <row r="8648" spans="1:22">
      <c r="A8648" s="52"/>
      <c r="B8648" s="50">
        <f t="shared" si="142"/>
        <v>8626</v>
      </c>
      <c r="C8648" s="913"/>
      <c r="D8648" s="913"/>
      <c r="E8648" s="913"/>
      <c r="F8648" s="55"/>
      <c r="L8648" s="372"/>
      <c r="M8648" s="372"/>
      <c r="S8648" s="378"/>
      <c r="T8648" s="372"/>
      <c r="U8648" s="372"/>
      <c r="V8648" s="372"/>
    </row>
    <row r="8649" spans="1:22">
      <c r="A8649" s="52"/>
      <c r="B8649" s="50">
        <f t="shared" si="142"/>
        <v>8627</v>
      </c>
      <c r="C8649" s="913"/>
      <c r="D8649" s="913"/>
      <c r="E8649" s="913"/>
      <c r="F8649" s="55"/>
      <c r="L8649" s="372"/>
      <c r="M8649" s="372"/>
      <c r="S8649" s="378"/>
      <c r="T8649" s="372"/>
      <c r="U8649" s="372"/>
      <c r="V8649" s="372"/>
    </row>
    <row r="8650" spans="1:22">
      <c r="A8650" s="52"/>
      <c r="B8650" s="50">
        <f t="shared" si="142"/>
        <v>8628</v>
      </c>
      <c r="C8650" s="913"/>
      <c r="D8650" s="913"/>
      <c r="E8650" s="913"/>
      <c r="F8650" s="55"/>
      <c r="L8650" s="372"/>
      <c r="M8650" s="372"/>
      <c r="S8650" s="378"/>
      <c r="T8650" s="372"/>
      <c r="U8650" s="372"/>
      <c r="V8650" s="372"/>
    </row>
    <row r="8651" spans="1:22">
      <c r="A8651" s="52"/>
      <c r="B8651" s="50">
        <f t="shared" si="142"/>
        <v>8629</v>
      </c>
      <c r="C8651" s="913"/>
      <c r="D8651" s="913"/>
      <c r="E8651" s="913"/>
      <c r="F8651" s="55"/>
      <c r="L8651" s="372"/>
      <c r="M8651" s="372"/>
      <c r="S8651" s="378"/>
      <c r="T8651" s="372"/>
      <c r="U8651" s="372"/>
      <c r="V8651" s="372"/>
    </row>
    <row r="8652" spans="1:22">
      <c r="A8652" s="52"/>
      <c r="B8652" s="50">
        <f t="shared" si="142"/>
        <v>8630</v>
      </c>
      <c r="C8652" s="913"/>
      <c r="D8652" s="913"/>
      <c r="E8652" s="913"/>
      <c r="F8652" s="55"/>
      <c r="L8652" s="372"/>
      <c r="M8652" s="372"/>
      <c r="S8652" s="378"/>
      <c r="T8652" s="372"/>
      <c r="U8652" s="372"/>
      <c r="V8652" s="372"/>
    </row>
    <row r="8653" spans="1:22">
      <c r="A8653" s="52"/>
      <c r="B8653" s="50">
        <f t="shared" si="142"/>
        <v>8631</v>
      </c>
      <c r="C8653" s="913"/>
      <c r="D8653" s="913"/>
      <c r="E8653" s="913"/>
      <c r="F8653" s="55"/>
      <c r="L8653" s="372"/>
      <c r="M8653" s="372"/>
      <c r="S8653" s="378"/>
      <c r="T8653" s="372"/>
      <c r="U8653" s="372"/>
      <c r="V8653" s="372"/>
    </row>
    <row r="8654" spans="1:22">
      <c r="A8654" s="52"/>
      <c r="B8654" s="50">
        <f t="shared" si="142"/>
        <v>8632</v>
      </c>
      <c r="C8654" s="913"/>
      <c r="D8654" s="913"/>
      <c r="E8654" s="913"/>
      <c r="F8654" s="55"/>
      <c r="L8654" s="372"/>
      <c r="M8654" s="372"/>
      <c r="S8654" s="378"/>
      <c r="T8654" s="372"/>
      <c r="U8654" s="372"/>
      <c r="V8654" s="372"/>
    </row>
    <row r="8655" spans="1:22">
      <c r="A8655" s="52"/>
      <c r="B8655" s="50">
        <f t="shared" si="142"/>
        <v>8633</v>
      </c>
      <c r="C8655" s="913"/>
      <c r="D8655" s="913"/>
      <c r="E8655" s="913"/>
      <c r="F8655" s="55"/>
      <c r="L8655" s="372"/>
      <c r="M8655" s="372"/>
      <c r="S8655" s="378"/>
      <c r="T8655" s="372"/>
      <c r="U8655" s="372"/>
      <c r="V8655" s="372"/>
    </row>
    <row r="8656" spans="1:22">
      <c r="A8656" s="52"/>
      <c r="B8656" s="50">
        <f t="shared" si="142"/>
        <v>8634</v>
      </c>
      <c r="C8656" s="913"/>
      <c r="D8656" s="913"/>
      <c r="E8656" s="913"/>
      <c r="F8656" s="55"/>
      <c r="L8656" s="372"/>
      <c r="M8656" s="372"/>
      <c r="S8656" s="378"/>
      <c r="T8656" s="372"/>
      <c r="U8656" s="372"/>
      <c r="V8656" s="372"/>
    </row>
    <row r="8657" spans="1:22">
      <c r="A8657" s="52"/>
      <c r="B8657" s="50">
        <f t="shared" si="142"/>
        <v>8635</v>
      </c>
      <c r="C8657" s="913"/>
      <c r="D8657" s="913"/>
      <c r="E8657" s="913"/>
      <c r="F8657" s="55"/>
      <c r="L8657" s="372"/>
      <c r="M8657" s="372"/>
      <c r="S8657" s="378"/>
      <c r="T8657" s="372"/>
      <c r="U8657" s="372"/>
      <c r="V8657" s="372"/>
    </row>
    <row r="8658" spans="1:22">
      <c r="A8658" s="52"/>
      <c r="B8658" s="50">
        <f t="shared" si="142"/>
        <v>8636</v>
      </c>
      <c r="C8658" s="913"/>
      <c r="D8658" s="913"/>
      <c r="E8658" s="913"/>
      <c r="F8658" s="55"/>
      <c r="L8658" s="372"/>
      <c r="M8658" s="372"/>
      <c r="S8658" s="378"/>
      <c r="T8658" s="372"/>
      <c r="U8658" s="372"/>
      <c r="V8658" s="372"/>
    </row>
    <row r="8659" spans="1:22">
      <c r="A8659" s="52"/>
      <c r="B8659" s="50">
        <f t="shared" si="142"/>
        <v>8637</v>
      </c>
      <c r="C8659" s="913"/>
      <c r="D8659" s="913"/>
      <c r="E8659" s="913"/>
      <c r="F8659" s="55"/>
      <c r="L8659" s="372"/>
      <c r="M8659" s="372"/>
      <c r="S8659" s="378"/>
      <c r="T8659" s="372"/>
      <c r="U8659" s="372"/>
      <c r="V8659" s="372"/>
    </row>
    <row r="8660" spans="1:22">
      <c r="A8660" s="52"/>
      <c r="B8660" s="50">
        <f t="shared" si="142"/>
        <v>8638</v>
      </c>
      <c r="C8660" s="913"/>
      <c r="D8660" s="913"/>
      <c r="E8660" s="913"/>
      <c r="F8660" s="55"/>
      <c r="L8660" s="372"/>
      <c r="M8660" s="372"/>
      <c r="S8660" s="378"/>
      <c r="T8660" s="372"/>
      <c r="U8660" s="372"/>
      <c r="V8660" s="372"/>
    </row>
    <row r="8661" spans="1:22">
      <c r="A8661" s="52"/>
      <c r="B8661" s="50">
        <f t="shared" si="142"/>
        <v>8639</v>
      </c>
      <c r="C8661" s="913"/>
      <c r="D8661" s="913"/>
      <c r="E8661" s="913"/>
      <c r="F8661" s="55"/>
      <c r="L8661" s="372"/>
      <c r="M8661" s="372"/>
      <c r="S8661" s="378"/>
      <c r="T8661" s="372"/>
      <c r="U8661" s="372"/>
      <c r="V8661" s="372"/>
    </row>
    <row r="8662" spans="1:22">
      <c r="A8662" s="52"/>
      <c r="B8662" s="50">
        <f t="shared" si="142"/>
        <v>8640</v>
      </c>
      <c r="C8662" s="913"/>
      <c r="D8662" s="913"/>
      <c r="E8662" s="913"/>
      <c r="F8662" s="55"/>
      <c r="L8662" s="372"/>
      <c r="M8662" s="372"/>
      <c r="S8662" s="378"/>
      <c r="T8662" s="372"/>
      <c r="U8662" s="372"/>
      <c r="V8662" s="372"/>
    </row>
    <row r="8663" spans="1:22">
      <c r="A8663" s="52"/>
      <c r="B8663" s="50">
        <f t="shared" si="142"/>
        <v>8641</v>
      </c>
      <c r="C8663" s="913"/>
      <c r="D8663" s="913"/>
      <c r="E8663" s="913"/>
      <c r="F8663" s="55"/>
      <c r="L8663" s="372"/>
      <c r="M8663" s="372"/>
      <c r="S8663" s="378"/>
      <c r="T8663" s="372"/>
      <c r="U8663" s="372"/>
      <c r="V8663" s="372"/>
    </row>
    <row r="8664" spans="1:22">
      <c r="A8664" s="52"/>
      <c r="B8664" s="50">
        <f t="shared" si="142"/>
        <v>8642</v>
      </c>
      <c r="C8664" s="913"/>
      <c r="D8664" s="913"/>
      <c r="E8664" s="913"/>
      <c r="F8664" s="55"/>
      <c r="L8664" s="372"/>
      <c r="M8664" s="372"/>
      <c r="S8664" s="378"/>
      <c r="T8664" s="372"/>
      <c r="U8664" s="372"/>
      <c r="V8664" s="372"/>
    </row>
    <row r="8665" spans="1:22">
      <c r="A8665" s="52"/>
      <c r="B8665" s="50">
        <f t="shared" ref="B8665:B8728" si="143">B8664+1</f>
        <v>8643</v>
      </c>
      <c r="C8665" s="913"/>
      <c r="D8665" s="913"/>
      <c r="E8665" s="913"/>
      <c r="F8665" s="55"/>
      <c r="L8665" s="372"/>
      <c r="M8665" s="372"/>
      <c r="S8665" s="378"/>
      <c r="T8665" s="372"/>
      <c r="U8665" s="372"/>
      <c r="V8665" s="372"/>
    </row>
    <row r="8666" spans="1:22">
      <c r="A8666" s="52"/>
      <c r="B8666" s="50">
        <f t="shared" si="143"/>
        <v>8644</v>
      </c>
      <c r="C8666" s="913"/>
      <c r="D8666" s="913"/>
      <c r="E8666" s="913"/>
      <c r="F8666" s="55"/>
      <c r="L8666" s="372"/>
      <c r="M8666" s="372"/>
      <c r="S8666" s="378"/>
      <c r="T8666" s="372"/>
      <c r="U8666" s="372"/>
      <c r="V8666" s="372"/>
    </row>
    <row r="8667" spans="1:22">
      <c r="A8667" s="52"/>
      <c r="B8667" s="50">
        <f t="shared" si="143"/>
        <v>8645</v>
      </c>
      <c r="C8667" s="913"/>
      <c r="D8667" s="913"/>
      <c r="E8667" s="913"/>
      <c r="F8667" s="55"/>
      <c r="L8667" s="372"/>
      <c r="M8667" s="372"/>
      <c r="S8667" s="378"/>
      <c r="T8667" s="372"/>
      <c r="U8667" s="372"/>
      <c r="V8667" s="372"/>
    </row>
    <row r="8668" spans="1:22">
      <c r="A8668" s="52"/>
      <c r="B8668" s="50">
        <f t="shared" si="143"/>
        <v>8646</v>
      </c>
      <c r="C8668" s="913"/>
      <c r="D8668" s="913"/>
      <c r="E8668" s="913"/>
      <c r="F8668" s="55"/>
      <c r="L8668" s="372"/>
      <c r="M8668" s="372"/>
      <c r="S8668" s="378"/>
      <c r="T8668" s="372"/>
      <c r="U8668" s="372"/>
      <c r="V8668" s="372"/>
    </row>
    <row r="8669" spans="1:22">
      <c r="A8669" s="52"/>
      <c r="B8669" s="50">
        <f t="shared" si="143"/>
        <v>8647</v>
      </c>
      <c r="C8669" s="913"/>
      <c r="D8669" s="913"/>
      <c r="E8669" s="913"/>
      <c r="F8669" s="55"/>
      <c r="L8669" s="372"/>
      <c r="M8669" s="372"/>
      <c r="S8669" s="378"/>
      <c r="T8669" s="372"/>
      <c r="U8669" s="372"/>
      <c r="V8669" s="372"/>
    </row>
    <row r="8670" spans="1:22">
      <c r="A8670" s="52"/>
      <c r="B8670" s="50">
        <f t="shared" si="143"/>
        <v>8648</v>
      </c>
      <c r="C8670" s="913"/>
      <c r="D8670" s="913"/>
      <c r="E8670" s="913"/>
      <c r="F8670" s="55"/>
      <c r="L8670" s="372"/>
      <c r="M8670" s="372"/>
      <c r="S8670" s="378"/>
      <c r="T8670" s="372"/>
      <c r="U8670" s="372"/>
      <c r="V8670" s="372"/>
    </row>
    <row r="8671" spans="1:22">
      <c r="A8671" s="52"/>
      <c r="B8671" s="50">
        <f t="shared" si="143"/>
        <v>8649</v>
      </c>
      <c r="C8671" s="913"/>
      <c r="D8671" s="913"/>
      <c r="E8671" s="913"/>
      <c r="F8671" s="55"/>
      <c r="L8671" s="372"/>
      <c r="M8671" s="372"/>
      <c r="S8671" s="378"/>
      <c r="T8671" s="372"/>
      <c r="U8671" s="372"/>
      <c r="V8671" s="372"/>
    </row>
    <row r="8672" spans="1:22">
      <c r="A8672" s="52"/>
      <c r="B8672" s="50">
        <f t="shared" si="143"/>
        <v>8650</v>
      </c>
      <c r="C8672" s="913"/>
      <c r="D8672" s="913"/>
      <c r="E8672" s="913"/>
      <c r="F8672" s="55"/>
      <c r="L8672" s="372"/>
      <c r="M8672" s="372"/>
      <c r="S8672" s="378"/>
      <c r="T8672" s="372"/>
      <c r="U8672" s="372"/>
      <c r="V8672" s="372"/>
    </row>
    <row r="8673" spans="1:22">
      <c r="A8673" s="52"/>
      <c r="B8673" s="50">
        <f t="shared" si="143"/>
        <v>8651</v>
      </c>
      <c r="C8673" s="913"/>
      <c r="D8673" s="913"/>
      <c r="E8673" s="913"/>
      <c r="F8673" s="55"/>
      <c r="L8673" s="372"/>
      <c r="M8673" s="372"/>
      <c r="S8673" s="378"/>
      <c r="T8673" s="372"/>
      <c r="U8673" s="372"/>
      <c r="V8673" s="372"/>
    </row>
    <row r="8674" spans="1:22">
      <c r="A8674" s="52"/>
      <c r="B8674" s="50">
        <f t="shared" si="143"/>
        <v>8652</v>
      </c>
      <c r="C8674" s="913"/>
      <c r="D8674" s="913"/>
      <c r="E8674" s="913"/>
      <c r="F8674" s="55"/>
      <c r="L8674" s="372"/>
      <c r="M8674" s="372"/>
      <c r="S8674" s="378"/>
      <c r="T8674" s="372"/>
      <c r="U8674" s="372"/>
      <c r="V8674" s="372"/>
    </row>
    <row r="8675" spans="1:22">
      <c r="A8675" s="52"/>
      <c r="B8675" s="50">
        <f t="shared" si="143"/>
        <v>8653</v>
      </c>
      <c r="C8675" s="913"/>
      <c r="D8675" s="913"/>
      <c r="E8675" s="913"/>
      <c r="F8675" s="55"/>
      <c r="L8675" s="372"/>
      <c r="M8675" s="372"/>
      <c r="S8675" s="378"/>
      <c r="T8675" s="372"/>
      <c r="U8675" s="372"/>
      <c r="V8675" s="372"/>
    </row>
    <row r="8676" spans="1:22">
      <c r="A8676" s="52"/>
      <c r="B8676" s="50">
        <f t="shared" si="143"/>
        <v>8654</v>
      </c>
      <c r="C8676" s="913"/>
      <c r="D8676" s="913"/>
      <c r="E8676" s="913"/>
      <c r="F8676" s="55"/>
      <c r="L8676" s="372"/>
      <c r="M8676" s="372"/>
      <c r="S8676" s="378"/>
      <c r="T8676" s="372"/>
      <c r="U8676" s="372"/>
      <c r="V8676" s="372"/>
    </row>
    <row r="8677" spans="1:22">
      <c r="A8677" s="52"/>
      <c r="B8677" s="50">
        <f t="shared" si="143"/>
        <v>8655</v>
      </c>
      <c r="C8677" s="913"/>
      <c r="D8677" s="913"/>
      <c r="E8677" s="913"/>
      <c r="F8677" s="55"/>
      <c r="L8677" s="372"/>
      <c r="M8677" s="372"/>
      <c r="S8677" s="378"/>
      <c r="T8677" s="372"/>
      <c r="U8677" s="372"/>
      <c r="V8677" s="372"/>
    </row>
    <row r="8678" spans="1:22">
      <c r="A8678" s="52"/>
      <c r="B8678" s="50">
        <f t="shared" si="143"/>
        <v>8656</v>
      </c>
      <c r="C8678" s="913"/>
      <c r="D8678" s="913"/>
      <c r="E8678" s="913"/>
      <c r="F8678" s="55"/>
      <c r="L8678" s="372"/>
      <c r="M8678" s="372"/>
      <c r="S8678" s="378"/>
      <c r="T8678" s="372"/>
      <c r="U8678" s="372"/>
      <c r="V8678" s="372"/>
    </row>
    <row r="8679" spans="1:22">
      <c r="A8679" s="52"/>
      <c r="B8679" s="50">
        <f t="shared" si="143"/>
        <v>8657</v>
      </c>
      <c r="C8679" s="913"/>
      <c r="D8679" s="913"/>
      <c r="E8679" s="913"/>
      <c r="F8679" s="55"/>
      <c r="L8679" s="372"/>
      <c r="M8679" s="372"/>
      <c r="S8679" s="378"/>
      <c r="T8679" s="372"/>
      <c r="U8679" s="372"/>
      <c r="V8679" s="372"/>
    </row>
    <row r="8680" spans="1:22">
      <c r="A8680" s="52"/>
      <c r="B8680" s="50">
        <f t="shared" si="143"/>
        <v>8658</v>
      </c>
      <c r="C8680" s="913"/>
      <c r="D8680" s="913"/>
      <c r="E8680" s="913"/>
      <c r="F8680" s="55"/>
      <c r="L8680" s="372"/>
      <c r="M8680" s="372"/>
      <c r="S8680" s="378"/>
      <c r="T8680" s="372"/>
      <c r="U8680" s="372"/>
      <c r="V8680" s="372"/>
    </row>
    <row r="8681" spans="1:22">
      <c r="A8681" s="52"/>
      <c r="B8681" s="50">
        <f t="shared" si="143"/>
        <v>8659</v>
      </c>
      <c r="C8681" s="913"/>
      <c r="D8681" s="913"/>
      <c r="E8681" s="913"/>
      <c r="F8681" s="55"/>
      <c r="L8681" s="372"/>
      <c r="M8681" s="372"/>
      <c r="S8681" s="378"/>
      <c r="T8681" s="372"/>
      <c r="U8681" s="372"/>
      <c r="V8681" s="372"/>
    </row>
    <row r="8682" spans="1:22">
      <c r="A8682" s="52"/>
      <c r="B8682" s="50">
        <f t="shared" si="143"/>
        <v>8660</v>
      </c>
      <c r="C8682" s="913"/>
      <c r="D8682" s="913"/>
      <c r="E8682" s="913"/>
      <c r="F8682" s="55"/>
      <c r="L8682" s="372"/>
      <c r="M8682" s="372"/>
      <c r="S8682" s="378"/>
      <c r="T8682" s="372"/>
      <c r="U8682" s="372"/>
      <c r="V8682" s="372"/>
    </row>
    <row r="8683" spans="1:22">
      <c r="A8683" s="52"/>
      <c r="B8683" s="50">
        <f t="shared" si="143"/>
        <v>8661</v>
      </c>
      <c r="C8683" s="913"/>
      <c r="D8683" s="913"/>
      <c r="E8683" s="913"/>
      <c r="F8683" s="55"/>
      <c r="L8683" s="372"/>
      <c r="M8683" s="372"/>
      <c r="S8683" s="378"/>
      <c r="T8683" s="372"/>
      <c r="U8683" s="372"/>
      <c r="V8683" s="372"/>
    </row>
    <row r="8684" spans="1:22">
      <c r="A8684" s="52"/>
      <c r="B8684" s="50">
        <f t="shared" si="143"/>
        <v>8662</v>
      </c>
      <c r="C8684" s="913"/>
      <c r="D8684" s="913"/>
      <c r="E8684" s="913"/>
      <c r="F8684" s="55"/>
      <c r="L8684" s="372"/>
      <c r="M8684" s="372"/>
      <c r="S8684" s="378"/>
      <c r="T8684" s="372"/>
      <c r="U8684" s="372"/>
      <c r="V8684" s="372"/>
    </row>
    <row r="8685" spans="1:22">
      <c r="A8685" s="52"/>
      <c r="B8685" s="50">
        <f t="shared" si="143"/>
        <v>8663</v>
      </c>
      <c r="C8685" s="913"/>
      <c r="D8685" s="913"/>
      <c r="E8685" s="913"/>
      <c r="F8685" s="55"/>
      <c r="L8685" s="372"/>
      <c r="M8685" s="372"/>
      <c r="S8685" s="378"/>
      <c r="T8685" s="372"/>
      <c r="U8685" s="372"/>
      <c r="V8685" s="372"/>
    </row>
    <row r="8686" spans="1:22">
      <c r="A8686" s="52"/>
      <c r="B8686" s="50">
        <f t="shared" si="143"/>
        <v>8664</v>
      </c>
      <c r="C8686" s="913"/>
      <c r="D8686" s="913"/>
      <c r="E8686" s="913"/>
      <c r="F8686" s="55"/>
      <c r="L8686" s="372"/>
      <c r="M8686" s="372"/>
      <c r="S8686" s="378"/>
      <c r="T8686" s="372"/>
      <c r="U8686" s="372"/>
      <c r="V8686" s="372"/>
    </row>
    <row r="8687" spans="1:22">
      <c r="A8687" s="52"/>
      <c r="B8687" s="50">
        <f t="shared" si="143"/>
        <v>8665</v>
      </c>
      <c r="C8687" s="913"/>
      <c r="D8687" s="913"/>
      <c r="E8687" s="913"/>
      <c r="F8687" s="55"/>
      <c r="L8687" s="372"/>
      <c r="M8687" s="372"/>
      <c r="S8687" s="378"/>
      <c r="T8687" s="372"/>
      <c r="U8687" s="372"/>
      <c r="V8687" s="372"/>
    </row>
    <row r="8688" spans="1:22">
      <c r="A8688" s="52"/>
      <c r="B8688" s="50">
        <f t="shared" si="143"/>
        <v>8666</v>
      </c>
      <c r="C8688" s="913"/>
      <c r="D8688" s="913"/>
      <c r="E8688" s="913"/>
      <c r="F8688" s="55"/>
      <c r="L8688" s="372"/>
      <c r="M8688" s="372"/>
      <c r="S8688" s="378"/>
      <c r="T8688" s="372"/>
      <c r="U8688" s="372"/>
      <c r="V8688" s="372"/>
    </row>
    <row r="8689" spans="1:22">
      <c r="A8689" s="52"/>
      <c r="B8689" s="50">
        <f t="shared" si="143"/>
        <v>8667</v>
      </c>
      <c r="C8689" s="913"/>
      <c r="D8689" s="913"/>
      <c r="E8689" s="913"/>
      <c r="F8689" s="55"/>
      <c r="L8689" s="372"/>
      <c r="M8689" s="372"/>
      <c r="S8689" s="378"/>
      <c r="T8689" s="372"/>
      <c r="U8689" s="372"/>
      <c r="V8689" s="372"/>
    </row>
    <row r="8690" spans="1:22">
      <c r="A8690" s="52"/>
      <c r="B8690" s="50">
        <f t="shared" si="143"/>
        <v>8668</v>
      </c>
      <c r="C8690" s="913"/>
      <c r="D8690" s="913"/>
      <c r="E8690" s="913"/>
      <c r="F8690" s="55"/>
      <c r="L8690" s="372"/>
      <c r="M8690" s="372"/>
      <c r="S8690" s="378"/>
      <c r="T8690" s="372"/>
      <c r="U8690" s="372"/>
      <c r="V8690" s="372"/>
    </row>
    <row r="8691" spans="1:22">
      <c r="A8691" s="52"/>
      <c r="B8691" s="50">
        <f t="shared" si="143"/>
        <v>8669</v>
      </c>
      <c r="C8691" s="913"/>
      <c r="D8691" s="913"/>
      <c r="E8691" s="913"/>
      <c r="F8691" s="55"/>
      <c r="L8691" s="372"/>
      <c r="M8691" s="372"/>
      <c r="S8691" s="378"/>
      <c r="T8691" s="372"/>
      <c r="U8691" s="372"/>
      <c r="V8691" s="372"/>
    </row>
    <row r="8692" spans="1:22">
      <c r="A8692" s="52"/>
      <c r="B8692" s="50">
        <f t="shared" si="143"/>
        <v>8670</v>
      </c>
      <c r="C8692" s="913"/>
      <c r="D8692" s="913"/>
      <c r="E8692" s="913"/>
      <c r="F8692" s="55"/>
      <c r="L8692" s="372"/>
      <c r="M8692" s="372"/>
      <c r="S8692" s="378"/>
      <c r="T8692" s="372"/>
      <c r="U8692" s="372"/>
      <c r="V8692" s="372"/>
    </row>
    <row r="8693" spans="1:22">
      <c r="A8693" s="52"/>
      <c r="B8693" s="50">
        <f t="shared" si="143"/>
        <v>8671</v>
      </c>
      <c r="C8693" s="913"/>
      <c r="D8693" s="913"/>
      <c r="E8693" s="913"/>
      <c r="F8693" s="55"/>
      <c r="L8693" s="372"/>
      <c r="M8693" s="372"/>
      <c r="S8693" s="378"/>
      <c r="T8693" s="372"/>
      <c r="U8693" s="372"/>
      <c r="V8693" s="372"/>
    </row>
    <row r="8694" spans="1:22">
      <c r="A8694" s="52"/>
      <c r="B8694" s="50">
        <f t="shared" si="143"/>
        <v>8672</v>
      </c>
      <c r="C8694" s="913"/>
      <c r="D8694" s="913"/>
      <c r="E8694" s="913"/>
      <c r="F8694" s="55"/>
      <c r="L8694" s="372"/>
      <c r="M8694" s="372"/>
      <c r="S8694" s="378"/>
      <c r="T8694" s="372"/>
      <c r="U8694" s="372"/>
      <c r="V8694" s="372"/>
    </row>
    <row r="8695" spans="1:22">
      <c r="A8695" s="52"/>
      <c r="B8695" s="50">
        <f t="shared" si="143"/>
        <v>8673</v>
      </c>
      <c r="C8695" s="913"/>
      <c r="D8695" s="913"/>
      <c r="E8695" s="913"/>
      <c r="F8695" s="55"/>
      <c r="L8695" s="372"/>
      <c r="M8695" s="372"/>
      <c r="S8695" s="378"/>
      <c r="T8695" s="372"/>
      <c r="U8695" s="372"/>
      <c r="V8695" s="372"/>
    </row>
    <row r="8696" spans="1:22">
      <c r="A8696" s="52"/>
      <c r="B8696" s="50">
        <f t="shared" si="143"/>
        <v>8674</v>
      </c>
      <c r="C8696" s="913"/>
      <c r="D8696" s="913"/>
      <c r="E8696" s="913"/>
      <c r="F8696" s="55"/>
      <c r="L8696" s="372"/>
      <c r="M8696" s="372"/>
      <c r="S8696" s="378"/>
      <c r="T8696" s="372"/>
      <c r="U8696" s="372"/>
      <c r="V8696" s="372"/>
    </row>
    <row r="8697" spans="1:22">
      <c r="A8697" s="52"/>
      <c r="B8697" s="50">
        <f t="shared" si="143"/>
        <v>8675</v>
      </c>
      <c r="C8697" s="913"/>
      <c r="D8697" s="913"/>
      <c r="E8697" s="913"/>
      <c r="F8697" s="55"/>
      <c r="L8697" s="372"/>
      <c r="M8697" s="372"/>
      <c r="S8697" s="378"/>
      <c r="T8697" s="372"/>
      <c r="U8697" s="372"/>
      <c r="V8697" s="372"/>
    </row>
    <row r="8698" spans="1:22">
      <c r="A8698" s="52"/>
      <c r="B8698" s="50">
        <f t="shared" si="143"/>
        <v>8676</v>
      </c>
      <c r="C8698" s="913"/>
      <c r="D8698" s="913"/>
      <c r="E8698" s="913"/>
      <c r="F8698" s="55"/>
      <c r="L8698" s="372"/>
      <c r="M8698" s="372"/>
      <c r="S8698" s="378"/>
      <c r="T8698" s="372"/>
      <c r="U8698" s="372"/>
      <c r="V8698" s="372"/>
    </row>
    <row r="8699" spans="1:22">
      <c r="A8699" s="52"/>
      <c r="B8699" s="50">
        <f t="shared" si="143"/>
        <v>8677</v>
      </c>
      <c r="C8699" s="913"/>
      <c r="D8699" s="913"/>
      <c r="E8699" s="913"/>
      <c r="F8699" s="55"/>
      <c r="L8699" s="372"/>
      <c r="M8699" s="372"/>
      <c r="S8699" s="378"/>
      <c r="T8699" s="372"/>
      <c r="U8699" s="372"/>
      <c r="V8699" s="372"/>
    </row>
    <row r="8700" spans="1:22">
      <c r="A8700" s="52"/>
      <c r="B8700" s="50">
        <f t="shared" si="143"/>
        <v>8678</v>
      </c>
      <c r="C8700" s="913"/>
      <c r="D8700" s="913"/>
      <c r="E8700" s="913"/>
      <c r="F8700" s="55"/>
      <c r="L8700" s="372"/>
      <c r="M8700" s="372"/>
      <c r="S8700" s="378"/>
      <c r="T8700" s="372"/>
      <c r="U8700" s="372"/>
      <c r="V8700" s="372"/>
    </row>
    <row r="8701" spans="1:22">
      <c r="A8701" s="52"/>
      <c r="B8701" s="50">
        <f t="shared" si="143"/>
        <v>8679</v>
      </c>
      <c r="C8701" s="913"/>
      <c r="D8701" s="913"/>
      <c r="E8701" s="913"/>
      <c r="F8701" s="55"/>
      <c r="L8701" s="372"/>
      <c r="M8701" s="372"/>
      <c r="S8701" s="378"/>
      <c r="T8701" s="372"/>
      <c r="U8701" s="372"/>
      <c r="V8701" s="372"/>
    </row>
    <row r="8702" spans="1:22">
      <c r="A8702" s="52"/>
      <c r="B8702" s="50">
        <f t="shared" si="143"/>
        <v>8680</v>
      </c>
      <c r="C8702" s="913"/>
      <c r="D8702" s="913"/>
      <c r="E8702" s="913"/>
      <c r="F8702" s="55"/>
      <c r="L8702" s="372"/>
      <c r="M8702" s="372"/>
      <c r="S8702" s="378"/>
      <c r="T8702" s="372"/>
      <c r="U8702" s="372"/>
      <c r="V8702" s="372"/>
    </row>
    <row r="8703" spans="1:22">
      <c r="A8703" s="52"/>
      <c r="B8703" s="50">
        <f t="shared" si="143"/>
        <v>8681</v>
      </c>
      <c r="C8703" s="913"/>
      <c r="D8703" s="913"/>
      <c r="E8703" s="913"/>
      <c r="F8703" s="55"/>
      <c r="L8703" s="372"/>
      <c r="M8703" s="372"/>
      <c r="S8703" s="378"/>
      <c r="T8703" s="372"/>
      <c r="U8703" s="372"/>
      <c r="V8703" s="372"/>
    </row>
    <row r="8704" spans="1:22">
      <c r="A8704" s="52"/>
      <c r="B8704" s="50">
        <f t="shared" si="143"/>
        <v>8682</v>
      </c>
      <c r="C8704" s="913"/>
      <c r="D8704" s="913"/>
      <c r="E8704" s="913"/>
      <c r="F8704" s="55"/>
      <c r="L8704" s="372"/>
      <c r="M8704" s="372"/>
      <c r="S8704" s="378"/>
      <c r="T8704" s="372"/>
      <c r="U8704" s="372"/>
      <c r="V8704" s="372"/>
    </row>
    <row r="8705" spans="1:22">
      <c r="A8705" s="52"/>
      <c r="B8705" s="50">
        <f t="shared" si="143"/>
        <v>8683</v>
      </c>
      <c r="C8705" s="913"/>
      <c r="D8705" s="913"/>
      <c r="E8705" s="913"/>
      <c r="F8705" s="55"/>
      <c r="L8705" s="372"/>
      <c r="M8705" s="372"/>
      <c r="S8705" s="378"/>
      <c r="T8705" s="372"/>
      <c r="U8705" s="372"/>
      <c r="V8705" s="372"/>
    </row>
    <row r="8706" spans="1:22">
      <c r="A8706" s="52"/>
      <c r="B8706" s="50">
        <f t="shared" si="143"/>
        <v>8684</v>
      </c>
      <c r="C8706" s="913"/>
      <c r="D8706" s="913"/>
      <c r="E8706" s="913"/>
      <c r="F8706" s="55"/>
      <c r="L8706" s="372"/>
      <c r="M8706" s="372"/>
      <c r="S8706" s="378"/>
      <c r="T8706" s="372"/>
      <c r="U8706" s="372"/>
      <c r="V8706" s="372"/>
    </row>
    <row r="8707" spans="1:22">
      <c r="A8707" s="52"/>
      <c r="B8707" s="50">
        <f t="shared" si="143"/>
        <v>8685</v>
      </c>
      <c r="C8707" s="913"/>
      <c r="D8707" s="913"/>
      <c r="E8707" s="913"/>
      <c r="F8707" s="55"/>
      <c r="L8707" s="372"/>
      <c r="M8707" s="372"/>
      <c r="S8707" s="378"/>
      <c r="T8707" s="372"/>
      <c r="U8707" s="372"/>
      <c r="V8707" s="372"/>
    </row>
    <row r="8708" spans="1:22">
      <c r="A8708" s="52"/>
      <c r="B8708" s="50">
        <f t="shared" si="143"/>
        <v>8686</v>
      </c>
      <c r="C8708" s="913"/>
      <c r="D8708" s="913"/>
      <c r="E8708" s="913"/>
      <c r="F8708" s="55"/>
      <c r="L8708" s="372"/>
      <c r="M8708" s="372"/>
      <c r="S8708" s="378"/>
      <c r="T8708" s="372"/>
      <c r="U8708" s="372"/>
      <c r="V8708" s="372"/>
    </row>
    <row r="8709" spans="1:22">
      <c r="A8709" s="52"/>
      <c r="B8709" s="50">
        <f t="shared" si="143"/>
        <v>8687</v>
      </c>
      <c r="C8709" s="913"/>
      <c r="D8709" s="913"/>
      <c r="E8709" s="913"/>
      <c r="F8709" s="55"/>
      <c r="L8709" s="372"/>
      <c r="M8709" s="372"/>
      <c r="S8709" s="378"/>
      <c r="T8709" s="372"/>
      <c r="U8709" s="372"/>
      <c r="V8709" s="372"/>
    </row>
    <row r="8710" spans="1:22">
      <c r="A8710" s="52"/>
      <c r="B8710" s="50">
        <f t="shared" si="143"/>
        <v>8688</v>
      </c>
      <c r="C8710" s="913"/>
      <c r="D8710" s="913"/>
      <c r="E8710" s="913"/>
      <c r="F8710" s="55"/>
      <c r="L8710" s="372"/>
      <c r="M8710" s="372"/>
      <c r="S8710" s="378"/>
      <c r="T8710" s="372"/>
      <c r="U8710" s="372"/>
      <c r="V8710" s="372"/>
    </row>
    <row r="8711" spans="1:22">
      <c r="A8711" s="52"/>
      <c r="B8711" s="50">
        <f t="shared" si="143"/>
        <v>8689</v>
      </c>
      <c r="C8711" s="913"/>
      <c r="D8711" s="913"/>
      <c r="E8711" s="913"/>
      <c r="F8711" s="55"/>
      <c r="L8711" s="372"/>
      <c r="M8711" s="372"/>
      <c r="S8711" s="378"/>
      <c r="T8711" s="372"/>
      <c r="U8711" s="372"/>
      <c r="V8711" s="372"/>
    </row>
    <row r="8712" spans="1:22">
      <c r="A8712" s="52"/>
      <c r="B8712" s="50">
        <f t="shared" si="143"/>
        <v>8690</v>
      </c>
      <c r="C8712" s="913"/>
      <c r="D8712" s="913"/>
      <c r="E8712" s="913"/>
      <c r="F8712" s="55"/>
      <c r="L8712" s="372"/>
      <c r="M8712" s="372"/>
      <c r="S8712" s="378"/>
      <c r="T8712" s="372"/>
      <c r="U8712" s="372"/>
      <c r="V8712" s="372"/>
    </row>
    <row r="8713" spans="1:22">
      <c r="A8713" s="52"/>
      <c r="B8713" s="50">
        <f t="shared" si="143"/>
        <v>8691</v>
      </c>
      <c r="C8713" s="913"/>
      <c r="D8713" s="913"/>
      <c r="E8713" s="913"/>
      <c r="F8713" s="55"/>
      <c r="L8713" s="372"/>
      <c r="M8713" s="372"/>
      <c r="S8713" s="378"/>
      <c r="T8713" s="372"/>
      <c r="U8713" s="372"/>
      <c r="V8713" s="372"/>
    </row>
    <row r="8714" spans="1:22">
      <c r="A8714" s="52"/>
      <c r="B8714" s="50">
        <f t="shared" si="143"/>
        <v>8692</v>
      </c>
      <c r="C8714" s="913"/>
      <c r="D8714" s="913"/>
      <c r="E8714" s="913"/>
      <c r="F8714" s="55"/>
      <c r="L8714" s="372"/>
      <c r="M8714" s="372"/>
      <c r="S8714" s="378"/>
      <c r="T8714" s="372"/>
      <c r="U8714" s="372"/>
      <c r="V8714" s="372"/>
    </row>
    <row r="8715" spans="1:22">
      <c r="A8715" s="52"/>
      <c r="B8715" s="50">
        <f t="shared" si="143"/>
        <v>8693</v>
      </c>
      <c r="C8715" s="913"/>
      <c r="D8715" s="913"/>
      <c r="E8715" s="913"/>
      <c r="F8715" s="55"/>
      <c r="L8715" s="372"/>
      <c r="M8715" s="372"/>
      <c r="S8715" s="378"/>
      <c r="T8715" s="372"/>
      <c r="U8715" s="372"/>
      <c r="V8715" s="372"/>
    </row>
    <row r="8716" spans="1:22">
      <c r="A8716" s="52"/>
      <c r="B8716" s="50">
        <f t="shared" si="143"/>
        <v>8694</v>
      </c>
      <c r="C8716" s="913"/>
      <c r="D8716" s="913"/>
      <c r="E8716" s="913"/>
      <c r="F8716" s="55"/>
      <c r="L8716" s="372"/>
      <c r="M8716" s="372"/>
      <c r="S8716" s="378"/>
      <c r="T8716" s="372"/>
      <c r="U8716" s="372"/>
      <c r="V8716" s="372"/>
    </row>
    <row r="8717" spans="1:22">
      <c r="A8717" s="52"/>
      <c r="B8717" s="50">
        <f t="shared" si="143"/>
        <v>8695</v>
      </c>
      <c r="C8717" s="913"/>
      <c r="D8717" s="913"/>
      <c r="E8717" s="913"/>
      <c r="F8717" s="55"/>
      <c r="L8717" s="372"/>
      <c r="M8717" s="372"/>
      <c r="S8717" s="378"/>
      <c r="T8717" s="372"/>
      <c r="U8717" s="372"/>
      <c r="V8717" s="372"/>
    </row>
    <row r="8718" spans="1:22">
      <c r="A8718" s="52"/>
      <c r="B8718" s="50">
        <f t="shared" si="143"/>
        <v>8696</v>
      </c>
      <c r="C8718" s="913"/>
      <c r="D8718" s="913"/>
      <c r="E8718" s="913"/>
      <c r="F8718" s="55"/>
      <c r="L8718" s="372"/>
      <c r="M8718" s="372"/>
      <c r="S8718" s="378"/>
      <c r="T8718" s="372"/>
      <c r="U8718" s="372"/>
      <c r="V8718" s="372"/>
    </row>
    <row r="8719" spans="1:22">
      <c r="A8719" s="52"/>
      <c r="B8719" s="50">
        <f t="shared" si="143"/>
        <v>8697</v>
      </c>
      <c r="C8719" s="913"/>
      <c r="D8719" s="913"/>
      <c r="E8719" s="913"/>
      <c r="F8719" s="55"/>
      <c r="L8719" s="372"/>
      <c r="M8719" s="372"/>
      <c r="S8719" s="378"/>
      <c r="T8719" s="372"/>
      <c r="U8719" s="372"/>
      <c r="V8719" s="372"/>
    </row>
    <row r="8720" spans="1:22">
      <c r="A8720" s="52"/>
      <c r="B8720" s="50">
        <f t="shared" si="143"/>
        <v>8698</v>
      </c>
      <c r="C8720" s="913"/>
      <c r="D8720" s="913"/>
      <c r="E8720" s="913"/>
      <c r="F8720" s="55"/>
      <c r="L8720" s="372"/>
      <c r="M8720" s="372"/>
      <c r="S8720" s="378"/>
      <c r="T8720" s="372"/>
      <c r="U8720" s="372"/>
      <c r="V8720" s="372"/>
    </row>
    <row r="8721" spans="1:22">
      <c r="A8721" s="52"/>
      <c r="B8721" s="50">
        <f t="shared" si="143"/>
        <v>8699</v>
      </c>
      <c r="C8721" s="913"/>
      <c r="D8721" s="913"/>
      <c r="E8721" s="913"/>
      <c r="F8721" s="55"/>
      <c r="L8721" s="372"/>
      <c r="M8721" s="372"/>
      <c r="S8721" s="378"/>
      <c r="T8721" s="372"/>
      <c r="U8721" s="372"/>
      <c r="V8721" s="372"/>
    </row>
    <row r="8722" spans="1:22">
      <c r="A8722" s="52"/>
      <c r="B8722" s="50">
        <f t="shared" si="143"/>
        <v>8700</v>
      </c>
      <c r="C8722" s="913"/>
      <c r="D8722" s="913"/>
      <c r="E8722" s="913"/>
      <c r="F8722" s="55"/>
      <c r="L8722" s="372"/>
      <c r="M8722" s="372"/>
      <c r="S8722" s="378"/>
      <c r="T8722" s="372"/>
      <c r="U8722" s="372"/>
      <c r="V8722" s="372"/>
    </row>
    <row r="8723" spans="1:22">
      <c r="A8723" s="52"/>
      <c r="B8723" s="50">
        <f t="shared" si="143"/>
        <v>8701</v>
      </c>
      <c r="C8723" s="913"/>
      <c r="D8723" s="913"/>
      <c r="E8723" s="913"/>
      <c r="F8723" s="55"/>
      <c r="L8723" s="372"/>
      <c r="M8723" s="372"/>
      <c r="S8723" s="378"/>
      <c r="T8723" s="372"/>
      <c r="U8723" s="372"/>
      <c r="V8723" s="372"/>
    </row>
    <row r="8724" spans="1:22">
      <c r="A8724" s="52"/>
      <c r="B8724" s="50">
        <f t="shared" si="143"/>
        <v>8702</v>
      </c>
      <c r="C8724" s="913"/>
      <c r="D8724" s="913"/>
      <c r="E8724" s="913"/>
      <c r="F8724" s="55"/>
      <c r="L8724" s="372"/>
      <c r="M8724" s="372"/>
      <c r="S8724" s="378"/>
      <c r="T8724" s="372"/>
      <c r="U8724" s="372"/>
      <c r="V8724" s="372"/>
    </row>
    <row r="8725" spans="1:22">
      <c r="A8725" s="52"/>
      <c r="B8725" s="50">
        <f t="shared" si="143"/>
        <v>8703</v>
      </c>
      <c r="C8725" s="913"/>
      <c r="D8725" s="913"/>
      <c r="E8725" s="913"/>
      <c r="F8725" s="55"/>
      <c r="L8725" s="372"/>
      <c r="M8725" s="372"/>
      <c r="S8725" s="378"/>
      <c r="T8725" s="372"/>
      <c r="U8725" s="372"/>
      <c r="V8725" s="372"/>
    </row>
    <row r="8726" spans="1:22">
      <c r="A8726" s="52"/>
      <c r="B8726" s="50">
        <f t="shared" si="143"/>
        <v>8704</v>
      </c>
      <c r="C8726" s="913"/>
      <c r="D8726" s="913"/>
      <c r="E8726" s="913"/>
      <c r="F8726" s="55"/>
      <c r="L8726" s="372"/>
      <c r="M8726" s="372"/>
      <c r="S8726" s="378"/>
      <c r="T8726" s="372"/>
      <c r="U8726" s="372"/>
      <c r="V8726" s="372"/>
    </row>
    <row r="8727" spans="1:22">
      <c r="A8727" s="52"/>
      <c r="B8727" s="50">
        <f t="shared" si="143"/>
        <v>8705</v>
      </c>
      <c r="C8727" s="913"/>
      <c r="D8727" s="913"/>
      <c r="E8727" s="913"/>
      <c r="F8727" s="55"/>
      <c r="L8727" s="372"/>
      <c r="M8727" s="372"/>
      <c r="S8727" s="378"/>
      <c r="T8727" s="372"/>
      <c r="U8727" s="372"/>
      <c r="V8727" s="372"/>
    </row>
    <row r="8728" spans="1:22">
      <c r="A8728" s="52"/>
      <c r="B8728" s="50">
        <f t="shared" si="143"/>
        <v>8706</v>
      </c>
      <c r="C8728" s="913"/>
      <c r="D8728" s="913"/>
      <c r="E8728" s="913"/>
      <c r="F8728" s="55"/>
      <c r="L8728" s="372"/>
      <c r="M8728" s="372"/>
      <c r="S8728" s="378"/>
      <c r="T8728" s="372"/>
      <c r="U8728" s="372"/>
      <c r="V8728" s="372"/>
    </row>
    <row r="8729" spans="1:22">
      <c r="A8729" s="52"/>
      <c r="B8729" s="50">
        <f t="shared" ref="B8729:B8782" si="144">B8728+1</f>
        <v>8707</v>
      </c>
      <c r="C8729" s="913"/>
      <c r="D8729" s="913"/>
      <c r="E8729" s="913"/>
      <c r="F8729" s="55"/>
      <c r="L8729" s="372"/>
      <c r="M8729" s="372"/>
      <c r="S8729" s="378"/>
      <c r="T8729" s="372"/>
      <c r="U8729" s="372"/>
      <c r="V8729" s="372"/>
    </row>
    <row r="8730" spans="1:22">
      <c r="A8730" s="52"/>
      <c r="B8730" s="50">
        <f t="shared" si="144"/>
        <v>8708</v>
      </c>
      <c r="C8730" s="913"/>
      <c r="D8730" s="913"/>
      <c r="E8730" s="913"/>
      <c r="F8730" s="55"/>
      <c r="L8730" s="372"/>
      <c r="M8730" s="372"/>
      <c r="S8730" s="378"/>
      <c r="T8730" s="372"/>
      <c r="U8730" s="372"/>
      <c r="V8730" s="372"/>
    </row>
    <row r="8731" spans="1:22">
      <c r="A8731" s="52"/>
      <c r="B8731" s="50">
        <f t="shared" si="144"/>
        <v>8709</v>
      </c>
      <c r="C8731" s="913"/>
      <c r="D8731" s="913"/>
      <c r="E8731" s="913"/>
      <c r="F8731" s="55"/>
      <c r="L8731" s="372"/>
      <c r="M8731" s="372"/>
      <c r="S8731" s="378"/>
      <c r="T8731" s="372"/>
      <c r="U8731" s="372"/>
      <c r="V8731" s="372"/>
    </row>
    <row r="8732" spans="1:22">
      <c r="A8732" s="52"/>
      <c r="B8732" s="50">
        <f t="shared" si="144"/>
        <v>8710</v>
      </c>
      <c r="C8732" s="913"/>
      <c r="D8732" s="913"/>
      <c r="E8732" s="913"/>
      <c r="F8732" s="55"/>
      <c r="L8732" s="372"/>
      <c r="M8732" s="372"/>
      <c r="S8732" s="378"/>
      <c r="T8732" s="372"/>
      <c r="U8732" s="372"/>
      <c r="V8732" s="372"/>
    </row>
    <row r="8733" spans="1:22">
      <c r="A8733" s="52"/>
      <c r="B8733" s="50">
        <f t="shared" si="144"/>
        <v>8711</v>
      </c>
      <c r="C8733" s="913"/>
      <c r="D8733" s="913"/>
      <c r="E8733" s="913"/>
      <c r="F8733" s="55"/>
      <c r="L8733" s="372"/>
      <c r="M8733" s="372"/>
      <c r="S8733" s="378"/>
      <c r="T8733" s="372"/>
      <c r="U8733" s="372"/>
      <c r="V8733" s="372"/>
    </row>
    <row r="8734" spans="1:22">
      <c r="A8734" s="52"/>
      <c r="B8734" s="50">
        <f t="shared" si="144"/>
        <v>8712</v>
      </c>
      <c r="C8734" s="913"/>
      <c r="D8734" s="913"/>
      <c r="E8734" s="913"/>
      <c r="F8734" s="55"/>
      <c r="L8734" s="372"/>
      <c r="M8734" s="372"/>
      <c r="S8734" s="378"/>
      <c r="T8734" s="372"/>
      <c r="U8734" s="372"/>
      <c r="V8734" s="372"/>
    </row>
    <row r="8735" spans="1:22">
      <c r="A8735" s="52"/>
      <c r="B8735" s="50">
        <f t="shared" si="144"/>
        <v>8713</v>
      </c>
      <c r="C8735" s="913"/>
      <c r="D8735" s="913"/>
      <c r="E8735" s="913"/>
      <c r="F8735" s="55"/>
      <c r="L8735" s="372"/>
      <c r="M8735" s="372"/>
      <c r="S8735" s="378"/>
      <c r="T8735" s="372"/>
      <c r="U8735" s="372"/>
      <c r="V8735" s="372"/>
    </row>
    <row r="8736" spans="1:22">
      <c r="A8736" s="52"/>
      <c r="B8736" s="50">
        <f t="shared" si="144"/>
        <v>8714</v>
      </c>
      <c r="C8736" s="913"/>
      <c r="D8736" s="913"/>
      <c r="E8736" s="913"/>
      <c r="F8736" s="55"/>
      <c r="L8736" s="372"/>
      <c r="M8736" s="372"/>
      <c r="S8736" s="378"/>
      <c r="T8736" s="372"/>
      <c r="U8736" s="372"/>
      <c r="V8736" s="372"/>
    </row>
    <row r="8737" spans="1:22">
      <c r="A8737" s="52"/>
      <c r="B8737" s="50">
        <f t="shared" si="144"/>
        <v>8715</v>
      </c>
      <c r="C8737" s="913"/>
      <c r="D8737" s="913"/>
      <c r="E8737" s="913"/>
      <c r="F8737" s="55"/>
      <c r="L8737" s="372"/>
      <c r="M8737" s="372"/>
      <c r="S8737" s="378"/>
      <c r="T8737" s="372"/>
      <c r="U8737" s="372"/>
      <c r="V8737" s="372"/>
    </row>
    <row r="8738" spans="1:22">
      <c r="A8738" s="52"/>
      <c r="B8738" s="50">
        <f t="shared" si="144"/>
        <v>8716</v>
      </c>
      <c r="C8738" s="913"/>
      <c r="D8738" s="913"/>
      <c r="E8738" s="913"/>
      <c r="F8738" s="55"/>
      <c r="L8738" s="372"/>
      <c r="M8738" s="372"/>
      <c r="S8738" s="378"/>
      <c r="T8738" s="372"/>
      <c r="U8738" s="372"/>
      <c r="V8738" s="372"/>
    </row>
    <row r="8739" spans="1:22">
      <c r="A8739" s="52"/>
      <c r="B8739" s="50">
        <f t="shared" si="144"/>
        <v>8717</v>
      </c>
      <c r="C8739" s="913"/>
      <c r="D8739" s="913"/>
      <c r="E8739" s="913"/>
      <c r="F8739" s="55"/>
      <c r="L8739" s="372"/>
      <c r="M8739" s="372"/>
      <c r="S8739" s="378"/>
      <c r="T8739" s="372"/>
      <c r="U8739" s="372"/>
      <c r="V8739" s="372"/>
    </row>
    <row r="8740" spans="1:22">
      <c r="A8740" s="52"/>
      <c r="B8740" s="50">
        <f t="shared" si="144"/>
        <v>8718</v>
      </c>
      <c r="C8740" s="913"/>
      <c r="D8740" s="913"/>
      <c r="E8740" s="913"/>
      <c r="F8740" s="55"/>
      <c r="L8740" s="372"/>
      <c r="M8740" s="372"/>
      <c r="S8740" s="378"/>
      <c r="T8740" s="372"/>
      <c r="U8740" s="372"/>
      <c r="V8740" s="372"/>
    </row>
    <row r="8741" spans="1:22">
      <c r="A8741" s="52"/>
      <c r="B8741" s="50">
        <f t="shared" si="144"/>
        <v>8719</v>
      </c>
      <c r="C8741" s="913"/>
      <c r="D8741" s="913"/>
      <c r="E8741" s="913"/>
      <c r="F8741" s="55"/>
      <c r="L8741" s="372"/>
      <c r="M8741" s="372"/>
      <c r="S8741" s="378"/>
      <c r="T8741" s="372"/>
      <c r="U8741" s="372"/>
      <c r="V8741" s="372"/>
    </row>
    <row r="8742" spans="1:22">
      <c r="A8742" s="52"/>
      <c r="B8742" s="50">
        <f t="shared" si="144"/>
        <v>8720</v>
      </c>
      <c r="C8742" s="913"/>
      <c r="D8742" s="913"/>
      <c r="E8742" s="913"/>
      <c r="F8742" s="55"/>
      <c r="L8742" s="372"/>
      <c r="M8742" s="372"/>
      <c r="S8742" s="378"/>
      <c r="T8742" s="372"/>
      <c r="U8742" s="372"/>
      <c r="V8742" s="372"/>
    </row>
    <row r="8743" spans="1:22">
      <c r="A8743" s="52"/>
      <c r="B8743" s="50">
        <f t="shared" si="144"/>
        <v>8721</v>
      </c>
      <c r="C8743" s="913"/>
      <c r="D8743" s="913"/>
      <c r="E8743" s="913"/>
      <c r="F8743" s="55"/>
      <c r="L8743" s="372"/>
      <c r="M8743" s="372"/>
      <c r="S8743" s="378"/>
      <c r="T8743" s="372"/>
      <c r="U8743" s="372"/>
      <c r="V8743" s="372"/>
    </row>
    <row r="8744" spans="1:22">
      <c r="A8744" s="52"/>
      <c r="B8744" s="50">
        <f t="shared" si="144"/>
        <v>8722</v>
      </c>
      <c r="C8744" s="913"/>
      <c r="D8744" s="913"/>
      <c r="E8744" s="913"/>
      <c r="F8744" s="55"/>
      <c r="L8744" s="372"/>
      <c r="M8744" s="372"/>
      <c r="S8744" s="378"/>
      <c r="T8744" s="372"/>
      <c r="U8744" s="372"/>
      <c r="V8744" s="372"/>
    </row>
    <row r="8745" spans="1:22">
      <c r="A8745" s="52"/>
      <c r="B8745" s="50">
        <f t="shared" si="144"/>
        <v>8723</v>
      </c>
      <c r="C8745" s="913"/>
      <c r="D8745" s="913"/>
      <c r="E8745" s="913"/>
      <c r="F8745" s="55"/>
      <c r="L8745" s="372"/>
      <c r="M8745" s="372"/>
      <c r="S8745" s="378"/>
      <c r="T8745" s="372"/>
      <c r="U8745" s="372"/>
      <c r="V8745" s="372"/>
    </row>
    <row r="8746" spans="1:22">
      <c r="A8746" s="52"/>
      <c r="B8746" s="50">
        <f t="shared" si="144"/>
        <v>8724</v>
      </c>
      <c r="C8746" s="913"/>
      <c r="D8746" s="913"/>
      <c r="E8746" s="913"/>
      <c r="F8746" s="55"/>
      <c r="L8746" s="372"/>
      <c r="M8746" s="372"/>
      <c r="S8746" s="378"/>
      <c r="T8746" s="372"/>
      <c r="U8746" s="372"/>
      <c r="V8746" s="372"/>
    </row>
    <row r="8747" spans="1:22">
      <c r="A8747" s="52"/>
      <c r="B8747" s="50">
        <f t="shared" si="144"/>
        <v>8725</v>
      </c>
      <c r="C8747" s="913"/>
      <c r="D8747" s="913"/>
      <c r="E8747" s="913"/>
      <c r="F8747" s="55"/>
      <c r="L8747" s="372"/>
      <c r="M8747" s="372"/>
      <c r="S8747" s="378"/>
      <c r="T8747" s="372"/>
      <c r="U8747" s="372"/>
      <c r="V8747" s="372"/>
    </row>
    <row r="8748" spans="1:22">
      <c r="A8748" s="52"/>
      <c r="B8748" s="50">
        <f t="shared" si="144"/>
        <v>8726</v>
      </c>
      <c r="C8748" s="913"/>
      <c r="D8748" s="913"/>
      <c r="E8748" s="913"/>
      <c r="F8748" s="55"/>
      <c r="L8748" s="372"/>
      <c r="M8748" s="372"/>
      <c r="S8748" s="378"/>
      <c r="T8748" s="372"/>
      <c r="U8748" s="372"/>
      <c r="V8748" s="372"/>
    </row>
    <row r="8749" spans="1:22">
      <c r="A8749" s="52"/>
      <c r="B8749" s="50">
        <f t="shared" si="144"/>
        <v>8727</v>
      </c>
      <c r="C8749" s="913"/>
      <c r="D8749" s="913"/>
      <c r="E8749" s="913"/>
      <c r="F8749" s="55"/>
      <c r="L8749" s="372"/>
      <c r="M8749" s="372"/>
      <c r="S8749" s="378"/>
      <c r="T8749" s="372"/>
      <c r="U8749" s="372"/>
      <c r="V8749" s="372"/>
    </row>
    <row r="8750" spans="1:22">
      <c r="A8750" s="52"/>
      <c r="B8750" s="50">
        <f t="shared" si="144"/>
        <v>8728</v>
      </c>
      <c r="C8750" s="913"/>
      <c r="D8750" s="913"/>
      <c r="E8750" s="913"/>
      <c r="F8750" s="55"/>
      <c r="L8750" s="372"/>
      <c r="M8750" s="372"/>
      <c r="S8750" s="378"/>
      <c r="T8750" s="372"/>
      <c r="U8750" s="372"/>
      <c r="V8750" s="372"/>
    </row>
    <row r="8751" spans="1:22">
      <c r="A8751" s="52"/>
      <c r="B8751" s="50">
        <f t="shared" si="144"/>
        <v>8729</v>
      </c>
      <c r="C8751" s="913"/>
      <c r="D8751" s="913"/>
      <c r="E8751" s="913"/>
      <c r="F8751" s="55"/>
      <c r="L8751" s="372"/>
      <c r="M8751" s="372"/>
      <c r="S8751" s="378"/>
      <c r="T8751" s="372"/>
      <c r="U8751" s="372"/>
      <c r="V8751" s="372"/>
    </row>
    <row r="8752" spans="1:22">
      <c r="A8752" s="52"/>
      <c r="B8752" s="50">
        <f t="shared" si="144"/>
        <v>8730</v>
      </c>
      <c r="C8752" s="913"/>
      <c r="D8752" s="913"/>
      <c r="E8752" s="913"/>
      <c r="F8752" s="55"/>
      <c r="L8752" s="372"/>
      <c r="M8752" s="372"/>
      <c r="S8752" s="378"/>
      <c r="T8752" s="372"/>
      <c r="U8752" s="372"/>
      <c r="V8752" s="372"/>
    </row>
    <row r="8753" spans="1:22">
      <c r="A8753" s="52"/>
      <c r="B8753" s="50">
        <f t="shared" si="144"/>
        <v>8731</v>
      </c>
      <c r="C8753" s="913"/>
      <c r="D8753" s="913"/>
      <c r="E8753" s="913"/>
      <c r="F8753" s="55"/>
      <c r="L8753" s="372"/>
      <c r="M8753" s="372"/>
      <c r="S8753" s="378"/>
      <c r="T8753" s="372"/>
      <c r="U8753" s="372"/>
      <c r="V8753" s="372"/>
    </row>
    <row r="8754" spans="1:22">
      <c r="A8754" s="52"/>
      <c r="B8754" s="50">
        <f t="shared" si="144"/>
        <v>8732</v>
      </c>
      <c r="C8754" s="913"/>
      <c r="D8754" s="913"/>
      <c r="E8754" s="913"/>
      <c r="F8754" s="55"/>
      <c r="L8754" s="372"/>
      <c r="M8754" s="372"/>
      <c r="S8754" s="378"/>
      <c r="T8754" s="372"/>
      <c r="U8754" s="372"/>
      <c r="V8754" s="372"/>
    </row>
    <row r="8755" spans="1:22">
      <c r="A8755" s="52"/>
      <c r="B8755" s="50">
        <f t="shared" si="144"/>
        <v>8733</v>
      </c>
      <c r="C8755" s="913"/>
      <c r="D8755" s="913"/>
      <c r="E8755" s="913"/>
      <c r="F8755" s="55"/>
      <c r="L8755" s="372"/>
      <c r="M8755" s="372"/>
      <c r="S8755" s="378"/>
      <c r="T8755" s="372"/>
      <c r="U8755" s="372"/>
      <c r="V8755" s="372"/>
    </row>
    <row r="8756" spans="1:22">
      <c r="A8756" s="52"/>
      <c r="B8756" s="50">
        <f t="shared" si="144"/>
        <v>8734</v>
      </c>
      <c r="C8756" s="913"/>
      <c r="D8756" s="913"/>
      <c r="E8756" s="913"/>
      <c r="F8756" s="55"/>
      <c r="L8756" s="372"/>
      <c r="M8756" s="372"/>
      <c r="S8756" s="378"/>
      <c r="T8756" s="372"/>
      <c r="U8756" s="372"/>
      <c r="V8756" s="372"/>
    </row>
    <row r="8757" spans="1:22">
      <c r="A8757" s="52"/>
      <c r="B8757" s="50">
        <f t="shared" si="144"/>
        <v>8735</v>
      </c>
      <c r="C8757" s="913"/>
      <c r="D8757" s="913"/>
      <c r="E8757" s="913"/>
      <c r="F8757" s="55"/>
      <c r="L8757" s="372"/>
      <c r="M8757" s="372"/>
      <c r="S8757" s="378"/>
      <c r="T8757" s="372"/>
      <c r="U8757" s="372"/>
      <c r="V8757" s="372"/>
    </row>
    <row r="8758" spans="1:22">
      <c r="A8758" s="52"/>
      <c r="B8758" s="50">
        <f t="shared" si="144"/>
        <v>8736</v>
      </c>
      <c r="C8758" s="913"/>
      <c r="D8758" s="913"/>
      <c r="E8758" s="913"/>
      <c r="F8758" s="55"/>
      <c r="L8758" s="372"/>
      <c r="M8758" s="372"/>
      <c r="S8758" s="378"/>
      <c r="T8758" s="372"/>
      <c r="U8758" s="372"/>
      <c r="V8758" s="372"/>
    </row>
    <row r="8759" spans="1:22">
      <c r="A8759" s="52"/>
      <c r="B8759" s="50">
        <f t="shared" si="144"/>
        <v>8737</v>
      </c>
      <c r="C8759" s="913"/>
      <c r="D8759" s="913"/>
      <c r="E8759" s="913"/>
      <c r="F8759" s="55"/>
      <c r="L8759" s="372"/>
      <c r="M8759" s="372"/>
      <c r="S8759" s="378"/>
      <c r="T8759" s="372"/>
      <c r="U8759" s="372"/>
      <c r="V8759" s="372"/>
    </row>
    <row r="8760" spans="1:22">
      <c r="A8760" s="52"/>
      <c r="B8760" s="50">
        <f t="shared" si="144"/>
        <v>8738</v>
      </c>
      <c r="C8760" s="913"/>
      <c r="D8760" s="913"/>
      <c r="E8760" s="913"/>
      <c r="F8760" s="55"/>
      <c r="L8760" s="372"/>
      <c r="M8760" s="372"/>
      <c r="S8760" s="378"/>
      <c r="T8760" s="372"/>
      <c r="U8760" s="372"/>
      <c r="V8760" s="372"/>
    </row>
    <row r="8761" spans="1:22">
      <c r="A8761" s="52"/>
      <c r="B8761" s="50">
        <f t="shared" si="144"/>
        <v>8739</v>
      </c>
      <c r="C8761" s="913"/>
      <c r="D8761" s="913"/>
      <c r="E8761" s="913"/>
      <c r="F8761" s="55"/>
      <c r="L8761" s="372"/>
      <c r="M8761" s="372"/>
      <c r="S8761" s="378"/>
      <c r="T8761" s="372"/>
      <c r="U8761" s="372"/>
      <c r="V8761" s="372"/>
    </row>
    <row r="8762" spans="1:22">
      <c r="A8762" s="52"/>
      <c r="B8762" s="50">
        <f t="shared" si="144"/>
        <v>8740</v>
      </c>
      <c r="C8762" s="913"/>
      <c r="D8762" s="913"/>
      <c r="E8762" s="913"/>
      <c r="F8762" s="55"/>
      <c r="L8762" s="372"/>
      <c r="M8762" s="372"/>
      <c r="S8762" s="378"/>
      <c r="T8762" s="372"/>
      <c r="U8762" s="372"/>
      <c r="V8762" s="372"/>
    </row>
    <row r="8763" spans="1:22">
      <c r="A8763" s="52"/>
      <c r="B8763" s="50">
        <f t="shared" si="144"/>
        <v>8741</v>
      </c>
      <c r="C8763" s="913"/>
      <c r="D8763" s="913"/>
      <c r="E8763" s="913"/>
      <c r="F8763" s="55"/>
      <c r="L8763" s="372"/>
      <c r="M8763" s="372"/>
      <c r="S8763" s="378"/>
      <c r="T8763" s="372"/>
      <c r="U8763" s="372"/>
      <c r="V8763" s="372"/>
    </row>
    <row r="8764" spans="1:22">
      <c r="A8764" s="52"/>
      <c r="B8764" s="50">
        <f t="shared" si="144"/>
        <v>8742</v>
      </c>
      <c r="C8764" s="913"/>
      <c r="D8764" s="913"/>
      <c r="E8764" s="913"/>
      <c r="F8764" s="55"/>
      <c r="L8764" s="372"/>
      <c r="M8764" s="372"/>
      <c r="S8764" s="378"/>
      <c r="T8764" s="372"/>
      <c r="U8764" s="372"/>
      <c r="V8764" s="372"/>
    </row>
    <row r="8765" spans="1:22">
      <c r="A8765" s="52"/>
      <c r="B8765" s="50">
        <f t="shared" si="144"/>
        <v>8743</v>
      </c>
      <c r="C8765" s="913"/>
      <c r="D8765" s="913"/>
      <c r="E8765" s="913"/>
      <c r="F8765" s="55"/>
      <c r="L8765" s="372"/>
      <c r="M8765" s="372"/>
      <c r="S8765" s="378"/>
      <c r="T8765" s="372"/>
      <c r="U8765" s="372"/>
      <c r="V8765" s="372"/>
    </row>
    <row r="8766" spans="1:22">
      <c r="A8766" s="52"/>
      <c r="B8766" s="50">
        <f t="shared" si="144"/>
        <v>8744</v>
      </c>
      <c r="C8766" s="913"/>
      <c r="D8766" s="913"/>
      <c r="E8766" s="913"/>
      <c r="F8766" s="55"/>
      <c r="L8766" s="372"/>
      <c r="M8766" s="372"/>
      <c r="S8766" s="378"/>
      <c r="T8766" s="372"/>
      <c r="U8766" s="372"/>
      <c r="V8766" s="372"/>
    </row>
    <row r="8767" spans="1:22">
      <c r="A8767" s="52"/>
      <c r="B8767" s="50">
        <f t="shared" si="144"/>
        <v>8745</v>
      </c>
      <c r="C8767" s="913"/>
      <c r="D8767" s="913"/>
      <c r="E8767" s="913"/>
      <c r="F8767" s="55"/>
      <c r="L8767" s="372"/>
      <c r="M8767" s="372"/>
      <c r="S8767" s="378"/>
      <c r="T8767" s="372"/>
      <c r="U8767" s="372"/>
      <c r="V8767" s="372"/>
    </row>
    <row r="8768" spans="1:22">
      <c r="A8768" s="52"/>
      <c r="B8768" s="50">
        <f t="shared" si="144"/>
        <v>8746</v>
      </c>
      <c r="C8768" s="913"/>
      <c r="D8768" s="913"/>
      <c r="E8768" s="913"/>
      <c r="F8768" s="55"/>
      <c r="L8768" s="372"/>
      <c r="M8768" s="372"/>
      <c r="S8768" s="378"/>
      <c r="T8768" s="372"/>
      <c r="U8768" s="372"/>
      <c r="V8768" s="372"/>
    </row>
    <row r="8769" spans="1:22">
      <c r="A8769" s="52"/>
      <c r="B8769" s="50">
        <f t="shared" si="144"/>
        <v>8747</v>
      </c>
      <c r="C8769" s="913"/>
      <c r="D8769" s="913"/>
      <c r="E8769" s="913"/>
      <c r="F8769" s="55"/>
      <c r="L8769" s="372"/>
      <c r="M8769" s="372"/>
      <c r="S8769" s="378"/>
      <c r="T8769" s="372"/>
      <c r="U8769" s="372"/>
      <c r="V8769" s="372"/>
    </row>
    <row r="8770" spans="1:22">
      <c r="A8770" s="52"/>
      <c r="B8770" s="50">
        <f t="shared" si="144"/>
        <v>8748</v>
      </c>
      <c r="C8770" s="913"/>
      <c r="D8770" s="913"/>
      <c r="E8770" s="913"/>
      <c r="F8770" s="55"/>
      <c r="L8770" s="372"/>
      <c r="M8770" s="372"/>
      <c r="S8770" s="378"/>
      <c r="T8770" s="372"/>
      <c r="U8770" s="372"/>
      <c r="V8770" s="372"/>
    </row>
    <row r="8771" spans="1:22">
      <c r="A8771" s="52"/>
      <c r="B8771" s="50">
        <f t="shared" si="144"/>
        <v>8749</v>
      </c>
      <c r="C8771" s="913"/>
      <c r="D8771" s="913"/>
      <c r="E8771" s="913"/>
      <c r="F8771" s="55"/>
      <c r="L8771" s="372"/>
      <c r="M8771" s="372"/>
      <c r="S8771" s="378"/>
      <c r="T8771" s="372"/>
      <c r="U8771" s="372"/>
      <c r="V8771" s="372"/>
    </row>
    <row r="8772" spans="1:22">
      <c r="A8772" s="52"/>
      <c r="B8772" s="50">
        <f t="shared" si="144"/>
        <v>8750</v>
      </c>
      <c r="C8772" s="913"/>
      <c r="D8772" s="913"/>
      <c r="E8772" s="913"/>
      <c r="F8772" s="55"/>
      <c r="L8772" s="372"/>
      <c r="M8772" s="372"/>
      <c r="S8772" s="378"/>
      <c r="T8772" s="372"/>
      <c r="U8772" s="372"/>
      <c r="V8772" s="372"/>
    </row>
    <row r="8773" spans="1:22">
      <c r="A8773" s="52"/>
      <c r="B8773" s="50">
        <f t="shared" si="144"/>
        <v>8751</v>
      </c>
      <c r="C8773" s="913"/>
      <c r="D8773" s="913"/>
      <c r="E8773" s="913"/>
      <c r="F8773" s="55"/>
      <c r="L8773" s="372"/>
      <c r="M8773" s="372"/>
      <c r="S8773" s="378"/>
      <c r="T8773" s="372"/>
      <c r="U8773" s="372"/>
      <c r="V8773" s="372"/>
    </row>
    <row r="8774" spans="1:22">
      <c r="A8774" s="52"/>
      <c r="B8774" s="50">
        <f t="shared" si="144"/>
        <v>8752</v>
      </c>
      <c r="C8774" s="913"/>
      <c r="D8774" s="913"/>
      <c r="E8774" s="913"/>
      <c r="F8774" s="55"/>
      <c r="L8774" s="372"/>
      <c r="M8774" s="372"/>
      <c r="S8774" s="378"/>
      <c r="T8774" s="372"/>
      <c r="U8774" s="372"/>
      <c r="V8774" s="372"/>
    </row>
    <row r="8775" spans="1:22">
      <c r="A8775" s="52"/>
      <c r="B8775" s="50">
        <f t="shared" si="144"/>
        <v>8753</v>
      </c>
      <c r="C8775" s="913"/>
      <c r="D8775" s="913"/>
      <c r="E8775" s="913"/>
      <c r="F8775" s="55"/>
      <c r="L8775" s="372"/>
      <c r="M8775" s="372"/>
      <c r="S8775" s="378"/>
      <c r="T8775" s="372"/>
      <c r="U8775" s="372"/>
      <c r="V8775" s="372"/>
    </row>
    <row r="8776" spans="1:22">
      <c r="A8776" s="52"/>
      <c r="B8776" s="50">
        <f t="shared" si="144"/>
        <v>8754</v>
      </c>
      <c r="C8776" s="913"/>
      <c r="D8776" s="913"/>
      <c r="E8776" s="913"/>
      <c r="F8776" s="55"/>
      <c r="L8776" s="372"/>
      <c r="M8776" s="372"/>
      <c r="S8776" s="378"/>
      <c r="T8776" s="372"/>
      <c r="U8776" s="372"/>
      <c r="V8776" s="372"/>
    </row>
    <row r="8777" spans="1:22">
      <c r="A8777" s="52"/>
      <c r="B8777" s="50">
        <f t="shared" si="144"/>
        <v>8755</v>
      </c>
      <c r="C8777" s="913"/>
      <c r="D8777" s="913"/>
      <c r="E8777" s="913"/>
      <c r="F8777" s="55"/>
      <c r="L8777" s="372"/>
      <c r="M8777" s="372"/>
      <c r="S8777" s="378"/>
      <c r="T8777" s="372"/>
      <c r="U8777" s="372"/>
      <c r="V8777" s="372"/>
    </row>
    <row r="8778" spans="1:22">
      <c r="A8778" s="52"/>
      <c r="B8778" s="50">
        <f t="shared" si="144"/>
        <v>8756</v>
      </c>
      <c r="C8778" s="913"/>
      <c r="D8778" s="913"/>
      <c r="E8778" s="913"/>
      <c r="F8778" s="55"/>
      <c r="L8778" s="372"/>
      <c r="M8778" s="372"/>
      <c r="S8778" s="378"/>
      <c r="T8778" s="372"/>
      <c r="U8778" s="372"/>
      <c r="V8778" s="372"/>
    </row>
    <row r="8779" spans="1:22">
      <c r="A8779" s="52"/>
      <c r="B8779" s="50">
        <f t="shared" si="144"/>
        <v>8757</v>
      </c>
      <c r="C8779" s="913"/>
      <c r="D8779" s="913"/>
      <c r="E8779" s="913"/>
      <c r="F8779" s="55"/>
      <c r="L8779" s="372"/>
      <c r="M8779" s="372"/>
      <c r="S8779" s="378"/>
      <c r="T8779" s="372"/>
      <c r="U8779" s="372"/>
      <c r="V8779" s="372"/>
    </row>
    <row r="8780" spans="1:22">
      <c r="A8780" s="52"/>
      <c r="B8780" s="50">
        <f t="shared" si="144"/>
        <v>8758</v>
      </c>
      <c r="C8780" s="913"/>
      <c r="D8780" s="913"/>
      <c r="E8780" s="913"/>
      <c r="F8780" s="55"/>
      <c r="L8780" s="372"/>
      <c r="M8780" s="372"/>
      <c r="S8780" s="378"/>
      <c r="T8780" s="372"/>
      <c r="U8780" s="372"/>
      <c r="V8780" s="372"/>
    </row>
    <row r="8781" spans="1:22">
      <c r="A8781" s="52"/>
      <c r="B8781" s="50">
        <f t="shared" si="144"/>
        <v>8759</v>
      </c>
      <c r="C8781" s="913"/>
      <c r="D8781" s="913"/>
      <c r="E8781" s="913"/>
      <c r="F8781" s="55"/>
      <c r="L8781" s="372"/>
      <c r="M8781" s="372"/>
      <c r="S8781" s="378"/>
      <c r="T8781" s="372"/>
      <c r="U8781" s="372"/>
      <c r="V8781" s="372"/>
    </row>
    <row r="8782" spans="1:22">
      <c r="A8782" s="52"/>
      <c r="B8782" s="50">
        <f t="shared" si="144"/>
        <v>8760</v>
      </c>
      <c r="C8782" s="913"/>
      <c r="D8782" s="913"/>
      <c r="E8782" s="913"/>
      <c r="F8782" s="55"/>
      <c r="L8782" s="372"/>
      <c r="M8782" s="372"/>
      <c r="S8782" s="378"/>
      <c r="T8782" s="372"/>
      <c r="U8782" s="372"/>
      <c r="V8782" s="372"/>
    </row>
    <row r="8783" spans="1:22" ht="13.5" thickBot="1">
      <c r="A8783" s="57"/>
      <c r="B8783" s="58"/>
      <c r="C8783" s="58"/>
      <c r="D8783" s="58"/>
      <c r="E8783" s="58"/>
      <c r="F8783" s="59"/>
    </row>
  </sheetData>
  <sheetProtection password="84F2" sheet="1" selectLockedCells="1"/>
  <mergeCells count="24">
    <mergeCell ref="A1:F1"/>
    <mergeCell ref="A2:F2"/>
    <mergeCell ref="A3:F3"/>
    <mergeCell ref="T2:T3"/>
    <mergeCell ref="U2:U3"/>
    <mergeCell ref="L1:V1"/>
    <mergeCell ref="V2:V3"/>
    <mergeCell ref="B18:E18"/>
    <mergeCell ref="B17:E17"/>
    <mergeCell ref="B19:E19"/>
    <mergeCell ref="Y2:Y3"/>
    <mergeCell ref="M2:N2"/>
    <mergeCell ref="L2:L3"/>
    <mergeCell ref="O2:O3"/>
    <mergeCell ref="P2:P3"/>
    <mergeCell ref="Q2:Q3"/>
    <mergeCell ref="R2:R3"/>
    <mergeCell ref="S2:S3"/>
    <mergeCell ref="Z2:Z3"/>
    <mergeCell ref="W1:AB1"/>
    <mergeCell ref="AA2:AA3"/>
    <mergeCell ref="AB2:AB3"/>
    <mergeCell ref="W2:W3"/>
    <mergeCell ref="X2:X3"/>
  </mergeCells>
  <dataValidations count="5">
    <dataValidation type="decimal" operator="greaterThan" allowBlank="1" showInputMessage="1" showErrorMessage="1" sqref="C11:E11 C14:E14">
      <formula1>0</formula1>
    </dataValidation>
    <dataValidation type="list" operator="greaterThan" allowBlank="1" showInputMessage="1" showErrorMessage="1" promptTitle="Complete if applicable" prompt="Please select &quot;Yes&quot; if using Offer 1 for a Variable Energy Output Profile" sqref="C8">
      <formula1>$AE$8</formula1>
    </dataValidation>
    <dataValidation type="list" operator="greaterThan" allowBlank="1" showInputMessage="1" showErrorMessage="1" promptTitle="Complete if applicable" prompt="Please select &quot;Yes&quot; if using Offer 2 for a Variable Energy Output Profile" sqref="D8">
      <formula1>$AE$9</formula1>
    </dataValidation>
    <dataValidation type="list" operator="greaterThan" allowBlank="1" showInputMessage="1" showErrorMessage="1" promptTitle="Complete if applicable" prompt="Please select &quot;Yes&quot; if using Offer 3 for a Variable Energy Output Profile" sqref="E8">
      <formula1>$AE$10</formula1>
    </dataValidation>
    <dataValidation type="decimal" allowBlank="1" showInputMessage="1" showErrorMessage="1" sqref="C23:E8782">
      <formula1>-100</formula1>
      <formula2>10000</formula2>
    </dataValidation>
  </dataValidations>
  <pageMargins left="0.75" right="0.75" top="0.75" bottom="1" header="0.5" footer="0.5"/>
  <pageSetup scale="69" fitToHeight="10" orientation="portrait" verticalDpi="1200" r:id="rId1"/>
  <headerFooter alignWithMargins="0">
    <oddFooter>&amp;C&amp;"Palatino Linotype,Italic"B-&amp;P&amp;R&amp;"Arial,Italic"Printed version of Tab 4 shows page 1 only.</oddFooter>
  </headerFooter>
  <rowBreaks count="1" manualBreakCount="1">
    <brk id="47" max="5"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499984740745262"/>
    <pageSetUpPr fitToPage="1"/>
  </sheetPr>
  <dimension ref="A1:BK203"/>
  <sheetViews>
    <sheetView showGridLines="0" showRowColHeaders="0" zoomScaleNormal="100" zoomScaleSheetLayoutView="100" workbookViewId="0">
      <selection activeCell="E5" sqref="E5:F5"/>
    </sheetView>
  </sheetViews>
  <sheetFormatPr defaultRowHeight="12.75"/>
  <cols>
    <col min="1" max="1" width="13.42578125" style="132" customWidth="1"/>
    <col min="2" max="2" width="26.85546875" style="132" customWidth="1"/>
    <col min="3" max="3" width="21.42578125" style="132" customWidth="1"/>
    <col min="4" max="6" width="25.140625" style="132" customWidth="1"/>
    <col min="7" max="7" width="1.7109375" style="132" customWidth="1"/>
    <col min="8" max="8" width="1.7109375" customWidth="1"/>
    <col min="9" max="9" width="5.5703125" customWidth="1"/>
    <col min="10" max="10" width="50.140625" hidden="1" customWidth="1"/>
    <col min="11" max="11" width="2.140625" hidden="1" customWidth="1"/>
    <col min="12" max="14" width="3.28515625" hidden="1" customWidth="1"/>
    <col min="15" max="15" width="7.7109375" style="378" hidden="1" customWidth="1"/>
    <col min="16" max="16" width="9" style="378" hidden="1" customWidth="1"/>
    <col min="17" max="17" width="28.28515625" style="378" hidden="1" customWidth="1"/>
    <col min="18" max="18" width="20.140625" style="378" hidden="1" customWidth="1"/>
    <col min="19" max="19" width="70.5703125" style="378" hidden="1" customWidth="1"/>
    <col min="20" max="20" width="9.140625" style="378" hidden="1" customWidth="1"/>
    <col min="21" max="21" width="75.140625" style="379" hidden="1" customWidth="1"/>
    <col min="22" max="22" width="13.140625" style="379" hidden="1" customWidth="1"/>
    <col min="23" max="23" width="9.140625" style="379" hidden="1" customWidth="1"/>
    <col min="24" max="24" width="25.5703125" style="379" hidden="1" customWidth="1"/>
    <col min="25" max="25" width="10.140625" style="377" hidden="1" customWidth="1"/>
    <col min="26" max="27" width="9.140625" style="305" hidden="1" customWidth="1"/>
    <col min="28" max="28" width="55.42578125" style="305" hidden="1" customWidth="1"/>
    <col min="29" max="29" width="51" style="305" hidden="1" customWidth="1"/>
    <col min="30" max="30" width="10.85546875" style="305" hidden="1" customWidth="1"/>
    <col min="31" max="31" width="9.140625" style="305" hidden="1" customWidth="1"/>
    <col min="32" max="32" width="14.5703125" style="305" hidden="1" customWidth="1"/>
    <col min="33" max="33" width="9.140625" style="305" hidden="1" customWidth="1"/>
    <col min="34" max="34" width="43.85546875" style="569" hidden="1" customWidth="1"/>
    <col min="35" max="35" width="45.42578125" style="569" hidden="1" customWidth="1"/>
    <col min="36" max="36" width="19.140625" style="569" hidden="1" customWidth="1"/>
    <col min="37" max="37" width="29.28515625" style="569" hidden="1" customWidth="1"/>
    <col min="38" max="38" width="16" style="569" hidden="1" customWidth="1"/>
    <col min="39" max="39" width="8.140625" style="305" hidden="1" customWidth="1"/>
    <col min="40" max="40" width="19.5703125" style="305" hidden="1" customWidth="1"/>
    <col min="41" max="41" width="5.85546875" style="305" hidden="1" customWidth="1"/>
    <col min="42" max="55" width="9.140625" style="305" hidden="1" customWidth="1"/>
    <col min="56" max="56" width="9.140625" style="397" hidden="1" customWidth="1"/>
    <col min="57" max="62" width="9.140625" style="305" hidden="1" customWidth="1"/>
    <col min="63" max="63" width="9.140625" style="744" hidden="1" customWidth="1"/>
    <col min="64" max="16384" width="9.140625" style="132"/>
  </cols>
  <sheetData>
    <row r="1" spans="1:63" ht="24.75" customHeight="1">
      <c r="A1" s="1057" t="s">
        <v>161</v>
      </c>
      <c r="B1" s="1058"/>
      <c r="C1" s="1058"/>
      <c r="D1" s="1058"/>
      <c r="E1" s="1058"/>
      <c r="F1" s="1058"/>
      <c r="G1" s="1059"/>
      <c r="O1" s="999" t="s">
        <v>397</v>
      </c>
      <c r="P1" s="999"/>
      <c r="Q1" s="999"/>
      <c r="R1" s="999"/>
      <c r="S1" s="999"/>
      <c r="T1" s="999"/>
      <c r="U1" s="999"/>
      <c r="V1" s="999"/>
      <c r="W1" s="999"/>
      <c r="X1" s="999"/>
      <c r="Y1" s="999"/>
      <c r="Z1" s="1000" t="s">
        <v>521</v>
      </c>
      <c r="AA1" s="1000"/>
      <c r="AB1" s="1000"/>
      <c r="AC1" s="1000"/>
      <c r="AD1" s="1000"/>
      <c r="AE1" s="1000"/>
    </row>
    <row r="2" spans="1:63" ht="15.75" customHeight="1" thickBot="1">
      <c r="A2" s="1034" t="s">
        <v>212</v>
      </c>
      <c r="B2" s="1035"/>
      <c r="C2" s="1035"/>
      <c r="D2" s="1035"/>
      <c r="E2" s="1035"/>
      <c r="F2" s="1035"/>
      <c r="G2" s="1036"/>
      <c r="L2" s="7"/>
      <c r="M2" s="7"/>
      <c r="N2" s="7"/>
      <c r="O2" s="968" t="s">
        <v>396</v>
      </c>
      <c r="P2" s="970" t="s">
        <v>372</v>
      </c>
      <c r="Q2" s="970"/>
      <c r="R2" s="971" t="s">
        <v>136</v>
      </c>
      <c r="S2" s="971" t="s">
        <v>375</v>
      </c>
      <c r="T2" s="971" t="s">
        <v>376</v>
      </c>
      <c r="U2" s="971" t="s">
        <v>425</v>
      </c>
      <c r="V2" s="971" t="s">
        <v>393</v>
      </c>
      <c r="W2" s="971" t="s">
        <v>394</v>
      </c>
      <c r="X2" s="971" t="s">
        <v>395</v>
      </c>
      <c r="Y2" s="971" t="s">
        <v>522</v>
      </c>
      <c r="Z2" s="966" t="s">
        <v>1466</v>
      </c>
      <c r="AA2" s="966" t="s">
        <v>520</v>
      </c>
      <c r="AB2" s="966" t="s">
        <v>398</v>
      </c>
      <c r="AC2" s="966" t="s">
        <v>1307</v>
      </c>
      <c r="AD2" s="966" t="s">
        <v>523</v>
      </c>
      <c r="AE2" s="966" t="s">
        <v>399</v>
      </c>
      <c r="AF2" s="397"/>
      <c r="AG2" s="397"/>
      <c r="AH2" s="504"/>
      <c r="AI2" s="504"/>
      <c r="AJ2" s="504"/>
      <c r="AK2" s="504"/>
      <c r="AL2" s="504"/>
      <c r="AM2" s="397"/>
      <c r="AN2" s="397"/>
      <c r="AO2" s="397"/>
      <c r="AP2" s="397"/>
      <c r="AQ2" s="397"/>
      <c r="AR2" s="397"/>
      <c r="AS2" s="397"/>
      <c r="AT2" s="397"/>
      <c r="AU2" s="397"/>
      <c r="AV2" s="397"/>
      <c r="AW2" s="397"/>
      <c r="AX2" s="397"/>
      <c r="AY2" s="397"/>
      <c r="AZ2" s="397"/>
      <c r="BA2" s="397"/>
      <c r="BB2" s="397"/>
      <c r="BC2" s="397"/>
    </row>
    <row r="3" spans="1:63" ht="15.75" customHeight="1" thickBot="1">
      <c r="A3" s="660" t="s">
        <v>430</v>
      </c>
      <c r="B3" s="91"/>
      <c r="C3" s="91"/>
      <c r="D3" s="91"/>
      <c r="E3" s="91"/>
      <c r="F3" s="92"/>
      <c r="G3" s="93"/>
      <c r="L3" s="753"/>
      <c r="M3" s="753" t="s">
        <v>654</v>
      </c>
      <c r="N3" s="753"/>
      <c r="O3" s="1009"/>
      <c r="P3" s="794" t="s">
        <v>1550</v>
      </c>
      <c r="Q3" s="794" t="s">
        <v>374</v>
      </c>
      <c r="R3" s="972"/>
      <c r="S3" s="972"/>
      <c r="T3" s="972"/>
      <c r="U3" s="972"/>
      <c r="V3" s="972"/>
      <c r="W3" s="972"/>
      <c r="X3" s="972"/>
      <c r="Y3" s="972"/>
      <c r="Z3" s="975"/>
      <c r="AA3" s="975"/>
      <c r="AB3" s="975"/>
      <c r="AC3" s="975"/>
      <c r="AD3" s="975"/>
      <c r="AE3" s="975"/>
      <c r="AF3" s="748"/>
      <c r="AG3" s="748"/>
      <c r="AH3" s="793" t="s">
        <v>870</v>
      </c>
      <c r="AI3" s="793" t="s">
        <v>871</v>
      </c>
      <c r="AJ3" s="793" t="s">
        <v>872</v>
      </c>
      <c r="AK3" s="793" t="s">
        <v>873</v>
      </c>
      <c r="AL3" s="793" t="s">
        <v>874</v>
      </c>
      <c r="AM3" s="790" t="s">
        <v>875</v>
      </c>
      <c r="AN3" s="790" t="s">
        <v>876</v>
      </c>
      <c r="AO3" s="790" t="s">
        <v>877</v>
      </c>
      <c r="AP3" s="790" t="s">
        <v>878</v>
      </c>
      <c r="AQ3" s="790" t="s">
        <v>879</v>
      </c>
      <c r="AR3" s="790" t="s">
        <v>880</v>
      </c>
      <c r="AS3" s="790" t="s">
        <v>881</v>
      </c>
      <c r="AT3" s="790" t="s">
        <v>882</v>
      </c>
      <c r="AU3" s="790" t="s">
        <v>883</v>
      </c>
      <c r="AV3" s="790" t="s">
        <v>884</v>
      </c>
      <c r="AW3" s="790" t="s">
        <v>885</v>
      </c>
      <c r="AX3" s="790" t="s">
        <v>924</v>
      </c>
      <c r="AY3" s="790" t="s">
        <v>925</v>
      </c>
      <c r="AZ3" s="790" t="s">
        <v>926</v>
      </c>
      <c r="BA3" s="790" t="s">
        <v>927</v>
      </c>
      <c r="BB3" s="790" t="s">
        <v>928</v>
      </c>
      <c r="BC3" s="790" t="s">
        <v>929</v>
      </c>
      <c r="BD3" s="790" t="s">
        <v>936</v>
      </c>
      <c r="BE3" s="748" t="s">
        <v>1679</v>
      </c>
      <c r="BF3" s="748" t="s">
        <v>1680</v>
      </c>
      <c r="BG3" s="748" t="s">
        <v>1681</v>
      </c>
      <c r="BH3" s="748" t="s">
        <v>1682</v>
      </c>
      <c r="BI3" s="748" t="s">
        <v>1683</v>
      </c>
      <c r="BJ3" s="748" t="s">
        <v>1684</v>
      </c>
      <c r="BK3" s="761" t="s">
        <v>1685</v>
      </c>
    </row>
    <row r="4" spans="1:63" ht="11.25" customHeight="1" thickBot="1">
      <c r="A4" s="653"/>
      <c r="B4" s="72"/>
      <c r="C4" s="72"/>
      <c r="D4" s="72"/>
      <c r="E4" s="795"/>
      <c r="F4" s="796"/>
      <c r="G4" s="88"/>
      <c r="M4" t="s">
        <v>654</v>
      </c>
      <c r="AF4"/>
      <c r="AG4"/>
    </row>
    <row r="5" spans="1:63" s="193" customFormat="1" ht="15.75" customHeight="1" thickTop="1" thickBot="1">
      <c r="A5" s="720" t="s">
        <v>1534</v>
      </c>
      <c r="B5" s="712"/>
      <c r="C5" s="712"/>
      <c r="D5" s="712"/>
      <c r="E5" s="1309"/>
      <c r="F5" s="1310"/>
      <c r="G5" s="192"/>
      <c r="H5"/>
      <c r="I5"/>
      <c r="J5" s="939" t="s">
        <v>1721</v>
      </c>
      <c r="L5"/>
      <c r="M5" t="s">
        <v>654</v>
      </c>
      <c r="N5"/>
      <c r="O5" s="390" t="str">
        <f ca="1">CELL("address",E5)</f>
        <v>$E$5</v>
      </c>
      <c r="P5" s="538">
        <v>5</v>
      </c>
      <c r="Q5" s="390" t="str">
        <f ca="1">MID(CELL("filename",P5),FIND("]",CELL("filename",P5))+1,256)</f>
        <v>5. Interconnect &amp; Transmission</v>
      </c>
      <c r="R5" s="378" t="s">
        <v>430</v>
      </c>
      <c r="S5" s="378" t="s">
        <v>1535</v>
      </c>
      <c r="T5" s="378"/>
      <c r="U5" s="379" t="str">
        <f ca="1">P5&amp;"_"&amp;O5&amp;"_"&amp;S5</f>
        <v>5_$E$5_DR_OR_DER</v>
      </c>
      <c r="V5" s="379" t="s">
        <v>401</v>
      </c>
      <c r="W5" s="379"/>
      <c r="X5" s="381" t="str">
        <f>CONCATENATE(AH5,",",AI5)</f>
        <v>Yes,No</v>
      </c>
      <c r="Y5" s="600" t="s">
        <v>82</v>
      </c>
      <c r="Z5" s="600" t="s">
        <v>86</v>
      </c>
      <c r="AA5" s="408"/>
      <c r="AB5" s="408"/>
      <c r="AC5" s="408"/>
      <c r="AD5" s="408"/>
      <c r="AE5" s="408"/>
      <c r="AF5" s="408"/>
      <c r="AG5" s="408"/>
      <c r="AH5" s="408" t="s">
        <v>82</v>
      </c>
      <c r="AI5" s="410" t="s">
        <v>86</v>
      </c>
      <c r="AJ5" s="194"/>
      <c r="AK5" s="194"/>
      <c r="AL5" s="194"/>
      <c r="AM5" s="194"/>
      <c r="AN5" s="194"/>
      <c r="AO5" s="194"/>
      <c r="AP5" s="194"/>
      <c r="AQ5" s="194"/>
      <c r="AR5" s="194"/>
      <c r="AS5" s="194"/>
      <c r="AT5" s="194"/>
      <c r="AU5" s="194"/>
      <c r="AV5" s="194"/>
      <c r="AW5" s="194"/>
      <c r="AX5" s="194"/>
      <c r="AY5" s="194"/>
      <c r="AZ5" s="194"/>
      <c r="BA5" s="194"/>
      <c r="BB5" s="194"/>
      <c r="BC5" s="194"/>
      <c r="BD5" s="836"/>
      <c r="BE5" s="194"/>
      <c r="BF5" s="194"/>
      <c r="BG5" s="194"/>
      <c r="BH5" s="194"/>
      <c r="BI5" s="194"/>
      <c r="BJ5" s="194"/>
      <c r="BK5" s="765"/>
    </row>
    <row r="6" spans="1:63" s="193" customFormat="1" ht="5.25" customHeight="1" thickTop="1">
      <c r="A6" s="711"/>
      <c r="B6" s="712"/>
      <c r="C6" s="712"/>
      <c r="D6" s="712"/>
      <c r="E6" s="96"/>
      <c r="F6" s="96"/>
      <c r="G6" s="192"/>
      <c r="H6"/>
      <c r="I6"/>
      <c r="J6"/>
      <c r="K6"/>
      <c r="L6" t="s">
        <v>653</v>
      </c>
      <c r="M6"/>
      <c r="N6"/>
      <c r="O6" s="378"/>
      <c r="P6" s="378"/>
      <c r="Q6" s="378"/>
      <c r="R6" s="378"/>
      <c r="S6" s="378"/>
      <c r="T6" s="378"/>
      <c r="U6" s="379"/>
      <c r="V6" s="379"/>
      <c r="W6" s="379"/>
      <c r="X6" s="379"/>
      <c r="Y6" s="600"/>
      <c r="Z6" s="194"/>
      <c r="AA6" s="194"/>
      <c r="AB6" s="194"/>
      <c r="AC6" s="194"/>
      <c r="AD6" s="194"/>
      <c r="AE6" s="194"/>
      <c r="AF6" s="194"/>
      <c r="AG6" s="194"/>
      <c r="AH6" s="408"/>
      <c r="AI6" s="408"/>
      <c r="AJ6" s="194"/>
      <c r="AK6" s="194"/>
      <c r="AL6" s="194"/>
      <c r="AM6" s="194"/>
      <c r="AN6" s="194"/>
      <c r="AO6" s="194"/>
      <c r="AP6" s="194"/>
      <c r="AQ6" s="194"/>
      <c r="AR6" s="194"/>
      <c r="AS6" s="194"/>
      <c r="AT6" s="194"/>
      <c r="AU6" s="194"/>
      <c r="AV6" s="194"/>
      <c r="AW6" s="194"/>
      <c r="AX6" s="194"/>
      <c r="AY6" s="194"/>
      <c r="AZ6" s="194"/>
      <c r="BA6" s="194"/>
      <c r="BB6" s="194"/>
      <c r="BC6" s="194"/>
      <c r="BD6" s="836"/>
      <c r="BE6" s="194"/>
      <c r="BF6" s="194"/>
      <c r="BG6" s="194"/>
      <c r="BH6" s="194"/>
      <c r="BI6" s="194"/>
      <c r="BJ6" s="194"/>
      <c r="BK6" s="765"/>
    </row>
    <row r="7" spans="1:63" ht="22.5" customHeight="1">
      <c r="A7" s="128" t="s">
        <v>1234</v>
      </c>
      <c r="B7" s="72"/>
      <c r="C7" s="72"/>
      <c r="D7" s="72"/>
      <c r="E7" s="72"/>
      <c r="F7" s="668"/>
      <c r="G7" s="88"/>
      <c r="M7" t="s">
        <v>654</v>
      </c>
      <c r="O7" s="564"/>
      <c r="P7" s="564"/>
      <c r="Q7" s="565"/>
      <c r="R7" s="561"/>
      <c r="S7" s="561"/>
      <c r="T7" s="561"/>
      <c r="U7" s="561"/>
      <c r="V7" s="561"/>
      <c r="W7" s="561"/>
      <c r="X7" s="561"/>
      <c r="Y7" s="561"/>
      <c r="Z7" s="450"/>
      <c r="AA7" s="450"/>
      <c r="AB7" s="450"/>
      <c r="AC7" s="601"/>
      <c r="AD7" s="450"/>
      <c r="AE7" s="450"/>
    </row>
    <row r="8" spans="1:63" ht="75.75" customHeight="1">
      <c r="A8" s="1117"/>
      <c r="B8" s="1118"/>
      <c r="C8" s="1118"/>
      <c r="D8" s="1118"/>
      <c r="E8" s="1118"/>
      <c r="F8" s="1119"/>
      <c r="G8" s="88"/>
      <c r="M8" t="s">
        <v>654</v>
      </c>
      <c r="O8" s="390" t="str">
        <f ca="1">CELL("address",A8)</f>
        <v>$A$8</v>
      </c>
      <c r="P8" s="390">
        <f>$P$5</f>
        <v>5</v>
      </c>
      <c r="Q8" s="390" t="str">
        <f ca="1">MID(CELL("filename",P8),FIND("]",CELL("filename",P8))+1,256)</f>
        <v>5. Interconnect &amp; Transmission</v>
      </c>
      <c r="R8" s="378" t="s">
        <v>430</v>
      </c>
      <c r="S8" s="561" t="s">
        <v>949</v>
      </c>
      <c r="T8" s="561"/>
      <c r="U8" s="379" t="str">
        <f ca="1">P8&amp;"_"&amp;O8&amp;"_"&amp;S8</f>
        <v>5_$A$8_DER interconnection &amp; transmission</v>
      </c>
      <c r="V8" s="379" t="s">
        <v>392</v>
      </c>
      <c r="W8" s="561">
        <v>2000</v>
      </c>
      <c r="X8" s="561"/>
      <c r="Y8" s="560" t="s">
        <v>86</v>
      </c>
      <c r="Z8" s="600" t="s">
        <v>86</v>
      </c>
      <c r="AA8" s="450"/>
      <c r="AB8" s="412" t="str">
        <f ca="1">"Requirement for "&amp;O8&amp;" based on "&amp;O5&amp;" answer of ""Yes"""</f>
        <v>Requirement for $A$8 based on $E$5 answer of "Yes"</v>
      </c>
      <c r="AC8" s="601"/>
      <c r="AD8" s="450"/>
      <c r="AE8" s="450"/>
    </row>
    <row r="9" spans="1:63" ht="5.25" customHeight="1">
      <c r="A9" s="653"/>
      <c r="B9" s="72"/>
      <c r="C9" s="72"/>
      <c r="D9" s="72"/>
      <c r="E9" s="72"/>
      <c r="F9" s="668"/>
      <c r="G9" s="88"/>
      <c r="L9" t="s">
        <v>653</v>
      </c>
      <c r="O9" s="564"/>
      <c r="P9" s="564"/>
      <c r="Q9" s="565"/>
      <c r="R9" s="561"/>
      <c r="S9" s="561"/>
      <c r="T9" s="561"/>
      <c r="U9" s="561"/>
      <c r="V9" s="561"/>
      <c r="W9" s="561"/>
      <c r="X9" s="561"/>
      <c r="Y9" s="561"/>
      <c r="Z9" s="561"/>
      <c r="AA9" s="561"/>
      <c r="AB9" s="561"/>
      <c r="AC9" s="601"/>
      <c r="AD9" s="561"/>
      <c r="AE9" s="561"/>
    </row>
    <row r="10" spans="1:63" ht="20.25" customHeight="1">
      <c r="A10" s="653" t="s">
        <v>948</v>
      </c>
      <c r="B10" s="72"/>
      <c r="C10" s="72"/>
      <c r="D10" s="72"/>
      <c r="E10" s="72"/>
      <c r="F10" s="668"/>
      <c r="G10" s="88"/>
      <c r="M10" t="s">
        <v>654</v>
      </c>
      <c r="O10" s="564"/>
      <c r="P10" s="564"/>
      <c r="Q10" s="565"/>
      <c r="R10" s="561"/>
      <c r="S10" s="561"/>
      <c r="T10" s="561"/>
      <c r="U10" s="561"/>
      <c r="V10" s="561"/>
      <c r="W10" s="561"/>
      <c r="X10" s="561"/>
      <c r="Y10" s="561"/>
      <c r="Z10" s="561"/>
      <c r="AA10" s="561"/>
      <c r="AB10" s="561"/>
      <c r="AC10" s="601"/>
      <c r="AD10" s="561"/>
      <c r="AE10" s="561"/>
    </row>
    <row r="11" spans="1:63" ht="5.25" customHeight="1">
      <c r="A11" s="653"/>
      <c r="B11" s="72"/>
      <c r="C11" s="72"/>
      <c r="D11" s="72"/>
      <c r="E11" s="72"/>
      <c r="F11" s="668"/>
      <c r="G11" s="88"/>
      <c r="L11" t="s">
        <v>653</v>
      </c>
      <c r="O11" s="564"/>
      <c r="P11" s="564"/>
      <c r="Q11" s="565"/>
      <c r="R11" s="561"/>
      <c r="S11" s="561"/>
      <c r="T11" s="561"/>
      <c r="U11" s="561"/>
      <c r="V11" s="561"/>
      <c r="W11" s="561"/>
      <c r="X11" s="561"/>
      <c r="Y11" s="561"/>
      <c r="Z11" s="450"/>
      <c r="AA11" s="450"/>
      <c r="AB11" s="450"/>
      <c r="AC11" s="601"/>
      <c r="AD11" s="450"/>
      <c r="AE11" s="450"/>
    </row>
    <row r="12" spans="1:63" s="193" customFormat="1" ht="18" customHeight="1">
      <c r="A12" s="127" t="s">
        <v>164</v>
      </c>
      <c r="B12" s="654"/>
      <c r="C12" s="654"/>
      <c r="D12" s="654"/>
      <c r="E12" s="1309"/>
      <c r="F12" s="1310"/>
      <c r="G12" s="192"/>
      <c r="H12"/>
      <c r="I12"/>
      <c r="J12"/>
      <c r="K12"/>
      <c r="L12"/>
      <c r="M12" t="s">
        <v>654</v>
      </c>
      <c r="N12"/>
      <c r="O12" s="390" t="str">
        <f ca="1">CELL("address",E12)</f>
        <v>$E$12</v>
      </c>
      <c r="P12" s="390">
        <f>$P$5</f>
        <v>5</v>
      </c>
      <c r="Q12" s="390" t="str">
        <f ca="1">MID(CELL("filename",P12),FIND("]",CELL("filename",P12))+1,256)</f>
        <v>5. Interconnect &amp; Transmission</v>
      </c>
      <c r="R12" s="378" t="s">
        <v>430</v>
      </c>
      <c r="S12" s="378" t="s">
        <v>431</v>
      </c>
      <c r="T12" s="378"/>
      <c r="U12" s="379" t="str">
        <f ca="1">P12&amp;"_"&amp;O12&amp;"_"&amp;S12</f>
        <v>5_$E$12_Point of Interconnection</v>
      </c>
      <c r="V12" s="379" t="s">
        <v>392</v>
      </c>
      <c r="W12" s="379">
        <v>100</v>
      </c>
      <c r="X12" s="379"/>
      <c r="Y12" s="377" t="s">
        <v>86</v>
      </c>
      <c r="Z12" s="600" t="s">
        <v>86</v>
      </c>
      <c r="AA12" s="194"/>
      <c r="AB12" s="412" t="str">
        <f ca="1">"Requirement for "&amp;O12&amp;" based on "&amp;$O$5&amp;" answer of ""No"""</f>
        <v>Requirement for $E$12 based on $E$5 answer of "No"</v>
      </c>
      <c r="AC12" s="194"/>
      <c r="AD12" s="194"/>
      <c r="AE12" s="194"/>
      <c r="AF12" s="194"/>
      <c r="AG12" s="194"/>
      <c r="AH12" s="408"/>
      <c r="AI12" s="408"/>
      <c r="AJ12" s="194"/>
      <c r="AK12" s="194"/>
      <c r="AL12" s="194"/>
      <c r="AM12" s="194"/>
      <c r="AN12" s="194"/>
      <c r="AO12" s="194"/>
      <c r="AP12" s="194"/>
      <c r="AQ12" s="194"/>
      <c r="AR12" s="194"/>
      <c r="AS12" s="194"/>
      <c r="AT12" s="194"/>
      <c r="AU12" s="194"/>
      <c r="AV12" s="194"/>
      <c r="AW12" s="194"/>
      <c r="AX12" s="194"/>
      <c r="AY12" s="194"/>
      <c r="AZ12" s="194"/>
      <c r="BA12" s="194"/>
      <c r="BB12" s="194"/>
      <c r="BC12" s="194"/>
      <c r="BD12" s="836"/>
      <c r="BE12" s="194"/>
      <c r="BF12" s="194"/>
      <c r="BG12" s="194"/>
      <c r="BH12" s="194"/>
      <c r="BI12" s="194"/>
      <c r="BJ12" s="194"/>
      <c r="BK12" s="765"/>
    </row>
    <row r="13" spans="1:63" s="193" customFormat="1" ht="5.25" customHeight="1">
      <c r="A13" s="653"/>
      <c r="B13" s="654"/>
      <c r="C13" s="654"/>
      <c r="D13" s="654"/>
      <c r="E13" s="96"/>
      <c r="F13" s="96"/>
      <c r="G13" s="192"/>
      <c r="H13"/>
      <c r="I13"/>
      <c r="J13"/>
      <c r="K13"/>
      <c r="L13" t="s">
        <v>653</v>
      </c>
      <c r="M13"/>
      <c r="N13"/>
      <c r="O13" s="378"/>
      <c r="P13" s="378"/>
      <c r="Q13" s="378"/>
      <c r="R13" s="378"/>
      <c r="S13" s="378"/>
      <c r="T13" s="378"/>
      <c r="U13" s="379"/>
      <c r="V13" s="379"/>
      <c r="W13" s="379"/>
      <c r="X13" s="379"/>
      <c r="Y13" s="377"/>
      <c r="Z13" s="194"/>
      <c r="AA13" s="194"/>
      <c r="AB13" s="194"/>
      <c r="AC13" s="194"/>
      <c r="AD13" s="194"/>
      <c r="AE13" s="194"/>
      <c r="AF13" s="194"/>
      <c r="AG13" s="194"/>
      <c r="AH13" s="408"/>
      <c r="AI13" s="408"/>
      <c r="AJ13" s="194"/>
      <c r="AK13" s="194"/>
      <c r="AL13" s="194"/>
      <c r="AM13" s="194"/>
      <c r="AN13" s="194"/>
      <c r="AO13" s="194"/>
      <c r="AP13" s="194"/>
      <c r="AQ13" s="194"/>
      <c r="AR13" s="194"/>
      <c r="AS13" s="194"/>
      <c r="AT13" s="194"/>
      <c r="AU13" s="194"/>
      <c r="AV13" s="194"/>
      <c r="AW13" s="194"/>
      <c r="AX13" s="194"/>
      <c r="AY13" s="194"/>
      <c r="AZ13" s="194"/>
      <c r="BA13" s="194"/>
      <c r="BB13" s="194"/>
      <c r="BC13" s="194"/>
      <c r="BD13" s="836"/>
      <c r="BE13" s="194"/>
      <c r="BF13" s="194"/>
      <c r="BG13" s="194"/>
      <c r="BH13" s="194"/>
      <c r="BI13" s="194"/>
      <c r="BJ13" s="194"/>
      <c r="BK13" s="765"/>
    </row>
    <row r="14" spans="1:63" s="193" customFormat="1" ht="18" customHeight="1">
      <c r="A14" s="127" t="s">
        <v>163</v>
      </c>
      <c r="B14" s="654"/>
      <c r="C14" s="654"/>
      <c r="D14" s="654"/>
      <c r="E14" s="1309"/>
      <c r="F14" s="1310"/>
      <c r="G14" s="192"/>
      <c r="H14"/>
      <c r="I14"/>
      <c r="J14"/>
      <c r="K14"/>
      <c r="L14"/>
      <c r="M14" t="s">
        <v>654</v>
      </c>
      <c r="N14"/>
      <c r="O14" s="390" t="str">
        <f ca="1">CELL("address",E14)</f>
        <v>$E$14</v>
      </c>
      <c r="P14" s="390">
        <f>$P$5</f>
        <v>5</v>
      </c>
      <c r="Q14" s="390" t="str">
        <f ca="1">MID(CELL("filename",P14),FIND("]",CELL("filename",P14))+1,256)</f>
        <v>5. Interconnect &amp; Transmission</v>
      </c>
      <c r="R14" s="378" t="s">
        <v>430</v>
      </c>
      <c r="S14" s="378" t="s">
        <v>432</v>
      </c>
      <c r="T14" s="378"/>
      <c r="U14" s="379" t="str">
        <f ca="1">P14&amp;"_"&amp;O14&amp;"_"&amp;S14</f>
        <v>5_$E$14_Point of Receipt</v>
      </c>
      <c r="V14" s="379" t="s">
        <v>392</v>
      </c>
      <c r="W14" s="379">
        <v>100</v>
      </c>
      <c r="X14" s="379"/>
      <c r="Y14" s="377" t="s">
        <v>86</v>
      </c>
      <c r="Z14" s="600" t="s">
        <v>86</v>
      </c>
      <c r="AA14" s="194"/>
      <c r="AB14" s="194"/>
      <c r="AC14" s="194"/>
      <c r="AD14" s="194"/>
      <c r="AE14" s="194"/>
      <c r="AF14" s="194"/>
      <c r="AG14" s="194"/>
      <c r="AH14" s="408"/>
      <c r="AI14" s="408"/>
      <c r="AJ14" s="194"/>
      <c r="AK14" s="194"/>
      <c r="AL14" s="194"/>
      <c r="AM14" s="194"/>
      <c r="AN14" s="194"/>
      <c r="AO14" s="194"/>
      <c r="AP14" s="194"/>
      <c r="AQ14" s="194"/>
      <c r="AR14" s="194"/>
      <c r="AS14" s="194"/>
      <c r="AT14" s="194"/>
      <c r="AU14" s="194"/>
      <c r="AV14" s="194"/>
      <c r="AW14" s="194"/>
      <c r="AX14" s="194"/>
      <c r="AY14" s="194"/>
      <c r="AZ14" s="194"/>
      <c r="BA14" s="194"/>
      <c r="BB14" s="194"/>
      <c r="BC14" s="194"/>
      <c r="BD14" s="836"/>
      <c r="BE14" s="194"/>
      <c r="BF14" s="194"/>
      <c r="BG14" s="194"/>
      <c r="BH14" s="194"/>
      <c r="BI14" s="194"/>
      <c r="BJ14" s="194"/>
      <c r="BK14" s="765"/>
    </row>
    <row r="15" spans="1:63" s="193" customFormat="1" ht="5.25" customHeight="1">
      <c r="A15" s="653"/>
      <c r="B15" s="654"/>
      <c r="C15" s="654"/>
      <c r="D15" s="654"/>
      <c r="E15" s="96"/>
      <c r="F15" s="96"/>
      <c r="G15" s="192"/>
      <c r="H15"/>
      <c r="I15"/>
      <c r="J15"/>
      <c r="K15"/>
      <c r="L15" t="s">
        <v>653</v>
      </c>
      <c r="M15"/>
      <c r="N15"/>
      <c r="O15" s="378"/>
      <c r="P15" s="378"/>
      <c r="Q15" s="378"/>
      <c r="R15" s="378"/>
      <c r="S15" s="378"/>
      <c r="T15" s="378"/>
      <c r="U15" s="379"/>
      <c r="V15" s="379"/>
      <c r="W15" s="379"/>
      <c r="X15" s="379"/>
      <c r="Y15" s="377"/>
      <c r="Z15" s="194"/>
      <c r="AA15" s="194"/>
      <c r="AB15" s="194"/>
      <c r="AC15" s="194"/>
      <c r="AD15" s="194"/>
      <c r="AE15" s="194"/>
      <c r="AF15" s="194"/>
      <c r="AG15" s="194"/>
      <c r="AH15" s="408"/>
      <c r="AI15" s="408"/>
      <c r="AJ15" s="194"/>
      <c r="AK15" s="194"/>
      <c r="AL15" s="194"/>
      <c r="AM15" s="194"/>
      <c r="AN15" s="194"/>
      <c r="AO15" s="194"/>
      <c r="AP15" s="194"/>
      <c r="AQ15" s="194"/>
      <c r="AR15" s="194"/>
      <c r="AS15" s="194"/>
      <c r="AT15" s="194"/>
      <c r="AU15" s="194"/>
      <c r="AV15" s="194"/>
      <c r="AW15" s="194"/>
      <c r="AX15" s="194"/>
      <c r="AY15" s="194"/>
      <c r="AZ15" s="194"/>
      <c r="BA15" s="194"/>
      <c r="BB15" s="194"/>
      <c r="BC15" s="194"/>
      <c r="BD15" s="836"/>
      <c r="BE15" s="194"/>
      <c r="BF15" s="194"/>
      <c r="BG15" s="194"/>
      <c r="BH15" s="194"/>
      <c r="BI15" s="194"/>
      <c r="BJ15" s="194"/>
      <c r="BK15" s="765"/>
    </row>
    <row r="16" spans="1:63" s="193" customFormat="1" ht="18" customHeight="1">
      <c r="A16" s="127" t="s">
        <v>242</v>
      </c>
      <c r="B16" s="654"/>
      <c r="C16" s="654"/>
      <c r="D16" s="654"/>
      <c r="E16" s="1309"/>
      <c r="F16" s="1310"/>
      <c r="G16" s="192"/>
      <c r="H16"/>
      <c r="I16"/>
      <c r="J16"/>
      <c r="K16"/>
      <c r="L16"/>
      <c r="M16" t="s">
        <v>654</v>
      </c>
      <c r="N16"/>
      <c r="O16" s="390" t="str">
        <f ca="1">CELL("address",E16)</f>
        <v>$E$16</v>
      </c>
      <c r="P16" s="390">
        <f>$P$5</f>
        <v>5</v>
      </c>
      <c r="Q16" s="390" t="str">
        <f ca="1">MID(CELL("filename",P16),FIND("]",CELL("filename",P16))+1,256)</f>
        <v>5. Interconnect &amp; Transmission</v>
      </c>
      <c r="R16" s="378" t="s">
        <v>430</v>
      </c>
      <c r="S16" s="378" t="s">
        <v>235</v>
      </c>
      <c r="T16" s="378"/>
      <c r="U16" s="379" t="str">
        <f ca="1">P16&amp;"_"&amp;O16&amp;"_"&amp;S16</f>
        <v>5_$E$16_Point of Delivery</v>
      </c>
      <c r="V16" s="379" t="s">
        <v>401</v>
      </c>
      <c r="W16" s="379"/>
      <c r="X16" s="381" t="str">
        <f>CONCATENATE(AH16,",",AI16,",",AJ16,",",AK16,",",AL16,",",AM16,",",AN16)</f>
        <v>PSEI.System,BPAT.PSEI,MIDCREMOTE,COB/MALIN,JOHNDAY,PAUL,CENTRAL FERRY</v>
      </c>
      <c r="Y16" s="377" t="s">
        <v>86</v>
      </c>
      <c r="Z16" s="600" t="s">
        <v>86</v>
      </c>
      <c r="AA16" s="194"/>
      <c r="AB16" s="412" t="str">
        <f ca="1">"Requirement for "&amp;O16&amp;" based on "&amp;$O$5&amp;" answer of ""No"""</f>
        <v>Requirement for $E$16 based on $E$5 answer of "No"</v>
      </c>
      <c r="AC16" s="194"/>
      <c r="AD16" s="194"/>
      <c r="AE16" s="194"/>
      <c r="AF16" s="194"/>
      <c r="AG16" s="194"/>
      <c r="AH16" s="408" t="s">
        <v>1620</v>
      </c>
      <c r="AI16" s="408" t="s">
        <v>940</v>
      </c>
      <c r="AJ16" s="194" t="s">
        <v>941</v>
      </c>
      <c r="AK16" s="194" t="s">
        <v>942</v>
      </c>
      <c r="AL16" s="194" t="s">
        <v>943</v>
      </c>
      <c r="AM16" s="194" t="s">
        <v>944</v>
      </c>
      <c r="AN16" s="194" t="s">
        <v>945</v>
      </c>
      <c r="AO16" s="194"/>
      <c r="AP16" s="194"/>
      <c r="AQ16" s="194"/>
      <c r="AR16" s="194"/>
      <c r="AS16" s="194"/>
      <c r="AT16" s="194"/>
      <c r="AU16" s="194"/>
      <c r="AV16" s="194"/>
      <c r="AW16" s="194"/>
      <c r="AX16" s="194"/>
      <c r="AY16" s="194"/>
      <c r="AZ16" s="194"/>
      <c r="BA16" s="194"/>
      <c r="BB16" s="194"/>
      <c r="BC16" s="194"/>
      <c r="BD16" s="836"/>
      <c r="BE16" s="194"/>
      <c r="BF16" s="194"/>
      <c r="BG16" s="194"/>
      <c r="BH16" s="194"/>
      <c r="BI16" s="194"/>
      <c r="BJ16" s="194"/>
      <c r="BK16" s="765"/>
    </row>
    <row r="17" spans="1:63" s="180" customFormat="1" ht="5.25" customHeight="1" thickBot="1">
      <c r="A17" s="653"/>
      <c r="B17" s="72"/>
      <c r="C17" s="72"/>
      <c r="D17" s="72"/>
      <c r="E17" s="288"/>
      <c r="F17" s="96"/>
      <c r="G17" s="88"/>
      <c r="H17"/>
      <c r="I17"/>
      <c r="J17"/>
      <c r="K17"/>
      <c r="L17" t="s">
        <v>653</v>
      </c>
      <c r="M17"/>
      <c r="N17"/>
      <c r="O17" s="378"/>
      <c r="P17" s="378"/>
      <c r="Q17" s="378"/>
      <c r="R17" s="378"/>
      <c r="S17" s="378"/>
      <c r="T17" s="378"/>
      <c r="U17" s="379"/>
      <c r="V17" s="379"/>
      <c r="W17" s="379"/>
      <c r="X17" s="379"/>
      <c r="Y17" s="377"/>
      <c r="Z17" s="173"/>
      <c r="AA17" s="173"/>
      <c r="AB17" s="173"/>
      <c r="AC17" s="173"/>
      <c r="AD17" s="173"/>
      <c r="AE17" s="173"/>
      <c r="AF17" s="173"/>
      <c r="AG17" s="173"/>
      <c r="AH17" s="410"/>
      <c r="AI17" s="410"/>
      <c r="AJ17" s="410"/>
      <c r="AK17" s="410"/>
      <c r="AL17" s="410"/>
      <c r="AM17" s="173"/>
      <c r="AN17" s="173"/>
      <c r="AO17" s="173"/>
      <c r="AP17" s="173"/>
      <c r="AQ17" s="173"/>
      <c r="AR17" s="173"/>
      <c r="AS17" s="173"/>
      <c r="AT17" s="173"/>
      <c r="AU17" s="173"/>
      <c r="AV17" s="173"/>
      <c r="AW17" s="173"/>
      <c r="AX17" s="173"/>
      <c r="AY17" s="173"/>
      <c r="AZ17" s="173"/>
      <c r="BA17" s="173"/>
      <c r="BB17" s="173"/>
      <c r="BC17" s="173"/>
      <c r="BD17" s="398"/>
      <c r="BE17" s="173"/>
      <c r="BF17" s="173"/>
      <c r="BG17" s="173"/>
      <c r="BH17" s="173"/>
      <c r="BI17" s="173"/>
      <c r="BJ17" s="173"/>
      <c r="BK17" s="762"/>
    </row>
    <row r="18" spans="1:63" ht="15.75" thickBot="1">
      <c r="A18" s="660" t="s">
        <v>25</v>
      </c>
      <c r="B18" s="91"/>
      <c r="C18" s="91"/>
      <c r="D18" s="91"/>
      <c r="E18" s="91"/>
      <c r="F18" s="92"/>
      <c r="G18" s="93"/>
      <c r="M18" t="s">
        <v>654</v>
      </c>
    </row>
    <row r="19" spans="1:63" s="180" customFormat="1" ht="5.25" customHeight="1">
      <c r="A19" s="653"/>
      <c r="B19" s="72"/>
      <c r="C19" s="72"/>
      <c r="D19" s="72"/>
      <c r="E19" s="72"/>
      <c r="F19" s="654"/>
      <c r="G19" s="88"/>
      <c r="H19"/>
      <c r="I19"/>
      <c r="J19"/>
      <c r="K19"/>
      <c r="L19" t="s">
        <v>653</v>
      </c>
      <c r="M19"/>
      <c r="N19"/>
      <c r="O19" s="378"/>
      <c r="P19" s="378"/>
      <c r="Q19" s="378"/>
      <c r="R19" s="378"/>
      <c r="S19" s="378"/>
      <c r="T19" s="378"/>
      <c r="U19" s="379"/>
      <c r="V19" s="379"/>
      <c r="W19" s="379"/>
      <c r="X19" s="379"/>
      <c r="Y19" s="377"/>
      <c r="Z19" s="173"/>
      <c r="AA19" s="173"/>
      <c r="AB19" s="173"/>
      <c r="AC19" s="173"/>
      <c r="AD19" s="173"/>
      <c r="AE19" s="173"/>
      <c r="AF19" s="173"/>
      <c r="AG19" s="173"/>
      <c r="AH19" s="410"/>
      <c r="AI19" s="410"/>
      <c r="AJ19" s="410"/>
      <c r="AK19" s="410"/>
      <c r="AL19" s="410"/>
      <c r="AM19" s="173"/>
      <c r="AN19" s="173"/>
      <c r="AO19" s="173"/>
      <c r="AP19" s="173"/>
      <c r="AQ19" s="173"/>
      <c r="AR19" s="173"/>
      <c r="AS19" s="173"/>
      <c r="AT19" s="173"/>
      <c r="AU19" s="173"/>
      <c r="AV19" s="173"/>
      <c r="AW19" s="173"/>
      <c r="AX19" s="173"/>
      <c r="AY19" s="173"/>
      <c r="AZ19" s="173"/>
      <c r="BA19" s="173"/>
      <c r="BB19" s="173"/>
      <c r="BC19" s="173"/>
      <c r="BD19" s="398"/>
      <c r="BE19" s="173"/>
      <c r="BF19" s="173"/>
      <c r="BG19" s="173"/>
      <c r="BH19" s="173"/>
      <c r="BI19" s="173"/>
      <c r="BJ19" s="173"/>
      <c r="BK19" s="762"/>
    </row>
    <row r="20" spans="1:63" s="191" customFormat="1" ht="18" customHeight="1">
      <c r="A20" s="653" t="s">
        <v>198</v>
      </c>
      <c r="B20" s="668"/>
      <c r="C20" s="668"/>
      <c r="D20" s="668"/>
      <c r="E20" s="1309"/>
      <c r="F20" s="1310"/>
      <c r="G20" s="88"/>
      <c r="H20"/>
      <c r="I20"/>
      <c r="J20"/>
      <c r="K20"/>
      <c r="L20"/>
      <c r="M20" t="s">
        <v>654</v>
      </c>
      <c r="N20"/>
      <c r="O20" s="390" t="str">
        <f ca="1">CELL("address",E20)</f>
        <v>$E$20</v>
      </c>
      <c r="P20" s="390">
        <f>$P$5</f>
        <v>5</v>
      </c>
      <c r="Q20" s="390" t="str">
        <f ca="1">MID(CELL("filename",P20),FIND("]",CELL("filename",P20))+1,256)</f>
        <v>5. Interconnect &amp; Transmission</v>
      </c>
      <c r="R20" s="378" t="s">
        <v>25</v>
      </c>
      <c r="S20" s="378" t="s">
        <v>236</v>
      </c>
      <c r="T20" s="378"/>
      <c r="U20" s="379" t="str">
        <f ca="1">P20&amp;"_"&amp;O20&amp;"_"&amp;S20</f>
        <v>5_$E$20_Interconnection Provider</v>
      </c>
      <c r="V20" s="379" t="s">
        <v>392</v>
      </c>
      <c r="W20" s="379">
        <v>100</v>
      </c>
      <c r="X20" s="379"/>
      <c r="Y20" s="600" t="s">
        <v>86</v>
      </c>
      <c r="Z20" s="600" t="s">
        <v>86</v>
      </c>
      <c r="AA20" s="408"/>
      <c r="AB20" s="412" t="str">
        <f ca="1">"Requirement for "&amp;O20&amp;" based on "&amp;$O$5&amp;" answer of ""No"""</f>
        <v>Requirement for $E$20 based on $E$5 answer of "No"</v>
      </c>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837"/>
      <c r="BE20" s="408"/>
      <c r="BF20" s="408"/>
      <c r="BG20" s="408"/>
      <c r="BH20" s="408"/>
      <c r="BI20" s="408"/>
      <c r="BJ20" s="408"/>
      <c r="BK20" s="766"/>
    </row>
    <row r="21" spans="1:63" s="191" customFormat="1" ht="5.25" customHeight="1">
      <c r="A21" s="653"/>
      <c r="B21" s="668"/>
      <c r="C21" s="668"/>
      <c r="D21" s="668"/>
      <c r="E21" s="96"/>
      <c r="F21" s="96"/>
      <c r="G21" s="88"/>
      <c r="H21"/>
      <c r="I21"/>
      <c r="J21"/>
      <c r="K21"/>
      <c r="L21" t="s">
        <v>653</v>
      </c>
      <c r="M21"/>
      <c r="N21"/>
      <c r="O21" s="378"/>
      <c r="P21" s="378"/>
      <c r="Q21" s="378"/>
      <c r="R21" s="378"/>
      <c r="S21" s="378"/>
      <c r="T21" s="378"/>
      <c r="U21" s="379"/>
      <c r="V21" s="379"/>
      <c r="W21" s="379"/>
      <c r="X21" s="379"/>
      <c r="Y21" s="377"/>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837"/>
      <c r="BE21" s="408"/>
      <c r="BF21" s="408"/>
      <c r="BG21" s="408"/>
      <c r="BH21" s="408"/>
      <c r="BI21" s="408"/>
      <c r="BJ21" s="408"/>
      <c r="BK21" s="766"/>
    </row>
    <row r="22" spans="1:63" s="191" customFormat="1" ht="18" customHeight="1">
      <c r="A22" s="653" t="s">
        <v>248</v>
      </c>
      <c r="B22" s="668"/>
      <c r="C22" s="668"/>
      <c r="D22" s="668"/>
      <c r="E22" s="1120"/>
      <c r="F22" s="1121"/>
      <c r="G22" s="88"/>
      <c r="H22"/>
      <c r="I22"/>
      <c r="J22"/>
      <c r="K22"/>
      <c r="L22"/>
      <c r="M22" t="s">
        <v>654</v>
      </c>
      <c r="N22"/>
      <c r="O22" s="390" t="str">
        <f ca="1">CELL("address",E22)</f>
        <v>$E$22</v>
      </c>
      <c r="P22" s="390">
        <f>$P$5</f>
        <v>5</v>
      </c>
      <c r="Q22" s="390" t="str">
        <f ca="1">MID(CELL("filename",P22),FIND("]",CELL("filename",P22))+1,256)</f>
        <v>5. Interconnect &amp; Transmission</v>
      </c>
      <c r="R22" s="378" t="s">
        <v>25</v>
      </c>
      <c r="S22" s="378" t="s">
        <v>433</v>
      </c>
      <c r="T22" s="378"/>
      <c r="U22" s="379" t="str">
        <f ca="1">P22&amp;"_"&amp;O22&amp;"_"&amp;S22</f>
        <v>5_$E$22_Type of Interconnection Request</v>
      </c>
      <c r="V22" s="379" t="s">
        <v>401</v>
      </c>
      <c r="W22" s="379"/>
      <c r="X22" s="381" t="str">
        <f>CONCATENATE(AH22,",",AI22,",",AJ22,",",AK22)</f>
        <v>Energy Resource Interconnection Service (ERIS),Network Resource Interconnection Service (NRIS),Both ERIS and NRIS,N/A - Offer is not unit contingent</v>
      </c>
      <c r="Y22" s="600" t="s">
        <v>86</v>
      </c>
      <c r="Z22" s="600" t="s">
        <v>86</v>
      </c>
      <c r="AA22" s="408"/>
      <c r="AB22" s="412" t="str">
        <f ca="1">"Requirement for "&amp;O22&amp;" based on "&amp;$O$5&amp;" answer of ""No"""</f>
        <v>Requirement for $E$22 based on $E$5 answer of "No"</v>
      </c>
      <c r="AC22" s="408"/>
      <c r="AD22" s="408"/>
      <c r="AE22" s="408"/>
      <c r="AF22"/>
      <c r="AG22"/>
      <c r="AH22" s="557" t="s">
        <v>249</v>
      </c>
      <c r="AI22" s="408" t="s">
        <v>250</v>
      </c>
      <c r="AJ22" s="408" t="s">
        <v>252</v>
      </c>
      <c r="AK22" s="408" t="s">
        <v>251</v>
      </c>
      <c r="AL22" s="408"/>
      <c r="AM22" s="408"/>
      <c r="AN22" s="408"/>
      <c r="AO22" s="408"/>
      <c r="AP22" s="408"/>
      <c r="AQ22" s="408"/>
      <c r="AR22" s="408"/>
      <c r="AS22" s="408"/>
      <c r="AT22" s="408"/>
      <c r="AU22" s="408"/>
      <c r="AV22" s="408"/>
      <c r="AW22" s="408"/>
      <c r="AX22" s="408"/>
      <c r="AY22" s="408"/>
      <c r="AZ22" s="408"/>
      <c r="BA22" s="408"/>
      <c r="BB22" s="408"/>
      <c r="BC22" s="408"/>
      <c r="BD22" s="837"/>
      <c r="BE22" s="408"/>
      <c r="BF22" s="408"/>
      <c r="BG22" s="408"/>
      <c r="BH22" s="408"/>
      <c r="BI22" s="408"/>
      <c r="BJ22" s="408"/>
      <c r="BK22" s="766"/>
    </row>
    <row r="23" spans="1:63" s="191" customFormat="1" ht="5.25" customHeight="1">
      <c r="A23" s="653"/>
      <c r="B23" s="668"/>
      <c r="C23" s="668"/>
      <c r="D23" s="668"/>
      <c r="E23" s="96"/>
      <c r="F23" s="96"/>
      <c r="G23" s="88"/>
      <c r="H23"/>
      <c r="I23"/>
      <c r="J23"/>
      <c r="K23"/>
      <c r="L23" t="s">
        <v>653</v>
      </c>
      <c r="M23"/>
      <c r="N23"/>
      <c r="O23" s="378"/>
      <c r="P23" s="378"/>
      <c r="Q23" s="378"/>
      <c r="R23" s="378"/>
      <c r="S23" s="378"/>
      <c r="T23" s="378"/>
      <c r="U23" s="379"/>
      <c r="V23" s="379"/>
      <c r="W23" s="379"/>
      <c r="X23" s="379"/>
      <c r="Y23" s="377"/>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837"/>
      <c r="BE23" s="408"/>
      <c r="BF23" s="408"/>
      <c r="BG23" s="408"/>
      <c r="BH23" s="408"/>
      <c r="BI23" s="408"/>
      <c r="BJ23" s="408"/>
      <c r="BK23" s="766"/>
    </row>
    <row r="24" spans="1:63" s="191" customFormat="1" ht="18" customHeight="1">
      <c r="A24" s="653" t="s">
        <v>182</v>
      </c>
      <c r="B24" s="668"/>
      <c r="C24" s="668"/>
      <c r="D24" s="668"/>
      <c r="E24" s="1120"/>
      <c r="F24" s="1121"/>
      <c r="G24" s="88"/>
      <c r="H24"/>
      <c r="I24"/>
      <c r="J24"/>
      <c r="K24"/>
      <c r="L24"/>
      <c r="M24" t="s">
        <v>654</v>
      </c>
      <c r="N24"/>
      <c r="O24" s="390" t="str">
        <f ca="1">CELL("address",E24)</f>
        <v>$E$24</v>
      </c>
      <c r="P24" s="390">
        <f>$P$5</f>
        <v>5</v>
      </c>
      <c r="Q24" s="390" t="str">
        <f ca="1">MID(CELL("filename",P24),FIND("]",CELL("filename",P24))+1,256)</f>
        <v>5. Interconnect &amp; Transmission</v>
      </c>
      <c r="R24" s="378" t="s">
        <v>25</v>
      </c>
      <c r="S24" s="378" t="s">
        <v>434</v>
      </c>
      <c r="T24" s="378"/>
      <c r="U24" s="379" t="str">
        <f ca="1">P24&amp;"_"&amp;O24&amp;"_"&amp;S24</f>
        <v>5_$E$24_Interconnection Secured</v>
      </c>
      <c r="V24" s="379" t="s">
        <v>401</v>
      </c>
      <c r="W24" s="379"/>
      <c r="X24" s="381" t="str">
        <f>CONCATENATE(AH24,",",AI24)</f>
        <v>Yes,No</v>
      </c>
      <c r="Y24" s="600" t="s">
        <v>86</v>
      </c>
      <c r="Z24" s="600" t="s">
        <v>86</v>
      </c>
      <c r="AA24" s="408"/>
      <c r="AB24" s="412" t="str">
        <f ca="1">"Requirement for "&amp;O24&amp;" based on "&amp;$O$5&amp;" answer of ""No"""</f>
        <v>Requirement for $E$24 based on $E$5 answer of "No"</v>
      </c>
      <c r="AC24" s="408"/>
      <c r="AD24" s="408"/>
      <c r="AE24" s="408"/>
      <c r="AF24" s="408"/>
      <c r="AG24" s="408"/>
      <c r="AH24" s="408" t="s">
        <v>82</v>
      </c>
      <c r="AI24" s="410" t="s">
        <v>86</v>
      </c>
      <c r="AJ24" s="408"/>
      <c r="AK24" s="408"/>
      <c r="AL24" s="408"/>
      <c r="AM24" s="408"/>
      <c r="AN24" s="408"/>
      <c r="AO24" s="408"/>
      <c r="AP24" s="408"/>
      <c r="AQ24" s="408"/>
      <c r="AR24" s="408"/>
      <c r="AS24" s="408"/>
      <c r="AT24" s="408"/>
      <c r="AU24" s="408"/>
      <c r="AV24" s="408"/>
      <c r="AW24" s="408"/>
      <c r="AX24" s="408"/>
      <c r="AY24" s="408"/>
      <c r="AZ24" s="408"/>
      <c r="BA24" s="408"/>
      <c r="BB24" s="408"/>
      <c r="BC24" s="408"/>
      <c r="BD24" s="837"/>
      <c r="BE24" s="408"/>
      <c r="BF24" s="408"/>
      <c r="BG24" s="408"/>
      <c r="BH24" s="408"/>
      <c r="BI24" s="408"/>
      <c r="BJ24" s="408"/>
      <c r="BK24" s="766"/>
    </row>
    <row r="25" spans="1:63" s="191" customFormat="1" ht="5.25" customHeight="1">
      <c r="A25" s="653"/>
      <c r="B25" s="668"/>
      <c r="C25" s="668"/>
      <c r="D25" s="668"/>
      <c r="E25" s="96"/>
      <c r="F25" s="96"/>
      <c r="G25" s="88"/>
      <c r="H25"/>
      <c r="I25"/>
      <c r="J25"/>
      <c r="K25"/>
      <c r="L25" t="s">
        <v>653</v>
      </c>
      <c r="M25"/>
      <c r="N25"/>
      <c r="O25" s="378"/>
      <c r="P25" s="378"/>
      <c r="Q25" s="378"/>
      <c r="R25" s="378"/>
      <c r="S25" s="378"/>
      <c r="T25" s="378"/>
      <c r="U25" s="379"/>
      <c r="V25" s="379"/>
      <c r="W25" s="379"/>
      <c r="X25" s="379"/>
      <c r="Y25" s="377"/>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837"/>
      <c r="BE25" s="408"/>
      <c r="BF25" s="408"/>
      <c r="BG25" s="408"/>
      <c r="BH25" s="408"/>
      <c r="BI25" s="408"/>
      <c r="BJ25" s="408"/>
      <c r="BK25" s="766"/>
    </row>
    <row r="26" spans="1:63" s="191" customFormat="1" ht="18" customHeight="1">
      <c r="A26" s="653" t="s">
        <v>183</v>
      </c>
      <c r="B26" s="668"/>
      <c r="C26" s="668"/>
      <c r="D26" s="668"/>
      <c r="E26" s="1120"/>
      <c r="F26" s="1121"/>
      <c r="G26" s="88"/>
      <c r="H26"/>
      <c r="I26"/>
      <c r="J26"/>
      <c r="K26"/>
      <c r="L26"/>
      <c r="M26" t="s">
        <v>654</v>
      </c>
      <c r="N26"/>
      <c r="O26" s="390" t="str">
        <f ca="1">CELL("address",E26)</f>
        <v>$E$26</v>
      </c>
      <c r="P26" s="390">
        <f>$P$5</f>
        <v>5</v>
      </c>
      <c r="Q26" s="390" t="str">
        <f ca="1">MID(CELL("filename",P26),FIND("]",CELL("filename",P26))+1,256)</f>
        <v>5. Interconnect &amp; Transmission</v>
      </c>
      <c r="R26" s="378" t="s">
        <v>25</v>
      </c>
      <c r="S26" s="378" t="s">
        <v>435</v>
      </c>
      <c r="T26" s="378"/>
      <c r="U26" s="379" t="str">
        <f ca="1">P26&amp;"_"&amp;O26&amp;"_"&amp;S26</f>
        <v>5_$E$26_Interconnection Requested</v>
      </c>
      <c r="V26" s="379" t="s">
        <v>401</v>
      </c>
      <c r="W26" s="379"/>
      <c r="X26" s="381" t="str">
        <f>CONCATENATE(AH26,",",AI26)</f>
        <v>Yes,No</v>
      </c>
      <c r="Y26" s="600" t="s">
        <v>86</v>
      </c>
      <c r="Z26" s="600" t="s">
        <v>86</v>
      </c>
      <c r="AA26" s="408"/>
      <c r="AB26" s="412" t="str">
        <f ca="1">"Requirement for "&amp;O26&amp;" based on "&amp;$O$5&amp;" answer of ""No"""</f>
        <v>Requirement for $E$26 based on $E$5 answer of "No"</v>
      </c>
      <c r="AC26" s="408"/>
      <c r="AD26" s="379"/>
      <c r="AE26" s="408"/>
      <c r="AF26" s="408"/>
      <c r="AG26" s="408"/>
      <c r="AH26" s="408" t="s">
        <v>82</v>
      </c>
      <c r="AI26" s="410" t="s">
        <v>86</v>
      </c>
      <c r="AJ26" s="408"/>
      <c r="AK26" s="408"/>
      <c r="AL26" s="408"/>
      <c r="AM26" s="408"/>
      <c r="AN26" s="408"/>
      <c r="AO26" s="408"/>
      <c r="AP26" s="408"/>
      <c r="AQ26" s="408"/>
      <c r="AR26" s="408"/>
      <c r="AS26" s="408"/>
      <c r="AT26" s="408"/>
      <c r="AU26" s="408"/>
      <c r="AV26" s="408"/>
      <c r="AW26" s="408"/>
      <c r="AX26" s="408"/>
      <c r="AY26" s="408"/>
      <c r="AZ26" s="408"/>
      <c r="BA26" s="408"/>
      <c r="BB26" s="408"/>
      <c r="BC26" s="408"/>
      <c r="BD26" s="837"/>
      <c r="BE26" s="408"/>
      <c r="BF26" s="408"/>
      <c r="BG26" s="408"/>
      <c r="BH26" s="408"/>
      <c r="BI26" s="408"/>
      <c r="BJ26" s="408"/>
      <c r="BK26" s="766"/>
    </row>
    <row r="27" spans="1:63" s="191" customFormat="1" ht="5.25" customHeight="1">
      <c r="A27" s="64"/>
      <c r="B27" s="668"/>
      <c r="C27" s="668"/>
      <c r="D27" s="668"/>
      <c r="E27" s="96"/>
      <c r="F27" s="96"/>
      <c r="G27" s="88"/>
      <c r="H27"/>
      <c r="I27"/>
      <c r="J27"/>
      <c r="K27"/>
      <c r="L27" t="s">
        <v>653</v>
      </c>
      <c r="M27"/>
      <c r="N27"/>
      <c r="O27" s="378"/>
      <c r="P27" s="378"/>
      <c r="Q27" s="378"/>
      <c r="R27" s="378"/>
      <c r="S27" s="378"/>
      <c r="T27" s="378"/>
      <c r="U27" s="379"/>
      <c r="V27" s="379"/>
      <c r="W27" s="379"/>
      <c r="X27" s="379"/>
      <c r="Y27" s="377"/>
      <c r="Z27" s="408"/>
      <c r="AA27" s="408"/>
      <c r="AB27" s="408"/>
      <c r="AC27" s="408"/>
      <c r="AD27" s="408"/>
      <c r="AE27" s="408"/>
      <c r="AF27" s="408"/>
      <c r="AG27" s="408"/>
      <c r="AH27" s="555"/>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837"/>
      <c r="BE27" s="408"/>
      <c r="BF27" s="408"/>
      <c r="BG27" s="408"/>
      <c r="BH27" s="408"/>
      <c r="BI27" s="408"/>
      <c r="BJ27" s="408"/>
      <c r="BK27" s="766"/>
    </row>
    <row r="28" spans="1:63" s="191" customFormat="1" ht="18" customHeight="1">
      <c r="A28" s="364" t="s">
        <v>165</v>
      </c>
      <c r="B28" s="668"/>
      <c r="C28" s="668"/>
      <c r="D28" s="668"/>
      <c r="E28" s="1309"/>
      <c r="F28" s="1310"/>
      <c r="G28" s="88"/>
      <c r="H28"/>
      <c r="I28"/>
      <c r="J28"/>
      <c r="K28"/>
      <c r="L28"/>
      <c r="M28" t="s">
        <v>654</v>
      </c>
      <c r="N28"/>
      <c r="O28" s="390" t="str">
        <f ca="1">CELL("address",E28)</f>
        <v>$E$28</v>
      </c>
      <c r="P28" s="390">
        <f>$P$5</f>
        <v>5</v>
      </c>
      <c r="Q28" s="390" t="str">
        <f ca="1">MID(CELL("filename",P28),FIND("]",CELL("filename",P28))+1,256)</f>
        <v>5. Interconnect &amp; Transmission</v>
      </c>
      <c r="R28" s="378" t="s">
        <v>25</v>
      </c>
      <c r="S28" s="378" t="s">
        <v>436</v>
      </c>
      <c r="T28" s="378"/>
      <c r="U28" s="379" t="str">
        <f ca="1">P28&amp;"_"&amp;O28&amp;"_"&amp;S28</f>
        <v>5_$E$28_LGIA queue number</v>
      </c>
      <c r="V28" s="379" t="s">
        <v>392</v>
      </c>
      <c r="W28" s="379">
        <v>100</v>
      </c>
      <c r="X28" s="379"/>
      <c r="Y28" s="377" t="s">
        <v>86</v>
      </c>
      <c r="Z28" s="600" t="s">
        <v>86</v>
      </c>
      <c r="AA28" s="408"/>
      <c r="AB28" s="412" t="str">
        <f ca="1">"Requirement for "&amp;O28&amp;" based on "&amp;O26&amp;" answer of ""Yes"""</f>
        <v>Requirement for $E$28 based on $E$26 answer of "Yes"</v>
      </c>
      <c r="AC28" s="379"/>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837"/>
      <c r="BE28" s="408"/>
      <c r="BF28" s="408"/>
      <c r="BG28" s="408"/>
      <c r="BH28" s="408"/>
      <c r="BI28" s="408"/>
      <c r="BJ28" s="408"/>
      <c r="BK28" s="766"/>
    </row>
    <row r="29" spans="1:63" s="191" customFormat="1" ht="5.25" customHeight="1">
      <c r="A29" s="364"/>
      <c r="B29" s="668"/>
      <c r="C29" s="668"/>
      <c r="D29" s="668"/>
      <c r="E29" s="96"/>
      <c r="F29" s="96"/>
      <c r="G29" s="88"/>
      <c r="H29"/>
      <c r="I29"/>
      <c r="J29"/>
      <c r="K29"/>
      <c r="L29" t="s">
        <v>653</v>
      </c>
      <c r="M29"/>
      <c r="N29"/>
      <c r="O29" s="378"/>
      <c r="P29" s="378"/>
      <c r="Q29" s="378"/>
      <c r="R29" s="378"/>
      <c r="S29" s="378"/>
      <c r="T29" s="378"/>
      <c r="U29" s="379"/>
      <c r="V29" s="379"/>
      <c r="W29" s="379"/>
      <c r="X29" s="379"/>
      <c r="Y29" s="377"/>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837"/>
      <c r="BE29" s="408"/>
      <c r="BF29" s="408"/>
      <c r="BG29" s="408"/>
      <c r="BH29" s="408"/>
      <c r="BI29" s="408"/>
      <c r="BJ29" s="408"/>
      <c r="BK29" s="766"/>
    </row>
    <row r="30" spans="1:63" s="191" customFormat="1" ht="18" customHeight="1">
      <c r="A30" s="653" t="s">
        <v>166</v>
      </c>
      <c r="B30" s="668"/>
      <c r="C30" s="668"/>
      <c r="D30" s="668"/>
      <c r="E30" s="1316"/>
      <c r="F30" s="1317"/>
      <c r="G30" s="88"/>
      <c r="H30"/>
      <c r="I30"/>
      <c r="J30"/>
      <c r="K30"/>
      <c r="L30"/>
      <c r="M30" t="s">
        <v>654</v>
      </c>
      <c r="N30"/>
      <c r="O30" s="390" t="str">
        <f ca="1">CELL("address",E30)</f>
        <v>$E$30</v>
      </c>
      <c r="P30" s="390">
        <f>$P$5</f>
        <v>5</v>
      </c>
      <c r="Q30" s="390" t="str">
        <f ca="1">MID(CELL("filename",P30),FIND("]",CELL("filename",P30))+1,256)</f>
        <v>5. Interconnect &amp; Transmission</v>
      </c>
      <c r="R30" s="378" t="s">
        <v>25</v>
      </c>
      <c r="S30" s="378" t="s">
        <v>437</v>
      </c>
      <c r="T30" s="378"/>
      <c r="U30" s="379" t="str">
        <f ca="1">P30&amp;"_"&amp;O30&amp;"_"&amp;S30</f>
        <v>5_$E$30_LGIA signing date (expected)</v>
      </c>
      <c r="V30" s="379" t="s">
        <v>408</v>
      </c>
      <c r="W30" s="379"/>
      <c r="X30" s="379"/>
      <c r="Y30" s="377" t="s">
        <v>86</v>
      </c>
      <c r="Z30" s="600" t="s">
        <v>86</v>
      </c>
      <c r="AA30" s="408"/>
      <c r="AB30" s="412" t="str">
        <f ca="1">"Requirement for "&amp;O30&amp;" based on "&amp;$O$5&amp;" answer of ""No"""</f>
        <v>Requirement for $E$30 based on $E$5 answer of "No"</v>
      </c>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837"/>
      <c r="BE30" s="408"/>
      <c r="BF30" s="408"/>
      <c r="BG30" s="408"/>
      <c r="BH30" s="408"/>
      <c r="BI30" s="408"/>
      <c r="BJ30" s="408"/>
      <c r="BK30" s="766"/>
    </row>
    <row r="31" spans="1:63" s="191" customFormat="1" ht="5.25" customHeight="1">
      <c r="A31" s="364"/>
      <c r="B31" s="668"/>
      <c r="C31" s="668"/>
      <c r="D31" s="668"/>
      <c r="E31" s="96"/>
      <c r="F31" s="96"/>
      <c r="G31" s="88"/>
      <c r="H31"/>
      <c r="I31"/>
      <c r="J31"/>
      <c r="K31"/>
      <c r="L31" t="s">
        <v>653</v>
      </c>
      <c r="M31"/>
      <c r="N31"/>
      <c r="O31" s="378"/>
      <c r="P31" s="378"/>
      <c r="Q31" s="378"/>
      <c r="R31" s="378"/>
      <c r="S31" s="378"/>
      <c r="T31" s="378"/>
      <c r="U31" s="379"/>
      <c r="V31" s="379"/>
      <c r="W31" s="379"/>
      <c r="X31" s="379"/>
      <c r="Y31" s="377"/>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837"/>
      <c r="BE31" s="408"/>
      <c r="BF31" s="408"/>
      <c r="BG31" s="408"/>
      <c r="BH31" s="408"/>
      <c r="BI31" s="408"/>
      <c r="BJ31" s="408"/>
      <c r="BK31" s="766"/>
    </row>
    <row r="32" spans="1:63" s="180" customFormat="1" ht="72" customHeight="1">
      <c r="A32" s="189" t="s">
        <v>254</v>
      </c>
      <c r="B32" s="654"/>
      <c r="C32" s="654"/>
      <c r="D32" s="654"/>
      <c r="E32" s="1308"/>
      <c r="F32" s="1119"/>
      <c r="G32" s="88"/>
      <c r="H32"/>
      <c r="I32"/>
      <c r="J32"/>
      <c r="K32"/>
      <c r="L32"/>
      <c r="M32" t="s">
        <v>654</v>
      </c>
      <c r="N32"/>
      <c r="O32" s="390" t="str">
        <f ca="1">CELL("address",E32)</f>
        <v>$E$32</v>
      </c>
      <c r="P32" s="390">
        <f>$P$5</f>
        <v>5</v>
      </c>
      <c r="Q32" s="390" t="str">
        <f ca="1">MID(CELL("filename",P32),FIND("]",CELL("filename",P32))+1,256)</f>
        <v>5. Interconnect &amp; Transmission</v>
      </c>
      <c r="R32" s="378" t="s">
        <v>25</v>
      </c>
      <c r="S32" s="378" t="s">
        <v>438</v>
      </c>
      <c r="T32" s="378"/>
      <c r="U32" s="379" t="str">
        <f ca="1">P32&amp;"_"&amp;O32&amp;"_"&amp;S32</f>
        <v>5_$E$32_Interconnection Upgrades and Associated Costs</v>
      </c>
      <c r="V32" s="379" t="s">
        <v>392</v>
      </c>
      <c r="W32" s="379">
        <v>2000</v>
      </c>
      <c r="X32" s="379"/>
      <c r="Y32" s="379" t="s">
        <v>86</v>
      </c>
      <c r="Z32" s="600" t="s">
        <v>86</v>
      </c>
      <c r="AA32" s="173"/>
      <c r="AB32" s="412" t="str">
        <f ca="1">"Requirement for "&amp;O32&amp;" based on "&amp;$O$5&amp;" answer of ""No"""</f>
        <v>Requirement for $E$32 based on $E$5 answer of "No"</v>
      </c>
      <c r="AC32" s="173"/>
      <c r="AD32" s="173"/>
      <c r="AE32" s="173"/>
      <c r="AF32" s="173"/>
      <c r="AG32" s="173"/>
      <c r="AH32" s="410"/>
      <c r="AI32" s="410"/>
      <c r="AJ32" s="410"/>
      <c r="AK32" s="410"/>
      <c r="AL32" s="410"/>
      <c r="AM32" s="173"/>
      <c r="AN32" s="173"/>
      <c r="AO32" s="173"/>
      <c r="AP32" s="173"/>
      <c r="AQ32" s="173"/>
      <c r="AR32" s="173"/>
      <c r="AS32" s="173"/>
      <c r="AT32" s="173"/>
      <c r="AU32" s="173"/>
      <c r="AV32" s="173"/>
      <c r="AW32" s="173"/>
      <c r="AX32" s="173"/>
      <c r="AY32" s="173"/>
      <c r="AZ32" s="173"/>
      <c r="BA32" s="173"/>
      <c r="BB32" s="173"/>
      <c r="BC32" s="173"/>
      <c r="BD32" s="398"/>
      <c r="BE32" s="173"/>
      <c r="BF32" s="173"/>
      <c r="BG32" s="173"/>
      <c r="BH32" s="173"/>
      <c r="BI32" s="173"/>
      <c r="BJ32" s="173"/>
      <c r="BK32" s="762"/>
    </row>
    <row r="33" spans="1:63" s="191" customFormat="1" ht="5.25" customHeight="1">
      <c r="A33" s="364"/>
      <c r="B33" s="668"/>
      <c r="C33" s="668"/>
      <c r="D33" s="668"/>
      <c r="E33" s="96"/>
      <c r="F33" s="96"/>
      <c r="G33" s="88"/>
      <c r="H33"/>
      <c r="I33"/>
      <c r="J33"/>
      <c r="K33"/>
      <c r="L33" t="s">
        <v>653</v>
      </c>
      <c r="M33"/>
      <c r="N33"/>
      <c r="O33" s="378"/>
      <c r="P33" s="378"/>
      <c r="Q33" s="378"/>
      <c r="R33" s="378"/>
      <c r="S33" s="378"/>
      <c r="T33" s="378"/>
      <c r="U33" s="379"/>
      <c r="V33" s="379"/>
      <c r="W33" s="379"/>
      <c r="X33" s="379"/>
      <c r="Y33" s="377"/>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837"/>
      <c r="BE33" s="408"/>
      <c r="BF33" s="408"/>
      <c r="BG33" s="408"/>
      <c r="BH33" s="408"/>
      <c r="BI33" s="408"/>
      <c r="BJ33" s="408"/>
      <c r="BK33" s="766"/>
    </row>
    <row r="34" spans="1:63" s="191" customFormat="1" ht="18" customHeight="1">
      <c r="A34" s="653" t="s">
        <v>255</v>
      </c>
      <c r="B34" s="668"/>
      <c r="C34" s="668"/>
      <c r="D34" s="668"/>
      <c r="E34" s="1324"/>
      <c r="F34" s="1325"/>
      <c r="G34" s="88"/>
      <c r="H34"/>
      <c r="I34"/>
      <c r="J34"/>
      <c r="K34"/>
      <c r="L34"/>
      <c r="M34" t="s">
        <v>654</v>
      </c>
      <c r="N34"/>
      <c r="O34" s="390" t="str">
        <f ca="1">CELL("address",E34)</f>
        <v>$E$34</v>
      </c>
      <c r="P34" s="390">
        <f>$P$5</f>
        <v>5</v>
      </c>
      <c r="Q34" s="390" t="str">
        <f ca="1">MID(CELL("filename",P34),FIND("]",CELL("filename",P34))+1,256)</f>
        <v>5. Interconnect &amp; Transmission</v>
      </c>
      <c r="R34" s="378" t="s">
        <v>25</v>
      </c>
      <c r="S34" s="378" t="s">
        <v>439</v>
      </c>
      <c r="T34" s="378"/>
      <c r="U34" s="379" t="str">
        <f ca="1">P34&amp;"_"&amp;O34&amp;"_"&amp;S34</f>
        <v>5_$E$34_Completion Date for Upgrades</v>
      </c>
      <c r="V34" s="379" t="s">
        <v>408</v>
      </c>
      <c r="W34" s="379"/>
      <c r="X34" s="379"/>
      <c r="Y34" s="377" t="s">
        <v>86</v>
      </c>
      <c r="Z34" s="600" t="s">
        <v>86</v>
      </c>
      <c r="AA34" s="408"/>
      <c r="AB34"/>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837"/>
      <c r="BE34" s="408"/>
      <c r="BF34" s="408"/>
      <c r="BG34" s="408"/>
      <c r="BH34" s="408"/>
      <c r="BI34" s="408"/>
      <c r="BJ34" s="408"/>
      <c r="BK34" s="766"/>
    </row>
    <row r="35" spans="1:63" s="190" customFormat="1" ht="5.25" customHeight="1">
      <c r="A35" s="189"/>
      <c r="B35" s="188"/>
      <c r="C35" s="188"/>
      <c r="D35" s="188"/>
      <c r="E35" s="188"/>
      <c r="F35" s="188"/>
      <c r="G35" s="88"/>
      <c r="H35"/>
      <c r="I35"/>
      <c r="J35"/>
      <c r="K35"/>
      <c r="L35" t="s">
        <v>653</v>
      </c>
      <c r="M35"/>
      <c r="N35"/>
      <c r="O35" s="378"/>
      <c r="P35" s="378"/>
      <c r="Q35" s="378"/>
      <c r="R35" s="378"/>
      <c r="S35" s="378"/>
      <c r="T35" s="378"/>
      <c r="U35" s="379"/>
      <c r="V35" s="379"/>
      <c r="W35" s="379"/>
      <c r="X35" s="379"/>
      <c r="Y35" s="377"/>
      <c r="Z35" s="409"/>
      <c r="AA35" s="409"/>
      <c r="AB35" s="409"/>
      <c r="AC35" s="409"/>
      <c r="AD35" s="409"/>
      <c r="AE35" s="409"/>
      <c r="AF35" s="409"/>
      <c r="AG35" s="409"/>
      <c r="AH35" s="570"/>
      <c r="AI35" s="570"/>
      <c r="AJ35" s="409"/>
      <c r="AK35" s="409"/>
      <c r="AL35" s="409"/>
      <c r="AM35" s="409"/>
      <c r="AN35" s="409"/>
      <c r="AO35" s="409"/>
      <c r="AP35" s="409"/>
      <c r="AQ35" s="409"/>
      <c r="AR35" s="409"/>
      <c r="AS35" s="409"/>
      <c r="AT35" s="409"/>
      <c r="AU35" s="409"/>
      <c r="AV35" s="409"/>
      <c r="AW35" s="409"/>
      <c r="AX35" s="409"/>
      <c r="AY35" s="409"/>
      <c r="AZ35" s="409"/>
      <c r="BA35" s="409"/>
      <c r="BB35" s="409"/>
      <c r="BC35" s="409"/>
      <c r="BD35" s="838"/>
      <c r="BE35" s="409"/>
      <c r="BF35" s="409"/>
      <c r="BG35" s="409"/>
      <c r="BH35" s="409"/>
      <c r="BI35" s="409"/>
      <c r="BJ35" s="409"/>
      <c r="BK35" s="767"/>
    </row>
    <row r="36" spans="1:63" s="180" customFormat="1" ht="18" customHeight="1">
      <c r="A36" s="653" t="s">
        <v>246</v>
      </c>
      <c r="B36" s="654"/>
      <c r="C36" s="654"/>
      <c r="D36" s="654"/>
      <c r="E36" s="654"/>
      <c r="F36" s="654"/>
      <c r="G36" s="88"/>
      <c r="H36"/>
      <c r="I36"/>
      <c r="J36"/>
      <c r="K36"/>
      <c r="L36"/>
      <c r="M36" t="s">
        <v>654</v>
      </c>
      <c r="N36"/>
      <c r="O36" s="378"/>
      <c r="P36" s="378"/>
      <c r="Q36" s="378"/>
      <c r="R36" s="378"/>
      <c r="S36" s="378"/>
      <c r="T36" s="378"/>
      <c r="U36" s="379"/>
      <c r="V36" s="379"/>
      <c r="W36" s="379"/>
      <c r="X36" s="379"/>
      <c r="Y36" s="377"/>
      <c r="Z36" s="173"/>
      <c r="AA36" s="173"/>
      <c r="AB36" s="173"/>
      <c r="AC36" s="173"/>
      <c r="AD36" s="173"/>
      <c r="AE36" s="173"/>
      <c r="AF36" s="173"/>
      <c r="AG36" s="173"/>
      <c r="AH36" s="410"/>
      <c r="AI36" s="410"/>
      <c r="AJ36" s="410"/>
      <c r="AK36" s="410"/>
      <c r="AL36" s="410"/>
      <c r="AM36" s="173"/>
      <c r="AN36" s="173"/>
      <c r="AO36" s="173"/>
      <c r="AP36" s="173"/>
      <c r="AQ36" s="173"/>
      <c r="AR36" s="173"/>
      <c r="AS36" s="173"/>
      <c r="AT36" s="173"/>
      <c r="AU36" s="173"/>
      <c r="AV36" s="173"/>
      <c r="AW36" s="173"/>
      <c r="AX36" s="173"/>
      <c r="AY36" s="173"/>
      <c r="AZ36" s="173"/>
      <c r="BA36" s="173"/>
      <c r="BB36" s="173"/>
      <c r="BC36" s="173"/>
      <c r="BD36" s="398"/>
      <c r="BE36" s="173"/>
      <c r="BF36" s="173"/>
      <c r="BG36" s="173"/>
      <c r="BH36" s="173"/>
      <c r="BI36" s="173"/>
      <c r="BJ36" s="173"/>
      <c r="BK36" s="762"/>
    </row>
    <row r="37" spans="1:63" s="180" customFormat="1" ht="5.25" customHeight="1">
      <c r="A37" s="653"/>
      <c r="B37" s="72"/>
      <c r="C37" s="72"/>
      <c r="D37" s="72"/>
      <c r="E37" s="72"/>
      <c r="F37" s="654"/>
      <c r="G37" s="88"/>
      <c r="H37"/>
      <c r="I37"/>
      <c r="J37"/>
      <c r="K37"/>
      <c r="L37" t="s">
        <v>653</v>
      </c>
      <c r="M37"/>
      <c r="N37"/>
      <c r="O37"/>
      <c r="P37"/>
      <c r="Q37"/>
      <c r="R37"/>
      <c r="S37"/>
      <c r="T37" s="382"/>
      <c r="U37" s="379"/>
      <c r="V37" s="379"/>
      <c r="W37" s="379"/>
      <c r="X37" s="379"/>
      <c r="Y37" s="377"/>
      <c r="Z37" s="173"/>
      <c r="AA37" s="173"/>
      <c r="AB37" s="173"/>
      <c r="AC37" s="173"/>
      <c r="AD37" s="173"/>
      <c r="AE37" s="173"/>
      <c r="AF37" s="173"/>
      <c r="AG37" s="173"/>
      <c r="AH37" s="410"/>
      <c r="AI37" s="410"/>
      <c r="AJ37" s="410"/>
      <c r="AK37" s="410"/>
      <c r="AL37" s="410"/>
      <c r="AM37" s="173"/>
      <c r="AN37" s="173"/>
      <c r="AO37" s="173"/>
      <c r="AP37" s="173"/>
      <c r="AQ37" s="173"/>
      <c r="AR37" s="173"/>
      <c r="AS37" s="173"/>
      <c r="AT37" s="173"/>
      <c r="AU37" s="173"/>
      <c r="AV37" s="173"/>
      <c r="AW37" s="173"/>
      <c r="AX37" s="173"/>
      <c r="AY37" s="173"/>
      <c r="AZ37" s="173"/>
      <c r="BA37" s="173"/>
      <c r="BB37" s="173"/>
      <c r="BC37" s="173"/>
      <c r="BD37" s="398"/>
      <c r="BE37" s="173"/>
      <c r="BF37" s="173"/>
      <c r="BG37" s="173"/>
      <c r="BH37" s="173"/>
      <c r="BI37" s="173"/>
      <c r="BJ37" s="173"/>
      <c r="BK37" s="762"/>
    </row>
    <row r="38" spans="1:63" s="180" customFormat="1" ht="26.1" customHeight="1">
      <c r="A38" s="181"/>
      <c r="B38" s="693" t="s">
        <v>188</v>
      </c>
      <c r="C38" s="693" t="s">
        <v>169</v>
      </c>
      <c r="D38" s="67" t="s">
        <v>23</v>
      </c>
      <c r="E38" s="67" t="s">
        <v>324</v>
      </c>
      <c r="F38" s="67" t="s">
        <v>189</v>
      </c>
      <c r="G38" s="88"/>
      <c r="H38"/>
      <c r="I38"/>
      <c r="J38"/>
      <c r="K38"/>
      <c r="L38"/>
      <c r="M38" t="s">
        <v>654</v>
      </c>
      <c r="N38"/>
      <c r="O38"/>
      <c r="P38"/>
      <c r="Q38"/>
      <c r="R38"/>
      <c r="S38"/>
      <c r="T38" s="382"/>
      <c r="U38" s="379"/>
      <c r="V38" s="379"/>
      <c r="W38" s="379"/>
      <c r="X38" s="379"/>
      <c r="Y38" s="377"/>
      <c r="Z38" s="173"/>
      <c r="AA38" s="173"/>
      <c r="AB38" s="173"/>
      <c r="AC38" s="173"/>
      <c r="AD38" s="173"/>
      <c r="AE38" s="173"/>
      <c r="AF38" s="173"/>
      <c r="AG38" s="173"/>
      <c r="AH38" s="410"/>
      <c r="AI38" s="410"/>
      <c r="AJ38" s="410"/>
      <c r="AK38" s="410"/>
      <c r="AL38" s="410"/>
      <c r="AM38" s="173"/>
      <c r="AN38" s="173"/>
      <c r="AO38" s="173"/>
      <c r="AP38" s="173"/>
      <c r="AQ38" s="173"/>
      <c r="AR38" s="173"/>
      <c r="AS38" s="173"/>
      <c r="AT38" s="173"/>
      <c r="AU38" s="173"/>
      <c r="AV38" s="173"/>
      <c r="AW38" s="173"/>
      <c r="AX38" s="173"/>
      <c r="AY38" s="173"/>
      <c r="AZ38" s="173"/>
      <c r="BA38" s="173"/>
      <c r="BB38" s="173"/>
      <c r="BC38" s="173"/>
      <c r="BD38" s="398"/>
      <c r="BE38" s="173"/>
      <c r="BF38" s="173"/>
      <c r="BG38" s="173"/>
      <c r="BH38" s="173"/>
      <c r="BI38" s="173"/>
      <c r="BJ38" s="173"/>
      <c r="BK38" s="762"/>
    </row>
    <row r="39" spans="1:63" s="180" customFormat="1" ht="5.25" customHeight="1">
      <c r="A39" s="653"/>
      <c r="B39" s="72"/>
      <c r="C39" s="72"/>
      <c r="D39" s="72"/>
      <c r="E39" s="72"/>
      <c r="F39" s="654"/>
      <c r="G39" s="88"/>
      <c r="H39"/>
      <c r="I39"/>
      <c r="J39"/>
      <c r="K39"/>
      <c r="L39" t="s">
        <v>653</v>
      </c>
      <c r="M39"/>
      <c r="N39"/>
      <c r="O39" s="378"/>
      <c r="P39" s="378"/>
      <c r="Q39" s="378"/>
      <c r="R39" s="378"/>
      <c r="S39" s="378"/>
      <c r="T39" s="378"/>
      <c r="U39" s="379"/>
      <c r="V39" s="379"/>
      <c r="W39" s="379"/>
      <c r="X39" s="379"/>
      <c r="Y39" s="377"/>
      <c r="Z39" s="173"/>
      <c r="AA39" s="173"/>
      <c r="AB39" s="173"/>
      <c r="AC39" s="173"/>
      <c r="AD39" s="173"/>
      <c r="AE39" s="173"/>
      <c r="AF39" s="173"/>
      <c r="AG39" s="173"/>
      <c r="AH39" s="410"/>
      <c r="AI39" s="410"/>
      <c r="AJ39" s="410"/>
      <c r="AK39" s="410"/>
      <c r="AL39" s="410"/>
      <c r="AM39" s="173"/>
      <c r="AN39" s="173"/>
      <c r="AO39" s="173"/>
      <c r="AP39" s="173"/>
      <c r="AQ39" s="173"/>
      <c r="AR39" s="173"/>
      <c r="AS39" s="173"/>
      <c r="AT39" s="173"/>
      <c r="AU39" s="173"/>
      <c r="AV39" s="173"/>
      <c r="AW39" s="173"/>
      <c r="AX39" s="173"/>
      <c r="AY39" s="173"/>
      <c r="AZ39" s="173"/>
      <c r="BA39" s="173"/>
      <c r="BB39" s="173"/>
      <c r="BC39" s="173"/>
      <c r="BD39" s="398"/>
      <c r="BE39" s="173"/>
      <c r="BF39" s="173"/>
      <c r="BG39" s="173"/>
      <c r="BH39" s="173"/>
      <c r="BI39" s="173"/>
      <c r="BJ39" s="173"/>
      <c r="BK39" s="762"/>
    </row>
    <row r="40" spans="1:63" s="180" customFormat="1" ht="18" customHeight="1">
      <c r="A40" s="653"/>
      <c r="B40" s="289"/>
      <c r="C40" s="307"/>
      <c r="D40" s="290"/>
      <c r="E40" s="308"/>
      <c r="F40" s="307"/>
      <c r="G40" s="88"/>
      <c r="H40"/>
      <c r="I40"/>
      <c r="J40"/>
      <c r="K40"/>
      <c r="L40"/>
      <c r="M40" s="542" t="s">
        <v>654</v>
      </c>
      <c r="N40"/>
      <c r="O40" s="390" t="str">
        <f ca="1">CELL("address",B40)</f>
        <v>$B$40</v>
      </c>
      <c r="P40" s="390">
        <f t="shared" ref="P40:P59" si="0">$P$5</f>
        <v>5</v>
      </c>
      <c r="Q40" s="390" t="str">
        <f t="shared" ref="Q40:Q59" ca="1" si="1">MID(CELL("filename",P40),FIND("]",CELL("filename",P40))+1,256)</f>
        <v>5. Interconnect &amp; Transmission</v>
      </c>
      <c r="R40" s="378" t="s">
        <v>25</v>
      </c>
      <c r="S40" s="390" t="s">
        <v>950</v>
      </c>
      <c r="T40" s="379">
        <v>1</v>
      </c>
      <c r="U40" s="600" t="str">
        <f t="shared" ref="U40:U59" ca="1" si="2">P40&amp;"_"&amp;O40&amp;"_"&amp;S40&amp;"_"&amp;T40</f>
        <v>5_$B$40_Study_type_1</v>
      </c>
      <c r="V40" s="379" t="s">
        <v>401</v>
      </c>
      <c r="W40" s="379"/>
      <c r="X40" s="381" t="str">
        <f>CONCATENATE(AH40,",",AI40,",",AJ40,",",AK40,",",AL40)</f>
        <v>Feasibility Study,System Impact Study (SIS),Facility Study (FS),Affected System Study,Consultant Study</v>
      </c>
      <c r="Y40" s="560" t="s">
        <v>86</v>
      </c>
      <c r="Z40" s="600" t="s">
        <v>86</v>
      </c>
      <c r="AA40" s="173"/>
      <c r="AB40" s="173"/>
      <c r="AC40" s="173"/>
      <c r="AD40" s="173"/>
      <c r="AE40" s="173"/>
      <c r="AF40" s="173"/>
      <c r="AG40" s="173"/>
      <c r="AH40" s="410" t="s">
        <v>245</v>
      </c>
      <c r="AI40" s="410" t="s">
        <v>185</v>
      </c>
      <c r="AJ40" s="410" t="s">
        <v>256</v>
      </c>
      <c r="AK40" s="410" t="s">
        <v>186</v>
      </c>
      <c r="AL40" s="410" t="s">
        <v>187</v>
      </c>
      <c r="AM40" s="173"/>
      <c r="AN40" s="173"/>
      <c r="AO40" s="173"/>
      <c r="AP40" s="173"/>
      <c r="AQ40" s="173"/>
      <c r="AR40" s="173"/>
      <c r="AS40" s="173"/>
      <c r="AT40" s="173"/>
      <c r="AU40" s="173"/>
      <c r="AV40" s="173"/>
      <c r="AW40" s="173"/>
      <c r="AX40" s="173"/>
      <c r="AY40" s="173"/>
      <c r="AZ40" s="173"/>
      <c r="BA40" s="173"/>
      <c r="BB40" s="173"/>
      <c r="BC40" s="173"/>
      <c r="BD40" s="398"/>
      <c r="BE40" s="173"/>
      <c r="BF40" s="173"/>
      <c r="BG40" s="173"/>
      <c r="BH40" s="173"/>
      <c r="BI40" s="173"/>
      <c r="BJ40" s="173"/>
      <c r="BK40" s="762"/>
    </row>
    <row r="41" spans="1:63" s="180" customFormat="1" ht="5.25" customHeight="1">
      <c r="A41" s="653"/>
      <c r="B41" s="291"/>
      <c r="C41" s="208"/>
      <c r="D41" s="208"/>
      <c r="E41" s="208"/>
      <c r="F41" s="208"/>
      <c r="G41" s="88"/>
      <c r="H41"/>
      <c r="I41"/>
      <c r="J41"/>
      <c r="K41"/>
      <c r="L41" t="s">
        <v>653</v>
      </c>
      <c r="M41"/>
      <c r="N41"/>
      <c r="O41" s="390" t="str">
        <f ca="1">CELL("address",C40)</f>
        <v>$C$40</v>
      </c>
      <c r="P41" s="390">
        <f t="shared" si="0"/>
        <v>5</v>
      </c>
      <c r="Q41" s="390" t="str">
        <f t="shared" ca="1" si="1"/>
        <v>5. Interconnect &amp; Transmission</v>
      </c>
      <c r="R41" s="378" t="s">
        <v>25</v>
      </c>
      <c r="S41" s="378" t="s">
        <v>951</v>
      </c>
      <c r="T41" s="379">
        <v>1</v>
      </c>
      <c r="U41" s="600" t="str">
        <f t="shared" ca="1" si="2"/>
        <v>5_$C$40_Study_number_1</v>
      </c>
      <c r="V41" s="560" t="s">
        <v>407</v>
      </c>
      <c r="W41" s="560"/>
      <c r="X41" s="560" t="str">
        <f>"0.00"</f>
        <v>0.00</v>
      </c>
      <c r="Y41" s="560" t="s">
        <v>86</v>
      </c>
      <c r="Z41" s="600" t="s">
        <v>86</v>
      </c>
      <c r="AA41" s="173"/>
      <c r="AB41" s="412" t="str">
        <f t="shared" ref="AB41:AB44" ca="1" si="3">"Requirement for "&amp;O41&amp;" based on "&amp;$O$40&amp;" answer of ""Not Null"""</f>
        <v>Requirement for $C$40 based on $B$40 answer of "Not Null"</v>
      </c>
      <c r="AC41" s="173"/>
      <c r="AD41" s="173"/>
      <c r="AE41" s="173"/>
      <c r="AF41" s="173"/>
      <c r="AG41" s="173"/>
      <c r="AH41" s="410"/>
      <c r="AI41" s="410"/>
      <c r="AJ41" s="410"/>
      <c r="AK41" s="410"/>
      <c r="AL41" s="410"/>
      <c r="AM41" s="173"/>
      <c r="AN41" s="173"/>
      <c r="AO41" s="173"/>
      <c r="AP41" s="173"/>
      <c r="AQ41" s="173"/>
      <c r="AR41" s="173"/>
      <c r="AS41" s="173"/>
      <c r="AT41" s="173"/>
      <c r="AU41" s="173"/>
      <c r="AV41" s="173"/>
      <c r="AW41" s="173"/>
      <c r="AX41" s="173"/>
      <c r="AY41" s="173"/>
      <c r="AZ41" s="173"/>
      <c r="BA41" s="173"/>
      <c r="BB41" s="173"/>
      <c r="BC41" s="173"/>
      <c r="BD41" s="398"/>
      <c r="BE41" s="173"/>
      <c r="BF41" s="173"/>
      <c r="BG41" s="173"/>
      <c r="BH41" s="173"/>
      <c r="BI41" s="173"/>
      <c r="BJ41" s="173"/>
      <c r="BK41" s="762"/>
    </row>
    <row r="42" spans="1:63" s="180" customFormat="1" ht="7.7" hidden="1" customHeight="1">
      <c r="A42" s="653"/>
      <c r="B42" s="291"/>
      <c r="C42" s="208"/>
      <c r="D42" s="208"/>
      <c r="E42" s="208"/>
      <c r="F42" s="208"/>
      <c r="G42" s="88"/>
      <c r="H42"/>
      <c r="I42"/>
      <c r="J42"/>
      <c r="K42" t="s">
        <v>1087</v>
      </c>
      <c r="L42"/>
      <c r="M42"/>
      <c r="N42"/>
      <c r="O42" s="390" t="str">
        <f ca="1">CELL("address",D40)</f>
        <v>$D$40</v>
      </c>
      <c r="P42" s="390">
        <f t="shared" si="0"/>
        <v>5</v>
      </c>
      <c r="Q42" s="390" t="str">
        <f t="shared" ca="1" si="1"/>
        <v>5. Interconnect &amp; Transmission</v>
      </c>
      <c r="R42" s="378" t="s">
        <v>25</v>
      </c>
      <c r="S42" s="378" t="s">
        <v>23</v>
      </c>
      <c r="T42" s="379">
        <v>1</v>
      </c>
      <c r="U42" s="600" t="str">
        <f t="shared" ca="1" si="2"/>
        <v>5_$D$40_Status_1</v>
      </c>
      <c r="V42" s="379" t="s">
        <v>401</v>
      </c>
      <c r="W42" s="379"/>
      <c r="X42" s="381" t="str">
        <f>CONCATENATE(AH42,",",AI42)</f>
        <v>In Progress,Completed</v>
      </c>
      <c r="Y42" s="560" t="s">
        <v>86</v>
      </c>
      <c r="Z42" s="600" t="s">
        <v>86</v>
      </c>
      <c r="AA42" s="173"/>
      <c r="AB42" s="412" t="str">
        <f t="shared" ca="1" si="3"/>
        <v>Requirement for $D$40 based on $B$40 answer of "Not Null"</v>
      </c>
      <c r="AC42" s="173"/>
      <c r="AD42" s="173"/>
      <c r="AE42" s="173"/>
      <c r="AF42" s="173"/>
      <c r="AG42" s="173"/>
      <c r="AH42" s="571" t="s">
        <v>190</v>
      </c>
      <c r="AI42" s="410" t="s">
        <v>191</v>
      </c>
      <c r="AJ42" s="410"/>
      <c r="AK42" s="410"/>
      <c r="AL42" s="410"/>
      <c r="AM42" s="173"/>
      <c r="AN42" s="173"/>
      <c r="AO42" s="173"/>
      <c r="AP42" s="173"/>
      <c r="AQ42" s="173"/>
      <c r="AR42" s="173"/>
      <c r="AS42" s="173"/>
      <c r="AT42" s="173"/>
      <c r="AU42" s="173"/>
      <c r="AV42" s="173"/>
      <c r="AW42" s="173"/>
      <c r="AX42" s="173"/>
      <c r="AY42" s="173"/>
      <c r="AZ42" s="173"/>
      <c r="BA42" s="173"/>
      <c r="BB42" s="173"/>
      <c r="BC42" s="173"/>
      <c r="BD42" s="398"/>
      <c r="BE42" s="173"/>
      <c r="BF42" s="173"/>
      <c r="BG42" s="173"/>
      <c r="BH42" s="173"/>
      <c r="BI42" s="173"/>
      <c r="BJ42" s="173"/>
      <c r="BK42" s="762"/>
    </row>
    <row r="43" spans="1:63" s="180" customFormat="1" ht="7.7" hidden="1" customHeight="1">
      <c r="A43" s="653"/>
      <c r="B43" s="291"/>
      <c r="C43" s="208"/>
      <c r="D43" s="208"/>
      <c r="E43" s="208"/>
      <c r="F43" s="208"/>
      <c r="G43" s="88"/>
      <c r="H43"/>
      <c r="I43"/>
      <c r="J43"/>
      <c r="K43" t="s">
        <v>1087</v>
      </c>
      <c r="L43"/>
      <c r="M43"/>
      <c r="N43"/>
      <c r="O43" s="390" t="str">
        <f ca="1">CELL("address",E40)</f>
        <v>$E$40</v>
      </c>
      <c r="P43" s="390">
        <f t="shared" si="0"/>
        <v>5</v>
      </c>
      <c r="Q43" s="390" t="str">
        <f t="shared" ca="1" si="1"/>
        <v>5. Interconnect &amp; Transmission</v>
      </c>
      <c r="R43" s="378" t="s">
        <v>25</v>
      </c>
      <c r="S43" s="378" t="s">
        <v>952</v>
      </c>
      <c r="T43" s="379">
        <v>1</v>
      </c>
      <c r="U43" s="600" t="str">
        <f t="shared" ca="1" si="2"/>
        <v>5_$E$40_Received / Completion date_1</v>
      </c>
      <c r="V43" s="560" t="s">
        <v>408</v>
      </c>
      <c r="W43" s="560"/>
      <c r="X43" s="560"/>
      <c r="Y43" s="560" t="s">
        <v>86</v>
      </c>
      <c r="Z43" s="600" t="s">
        <v>86</v>
      </c>
      <c r="AA43" s="173"/>
      <c r="AB43" s="412" t="str">
        <f t="shared" ca="1" si="3"/>
        <v>Requirement for $E$40 based on $B$40 answer of "Not Null"</v>
      </c>
      <c r="AC43" s="173"/>
      <c r="AD43" s="173"/>
      <c r="AE43" s="173"/>
      <c r="AF43" s="173"/>
      <c r="AG43" s="173"/>
      <c r="AH43" s="410"/>
      <c r="AI43" s="410"/>
      <c r="AJ43" s="410"/>
      <c r="AK43" s="410"/>
      <c r="AL43" s="410"/>
      <c r="AM43" s="173"/>
      <c r="AN43" s="173"/>
      <c r="AO43" s="173"/>
      <c r="AP43" s="173"/>
      <c r="AQ43" s="173"/>
      <c r="AR43" s="173"/>
      <c r="AS43" s="173"/>
      <c r="AT43" s="173"/>
      <c r="AU43" s="173"/>
      <c r="AV43" s="173"/>
      <c r="AW43" s="173"/>
      <c r="AX43" s="173"/>
      <c r="AY43" s="173"/>
      <c r="AZ43" s="173"/>
      <c r="BA43" s="173"/>
      <c r="BB43" s="173"/>
      <c r="BC43" s="173"/>
      <c r="BD43" s="398"/>
      <c r="BE43" s="173"/>
      <c r="BF43" s="173"/>
      <c r="BG43" s="173"/>
      <c r="BH43" s="173"/>
      <c r="BI43" s="173"/>
      <c r="BJ43" s="173"/>
      <c r="BK43" s="762"/>
    </row>
    <row r="44" spans="1:63" s="180" customFormat="1" ht="7.7" hidden="1" customHeight="1">
      <c r="A44" s="653"/>
      <c r="B44" s="291"/>
      <c r="C44" s="208"/>
      <c r="D44" s="208"/>
      <c r="E44" s="208"/>
      <c r="F44" s="208"/>
      <c r="G44" s="88"/>
      <c r="H44"/>
      <c r="I44"/>
      <c r="J44"/>
      <c r="K44" t="s">
        <v>1087</v>
      </c>
      <c r="L44"/>
      <c r="M44"/>
      <c r="N44"/>
      <c r="O44" s="390" t="str">
        <f ca="1">CELL("address",F40)</f>
        <v>$F$40</v>
      </c>
      <c r="P44" s="390">
        <f t="shared" si="0"/>
        <v>5</v>
      </c>
      <c r="Q44" s="390" t="str">
        <f t="shared" ca="1" si="1"/>
        <v>5. Interconnect &amp; Transmission</v>
      </c>
      <c r="R44" s="378" t="s">
        <v>25</v>
      </c>
      <c r="S44" s="378" t="s">
        <v>189</v>
      </c>
      <c r="T44" s="379">
        <v>1</v>
      </c>
      <c r="U44" s="600" t="str">
        <f t="shared" ca="1" si="2"/>
        <v>5_$F$40_Study performed by_1</v>
      </c>
      <c r="V44" s="560" t="s">
        <v>392</v>
      </c>
      <c r="W44" s="560">
        <v>100</v>
      </c>
      <c r="X44" s="560"/>
      <c r="Y44" s="560" t="s">
        <v>86</v>
      </c>
      <c r="Z44" s="600" t="s">
        <v>86</v>
      </c>
      <c r="AA44" s="173"/>
      <c r="AB44" s="412" t="str">
        <f t="shared" ca="1" si="3"/>
        <v>Requirement for $F$40 based on $B$40 answer of "Not Null"</v>
      </c>
      <c r="AC44" s="173"/>
      <c r="AD44" s="173"/>
      <c r="AE44" s="173"/>
      <c r="AF44" s="173"/>
      <c r="AG44" s="173"/>
      <c r="AH44" s="410"/>
      <c r="AI44" s="410"/>
      <c r="AJ44" s="410"/>
      <c r="AK44" s="410"/>
      <c r="AL44" s="410"/>
      <c r="AM44" s="173"/>
      <c r="AN44" s="173"/>
      <c r="AO44" s="173"/>
      <c r="AP44" s="173"/>
      <c r="AQ44" s="173"/>
      <c r="AR44" s="173"/>
      <c r="AS44" s="173"/>
      <c r="AT44" s="173"/>
      <c r="AU44" s="173"/>
      <c r="AV44" s="173"/>
      <c r="AW44" s="173"/>
      <c r="AX44" s="173"/>
      <c r="AY44" s="173"/>
      <c r="AZ44" s="173"/>
      <c r="BA44" s="173"/>
      <c r="BB44" s="173"/>
      <c r="BC44" s="173"/>
      <c r="BD44" s="398"/>
      <c r="BE44" s="173"/>
      <c r="BF44" s="173"/>
      <c r="BG44" s="173"/>
      <c r="BH44" s="173"/>
      <c r="BI44" s="173"/>
      <c r="BJ44" s="173"/>
      <c r="BK44" s="762"/>
    </row>
    <row r="45" spans="1:63" s="180" customFormat="1" ht="18" customHeight="1">
      <c r="A45" s="653"/>
      <c r="B45" s="289"/>
      <c r="C45" s="307"/>
      <c r="D45" s="290"/>
      <c r="E45" s="308"/>
      <c r="F45" s="307"/>
      <c r="G45" s="88"/>
      <c r="H45"/>
      <c r="I45"/>
      <c r="J45"/>
      <c r="K45"/>
      <c r="L45"/>
      <c r="M45" s="542" t="s">
        <v>654</v>
      </c>
      <c r="N45"/>
      <c r="O45" s="390" t="str">
        <f ca="1">CELL("address",B45)</f>
        <v>$B$45</v>
      </c>
      <c r="P45" s="390">
        <f t="shared" si="0"/>
        <v>5</v>
      </c>
      <c r="Q45" s="390" t="str">
        <f t="shared" ca="1" si="1"/>
        <v>5. Interconnect &amp; Transmission</v>
      </c>
      <c r="R45" s="378" t="s">
        <v>25</v>
      </c>
      <c r="S45" s="390" t="s">
        <v>950</v>
      </c>
      <c r="T45" s="379">
        <v>2</v>
      </c>
      <c r="U45" s="600" t="str">
        <f t="shared" ca="1" si="2"/>
        <v>5_$B$45_Study_type_2</v>
      </c>
      <c r="V45" s="379" t="s">
        <v>401</v>
      </c>
      <c r="W45" s="379"/>
      <c r="X45" s="381" t="str">
        <f>CONCATENATE(AH45,",",AI45,",",AJ45,",",AK45,",",AL45)</f>
        <v>Feasibility Study,System Impact Study (SIS),Facility Study (FS),Affected System Study,Consultant Study</v>
      </c>
      <c r="Y45" s="560" t="s">
        <v>86</v>
      </c>
      <c r="Z45" s="600" t="s">
        <v>86</v>
      </c>
      <c r="AA45" s="173"/>
      <c r="AB45"/>
      <c r="AC45" s="173"/>
      <c r="AD45" s="173"/>
      <c r="AE45" s="173"/>
      <c r="AF45" s="173"/>
      <c r="AG45" s="173"/>
      <c r="AH45" s="410" t="s">
        <v>245</v>
      </c>
      <c r="AI45" s="410" t="s">
        <v>185</v>
      </c>
      <c r="AJ45" s="410" t="s">
        <v>256</v>
      </c>
      <c r="AK45" s="410" t="s">
        <v>186</v>
      </c>
      <c r="AL45" s="410" t="s">
        <v>187</v>
      </c>
      <c r="AM45" s="173"/>
      <c r="AN45" s="173"/>
      <c r="AO45" s="173"/>
      <c r="AP45" s="173"/>
      <c r="AQ45" s="173"/>
      <c r="AR45" s="173"/>
      <c r="AS45" s="173"/>
      <c r="AT45" s="173"/>
      <c r="AU45" s="173"/>
      <c r="AV45" s="173"/>
      <c r="AW45" s="173"/>
      <c r="AX45" s="173"/>
      <c r="AY45" s="173"/>
      <c r="AZ45" s="173"/>
      <c r="BA45" s="173"/>
      <c r="BB45" s="173"/>
      <c r="BC45" s="173"/>
      <c r="BD45" s="398"/>
      <c r="BE45" s="173"/>
      <c r="BF45" s="173"/>
      <c r="BG45" s="173"/>
      <c r="BH45" s="173"/>
      <c r="BI45" s="173"/>
      <c r="BJ45" s="173"/>
      <c r="BK45" s="762"/>
    </row>
    <row r="46" spans="1:63" s="180" customFormat="1" ht="5.25" customHeight="1">
      <c r="A46" s="653"/>
      <c r="B46" s="291"/>
      <c r="C46" s="208"/>
      <c r="D46" s="208"/>
      <c r="E46" s="208"/>
      <c r="F46" s="208"/>
      <c r="G46" s="88"/>
      <c r="H46"/>
      <c r="I46"/>
      <c r="J46"/>
      <c r="K46"/>
      <c r="L46" t="s">
        <v>653</v>
      </c>
      <c r="M46"/>
      <c r="N46"/>
      <c r="O46" s="390" t="str">
        <f ca="1">CELL("address",C45)</f>
        <v>$C$45</v>
      </c>
      <c r="P46" s="390">
        <f t="shared" si="0"/>
        <v>5</v>
      </c>
      <c r="Q46" s="390" t="str">
        <f t="shared" ca="1" si="1"/>
        <v>5. Interconnect &amp; Transmission</v>
      </c>
      <c r="R46" s="378" t="s">
        <v>25</v>
      </c>
      <c r="S46" s="378" t="s">
        <v>951</v>
      </c>
      <c r="T46" s="379">
        <v>2</v>
      </c>
      <c r="U46" s="600" t="str">
        <f t="shared" ca="1" si="2"/>
        <v>5_$C$45_Study_number_2</v>
      </c>
      <c r="V46" s="560" t="s">
        <v>407</v>
      </c>
      <c r="W46" s="560"/>
      <c r="X46" s="560" t="str">
        <f>"0.00"</f>
        <v>0.00</v>
      </c>
      <c r="Y46" s="560" t="s">
        <v>86</v>
      </c>
      <c r="Z46" s="600" t="s">
        <v>86</v>
      </c>
      <c r="AA46" s="173"/>
      <c r="AB46" s="412" t="str">
        <f ca="1">"Requirement for "&amp;O46&amp;" based on "&amp;$O$45&amp;" answer of ""Not Null"""</f>
        <v>Requirement for $C$45 based on $B$45 answer of "Not Null"</v>
      </c>
      <c r="AC46" s="173"/>
      <c r="AD46" s="173"/>
      <c r="AE46" s="173"/>
      <c r="AF46" s="173"/>
      <c r="AG46" s="173"/>
      <c r="AH46" s="410"/>
      <c r="AI46" s="410"/>
      <c r="AJ46" s="410"/>
      <c r="AK46" s="410"/>
      <c r="AL46" s="410"/>
      <c r="AM46" s="173"/>
      <c r="AN46" s="173"/>
      <c r="AO46" s="173"/>
      <c r="AP46" s="173"/>
      <c r="AQ46" s="173"/>
      <c r="AR46" s="173"/>
      <c r="AS46" s="173"/>
      <c r="AT46" s="173"/>
      <c r="AU46" s="173"/>
      <c r="AV46" s="173"/>
      <c r="AW46" s="173"/>
      <c r="AX46" s="173"/>
      <c r="AY46" s="173"/>
      <c r="AZ46" s="173"/>
      <c r="BA46" s="173"/>
      <c r="BB46" s="173"/>
      <c r="BC46" s="173"/>
      <c r="BD46" s="398"/>
      <c r="BE46" s="173"/>
      <c r="BF46" s="173"/>
      <c r="BG46" s="173"/>
      <c r="BH46" s="173"/>
      <c r="BI46" s="173"/>
      <c r="BJ46" s="173"/>
      <c r="BK46" s="762"/>
    </row>
    <row r="47" spans="1:63" s="180" customFormat="1" ht="7.7" hidden="1" customHeight="1">
      <c r="A47" s="653"/>
      <c r="B47" s="291"/>
      <c r="C47" s="208"/>
      <c r="D47" s="208"/>
      <c r="E47" s="208"/>
      <c r="F47" s="208"/>
      <c r="G47" s="88"/>
      <c r="H47"/>
      <c r="I47"/>
      <c r="J47"/>
      <c r="K47" t="s">
        <v>1087</v>
      </c>
      <c r="L47"/>
      <c r="M47"/>
      <c r="N47"/>
      <c r="O47" s="390" t="str">
        <f ca="1">CELL("address",D45)</f>
        <v>$D$45</v>
      </c>
      <c r="P47" s="390">
        <f t="shared" si="0"/>
        <v>5</v>
      </c>
      <c r="Q47" s="390" t="str">
        <f t="shared" ca="1" si="1"/>
        <v>5. Interconnect &amp; Transmission</v>
      </c>
      <c r="R47" s="378" t="s">
        <v>25</v>
      </c>
      <c r="S47" s="378" t="s">
        <v>23</v>
      </c>
      <c r="T47" s="379">
        <v>2</v>
      </c>
      <c r="U47" s="600" t="str">
        <f t="shared" ca="1" si="2"/>
        <v>5_$D$45_Status_2</v>
      </c>
      <c r="V47" s="379" t="s">
        <v>401</v>
      </c>
      <c r="W47" s="379"/>
      <c r="X47" s="381" t="str">
        <f>CONCATENATE(AH47,",",AI47)</f>
        <v>In Progress,Completed</v>
      </c>
      <c r="Y47" s="560" t="s">
        <v>86</v>
      </c>
      <c r="Z47" s="600" t="s">
        <v>86</v>
      </c>
      <c r="AA47" s="173"/>
      <c r="AB47" s="412" t="str">
        <f ca="1">"Requirement for "&amp;O47&amp;" based on "&amp;$O$45&amp;" answer of ""Not Null"""</f>
        <v>Requirement for $D$45 based on $B$45 answer of "Not Null"</v>
      </c>
      <c r="AC47" s="173"/>
      <c r="AD47" s="173"/>
      <c r="AE47" s="173"/>
      <c r="AF47" s="173"/>
      <c r="AG47" s="173"/>
      <c r="AH47" s="571" t="s">
        <v>190</v>
      </c>
      <c r="AI47" s="410" t="s">
        <v>191</v>
      </c>
      <c r="AJ47" s="410"/>
      <c r="AK47" s="410"/>
      <c r="AL47" s="410"/>
      <c r="AM47" s="173"/>
      <c r="AN47" s="173"/>
      <c r="AO47" s="173"/>
      <c r="AP47" s="173"/>
      <c r="AQ47" s="173"/>
      <c r="AR47" s="173"/>
      <c r="AS47" s="173"/>
      <c r="AT47" s="173"/>
      <c r="AU47" s="173"/>
      <c r="AV47" s="173"/>
      <c r="AW47" s="173"/>
      <c r="AX47" s="173"/>
      <c r="AY47" s="173"/>
      <c r="AZ47" s="173"/>
      <c r="BA47" s="173"/>
      <c r="BB47" s="173"/>
      <c r="BC47" s="173"/>
      <c r="BD47" s="398"/>
      <c r="BE47" s="173"/>
      <c r="BF47" s="173"/>
      <c r="BG47" s="173"/>
      <c r="BH47" s="173"/>
      <c r="BI47" s="173"/>
      <c r="BJ47" s="173"/>
      <c r="BK47" s="762"/>
    </row>
    <row r="48" spans="1:63" s="180" customFormat="1" ht="7.7" hidden="1" customHeight="1">
      <c r="A48" s="653"/>
      <c r="B48" s="291"/>
      <c r="C48" s="208"/>
      <c r="D48" s="208"/>
      <c r="E48" s="208"/>
      <c r="F48" s="208"/>
      <c r="G48" s="88"/>
      <c r="H48"/>
      <c r="I48"/>
      <c r="J48"/>
      <c r="K48" t="s">
        <v>1087</v>
      </c>
      <c r="L48"/>
      <c r="M48"/>
      <c r="N48"/>
      <c r="O48" s="390" t="str">
        <f ca="1">CELL("address",E45)</f>
        <v>$E$45</v>
      </c>
      <c r="P48" s="390">
        <f t="shared" si="0"/>
        <v>5</v>
      </c>
      <c r="Q48" s="390" t="str">
        <f t="shared" ca="1" si="1"/>
        <v>5. Interconnect &amp; Transmission</v>
      </c>
      <c r="R48" s="378" t="s">
        <v>25</v>
      </c>
      <c r="S48" s="378" t="s">
        <v>952</v>
      </c>
      <c r="T48" s="379">
        <v>2</v>
      </c>
      <c r="U48" s="600" t="str">
        <f t="shared" ca="1" si="2"/>
        <v>5_$E$45_Received / Completion date_2</v>
      </c>
      <c r="V48" s="560" t="s">
        <v>408</v>
      </c>
      <c r="W48" s="560"/>
      <c r="X48" s="560"/>
      <c r="Y48" s="560" t="s">
        <v>86</v>
      </c>
      <c r="Z48" s="600" t="s">
        <v>86</v>
      </c>
      <c r="AA48" s="173"/>
      <c r="AB48" s="412" t="str">
        <f t="shared" ref="AB48:AB49" ca="1" si="4">"Requirement for "&amp;O48&amp;" based on "&amp;$O$45&amp;" answer of ""Not Null"""</f>
        <v>Requirement for $E$45 based on $B$45 answer of "Not Null"</v>
      </c>
      <c r="AC48" s="173"/>
      <c r="AD48" s="173"/>
      <c r="AE48" s="173"/>
      <c r="AF48" s="173"/>
      <c r="AG48" s="173"/>
      <c r="AH48" s="410"/>
      <c r="AI48" s="410"/>
      <c r="AJ48" s="410"/>
      <c r="AK48" s="410"/>
      <c r="AL48" s="410"/>
      <c r="AM48" s="173"/>
      <c r="AN48" s="173"/>
      <c r="AO48" s="173"/>
      <c r="AP48" s="173"/>
      <c r="AQ48" s="173"/>
      <c r="AR48" s="173"/>
      <c r="AS48" s="173"/>
      <c r="AT48" s="173"/>
      <c r="AU48" s="173"/>
      <c r="AV48" s="173"/>
      <c r="AW48" s="173"/>
      <c r="AX48" s="173"/>
      <c r="AY48" s="173"/>
      <c r="AZ48" s="173"/>
      <c r="BA48" s="173"/>
      <c r="BB48" s="173"/>
      <c r="BC48" s="173"/>
      <c r="BD48" s="398"/>
      <c r="BE48" s="173"/>
      <c r="BF48" s="173"/>
      <c r="BG48" s="173"/>
      <c r="BH48" s="173"/>
      <c r="BI48" s="173"/>
      <c r="BJ48" s="173"/>
      <c r="BK48" s="762"/>
    </row>
    <row r="49" spans="1:63" s="180" customFormat="1" ht="7.5" hidden="1" customHeight="1">
      <c r="A49" s="653"/>
      <c r="B49" s="291"/>
      <c r="C49" s="208"/>
      <c r="D49" s="208"/>
      <c r="E49" s="208"/>
      <c r="F49" s="208"/>
      <c r="G49" s="88"/>
      <c r="H49"/>
      <c r="I49"/>
      <c r="J49"/>
      <c r="K49" t="s">
        <v>1087</v>
      </c>
      <c r="L49"/>
      <c r="M49"/>
      <c r="N49"/>
      <c r="O49" s="390" t="str">
        <f ca="1">CELL("address",F45)</f>
        <v>$F$45</v>
      </c>
      <c r="P49" s="390">
        <f t="shared" si="0"/>
        <v>5</v>
      </c>
      <c r="Q49" s="390" t="str">
        <f t="shared" ca="1" si="1"/>
        <v>5. Interconnect &amp; Transmission</v>
      </c>
      <c r="R49" s="378" t="s">
        <v>25</v>
      </c>
      <c r="S49" s="378" t="s">
        <v>189</v>
      </c>
      <c r="T49" s="379">
        <v>2</v>
      </c>
      <c r="U49" s="600" t="str">
        <f t="shared" ca="1" si="2"/>
        <v>5_$F$45_Study performed by_2</v>
      </c>
      <c r="V49" s="560" t="s">
        <v>392</v>
      </c>
      <c r="W49" s="560">
        <v>100</v>
      </c>
      <c r="X49" s="560"/>
      <c r="Y49" s="560" t="s">
        <v>86</v>
      </c>
      <c r="Z49" s="600" t="s">
        <v>86</v>
      </c>
      <c r="AA49" s="173"/>
      <c r="AB49" s="412" t="str">
        <f t="shared" ca="1" si="4"/>
        <v>Requirement for $F$45 based on $B$45 answer of "Not Null"</v>
      </c>
      <c r="AC49" s="173"/>
      <c r="AD49" s="173"/>
      <c r="AE49" s="173"/>
      <c r="AF49" s="173"/>
      <c r="AG49" s="173"/>
      <c r="AH49" s="410"/>
      <c r="AI49" s="410"/>
      <c r="AJ49" s="410"/>
      <c r="AK49" s="410"/>
      <c r="AL49" s="410"/>
      <c r="AM49" s="173"/>
      <c r="AN49" s="173"/>
      <c r="AO49" s="173"/>
      <c r="AP49" s="173"/>
      <c r="AQ49" s="173"/>
      <c r="AR49" s="173"/>
      <c r="AS49" s="173"/>
      <c r="AT49" s="173"/>
      <c r="AU49" s="173"/>
      <c r="AV49" s="173"/>
      <c r="AW49" s="173"/>
      <c r="AX49" s="173"/>
      <c r="AY49" s="173"/>
      <c r="AZ49" s="173"/>
      <c r="BA49" s="173"/>
      <c r="BB49" s="173"/>
      <c r="BC49" s="173"/>
      <c r="BD49" s="398"/>
      <c r="BE49" s="173"/>
      <c r="BF49" s="173"/>
      <c r="BG49" s="173"/>
      <c r="BH49" s="173"/>
      <c r="BI49" s="173"/>
      <c r="BJ49" s="173"/>
      <c r="BK49" s="762"/>
    </row>
    <row r="50" spans="1:63" s="180" customFormat="1" ht="18" customHeight="1">
      <c r="A50" s="653"/>
      <c r="B50" s="289"/>
      <c r="C50" s="307"/>
      <c r="D50" s="290"/>
      <c r="E50" s="308"/>
      <c r="F50" s="307"/>
      <c r="G50" s="88"/>
      <c r="H50"/>
      <c r="I50"/>
      <c r="J50"/>
      <c r="K50"/>
      <c r="L50"/>
      <c r="M50" s="542" t="s">
        <v>654</v>
      </c>
      <c r="N50"/>
      <c r="O50" s="390" t="str">
        <f ca="1">CELL("address",B50)</f>
        <v>$B$50</v>
      </c>
      <c r="P50" s="390">
        <f t="shared" si="0"/>
        <v>5</v>
      </c>
      <c r="Q50" s="390" t="str">
        <f t="shared" ca="1" si="1"/>
        <v>5. Interconnect &amp; Transmission</v>
      </c>
      <c r="R50" s="378" t="s">
        <v>25</v>
      </c>
      <c r="S50" s="390" t="s">
        <v>950</v>
      </c>
      <c r="T50" s="379">
        <v>3</v>
      </c>
      <c r="U50" s="600" t="str">
        <f t="shared" ca="1" si="2"/>
        <v>5_$B$50_Study_type_3</v>
      </c>
      <c r="V50" s="379" t="s">
        <v>401</v>
      </c>
      <c r="W50" s="379"/>
      <c r="X50" s="381" t="str">
        <f>CONCATENATE(AH50,",",AI50,",",AJ50,",",AK50,",",AL50)</f>
        <v>Feasibility Study,System Impact Study (SIS),Facility Study (FS),Affected System Study,Consultant Study</v>
      </c>
      <c r="Y50" s="560" t="s">
        <v>86</v>
      </c>
      <c r="Z50" s="600" t="s">
        <v>86</v>
      </c>
      <c r="AA50" s="173"/>
      <c r="AB50" s="173"/>
      <c r="AC50" s="173"/>
      <c r="AD50" s="173"/>
      <c r="AE50" s="173"/>
      <c r="AF50" s="173"/>
      <c r="AG50" s="173"/>
      <c r="AH50" s="410" t="s">
        <v>245</v>
      </c>
      <c r="AI50" s="410" t="s">
        <v>185</v>
      </c>
      <c r="AJ50" s="410" t="s">
        <v>256</v>
      </c>
      <c r="AK50" s="410" t="s">
        <v>186</v>
      </c>
      <c r="AL50" s="410" t="s">
        <v>187</v>
      </c>
      <c r="AM50" s="173"/>
      <c r="AN50" s="173"/>
      <c r="AO50" s="173"/>
      <c r="AP50" s="173"/>
      <c r="AQ50" s="173"/>
      <c r="AR50" s="173"/>
      <c r="AS50" s="173"/>
      <c r="AT50" s="173"/>
      <c r="AU50" s="173"/>
      <c r="AV50" s="173"/>
      <c r="AW50" s="173"/>
      <c r="AX50" s="173"/>
      <c r="AY50" s="173"/>
      <c r="AZ50" s="173"/>
      <c r="BA50" s="173"/>
      <c r="BB50" s="173"/>
      <c r="BC50" s="173"/>
      <c r="BD50" s="398"/>
      <c r="BE50" s="173"/>
      <c r="BF50" s="173"/>
      <c r="BG50" s="173"/>
      <c r="BH50" s="173"/>
      <c r="BI50" s="173"/>
      <c r="BJ50" s="173"/>
      <c r="BK50" s="762"/>
    </row>
    <row r="51" spans="1:63" s="180" customFormat="1" ht="5.25" customHeight="1">
      <c r="A51" s="653"/>
      <c r="B51" s="291"/>
      <c r="C51" s="208"/>
      <c r="D51" s="208"/>
      <c r="E51" s="208"/>
      <c r="F51" s="208"/>
      <c r="G51" s="88"/>
      <c r="H51"/>
      <c r="I51"/>
      <c r="J51"/>
      <c r="K51"/>
      <c r="L51" t="s">
        <v>653</v>
      </c>
      <c r="M51"/>
      <c r="N51"/>
      <c r="O51" s="390" t="str">
        <f ca="1">CELL("address",C50)</f>
        <v>$C$50</v>
      </c>
      <c r="P51" s="390">
        <f t="shared" si="0"/>
        <v>5</v>
      </c>
      <c r="Q51" s="390" t="str">
        <f t="shared" ca="1" si="1"/>
        <v>5. Interconnect &amp; Transmission</v>
      </c>
      <c r="R51" s="378" t="s">
        <v>25</v>
      </c>
      <c r="S51" s="378" t="s">
        <v>951</v>
      </c>
      <c r="T51" s="379">
        <v>3</v>
      </c>
      <c r="U51" s="600" t="str">
        <f t="shared" ca="1" si="2"/>
        <v>5_$C$50_Study_number_3</v>
      </c>
      <c r="V51" s="560" t="s">
        <v>407</v>
      </c>
      <c r="W51" s="560"/>
      <c r="X51" s="560" t="str">
        <f>"0.00"</f>
        <v>0.00</v>
      </c>
      <c r="Y51" s="560" t="s">
        <v>86</v>
      </c>
      <c r="Z51" s="600" t="s">
        <v>86</v>
      </c>
      <c r="AA51" s="173"/>
      <c r="AB51" s="412" t="str">
        <f ca="1">"Requirement for "&amp;O51&amp;" based on "&amp;$O$50&amp;" answer of ""Not Null"""</f>
        <v>Requirement for $C$50 based on $B$50 answer of "Not Null"</v>
      </c>
      <c r="AC51" s="173"/>
      <c r="AD51" s="173"/>
      <c r="AE51" s="173"/>
      <c r="AF51" s="173"/>
      <c r="AG51" s="173"/>
      <c r="AH51" s="410"/>
      <c r="AI51" s="410"/>
      <c r="AJ51" s="410"/>
      <c r="AK51" s="410"/>
      <c r="AL51" s="410"/>
      <c r="AM51" s="173"/>
      <c r="AN51" s="173"/>
      <c r="AO51" s="173"/>
      <c r="AP51" s="173"/>
      <c r="AQ51" s="173"/>
      <c r="AR51" s="173"/>
      <c r="AS51" s="173"/>
      <c r="AT51" s="173"/>
      <c r="AU51" s="173"/>
      <c r="AV51" s="173"/>
      <c r="AW51" s="173"/>
      <c r="AX51" s="173"/>
      <c r="AY51" s="173"/>
      <c r="AZ51" s="173"/>
      <c r="BA51" s="173"/>
      <c r="BB51" s="173"/>
      <c r="BC51" s="173"/>
      <c r="BD51" s="398"/>
      <c r="BE51" s="173"/>
      <c r="BF51" s="173"/>
      <c r="BG51" s="173"/>
      <c r="BH51" s="173"/>
      <c r="BI51" s="173"/>
      <c r="BJ51" s="173"/>
      <c r="BK51" s="762"/>
    </row>
    <row r="52" spans="1:63" s="180" customFormat="1" ht="7.7" hidden="1" customHeight="1">
      <c r="A52" s="653"/>
      <c r="B52" s="291"/>
      <c r="C52" s="208"/>
      <c r="D52" s="208"/>
      <c r="E52" s="208"/>
      <c r="F52" s="208"/>
      <c r="G52" s="88"/>
      <c r="H52"/>
      <c r="I52"/>
      <c r="J52"/>
      <c r="K52" t="s">
        <v>1087</v>
      </c>
      <c r="L52"/>
      <c r="M52"/>
      <c r="N52"/>
      <c r="O52" s="390" t="str">
        <f ca="1">CELL("address",D50)</f>
        <v>$D$50</v>
      </c>
      <c r="P52" s="390">
        <f t="shared" si="0"/>
        <v>5</v>
      </c>
      <c r="Q52" s="390" t="str">
        <f t="shared" ca="1" si="1"/>
        <v>5. Interconnect &amp; Transmission</v>
      </c>
      <c r="R52" s="378" t="s">
        <v>25</v>
      </c>
      <c r="S52" s="378" t="s">
        <v>23</v>
      </c>
      <c r="T52" s="379">
        <v>3</v>
      </c>
      <c r="U52" s="600" t="str">
        <f t="shared" ca="1" si="2"/>
        <v>5_$D$50_Status_3</v>
      </c>
      <c r="V52" s="379" t="s">
        <v>401</v>
      </c>
      <c r="W52" s="379"/>
      <c r="X52" s="381" t="str">
        <f>CONCATENATE(AH52,",",AI52)</f>
        <v>In Progress,Completed</v>
      </c>
      <c r="Y52" s="560" t="s">
        <v>86</v>
      </c>
      <c r="Z52" s="600" t="s">
        <v>86</v>
      </c>
      <c r="AA52" s="173"/>
      <c r="AB52" s="412" t="str">
        <f t="shared" ref="AB52:AB54" ca="1" si="5">"Requirement for "&amp;O52&amp;" based on "&amp;$O$50&amp;" answer of ""Not Null"""</f>
        <v>Requirement for $D$50 based on $B$50 answer of "Not Null"</v>
      </c>
      <c r="AC52" s="173"/>
      <c r="AD52" s="173"/>
      <c r="AE52" s="173"/>
      <c r="AF52" s="173"/>
      <c r="AG52" s="173"/>
      <c r="AH52" s="571" t="s">
        <v>190</v>
      </c>
      <c r="AI52" s="410" t="s">
        <v>191</v>
      </c>
      <c r="AJ52" s="410"/>
      <c r="AK52" s="410"/>
      <c r="AL52" s="410"/>
      <c r="AM52" s="173"/>
      <c r="AN52" s="173"/>
      <c r="AO52" s="173"/>
      <c r="AP52" s="173"/>
      <c r="AQ52" s="173"/>
      <c r="AR52" s="173"/>
      <c r="AS52" s="173"/>
      <c r="AT52" s="173"/>
      <c r="AU52" s="173"/>
      <c r="AV52" s="173"/>
      <c r="AW52" s="173"/>
      <c r="AX52" s="173"/>
      <c r="AY52" s="173"/>
      <c r="AZ52" s="173"/>
      <c r="BA52" s="173"/>
      <c r="BB52" s="173"/>
      <c r="BC52" s="173"/>
      <c r="BD52" s="398"/>
      <c r="BE52" s="173"/>
      <c r="BF52" s="173"/>
      <c r="BG52" s="173"/>
      <c r="BH52" s="173"/>
      <c r="BI52" s="173"/>
      <c r="BJ52" s="173"/>
      <c r="BK52" s="762"/>
    </row>
    <row r="53" spans="1:63" s="180" customFormat="1" ht="7.5" hidden="1" customHeight="1">
      <c r="A53" s="653"/>
      <c r="B53" s="291"/>
      <c r="C53" s="208"/>
      <c r="D53" s="208"/>
      <c r="E53" s="208"/>
      <c r="F53" s="208"/>
      <c r="G53" s="88"/>
      <c r="H53"/>
      <c r="I53"/>
      <c r="J53"/>
      <c r="K53" t="s">
        <v>1087</v>
      </c>
      <c r="L53"/>
      <c r="M53"/>
      <c r="N53"/>
      <c r="O53" s="390" t="str">
        <f ca="1">CELL("address",E50)</f>
        <v>$E$50</v>
      </c>
      <c r="P53" s="390">
        <f t="shared" si="0"/>
        <v>5</v>
      </c>
      <c r="Q53" s="390" t="str">
        <f t="shared" ca="1" si="1"/>
        <v>5. Interconnect &amp; Transmission</v>
      </c>
      <c r="R53" s="378" t="s">
        <v>25</v>
      </c>
      <c r="S53" s="378" t="s">
        <v>952</v>
      </c>
      <c r="T53" s="379">
        <v>3</v>
      </c>
      <c r="U53" s="600" t="str">
        <f t="shared" ca="1" si="2"/>
        <v>5_$E$50_Received / Completion date_3</v>
      </c>
      <c r="V53" s="560" t="s">
        <v>408</v>
      </c>
      <c r="W53" s="560"/>
      <c r="X53" s="560"/>
      <c r="Y53" s="560" t="s">
        <v>86</v>
      </c>
      <c r="Z53" s="600" t="s">
        <v>86</v>
      </c>
      <c r="AA53" s="173"/>
      <c r="AB53" s="412" t="str">
        <f t="shared" ca="1" si="5"/>
        <v>Requirement for $E$50 based on $B$50 answer of "Not Null"</v>
      </c>
      <c r="AC53" s="173"/>
      <c r="AD53" s="173"/>
      <c r="AE53" s="173"/>
      <c r="AF53" s="173"/>
      <c r="AG53" s="173"/>
      <c r="AH53" s="410"/>
      <c r="AI53" s="410"/>
      <c r="AJ53" s="410"/>
      <c r="AK53" s="410"/>
      <c r="AL53" s="410"/>
      <c r="AM53" s="173"/>
      <c r="AN53" s="173"/>
      <c r="AO53" s="173"/>
      <c r="AP53" s="173"/>
      <c r="AQ53" s="173"/>
      <c r="AR53" s="173"/>
      <c r="AS53" s="173"/>
      <c r="AT53" s="173"/>
      <c r="AU53" s="173"/>
      <c r="AV53" s="173"/>
      <c r="AW53" s="173"/>
      <c r="AX53" s="173"/>
      <c r="AY53" s="173"/>
      <c r="AZ53" s="173"/>
      <c r="BA53" s="173"/>
      <c r="BB53" s="173"/>
      <c r="BC53" s="173"/>
      <c r="BD53" s="398"/>
      <c r="BE53" s="173"/>
      <c r="BF53" s="173"/>
      <c r="BG53" s="173"/>
      <c r="BH53" s="173"/>
      <c r="BI53" s="173"/>
      <c r="BJ53" s="173"/>
      <c r="BK53" s="762"/>
    </row>
    <row r="54" spans="1:63" s="180" customFormat="1" ht="7.7" hidden="1" customHeight="1">
      <c r="A54" s="653"/>
      <c r="B54" s="291"/>
      <c r="C54" s="208"/>
      <c r="D54" s="208"/>
      <c r="E54" s="208"/>
      <c r="F54" s="208"/>
      <c r="G54" s="88"/>
      <c r="H54"/>
      <c r="I54"/>
      <c r="J54"/>
      <c r="K54" t="s">
        <v>1087</v>
      </c>
      <c r="L54"/>
      <c r="M54"/>
      <c r="N54"/>
      <c r="O54" s="390" t="str">
        <f ca="1">CELL("address",F50)</f>
        <v>$F$50</v>
      </c>
      <c r="P54" s="390">
        <f t="shared" si="0"/>
        <v>5</v>
      </c>
      <c r="Q54" s="390" t="str">
        <f t="shared" ca="1" si="1"/>
        <v>5. Interconnect &amp; Transmission</v>
      </c>
      <c r="R54" s="378" t="s">
        <v>25</v>
      </c>
      <c r="S54" s="378" t="s">
        <v>189</v>
      </c>
      <c r="T54" s="379">
        <v>3</v>
      </c>
      <c r="U54" s="600" t="str">
        <f t="shared" ca="1" si="2"/>
        <v>5_$F$50_Study performed by_3</v>
      </c>
      <c r="V54" s="560" t="s">
        <v>392</v>
      </c>
      <c r="W54" s="560">
        <v>100</v>
      </c>
      <c r="X54" s="560"/>
      <c r="Y54" s="560" t="s">
        <v>86</v>
      </c>
      <c r="Z54" s="600" t="s">
        <v>86</v>
      </c>
      <c r="AA54" s="173"/>
      <c r="AB54" s="412" t="str">
        <f t="shared" ca="1" si="5"/>
        <v>Requirement for $F$50 based on $B$50 answer of "Not Null"</v>
      </c>
      <c r="AC54" s="173"/>
      <c r="AD54" s="173"/>
      <c r="AE54" s="173"/>
      <c r="AF54" s="173"/>
      <c r="AG54" s="173"/>
      <c r="AH54" s="410"/>
      <c r="AI54" s="410"/>
      <c r="AJ54" s="410"/>
      <c r="AK54" s="410"/>
      <c r="AL54" s="410"/>
      <c r="AM54" s="173"/>
      <c r="AN54" s="173"/>
      <c r="AO54" s="173"/>
      <c r="AP54" s="173"/>
      <c r="AQ54" s="173"/>
      <c r="AR54" s="173"/>
      <c r="AS54" s="173"/>
      <c r="AT54" s="173"/>
      <c r="AU54" s="173"/>
      <c r="AV54" s="173"/>
      <c r="AW54" s="173"/>
      <c r="AX54" s="173"/>
      <c r="AY54" s="173"/>
      <c r="AZ54" s="173"/>
      <c r="BA54" s="173"/>
      <c r="BB54" s="173"/>
      <c r="BC54" s="173"/>
      <c r="BD54" s="398"/>
      <c r="BE54" s="173"/>
      <c r="BF54" s="173"/>
      <c r="BG54" s="173"/>
      <c r="BH54" s="173"/>
      <c r="BI54" s="173"/>
      <c r="BJ54" s="173"/>
      <c r="BK54" s="762"/>
    </row>
    <row r="55" spans="1:63" s="180" customFormat="1" ht="18" customHeight="1">
      <c r="A55" s="653"/>
      <c r="B55" s="289"/>
      <c r="C55" s="307"/>
      <c r="D55" s="290"/>
      <c r="E55" s="308"/>
      <c r="F55" s="307"/>
      <c r="G55" s="88"/>
      <c r="H55"/>
      <c r="I55"/>
      <c r="J55"/>
      <c r="K55"/>
      <c r="L55"/>
      <c r="M55" s="542" t="s">
        <v>654</v>
      </c>
      <c r="N55"/>
      <c r="O55" s="390" t="str">
        <f ca="1">CELL("address",B55)</f>
        <v>$B$55</v>
      </c>
      <c r="P55" s="390">
        <f t="shared" si="0"/>
        <v>5</v>
      </c>
      <c r="Q55" s="390" t="str">
        <f t="shared" ca="1" si="1"/>
        <v>5. Interconnect &amp; Transmission</v>
      </c>
      <c r="R55" s="378" t="s">
        <v>25</v>
      </c>
      <c r="S55" s="390" t="s">
        <v>950</v>
      </c>
      <c r="T55" s="379">
        <v>4</v>
      </c>
      <c r="U55" s="600" t="str">
        <f t="shared" ca="1" si="2"/>
        <v>5_$B$55_Study_type_4</v>
      </c>
      <c r="V55" s="379" t="s">
        <v>401</v>
      </c>
      <c r="W55" s="379"/>
      <c r="X55" s="381" t="str">
        <f>CONCATENATE(AH55,",",AI55,",",AJ55,",",AK55,",",AL55)</f>
        <v>Feasibility Study,System Impact Study (SIS),Facility Study (FS),Affected System Study,Consultant Study</v>
      </c>
      <c r="Y55" s="560" t="s">
        <v>86</v>
      </c>
      <c r="Z55" s="600" t="s">
        <v>86</v>
      </c>
      <c r="AA55" s="173"/>
      <c r="AB55" s="173"/>
      <c r="AC55" s="173"/>
      <c r="AD55" s="173"/>
      <c r="AE55" s="173"/>
      <c r="AF55" s="173"/>
      <c r="AG55" s="173"/>
      <c r="AH55" s="410" t="s">
        <v>245</v>
      </c>
      <c r="AI55" s="410" t="s">
        <v>185</v>
      </c>
      <c r="AJ55" s="410" t="s">
        <v>256</v>
      </c>
      <c r="AK55" s="410" t="s">
        <v>186</v>
      </c>
      <c r="AL55" s="410" t="s">
        <v>187</v>
      </c>
      <c r="AM55" s="173"/>
      <c r="AN55" s="173"/>
      <c r="AO55" s="173"/>
      <c r="AP55" s="173"/>
      <c r="AQ55" s="173"/>
      <c r="AR55" s="173"/>
      <c r="AS55" s="173"/>
      <c r="AT55" s="173"/>
      <c r="AU55" s="173"/>
      <c r="AV55" s="173"/>
      <c r="AW55" s="173"/>
      <c r="AX55" s="173"/>
      <c r="AY55" s="173"/>
      <c r="AZ55" s="173"/>
      <c r="BA55" s="173"/>
      <c r="BB55" s="173"/>
      <c r="BC55" s="173"/>
      <c r="BD55" s="398"/>
      <c r="BE55" s="173"/>
      <c r="BF55" s="173"/>
      <c r="BG55" s="173"/>
      <c r="BH55" s="173"/>
      <c r="BI55" s="173"/>
      <c r="BJ55" s="173"/>
      <c r="BK55" s="762"/>
    </row>
    <row r="56" spans="1:63" s="180" customFormat="1" ht="5.25" customHeight="1">
      <c r="A56" s="653"/>
      <c r="B56" s="291"/>
      <c r="C56" s="208"/>
      <c r="D56" s="208"/>
      <c r="E56" s="208"/>
      <c r="F56" s="208"/>
      <c r="G56" s="88"/>
      <c r="H56"/>
      <c r="I56"/>
      <c r="J56"/>
      <c r="K56"/>
      <c r="L56" t="s">
        <v>653</v>
      </c>
      <c r="M56"/>
      <c r="N56"/>
      <c r="O56" s="390" t="str">
        <f ca="1">CELL("address",C55)</f>
        <v>$C$55</v>
      </c>
      <c r="P56" s="390">
        <f t="shared" si="0"/>
        <v>5</v>
      </c>
      <c r="Q56" s="390" t="str">
        <f t="shared" ca="1" si="1"/>
        <v>5. Interconnect &amp; Transmission</v>
      </c>
      <c r="R56" s="378" t="s">
        <v>25</v>
      </c>
      <c r="S56" s="378" t="s">
        <v>951</v>
      </c>
      <c r="T56" s="379">
        <v>4</v>
      </c>
      <c r="U56" s="600" t="str">
        <f t="shared" ca="1" si="2"/>
        <v>5_$C$55_Study_number_4</v>
      </c>
      <c r="V56" s="560" t="s">
        <v>407</v>
      </c>
      <c r="W56" s="560"/>
      <c r="X56" s="560" t="str">
        <f>"0.00"</f>
        <v>0.00</v>
      </c>
      <c r="Y56" s="560" t="s">
        <v>86</v>
      </c>
      <c r="Z56" s="600" t="s">
        <v>86</v>
      </c>
      <c r="AA56" s="173"/>
      <c r="AB56" s="412" t="str">
        <f ca="1">"Requirement for "&amp;O56&amp;" based on "&amp;$O$55&amp;" answer of ""Not Null"""</f>
        <v>Requirement for $C$55 based on $B$55 answer of "Not Null"</v>
      </c>
      <c r="AC56" s="173"/>
      <c r="AD56" s="173"/>
      <c r="AE56" s="173"/>
      <c r="AF56" s="173"/>
      <c r="AG56" s="173"/>
      <c r="AH56" s="410"/>
      <c r="AI56" s="410"/>
      <c r="AJ56" s="410"/>
      <c r="AK56" s="410"/>
      <c r="AL56" s="410"/>
      <c r="AM56" s="173"/>
      <c r="AN56" s="173"/>
      <c r="AO56" s="173"/>
      <c r="AP56" s="173"/>
      <c r="AQ56" s="173"/>
      <c r="AR56" s="173"/>
      <c r="AS56" s="173"/>
      <c r="AT56" s="173"/>
      <c r="AU56" s="173"/>
      <c r="AV56" s="173"/>
      <c r="AW56" s="173"/>
      <c r="AX56" s="173"/>
      <c r="AY56" s="173"/>
      <c r="AZ56" s="173"/>
      <c r="BA56" s="173"/>
      <c r="BB56" s="173"/>
      <c r="BC56" s="173"/>
      <c r="BD56" s="398"/>
      <c r="BE56" s="173"/>
      <c r="BF56" s="173"/>
      <c r="BG56" s="173"/>
      <c r="BH56" s="173"/>
      <c r="BI56" s="173"/>
      <c r="BJ56" s="173"/>
      <c r="BK56" s="762"/>
    </row>
    <row r="57" spans="1:63" s="180" customFormat="1" ht="7.7" hidden="1" customHeight="1">
      <c r="A57" s="653"/>
      <c r="B57" s="291"/>
      <c r="C57" s="208"/>
      <c r="D57" s="208"/>
      <c r="E57" s="208"/>
      <c r="F57" s="208"/>
      <c r="G57" s="88"/>
      <c r="H57"/>
      <c r="I57"/>
      <c r="J57"/>
      <c r="K57" t="s">
        <v>1087</v>
      </c>
      <c r="L57"/>
      <c r="M57"/>
      <c r="N57"/>
      <c r="O57" s="390" t="str">
        <f ca="1">CELL("address",D55)</f>
        <v>$D$55</v>
      </c>
      <c r="P57" s="390">
        <f t="shared" si="0"/>
        <v>5</v>
      </c>
      <c r="Q57" s="390" t="str">
        <f t="shared" ca="1" si="1"/>
        <v>5. Interconnect &amp; Transmission</v>
      </c>
      <c r="R57" s="378" t="s">
        <v>25</v>
      </c>
      <c r="S57" s="378" t="s">
        <v>23</v>
      </c>
      <c r="T57" s="379">
        <v>4</v>
      </c>
      <c r="U57" s="600" t="str">
        <f t="shared" ca="1" si="2"/>
        <v>5_$D$55_Status_4</v>
      </c>
      <c r="V57" s="379" t="s">
        <v>401</v>
      </c>
      <c r="W57" s="379"/>
      <c r="X57" s="381" t="str">
        <f>CONCATENATE(AH57,",",AI57)</f>
        <v>In Progress,Completed</v>
      </c>
      <c r="Y57" s="560" t="s">
        <v>86</v>
      </c>
      <c r="Z57" s="600" t="s">
        <v>86</v>
      </c>
      <c r="AA57" s="173"/>
      <c r="AB57" s="412" t="str">
        <f t="shared" ref="AB57:AB59" ca="1" si="6">"Requirement for "&amp;O57&amp;" based on "&amp;$O$55&amp;" answer of ""Not Null"""</f>
        <v>Requirement for $D$55 based on $B$55 answer of "Not Null"</v>
      </c>
      <c r="AC57" s="173"/>
      <c r="AD57" s="173"/>
      <c r="AE57" s="173"/>
      <c r="AF57" s="173"/>
      <c r="AG57" s="173"/>
      <c r="AH57" s="571" t="s">
        <v>190</v>
      </c>
      <c r="AI57" s="410" t="s">
        <v>191</v>
      </c>
      <c r="AJ57" s="410"/>
      <c r="AK57" s="410"/>
      <c r="AL57" s="410"/>
      <c r="AM57" s="173"/>
      <c r="AN57" s="173"/>
      <c r="AO57" s="173"/>
      <c r="AP57" s="173"/>
      <c r="AQ57" s="173"/>
      <c r="AR57" s="173"/>
      <c r="AS57" s="173"/>
      <c r="AT57" s="173"/>
      <c r="AU57" s="173"/>
      <c r="AV57" s="173"/>
      <c r="AW57" s="173"/>
      <c r="AX57" s="173"/>
      <c r="AY57" s="173"/>
      <c r="AZ57" s="173"/>
      <c r="BA57" s="173"/>
      <c r="BB57" s="173"/>
      <c r="BC57" s="173"/>
      <c r="BD57" s="398"/>
      <c r="BE57" s="173"/>
      <c r="BF57" s="173"/>
      <c r="BG57" s="173"/>
      <c r="BH57" s="173"/>
      <c r="BI57" s="173"/>
      <c r="BJ57" s="173"/>
      <c r="BK57" s="762"/>
    </row>
    <row r="58" spans="1:63" s="180" customFormat="1" ht="7.7" hidden="1" customHeight="1">
      <c r="A58" s="653"/>
      <c r="B58" s="291"/>
      <c r="C58" s="208"/>
      <c r="D58" s="208"/>
      <c r="E58" s="208"/>
      <c r="F58" s="208"/>
      <c r="G58" s="88"/>
      <c r="H58"/>
      <c r="I58"/>
      <c r="J58"/>
      <c r="K58" t="s">
        <v>1087</v>
      </c>
      <c r="L58"/>
      <c r="M58"/>
      <c r="N58"/>
      <c r="O58" s="390" t="str">
        <f ca="1">CELL("address",E55)</f>
        <v>$E$55</v>
      </c>
      <c r="P58" s="390">
        <f t="shared" si="0"/>
        <v>5</v>
      </c>
      <c r="Q58" s="390" t="str">
        <f t="shared" ca="1" si="1"/>
        <v>5. Interconnect &amp; Transmission</v>
      </c>
      <c r="R58" s="378" t="s">
        <v>25</v>
      </c>
      <c r="S58" s="378" t="s">
        <v>952</v>
      </c>
      <c r="T58" s="379">
        <v>4</v>
      </c>
      <c r="U58" s="600" t="str">
        <f t="shared" ca="1" si="2"/>
        <v>5_$E$55_Received / Completion date_4</v>
      </c>
      <c r="V58" s="560" t="s">
        <v>408</v>
      </c>
      <c r="W58" s="560"/>
      <c r="X58" s="560"/>
      <c r="Y58" s="560" t="s">
        <v>86</v>
      </c>
      <c r="Z58" s="600" t="s">
        <v>86</v>
      </c>
      <c r="AA58" s="173"/>
      <c r="AB58" s="412" t="str">
        <f t="shared" ca="1" si="6"/>
        <v>Requirement for $E$55 based on $B$55 answer of "Not Null"</v>
      </c>
      <c r="AC58" s="173"/>
      <c r="AD58" s="173"/>
      <c r="AE58" s="173"/>
      <c r="AF58" s="173"/>
      <c r="AG58" s="173"/>
      <c r="AH58" s="410"/>
      <c r="AI58" s="410"/>
      <c r="AJ58" s="410"/>
      <c r="AK58" s="410"/>
      <c r="AL58" s="410"/>
      <c r="AM58" s="173"/>
      <c r="AN58" s="173"/>
      <c r="AO58" s="173"/>
      <c r="AP58" s="173"/>
      <c r="AQ58" s="173"/>
      <c r="AR58" s="173"/>
      <c r="AS58" s="173"/>
      <c r="AT58" s="173"/>
      <c r="AU58" s="173"/>
      <c r="AV58" s="173"/>
      <c r="AW58" s="173"/>
      <c r="AX58" s="173"/>
      <c r="AY58" s="173"/>
      <c r="AZ58" s="173"/>
      <c r="BA58" s="173"/>
      <c r="BB58" s="173"/>
      <c r="BC58" s="173"/>
      <c r="BD58" s="398"/>
      <c r="BE58" s="173"/>
      <c r="BF58" s="173"/>
      <c r="BG58" s="173"/>
      <c r="BH58" s="173"/>
      <c r="BI58" s="173"/>
      <c r="BJ58" s="173"/>
      <c r="BK58" s="762"/>
    </row>
    <row r="59" spans="1:63" s="180" customFormat="1" ht="7.7" hidden="1" customHeight="1">
      <c r="A59" s="653"/>
      <c r="B59" s="291"/>
      <c r="C59" s="208"/>
      <c r="D59" s="208"/>
      <c r="E59" s="208"/>
      <c r="F59" s="208"/>
      <c r="G59" s="88"/>
      <c r="H59"/>
      <c r="I59"/>
      <c r="J59"/>
      <c r="K59" t="s">
        <v>1087</v>
      </c>
      <c r="L59"/>
      <c r="M59"/>
      <c r="N59"/>
      <c r="O59" s="390" t="str">
        <f ca="1">CELL("address",F55)</f>
        <v>$F$55</v>
      </c>
      <c r="P59" s="390">
        <f t="shared" si="0"/>
        <v>5</v>
      </c>
      <c r="Q59" s="390" t="str">
        <f t="shared" ca="1" si="1"/>
        <v>5. Interconnect &amp; Transmission</v>
      </c>
      <c r="R59" s="378" t="s">
        <v>25</v>
      </c>
      <c r="S59" s="378" t="s">
        <v>189</v>
      </c>
      <c r="T59" s="379">
        <v>4</v>
      </c>
      <c r="U59" s="600" t="str">
        <f t="shared" ca="1" si="2"/>
        <v>5_$F$55_Study performed by_4</v>
      </c>
      <c r="V59" s="560" t="s">
        <v>392</v>
      </c>
      <c r="W59" s="560">
        <v>100</v>
      </c>
      <c r="X59" s="560"/>
      <c r="Y59" s="560" t="s">
        <v>86</v>
      </c>
      <c r="Z59" s="600" t="s">
        <v>86</v>
      </c>
      <c r="AA59" s="173"/>
      <c r="AB59" s="412" t="str">
        <f t="shared" ca="1" si="6"/>
        <v>Requirement for $F$55 based on $B$55 answer of "Not Null"</v>
      </c>
      <c r="AC59" s="173"/>
      <c r="AD59" s="173"/>
      <c r="AE59" s="173"/>
      <c r="AF59" s="173"/>
      <c r="AG59" s="173"/>
      <c r="AH59" s="410"/>
      <c r="AI59" s="410"/>
      <c r="AJ59" s="410"/>
      <c r="AK59" s="410"/>
      <c r="AL59" s="410"/>
      <c r="AM59" s="173"/>
      <c r="AN59" s="173"/>
      <c r="AO59" s="173"/>
      <c r="AP59" s="173"/>
      <c r="AQ59" s="173"/>
      <c r="AR59" s="173"/>
      <c r="AS59" s="173"/>
      <c r="AT59" s="173"/>
      <c r="AU59" s="173"/>
      <c r="AV59" s="173"/>
      <c r="AW59" s="173"/>
      <c r="AX59" s="173"/>
      <c r="AY59" s="173"/>
      <c r="AZ59" s="173"/>
      <c r="BA59" s="173"/>
      <c r="BB59" s="173"/>
      <c r="BC59" s="173"/>
      <c r="BD59" s="398"/>
      <c r="BE59" s="173"/>
      <c r="BF59" s="173"/>
      <c r="BG59" s="173"/>
      <c r="BH59" s="173"/>
      <c r="BI59" s="173"/>
      <c r="BJ59" s="173"/>
      <c r="BK59" s="762"/>
    </row>
    <row r="60" spans="1:63" s="190" customFormat="1" ht="5.25" customHeight="1">
      <c r="A60" s="189"/>
      <c r="B60" s="291"/>
      <c r="C60" s="208"/>
      <c r="D60" s="208"/>
      <c r="E60" s="208"/>
      <c r="F60" s="208"/>
      <c r="G60" s="88"/>
      <c r="H60"/>
      <c r="I60"/>
      <c r="J60"/>
      <c r="K60"/>
      <c r="L60" t="s">
        <v>653</v>
      </c>
      <c r="M60"/>
      <c r="N60"/>
      <c r="O60" s="378"/>
      <c r="P60" s="378"/>
      <c r="Q60" s="378"/>
      <c r="R60" s="378"/>
      <c r="S60" s="378"/>
      <c r="T60" s="378"/>
      <c r="U60" s="379"/>
      <c r="V60" s="379"/>
      <c r="W60" s="379"/>
      <c r="X60" s="379"/>
      <c r="Y60" s="377"/>
      <c r="Z60" s="409"/>
      <c r="AA60" s="409"/>
      <c r="AB60" s="409"/>
      <c r="AC60" s="409"/>
      <c r="AD60" s="409"/>
      <c r="AE60" s="409"/>
      <c r="AF60" s="409"/>
      <c r="AG60" s="409"/>
      <c r="AH60" s="570"/>
      <c r="AI60" s="570"/>
      <c r="AJ60" s="409"/>
      <c r="AK60" s="409"/>
      <c r="AL60" s="409"/>
      <c r="AM60" s="409"/>
      <c r="AN60" s="409"/>
      <c r="AO60" s="409"/>
      <c r="AP60" s="409"/>
      <c r="AQ60" s="409"/>
      <c r="AR60" s="409"/>
      <c r="AS60" s="409"/>
      <c r="AT60" s="409"/>
      <c r="AU60" s="409"/>
      <c r="AV60" s="409"/>
      <c r="AW60" s="409"/>
      <c r="AX60" s="409"/>
      <c r="AY60" s="409"/>
      <c r="AZ60" s="409"/>
      <c r="BA60" s="409"/>
      <c r="BB60" s="409"/>
      <c r="BC60" s="409"/>
      <c r="BD60" s="838"/>
      <c r="BE60" s="409"/>
      <c r="BF60" s="409"/>
      <c r="BG60" s="409"/>
      <c r="BH60" s="409"/>
      <c r="BI60" s="409"/>
      <c r="BJ60" s="409"/>
      <c r="BK60" s="767"/>
    </row>
    <row r="61" spans="1:63" s="194" customFormat="1" ht="18" customHeight="1">
      <c r="A61" s="573" t="s">
        <v>170</v>
      </c>
      <c r="B61" s="654"/>
      <c r="C61" s="654"/>
      <c r="D61" s="654"/>
      <c r="E61" s="1326"/>
      <c r="F61" s="1327"/>
      <c r="G61" s="88"/>
      <c r="H61"/>
      <c r="I61"/>
      <c r="J61"/>
      <c r="K61"/>
      <c r="L61"/>
      <c r="M61" t="s">
        <v>654</v>
      </c>
      <c r="N61"/>
      <c r="O61" s="390" t="str">
        <f ca="1">CELL("address",E61)</f>
        <v>$E$61</v>
      </c>
      <c r="P61" s="390">
        <f>$P$5</f>
        <v>5</v>
      </c>
      <c r="Q61" s="390" t="str">
        <f ca="1">MID(CELL("filename",P61),FIND("]",CELL("filename",P61))+1,256)</f>
        <v>5. Interconnect &amp; Transmission</v>
      </c>
      <c r="R61" s="378" t="s">
        <v>25</v>
      </c>
      <c r="S61" s="378" t="s">
        <v>440</v>
      </c>
      <c r="T61" s="378"/>
      <c r="U61" s="379" t="str">
        <f ca="1">P61&amp;"_"&amp;O61&amp;"_"&amp;S61</f>
        <v>5_$E$61_Construction of Tie-line to POI</v>
      </c>
      <c r="V61" s="379" t="s">
        <v>401</v>
      </c>
      <c r="W61" s="379"/>
      <c r="X61" s="381" t="str">
        <f>CONCATENATE(AH61,",",AI61)</f>
        <v>Yes,No</v>
      </c>
      <c r="Y61" s="377" t="s">
        <v>86</v>
      </c>
      <c r="Z61" s="600" t="s">
        <v>86</v>
      </c>
      <c r="AB61" s="412" t="str">
        <f ca="1">"Requirement for "&amp;O61&amp;" based on "&amp;$O$5&amp;" answer of ""No"""</f>
        <v>Requirement for $E$61 based on $E$5 answer of "No"</v>
      </c>
      <c r="AD61" s="379"/>
      <c r="AH61" s="408" t="s">
        <v>82</v>
      </c>
      <c r="AI61" s="410" t="s">
        <v>86</v>
      </c>
      <c r="BD61" s="836"/>
      <c r="BK61" s="765"/>
    </row>
    <row r="62" spans="1:63" s="194" customFormat="1" ht="18" customHeight="1">
      <c r="A62" s="573"/>
      <c r="B62" s="664" t="s">
        <v>964</v>
      </c>
      <c r="C62" s="654"/>
      <c r="D62" s="654"/>
      <c r="E62" s="96"/>
      <c r="F62" s="208"/>
      <c r="G62" s="88"/>
      <c r="H62"/>
      <c r="I62"/>
      <c r="J62"/>
      <c r="K62"/>
      <c r="L62"/>
      <c r="M62"/>
      <c r="N62"/>
      <c r="O62" s="390"/>
      <c r="P62" s="390"/>
      <c r="Q62" s="390"/>
      <c r="R62" s="378"/>
      <c r="S62" s="378"/>
      <c r="T62" s="378"/>
      <c r="U62" s="379"/>
      <c r="V62" s="379"/>
      <c r="W62" s="379"/>
      <c r="X62" s="381"/>
      <c r="Y62" s="560"/>
      <c r="AD62" s="379"/>
      <c r="AH62" s="408"/>
      <c r="AI62" s="410"/>
      <c r="BD62" s="836"/>
      <c r="BK62" s="765"/>
    </row>
    <row r="63" spans="1:63" s="194" customFormat="1" ht="18" customHeight="1">
      <c r="A63" s="574" t="s">
        <v>965</v>
      </c>
      <c r="B63" s="654"/>
      <c r="C63" s="654"/>
      <c r="D63" s="654"/>
      <c r="E63" s="1328"/>
      <c r="F63" s="1329"/>
      <c r="G63" s="88"/>
      <c r="H63"/>
      <c r="I63"/>
      <c r="J63"/>
      <c r="K63"/>
      <c r="L63"/>
      <c r="M63" t="s">
        <v>654</v>
      </c>
      <c r="N63"/>
      <c r="O63" s="390" t="str">
        <f ca="1">CELL("address",E63)</f>
        <v>$E$63</v>
      </c>
      <c r="P63" s="390">
        <f>$P$5</f>
        <v>5</v>
      </c>
      <c r="Q63" s="390" t="str">
        <f ca="1">MID(CELL("filename",P63),FIND("]",CELL("filename",P63))+1,256)</f>
        <v>5. Interconnect &amp; Transmission</v>
      </c>
      <c r="R63" s="378" t="s">
        <v>25</v>
      </c>
      <c r="S63" s="378" t="s">
        <v>441</v>
      </c>
      <c r="T63" s="378"/>
      <c r="U63" s="379" t="str">
        <f ca="1">P63&amp;"_"&amp;O63&amp;"_"&amp;S63</f>
        <v>5_$E$63_Length of new Tie Line</v>
      </c>
      <c r="V63" s="379" t="s">
        <v>407</v>
      </c>
      <c r="W63" s="379"/>
      <c r="X63" s="379" t="str">
        <f>"0.00"</f>
        <v>0.00</v>
      </c>
      <c r="Y63" s="377" t="s">
        <v>86</v>
      </c>
      <c r="Z63" s="600" t="s">
        <v>86</v>
      </c>
      <c r="AB63" s="412" t="str">
        <f ca="1">"Requirement for "&amp;O63&amp;" based on "&amp;O61&amp;" answer of ""Yes"""</f>
        <v>Requirement for $E$63 based on $E$61 answer of "Yes"</v>
      </c>
      <c r="AC63" s="379"/>
      <c r="AH63" s="408"/>
      <c r="AI63" s="408"/>
      <c r="BD63" s="836"/>
      <c r="BK63" s="765"/>
    </row>
    <row r="64" spans="1:63" s="193" customFormat="1" ht="5.25" customHeight="1">
      <c r="A64" s="364"/>
      <c r="B64" s="654"/>
      <c r="C64" s="654"/>
      <c r="D64" s="654"/>
      <c r="E64" s="96"/>
      <c r="F64" s="96"/>
      <c r="G64" s="88"/>
      <c r="H64"/>
      <c r="I64"/>
      <c r="J64"/>
      <c r="K64"/>
      <c r="L64" t="s">
        <v>653</v>
      </c>
      <c r="M64"/>
      <c r="N64"/>
      <c r="O64" s="378"/>
      <c r="P64" s="378"/>
      <c r="Q64" s="378"/>
      <c r="R64" s="378"/>
      <c r="S64" s="378"/>
      <c r="T64" s="378"/>
      <c r="U64" s="379"/>
      <c r="V64" s="379"/>
      <c r="W64" s="379"/>
      <c r="X64" s="379"/>
      <c r="Y64" s="377"/>
      <c r="Z64" s="194"/>
      <c r="AA64" s="194"/>
      <c r="AB64" s="194"/>
      <c r="AC64" s="194"/>
      <c r="AD64" s="194"/>
      <c r="AE64" s="194"/>
      <c r="AF64" s="194"/>
      <c r="AG64" s="194"/>
      <c r="AH64" s="408"/>
      <c r="AI64" s="408"/>
      <c r="AJ64" s="194"/>
      <c r="AK64" s="194"/>
      <c r="AL64" s="194"/>
      <c r="AM64" s="194"/>
      <c r="AN64" s="194"/>
      <c r="AO64" s="194"/>
      <c r="AP64" s="194"/>
      <c r="AQ64" s="194"/>
      <c r="AR64" s="194"/>
      <c r="AS64" s="194"/>
      <c r="AT64" s="194"/>
      <c r="AU64" s="194"/>
      <c r="AV64" s="194"/>
      <c r="AW64" s="194"/>
      <c r="AX64" s="194"/>
      <c r="AY64" s="194"/>
      <c r="AZ64" s="194"/>
      <c r="BA64" s="194"/>
      <c r="BB64" s="194"/>
      <c r="BC64" s="194"/>
      <c r="BD64" s="836"/>
      <c r="BE64" s="194"/>
      <c r="BF64" s="194"/>
      <c r="BG64" s="194"/>
      <c r="BH64" s="194"/>
      <c r="BI64" s="194"/>
      <c r="BJ64" s="194"/>
      <c r="BK64" s="765"/>
    </row>
    <row r="65" spans="1:63" s="194" customFormat="1" ht="18" customHeight="1">
      <c r="A65" s="574" t="s">
        <v>966</v>
      </c>
      <c r="B65" s="654"/>
      <c r="C65" s="654"/>
      <c r="D65" s="654"/>
      <c r="E65" s="1296"/>
      <c r="F65" s="1297"/>
      <c r="G65" s="88"/>
      <c r="H65"/>
      <c r="I65"/>
      <c r="J65"/>
      <c r="K65"/>
      <c r="L65"/>
      <c r="M65" t="s">
        <v>654</v>
      </c>
      <c r="N65"/>
      <c r="O65" s="390" t="str">
        <f ca="1">CELL("address",E65)</f>
        <v>$E$65</v>
      </c>
      <c r="P65" s="390">
        <f>$P$5</f>
        <v>5</v>
      </c>
      <c r="Q65" s="390" t="str">
        <f ca="1">MID(CELL("filename",P65),FIND("]",CELL("filename",P65))+1,256)</f>
        <v>5. Interconnect &amp; Transmission</v>
      </c>
      <c r="R65" s="378" t="s">
        <v>25</v>
      </c>
      <c r="S65" s="378" t="s">
        <v>442</v>
      </c>
      <c r="T65" s="378"/>
      <c r="U65" s="379" t="str">
        <f ca="1">P65&amp;"_"&amp;O65&amp;"_"&amp;S65</f>
        <v>5_$E$65_Completion date of Tie Line</v>
      </c>
      <c r="V65" s="379" t="s">
        <v>408</v>
      </c>
      <c r="W65" s="379"/>
      <c r="X65" s="379"/>
      <c r="Y65" s="377" t="s">
        <v>86</v>
      </c>
      <c r="Z65" s="600" t="s">
        <v>86</v>
      </c>
      <c r="AB65" s="412" t="str">
        <f ca="1">"Requirement for "&amp;O65&amp;" based on "&amp;O61&amp;" answer of ""Yes"""</f>
        <v>Requirement for $E$65 based on $E$61 answer of "Yes"</v>
      </c>
      <c r="AC65" s="379"/>
      <c r="AH65" s="408"/>
      <c r="AI65" s="408"/>
      <c r="BD65" s="836"/>
      <c r="BK65" s="765"/>
    </row>
    <row r="66" spans="1:63" s="180" customFormat="1" ht="5.25" customHeight="1">
      <c r="A66" s="653"/>
      <c r="B66" s="72"/>
      <c r="C66" s="72"/>
      <c r="D66" s="72"/>
      <c r="E66" s="72"/>
      <c r="F66" s="654"/>
      <c r="G66" s="88"/>
      <c r="H66"/>
      <c r="I66"/>
      <c r="J66"/>
      <c r="K66"/>
      <c r="L66" t="s">
        <v>653</v>
      </c>
      <c r="M66"/>
      <c r="N66"/>
      <c r="O66" s="378"/>
      <c r="P66" s="378"/>
      <c r="Q66" s="378"/>
      <c r="R66" s="378"/>
      <c r="S66" s="378"/>
      <c r="T66" s="378"/>
      <c r="U66" s="379"/>
      <c r="V66" s="379"/>
      <c r="W66" s="379"/>
      <c r="X66" s="379"/>
      <c r="Y66" s="377"/>
      <c r="Z66" s="173"/>
      <c r="AA66" s="173"/>
      <c r="AB66" s="173"/>
      <c r="AC66" s="173"/>
      <c r="AD66" s="173"/>
      <c r="AE66" s="173"/>
      <c r="AF66" s="173"/>
      <c r="AG66" s="173"/>
      <c r="AH66" s="410"/>
      <c r="AI66" s="410"/>
      <c r="AJ66" s="410"/>
      <c r="AK66" s="410"/>
      <c r="AL66" s="410"/>
      <c r="AM66" s="173"/>
      <c r="AN66" s="173"/>
      <c r="AO66" s="173"/>
      <c r="AP66" s="173"/>
      <c r="AQ66" s="173"/>
      <c r="AR66" s="173"/>
      <c r="AS66" s="173"/>
      <c r="AT66" s="173"/>
      <c r="AU66" s="173"/>
      <c r="AV66" s="173"/>
      <c r="AW66" s="173"/>
      <c r="AX66" s="173"/>
      <c r="AY66" s="173"/>
      <c r="AZ66" s="173"/>
      <c r="BA66" s="173"/>
      <c r="BB66" s="173"/>
      <c r="BC66" s="173"/>
      <c r="BD66" s="398"/>
      <c r="BE66" s="173"/>
      <c r="BF66" s="173"/>
      <c r="BG66" s="173"/>
      <c r="BH66" s="173"/>
      <c r="BI66" s="173"/>
      <c r="BJ66" s="173"/>
      <c r="BK66" s="762"/>
    </row>
    <row r="67" spans="1:63" s="180" customFormat="1" ht="41.25" customHeight="1">
      <c r="A67" s="1332" t="s">
        <v>1599</v>
      </c>
      <c r="B67" s="1333"/>
      <c r="C67" s="1333"/>
      <c r="D67" s="1333"/>
      <c r="E67" s="1120"/>
      <c r="F67" s="1121"/>
      <c r="G67" s="88"/>
      <c r="H67"/>
      <c r="I67"/>
      <c r="J67"/>
      <c r="K67"/>
      <c r="L67"/>
      <c r="M67" t="s">
        <v>654</v>
      </c>
      <c r="N67"/>
      <c r="O67" s="390" t="str">
        <f ca="1">CELL("address",E67)</f>
        <v>$E$67</v>
      </c>
      <c r="P67" s="390">
        <f>$P$5</f>
        <v>5</v>
      </c>
      <c r="Q67" s="390" t="str">
        <f ca="1">MID(CELL("filename",P67),FIND("]",CELL("filename",P67))+1,256)</f>
        <v>5. Interconnect &amp; Transmission</v>
      </c>
      <c r="R67" s="378" t="s">
        <v>25</v>
      </c>
      <c r="S67" s="378" t="s">
        <v>1600</v>
      </c>
      <c r="T67" s="378"/>
      <c r="U67" s="379" t="str">
        <f ca="1">P67&amp;"_"&amp;O67&amp;"_"&amp;S67</f>
        <v>5_$E$67_Map_tie_line_submitted</v>
      </c>
      <c r="V67" s="390" t="s">
        <v>401</v>
      </c>
      <c r="W67" s="390"/>
      <c r="X67" s="381" t="str">
        <f>CONCATENATE(AH67,",",AI67)</f>
        <v>Submitted,Not Submitted</v>
      </c>
      <c r="Y67" s="390" t="s">
        <v>86</v>
      </c>
      <c r="Z67" s="390" t="s">
        <v>86</v>
      </c>
      <c r="AA67" s="390"/>
      <c r="AB67" s="401" t="str">
        <f ca="1">"Requirement for "&amp;O67&amp;" based on "&amp;O65&amp;" answer of ""Yes"""</f>
        <v>Requirement for $E$67 based on $E$65 answer of "Yes"</v>
      </c>
      <c r="AC67" s="390"/>
      <c r="AD67" s="390"/>
      <c r="AE67" s="390"/>
      <c r="AF67" s="553"/>
      <c r="AG67" s="553"/>
      <c r="AH67" s="601" t="s">
        <v>684</v>
      </c>
      <c r="AI67" s="553" t="s">
        <v>892</v>
      </c>
      <c r="AJ67" s="410"/>
      <c r="AK67" s="410"/>
      <c r="AL67" s="410"/>
      <c r="AM67" s="173"/>
      <c r="AN67" s="173"/>
      <c r="AO67" s="173"/>
      <c r="AP67" s="173"/>
      <c r="AQ67" s="173"/>
      <c r="AR67" s="173"/>
      <c r="AS67" s="173"/>
      <c r="AT67" s="173"/>
      <c r="AU67" s="173"/>
      <c r="AV67" s="173"/>
      <c r="AW67" s="173"/>
      <c r="AX67" s="173"/>
      <c r="AY67" s="173"/>
      <c r="AZ67" s="173"/>
      <c r="BA67" s="173"/>
      <c r="BB67" s="173"/>
      <c r="BC67" s="173"/>
      <c r="BD67" s="398"/>
      <c r="BE67" s="173"/>
      <c r="BF67" s="173"/>
      <c r="BG67" s="173"/>
      <c r="BH67" s="173"/>
      <c r="BI67" s="173"/>
      <c r="BJ67" s="173"/>
      <c r="BK67" s="762"/>
    </row>
    <row r="68" spans="1:63" s="180" customFormat="1" ht="5.25" customHeight="1">
      <c r="A68" s="653"/>
      <c r="B68" s="654"/>
      <c r="C68" s="654"/>
      <c r="D68" s="654"/>
      <c r="E68" s="654"/>
      <c r="F68" s="654"/>
      <c r="G68" s="88"/>
      <c r="H68"/>
      <c r="I68"/>
      <c r="J68"/>
      <c r="K68"/>
      <c r="L68" t="s">
        <v>653</v>
      </c>
      <c r="M68"/>
      <c r="N68"/>
      <c r="O68" s="378"/>
      <c r="P68" s="378"/>
      <c r="Q68" s="378"/>
      <c r="R68" s="378"/>
      <c r="S68" s="378"/>
      <c r="T68" s="378"/>
      <c r="U68" s="379"/>
      <c r="V68" s="379"/>
      <c r="W68" s="379"/>
      <c r="X68" s="379"/>
      <c r="Y68" s="377"/>
      <c r="Z68" s="173"/>
      <c r="AA68" s="173"/>
      <c r="AB68" s="173"/>
      <c r="AC68" s="173"/>
      <c r="AD68" s="173"/>
      <c r="AE68" s="173"/>
      <c r="AF68" s="173"/>
      <c r="AG68" s="173"/>
      <c r="AH68" s="410"/>
      <c r="AI68" s="410"/>
      <c r="AJ68" s="410"/>
      <c r="AK68" s="410"/>
      <c r="AL68" s="410"/>
      <c r="AM68" s="173"/>
      <c r="AN68" s="173"/>
      <c r="AO68" s="173"/>
      <c r="AP68" s="173"/>
      <c r="AQ68" s="173"/>
      <c r="AR68" s="173"/>
      <c r="AS68" s="173"/>
      <c r="AT68" s="173"/>
      <c r="AU68" s="173"/>
      <c r="AV68" s="173"/>
      <c r="AW68" s="173"/>
      <c r="AX68" s="173"/>
      <c r="AY68" s="173"/>
      <c r="AZ68" s="173"/>
      <c r="BA68" s="173"/>
      <c r="BB68" s="173"/>
      <c r="BC68" s="173"/>
      <c r="BD68" s="398"/>
      <c r="BE68" s="173"/>
      <c r="BF68" s="173"/>
      <c r="BG68" s="173"/>
      <c r="BH68" s="173"/>
      <c r="BI68" s="173"/>
      <c r="BJ68" s="173"/>
      <c r="BK68" s="762"/>
    </row>
    <row r="69" spans="1:63" s="173" customFormat="1" ht="23.25" customHeight="1">
      <c r="A69" s="1025" t="s">
        <v>184</v>
      </c>
      <c r="B69" s="1026"/>
      <c r="C69" s="1026"/>
      <c r="D69" s="1026"/>
      <c r="E69" s="1026"/>
      <c r="F69" s="1026"/>
      <c r="G69" s="88"/>
      <c r="H69"/>
      <c r="I69"/>
      <c r="J69"/>
      <c r="K69"/>
      <c r="L69"/>
      <c r="M69" t="s">
        <v>654</v>
      </c>
      <c r="N69"/>
      <c r="O69" s="378"/>
      <c r="P69" s="378"/>
      <c r="Q69" s="378"/>
      <c r="R69" s="378"/>
      <c r="S69" s="378"/>
      <c r="T69" s="378"/>
      <c r="U69" s="379"/>
      <c r="V69" s="379"/>
      <c r="W69" s="379"/>
      <c r="X69" s="379"/>
      <c r="Y69" s="377"/>
      <c r="AH69" s="410"/>
      <c r="AI69" s="410"/>
      <c r="AJ69" s="410"/>
      <c r="AK69" s="410"/>
      <c r="AL69" s="410"/>
      <c r="BD69" s="398"/>
      <c r="BK69" s="762"/>
    </row>
    <row r="70" spans="1:63" s="180" customFormat="1" ht="5.25" customHeight="1">
      <c r="A70" s="653"/>
      <c r="B70" s="654"/>
      <c r="C70" s="654"/>
      <c r="D70" s="654"/>
      <c r="E70" s="654"/>
      <c r="F70" s="654"/>
      <c r="G70" s="88"/>
      <c r="H70"/>
      <c r="I70"/>
      <c r="J70"/>
      <c r="K70"/>
      <c r="L70" t="s">
        <v>653</v>
      </c>
      <c r="M70"/>
      <c r="N70"/>
      <c r="O70" s="378"/>
      <c r="P70" s="378"/>
      <c r="Q70" s="378"/>
      <c r="R70" s="378"/>
      <c r="S70" s="378"/>
      <c r="T70" s="378"/>
      <c r="U70" s="379"/>
      <c r="V70" s="379"/>
      <c r="W70" s="379"/>
      <c r="X70" s="379"/>
      <c r="Y70" s="377"/>
      <c r="Z70" s="173"/>
      <c r="AA70" s="173"/>
      <c r="AB70" s="173"/>
      <c r="AC70" s="173"/>
      <c r="AD70" s="173"/>
      <c r="AE70" s="173"/>
      <c r="AF70" s="173"/>
      <c r="AG70" s="173"/>
      <c r="AH70" s="410"/>
      <c r="AI70" s="410"/>
      <c r="AJ70" s="410"/>
      <c r="AK70" s="410"/>
      <c r="AL70" s="410"/>
      <c r="AM70" s="173"/>
      <c r="AN70" s="173"/>
      <c r="AO70" s="173"/>
      <c r="AP70" s="173"/>
      <c r="AQ70" s="173"/>
      <c r="AR70" s="173"/>
      <c r="AS70" s="173"/>
      <c r="AT70" s="173"/>
      <c r="AU70" s="173"/>
      <c r="AV70" s="173"/>
      <c r="AW70" s="173"/>
      <c r="AX70" s="173"/>
      <c r="AY70" s="173"/>
      <c r="AZ70" s="173"/>
      <c r="BA70" s="173"/>
      <c r="BB70" s="173"/>
      <c r="BC70" s="173"/>
      <c r="BD70" s="398"/>
      <c r="BE70" s="173"/>
      <c r="BF70" s="173"/>
      <c r="BG70" s="173"/>
      <c r="BH70" s="173"/>
      <c r="BI70" s="173"/>
      <c r="BJ70" s="173"/>
      <c r="BK70" s="762"/>
    </row>
    <row r="71" spans="1:63" s="195" customFormat="1" ht="125.25" customHeight="1">
      <c r="A71" s="1117"/>
      <c r="B71" s="1118"/>
      <c r="C71" s="1118"/>
      <c r="D71" s="1118"/>
      <c r="E71" s="1118"/>
      <c r="F71" s="1119"/>
      <c r="G71" s="88"/>
      <c r="H71"/>
      <c r="I71"/>
      <c r="J71"/>
      <c r="K71"/>
      <c r="L71"/>
      <c r="M71" t="s">
        <v>654</v>
      </c>
      <c r="N71"/>
      <c r="O71" s="390" t="str">
        <f ca="1">CELL("address",A71)</f>
        <v>$A$71</v>
      </c>
      <c r="P71" s="390">
        <f>$P$5</f>
        <v>5</v>
      </c>
      <c r="Q71" s="390" t="str">
        <f ca="1">MID(CELL("filename",P71),FIND("]",CELL("filename",P71))+1,256)</f>
        <v>5. Interconnect &amp; Transmission</v>
      </c>
      <c r="R71" s="378" t="s">
        <v>25</v>
      </c>
      <c r="S71" s="378" t="s">
        <v>500</v>
      </c>
      <c r="T71" s="378"/>
      <c r="U71" s="379" t="str">
        <f ca="1">P71&amp;"_"&amp;O71&amp;"_"&amp;S71</f>
        <v>5_$A$71_Description of tie-line and POI</v>
      </c>
      <c r="V71" s="379" t="s">
        <v>392</v>
      </c>
      <c r="W71" s="379">
        <v>2000</v>
      </c>
      <c r="X71" s="379"/>
      <c r="Y71" s="377" t="s">
        <v>86</v>
      </c>
      <c r="Z71" s="600" t="s">
        <v>86</v>
      </c>
      <c r="AB71" s="412" t="str">
        <f ca="1">"Requirement for "&amp;O71&amp;" based on "&amp;$O$5&amp;" answer of ""No"""</f>
        <v>Requirement for $A$71 based on $E$5 answer of "No"</v>
      </c>
      <c r="AH71" s="410"/>
      <c r="AI71" s="410"/>
      <c r="BD71" s="839"/>
      <c r="BK71" s="768"/>
    </row>
    <row r="72" spans="1:63" s="180" customFormat="1" ht="5.25" customHeight="1">
      <c r="A72" s="653"/>
      <c r="B72" s="72"/>
      <c r="C72" s="72"/>
      <c r="D72" s="72"/>
      <c r="E72" s="72"/>
      <c r="F72" s="654"/>
      <c r="G72" s="88"/>
      <c r="H72"/>
      <c r="I72"/>
      <c r="J72"/>
      <c r="K72"/>
      <c r="L72" t="s">
        <v>653</v>
      </c>
      <c r="M72"/>
      <c r="N72"/>
      <c r="O72" s="378"/>
      <c r="P72" s="378"/>
      <c r="Q72" s="378"/>
      <c r="R72" s="378"/>
      <c r="S72" s="378"/>
      <c r="T72" s="378"/>
      <c r="U72" s="379"/>
      <c r="V72" s="379"/>
      <c r="W72" s="379"/>
      <c r="X72" s="379"/>
      <c r="Y72" s="377"/>
      <c r="Z72" s="173"/>
      <c r="AA72" s="173"/>
      <c r="AB72" s="173"/>
      <c r="AC72" s="173"/>
      <c r="AD72" s="173"/>
      <c r="AE72" s="173"/>
      <c r="AF72" s="173"/>
      <c r="AG72" s="173"/>
      <c r="AH72" s="410"/>
      <c r="AI72" s="410"/>
      <c r="AJ72" s="410"/>
      <c r="AK72" s="410"/>
      <c r="AL72" s="410"/>
      <c r="AM72" s="173"/>
      <c r="AN72" s="173"/>
      <c r="AO72" s="173"/>
      <c r="AP72" s="173"/>
      <c r="AQ72" s="173"/>
      <c r="AR72" s="173"/>
      <c r="AS72" s="173"/>
      <c r="AT72" s="173"/>
      <c r="AU72" s="173"/>
      <c r="AV72" s="173"/>
      <c r="AW72" s="173"/>
      <c r="AX72" s="173"/>
      <c r="AY72" s="173"/>
      <c r="AZ72" s="173"/>
      <c r="BA72" s="173"/>
      <c r="BB72" s="173"/>
      <c r="BC72" s="173"/>
      <c r="BD72" s="398"/>
      <c r="BE72" s="173"/>
      <c r="BF72" s="173"/>
      <c r="BG72" s="173"/>
      <c r="BH72" s="173"/>
      <c r="BI72" s="173"/>
      <c r="BJ72" s="173"/>
      <c r="BK72" s="762"/>
    </row>
    <row r="73" spans="1:63" s="173" customFormat="1" ht="18" customHeight="1">
      <c r="A73" s="653" t="s">
        <v>171</v>
      </c>
      <c r="B73" s="119"/>
      <c r="C73" s="119"/>
      <c r="D73" s="119"/>
      <c r="E73" s="1120"/>
      <c r="F73" s="1121"/>
      <c r="G73" s="88"/>
      <c r="H73"/>
      <c r="I73"/>
      <c r="J73"/>
      <c r="K73"/>
      <c r="L73"/>
      <c r="M73" t="s">
        <v>654</v>
      </c>
      <c r="N73"/>
      <c r="O73" s="390" t="str">
        <f ca="1">CELL("address",E73)</f>
        <v>$E$73</v>
      </c>
      <c r="P73" s="390">
        <f>$P$5</f>
        <v>5</v>
      </c>
      <c r="Q73" s="390" t="str">
        <f ca="1">MID(CELL("filename",P73),FIND("]",CELL("filename",P73))+1,256)</f>
        <v>5. Interconnect &amp; Transmission</v>
      </c>
      <c r="R73" s="378" t="s">
        <v>25</v>
      </c>
      <c r="S73" s="378" t="s">
        <v>501</v>
      </c>
      <c r="T73" s="378"/>
      <c r="U73" s="379" t="str">
        <f ca="1">P73&amp;"_"&amp;O73&amp;"_"&amp;S73</f>
        <v>5_$E$73_Construction Plans for Interconnection</v>
      </c>
      <c r="V73" s="379" t="s">
        <v>401</v>
      </c>
      <c r="W73" s="379"/>
      <c r="X73" s="381" t="str">
        <f>CONCATENATE(AH73,",",AI73)</f>
        <v>Yes,No</v>
      </c>
      <c r="Y73" s="377" t="s">
        <v>86</v>
      </c>
      <c r="Z73" s="600" t="s">
        <v>86</v>
      </c>
      <c r="AB73" s="412" t="str">
        <f ca="1">"Requirement for "&amp;O73&amp;" based on "&amp;$O$5&amp;" answer of ""No"""</f>
        <v>Requirement for $E$73 based on $E$5 answer of "No"</v>
      </c>
      <c r="AD73" s="379"/>
      <c r="AH73" s="408" t="s">
        <v>82</v>
      </c>
      <c r="AI73" s="410" t="s">
        <v>86</v>
      </c>
      <c r="AJ73" s="410"/>
      <c r="AK73" s="410"/>
      <c r="AL73" s="410"/>
      <c r="BD73" s="398"/>
      <c r="BK73" s="762"/>
    </row>
    <row r="74" spans="1:63" s="180" customFormat="1" ht="5.25" customHeight="1">
      <c r="A74" s="653"/>
      <c r="B74" s="72"/>
      <c r="C74" s="72"/>
      <c r="D74" s="72"/>
      <c r="E74" s="72"/>
      <c r="F74" s="654"/>
      <c r="G74" s="88"/>
      <c r="H74"/>
      <c r="I74"/>
      <c r="J74"/>
      <c r="K74"/>
      <c r="L74" t="s">
        <v>653</v>
      </c>
      <c r="M74"/>
      <c r="N74"/>
      <c r="O74" s="378"/>
      <c r="P74" s="378"/>
      <c r="Q74" s="378"/>
      <c r="R74" s="378"/>
      <c r="S74" s="378"/>
      <c r="T74" s="378"/>
      <c r="U74" s="379"/>
      <c r="V74" s="379"/>
      <c r="W74" s="379"/>
      <c r="X74" s="379"/>
      <c r="Y74" s="377"/>
      <c r="Z74" s="173"/>
      <c r="AA74" s="173"/>
      <c r="AB74" s="173"/>
      <c r="AC74" s="173"/>
      <c r="AD74" s="173"/>
      <c r="AE74" s="173"/>
      <c r="AF74" s="173"/>
      <c r="AG74" s="173"/>
      <c r="AH74" s="410"/>
      <c r="AI74" s="410"/>
      <c r="AJ74" s="410"/>
      <c r="AK74" s="410"/>
      <c r="AL74" s="410"/>
      <c r="AM74" s="173"/>
      <c r="AN74" s="173"/>
      <c r="AO74" s="173"/>
      <c r="AP74" s="173"/>
      <c r="AQ74" s="173"/>
      <c r="AR74" s="173"/>
      <c r="AS74" s="173"/>
      <c r="AT74" s="173"/>
      <c r="AU74" s="173"/>
      <c r="AV74" s="173"/>
      <c r="AW74" s="173"/>
      <c r="AX74" s="173"/>
      <c r="AY74" s="173"/>
      <c r="AZ74" s="173"/>
      <c r="BA74" s="173"/>
      <c r="BB74" s="173"/>
      <c r="BC74" s="173"/>
      <c r="BD74" s="398"/>
      <c r="BE74" s="173"/>
      <c r="BF74" s="173"/>
      <c r="BG74" s="173"/>
      <c r="BH74" s="173"/>
      <c r="BI74" s="173"/>
      <c r="BJ74" s="173"/>
      <c r="BK74" s="762"/>
    </row>
    <row r="75" spans="1:63" s="173" customFormat="1">
      <c r="A75" s="364" t="s">
        <v>172</v>
      </c>
      <c r="B75" s="292"/>
      <c r="C75" s="292"/>
      <c r="D75" s="292"/>
      <c r="E75" s="292"/>
      <c r="F75" s="292"/>
      <c r="G75" s="293"/>
      <c r="H75"/>
      <c r="I75"/>
      <c r="J75"/>
      <c r="K75"/>
      <c r="L75"/>
      <c r="M75" t="s">
        <v>654</v>
      </c>
      <c r="N75"/>
      <c r="O75" s="378"/>
      <c r="P75" s="378"/>
      <c r="Q75" s="378"/>
      <c r="R75" s="378"/>
      <c r="S75" s="378"/>
      <c r="T75" s="378"/>
      <c r="U75" s="379"/>
      <c r="V75" s="379"/>
      <c r="W75" s="379"/>
      <c r="X75" s="379"/>
      <c r="Y75" s="377"/>
      <c r="AH75" s="410"/>
      <c r="AI75" s="410"/>
      <c r="AJ75" s="410"/>
      <c r="AK75" s="410"/>
      <c r="AL75" s="410"/>
      <c r="BD75" s="398"/>
      <c r="BK75" s="762"/>
    </row>
    <row r="76" spans="1:63" s="180" customFormat="1" ht="5.25" customHeight="1">
      <c r="A76" s="653"/>
      <c r="B76" s="72"/>
      <c r="C76" s="72"/>
      <c r="D76" s="72"/>
      <c r="E76" s="72"/>
      <c r="F76" s="654"/>
      <c r="G76" s="88"/>
      <c r="H76"/>
      <c r="I76"/>
      <c r="J76"/>
      <c r="K76"/>
      <c r="L76" t="s">
        <v>653</v>
      </c>
      <c r="M76"/>
      <c r="N76"/>
      <c r="O76" s="378"/>
      <c r="P76" s="378"/>
      <c r="Q76" s="378"/>
      <c r="R76" s="378"/>
      <c r="S76" s="378"/>
      <c r="T76" s="378"/>
      <c r="U76" s="379"/>
      <c r="V76" s="379"/>
      <c r="W76" s="379"/>
      <c r="X76" s="379"/>
      <c r="Y76" s="377"/>
      <c r="Z76" s="173"/>
      <c r="AA76" s="173"/>
      <c r="AB76" s="173"/>
      <c r="AC76" s="173"/>
      <c r="AD76" s="173"/>
      <c r="AE76" s="173"/>
      <c r="AF76" s="173"/>
      <c r="AG76" s="173"/>
      <c r="AH76" s="410"/>
      <c r="AI76" s="410"/>
      <c r="AJ76" s="410"/>
      <c r="AK76" s="410"/>
      <c r="AL76" s="410"/>
      <c r="AM76" s="173"/>
      <c r="AN76" s="173"/>
      <c r="AO76" s="173"/>
      <c r="AP76" s="173"/>
      <c r="AQ76" s="173"/>
      <c r="AR76" s="173"/>
      <c r="AS76" s="173"/>
      <c r="AT76" s="173"/>
      <c r="AU76" s="173"/>
      <c r="AV76" s="173"/>
      <c r="AW76" s="173"/>
      <c r="AX76" s="173"/>
      <c r="AY76" s="173"/>
      <c r="AZ76" s="173"/>
      <c r="BA76" s="173"/>
      <c r="BB76" s="173"/>
      <c r="BC76" s="173"/>
      <c r="BD76" s="398"/>
      <c r="BE76" s="173"/>
      <c r="BF76" s="173"/>
      <c r="BG76" s="173"/>
      <c r="BH76" s="173"/>
      <c r="BI76" s="173"/>
      <c r="BJ76" s="173"/>
      <c r="BK76" s="762"/>
    </row>
    <row r="77" spans="1:63" s="173" customFormat="1" ht="125.25" customHeight="1">
      <c r="A77" s="1117"/>
      <c r="B77" s="1118"/>
      <c r="C77" s="1118"/>
      <c r="D77" s="1118"/>
      <c r="E77" s="1118"/>
      <c r="F77" s="1119"/>
      <c r="G77" s="88"/>
      <c r="H77"/>
      <c r="I77"/>
      <c r="J77"/>
      <c r="K77"/>
      <c r="L77"/>
      <c r="M77" t="s">
        <v>654</v>
      </c>
      <c r="N77"/>
      <c r="O77" s="390" t="str">
        <f ca="1">CELL("address",A77)</f>
        <v>$A$77</v>
      </c>
      <c r="P77" s="390">
        <f>$P$5</f>
        <v>5</v>
      </c>
      <c r="Q77" s="390" t="str">
        <f ca="1">MID(CELL("filename",P77),FIND("]",CELL("filename",P77))+1,256)</f>
        <v>5. Interconnect &amp; Transmission</v>
      </c>
      <c r="R77" s="378" t="s">
        <v>25</v>
      </c>
      <c r="S77" s="378" t="s">
        <v>502</v>
      </c>
      <c r="T77" s="378"/>
      <c r="U77" s="379" t="str">
        <f ca="1">P77&amp;"_"&amp;O77&amp;"_"&amp;S77</f>
        <v>5_$A$77_Description of Construction Plans for Interconnection</v>
      </c>
      <c r="V77" s="379" t="s">
        <v>392</v>
      </c>
      <c r="W77" s="379">
        <v>2000</v>
      </c>
      <c r="X77" s="379"/>
      <c r="Y77" s="377" t="s">
        <v>86</v>
      </c>
      <c r="Z77" s="600" t="s">
        <v>86</v>
      </c>
      <c r="AB77" s="412" t="str">
        <f ca="1">"Requirement for "&amp;O77&amp;" based on "&amp;O73&amp;" answer of ""Yes"""</f>
        <v>Requirement for $A$77 based on $E$73 answer of "Yes"</v>
      </c>
      <c r="AC77" s="379"/>
      <c r="AH77" s="410"/>
      <c r="AI77" s="410"/>
      <c r="AJ77" s="410"/>
      <c r="AK77" s="410"/>
      <c r="AL77" s="410"/>
      <c r="BD77" s="398"/>
      <c r="BK77" s="762"/>
    </row>
    <row r="78" spans="1:63" s="180" customFormat="1" ht="5.25" customHeight="1" thickBot="1">
      <c r="A78" s="653"/>
      <c r="B78" s="72"/>
      <c r="C78" s="72"/>
      <c r="D78" s="72"/>
      <c r="E78" s="72"/>
      <c r="F78" s="654"/>
      <c r="G78" s="88"/>
      <c r="H78"/>
      <c r="I78"/>
      <c r="J78"/>
      <c r="K78"/>
      <c r="L78" t="s">
        <v>653</v>
      </c>
      <c r="M78"/>
      <c r="N78"/>
      <c r="O78" s="378"/>
      <c r="P78" s="378"/>
      <c r="Q78" s="378"/>
      <c r="R78" s="378"/>
      <c r="S78" s="378"/>
      <c r="T78" s="378"/>
      <c r="U78" s="379"/>
      <c r="V78" s="379"/>
      <c r="W78" s="379"/>
      <c r="X78" s="379"/>
      <c r="Y78" s="377"/>
      <c r="Z78" s="173"/>
      <c r="AA78" s="173"/>
      <c r="AB78" s="173"/>
      <c r="AC78" s="173"/>
      <c r="AD78" s="173"/>
      <c r="AE78" s="173"/>
      <c r="AF78" s="173"/>
      <c r="AG78" s="173"/>
      <c r="AH78" s="410"/>
      <c r="AI78" s="410"/>
      <c r="AJ78" s="410"/>
      <c r="AK78" s="410"/>
      <c r="AL78" s="410"/>
      <c r="AM78" s="173"/>
      <c r="AN78" s="173"/>
      <c r="AO78" s="173"/>
      <c r="AP78" s="173"/>
      <c r="AQ78" s="173"/>
      <c r="AR78" s="173"/>
      <c r="AS78" s="173"/>
      <c r="AT78" s="173"/>
      <c r="AU78" s="173"/>
      <c r="AV78" s="173"/>
      <c r="AW78" s="173"/>
      <c r="AX78" s="173"/>
      <c r="AY78" s="173"/>
      <c r="AZ78" s="173"/>
      <c r="BA78" s="173"/>
      <c r="BB78" s="173"/>
      <c r="BC78" s="173"/>
      <c r="BD78" s="398"/>
      <c r="BE78" s="173"/>
      <c r="BF78" s="173"/>
      <c r="BG78" s="173"/>
      <c r="BH78" s="173"/>
      <c r="BI78" s="173"/>
      <c r="BJ78" s="173"/>
      <c r="BK78" s="762"/>
    </row>
    <row r="79" spans="1:63" ht="15.75" thickBot="1">
      <c r="A79" s="660" t="s">
        <v>167</v>
      </c>
      <c r="B79" s="91"/>
      <c r="C79" s="91"/>
      <c r="D79" s="91"/>
      <c r="E79" s="91"/>
      <c r="F79" s="92"/>
      <c r="G79" s="93"/>
      <c r="M79" t="s">
        <v>654</v>
      </c>
    </row>
    <row r="80" spans="1:63" s="180" customFormat="1" ht="5.25" customHeight="1">
      <c r="A80" s="653"/>
      <c r="B80" s="72"/>
      <c r="C80" s="72"/>
      <c r="D80" s="72"/>
      <c r="E80" s="72"/>
      <c r="F80" s="654"/>
      <c r="G80" s="88"/>
      <c r="H80"/>
      <c r="I80"/>
      <c r="J80"/>
      <c r="K80"/>
      <c r="L80" t="s">
        <v>653</v>
      </c>
      <c r="M80"/>
      <c r="N80"/>
      <c r="O80" s="378"/>
      <c r="P80" s="378"/>
      <c r="Q80" s="378"/>
      <c r="R80" s="378"/>
      <c r="S80" s="378"/>
      <c r="T80" s="378"/>
      <c r="U80" s="379"/>
      <c r="V80" s="379"/>
      <c r="W80" s="379"/>
      <c r="X80" s="379"/>
      <c r="Y80" s="377"/>
      <c r="Z80" s="173"/>
      <c r="AA80" s="173"/>
      <c r="AB80" s="173"/>
      <c r="AC80" s="173"/>
      <c r="AD80" s="173"/>
      <c r="AE80" s="173"/>
      <c r="AF80" s="173"/>
      <c r="AG80" s="173"/>
      <c r="AH80" s="410"/>
      <c r="AI80" s="410"/>
      <c r="AJ80" s="410"/>
      <c r="AK80" s="410"/>
      <c r="AL80" s="410"/>
      <c r="AM80" s="173"/>
      <c r="AN80" s="173"/>
      <c r="AO80" s="173"/>
      <c r="AP80" s="173"/>
      <c r="AQ80" s="173"/>
      <c r="AR80" s="173"/>
      <c r="AS80" s="173"/>
      <c r="AT80" s="173"/>
      <c r="AU80" s="173"/>
      <c r="AV80" s="173"/>
      <c r="AW80" s="173"/>
      <c r="AX80" s="173"/>
      <c r="AY80" s="173"/>
      <c r="AZ80" s="173"/>
      <c r="BA80" s="173"/>
      <c r="BB80" s="173"/>
      <c r="BC80" s="173"/>
      <c r="BD80" s="398"/>
      <c r="BE80" s="173"/>
      <c r="BF80" s="173"/>
      <c r="BG80" s="173"/>
      <c r="BH80" s="173"/>
      <c r="BI80" s="173"/>
      <c r="BJ80" s="173"/>
      <c r="BK80" s="762"/>
    </row>
    <row r="81" spans="1:63" s="180" customFormat="1" ht="39.950000000000003" customHeight="1">
      <c r="A81" s="653" t="s">
        <v>199</v>
      </c>
      <c r="B81" s="654"/>
      <c r="C81" s="654"/>
      <c r="D81" s="654"/>
      <c r="E81" s="1308"/>
      <c r="F81" s="1119"/>
      <c r="G81" s="88"/>
      <c r="H81"/>
      <c r="I81"/>
      <c r="J81"/>
      <c r="K81"/>
      <c r="L81"/>
      <c r="M81" t="s">
        <v>654</v>
      </c>
      <c r="N81"/>
      <c r="O81" s="390" t="str">
        <f ca="1">CELL("address",E81)</f>
        <v>$E$81</v>
      </c>
      <c r="P81" s="390">
        <f>$P$5</f>
        <v>5</v>
      </c>
      <c r="Q81" s="390" t="str">
        <f ca="1">MID(CELL("filename",P81),FIND("]",CELL("filename",P81))+1,256)</f>
        <v>5. Interconnect &amp; Transmission</v>
      </c>
      <c r="R81" s="378" t="s">
        <v>443</v>
      </c>
      <c r="S81" s="378" t="s">
        <v>237</v>
      </c>
      <c r="T81" s="378"/>
      <c r="U81" s="379" t="str">
        <f ca="1">P81&amp;"_"&amp;O81&amp;"_"&amp;S81</f>
        <v>5_$E$81_Transmission Provider(s)</v>
      </c>
      <c r="V81" s="379" t="s">
        <v>392</v>
      </c>
      <c r="W81" s="379">
        <v>100</v>
      </c>
      <c r="X81" s="379"/>
      <c r="Y81" s="600" t="s">
        <v>86</v>
      </c>
      <c r="Z81" s="600" t="s">
        <v>86</v>
      </c>
      <c r="AA81" s="173"/>
      <c r="AB81" s="412" t="str">
        <f ca="1">"Requirement for "&amp;O81&amp;" based on "&amp;$O$5&amp;" answer of ""No"""</f>
        <v>Requirement for $E$81 based on $E$5 answer of "No"</v>
      </c>
      <c r="AC81" s="173"/>
      <c r="AD81" s="173"/>
      <c r="AE81" s="173"/>
      <c r="AF81" s="173"/>
      <c r="AG81" s="173"/>
      <c r="AH81" s="410"/>
      <c r="AI81" s="410"/>
      <c r="AJ81" s="410"/>
      <c r="AK81" s="410"/>
      <c r="AL81" s="410"/>
      <c r="AM81" s="173"/>
      <c r="AN81" s="173"/>
      <c r="AO81" s="173"/>
      <c r="AP81" s="173"/>
      <c r="AQ81" s="173"/>
      <c r="AR81" s="173"/>
      <c r="AS81" s="173"/>
      <c r="AT81" s="173"/>
      <c r="AU81" s="173"/>
      <c r="AV81" s="173"/>
      <c r="AW81" s="173"/>
      <c r="AX81" s="173"/>
      <c r="AY81" s="173"/>
      <c r="AZ81" s="173"/>
      <c r="BA81" s="173"/>
      <c r="BB81" s="173"/>
      <c r="BC81" s="173"/>
      <c r="BD81" s="398"/>
      <c r="BE81" s="173"/>
      <c r="BF81" s="173"/>
      <c r="BG81" s="173"/>
      <c r="BH81" s="173"/>
      <c r="BI81" s="173"/>
      <c r="BJ81" s="173"/>
      <c r="BK81" s="762"/>
    </row>
    <row r="82" spans="1:63" s="180" customFormat="1" ht="5.25" customHeight="1">
      <c r="A82" s="653"/>
      <c r="B82" s="654"/>
      <c r="C82" s="654"/>
      <c r="D82" s="654"/>
      <c r="E82" s="670"/>
      <c r="F82" s="670"/>
      <c r="G82" s="88"/>
      <c r="H82"/>
      <c r="I82"/>
      <c r="J82"/>
      <c r="K82"/>
      <c r="L82" t="s">
        <v>653</v>
      </c>
      <c r="M82"/>
      <c r="N82"/>
      <c r="O82" s="378"/>
      <c r="P82" s="378"/>
      <c r="Q82" s="378"/>
      <c r="R82" s="378"/>
      <c r="S82" s="378"/>
      <c r="T82" s="378"/>
      <c r="U82" s="379"/>
      <c r="V82" s="379"/>
      <c r="W82" s="379"/>
      <c r="X82" s="379"/>
      <c r="Y82" s="377"/>
      <c r="Z82" s="173"/>
      <c r="AA82" s="173"/>
      <c r="AB82" s="173"/>
      <c r="AC82" s="173"/>
      <c r="AD82" s="173"/>
      <c r="AE82" s="173"/>
      <c r="AF82" s="173"/>
      <c r="AG82" s="173"/>
      <c r="AH82" s="410"/>
      <c r="AI82" s="410"/>
      <c r="AJ82" s="410"/>
      <c r="AK82" s="410"/>
      <c r="AL82" s="410"/>
      <c r="AM82" s="173"/>
      <c r="AN82" s="173"/>
      <c r="AO82" s="173"/>
      <c r="AP82" s="173"/>
      <c r="AQ82" s="173"/>
      <c r="AR82" s="173"/>
      <c r="AS82" s="173"/>
      <c r="AT82" s="173"/>
      <c r="AU82" s="173"/>
      <c r="AV82" s="173"/>
      <c r="AW82" s="173"/>
      <c r="AX82" s="173"/>
      <c r="AY82" s="173"/>
      <c r="AZ82" s="173"/>
      <c r="BA82" s="173"/>
      <c r="BB82" s="173"/>
      <c r="BC82" s="173"/>
      <c r="BD82" s="398"/>
      <c r="BE82" s="173"/>
      <c r="BF82" s="173"/>
      <c r="BG82" s="173"/>
      <c r="BH82" s="173"/>
      <c r="BI82" s="173"/>
      <c r="BJ82" s="173"/>
      <c r="BK82" s="762"/>
    </row>
    <row r="83" spans="1:63" s="180" customFormat="1" ht="25.5" customHeight="1">
      <c r="A83" s="589" t="s">
        <v>1235</v>
      </c>
      <c r="B83" s="566"/>
      <c r="C83" s="566"/>
      <c r="D83" s="287"/>
      <c r="E83" s="1120"/>
      <c r="F83" s="1121"/>
      <c r="G83" s="286"/>
      <c r="H83"/>
      <c r="I83"/>
      <c r="J83"/>
      <c r="K83"/>
      <c r="L83"/>
      <c r="M83" t="s">
        <v>654</v>
      </c>
      <c r="N83"/>
      <c r="O83" s="390" t="str">
        <f ca="1">CELL("address",E83)</f>
        <v>$E$83</v>
      </c>
      <c r="P83" s="390">
        <f>$P$5</f>
        <v>5</v>
      </c>
      <c r="Q83" s="390" t="str">
        <f ca="1">MID(CELL("filename",P83),FIND("]",CELL("filename",P83))+1,256)</f>
        <v>5. Interconnect &amp; Transmission</v>
      </c>
      <c r="R83" s="378" t="s">
        <v>443</v>
      </c>
      <c r="S83" s="378" t="s">
        <v>1243</v>
      </c>
      <c r="T83" s="378"/>
      <c r="U83" s="379" t="str">
        <f ca="1">P83&amp;"_"&amp;O83&amp;"_"&amp;S83</f>
        <v>5_$E$83_Use PSE transmission</v>
      </c>
      <c r="V83" s="379" t="s">
        <v>401</v>
      </c>
      <c r="W83" s="379"/>
      <c r="X83" s="381" t="str">
        <f>CONCATENATE(AH83,",",AI83)</f>
        <v>Yes,No</v>
      </c>
      <c r="Y83" s="600" t="s">
        <v>86</v>
      </c>
      <c r="Z83" s="600" t="s">
        <v>86</v>
      </c>
      <c r="AA83" s="411"/>
      <c r="AB83" s="412" t="str">
        <f ca="1">"Requirement for "&amp;O83&amp;" based on "&amp;$O$5&amp;" answer of ""No"""</f>
        <v>Requirement for $E$83 based on $E$5 answer of "No"</v>
      </c>
      <c r="AC83" s="173"/>
      <c r="AD83" s="173"/>
      <c r="AE83" s="173"/>
      <c r="AF83" s="173"/>
      <c r="AG83" s="173"/>
      <c r="AH83" s="410" t="s">
        <v>82</v>
      </c>
      <c r="AI83" s="410" t="s">
        <v>86</v>
      </c>
      <c r="AJ83" s="410"/>
      <c r="AK83" s="410"/>
      <c r="AL83" s="410"/>
      <c r="AM83" s="173"/>
      <c r="AN83" s="173"/>
      <c r="AO83" s="173"/>
      <c r="AP83" s="173"/>
      <c r="AQ83" s="173"/>
      <c r="AR83" s="173"/>
      <c r="AS83" s="173"/>
      <c r="AT83" s="173"/>
      <c r="AU83" s="173"/>
      <c r="AV83" s="173"/>
      <c r="AW83" s="173"/>
      <c r="AX83" s="173"/>
      <c r="AY83" s="173"/>
      <c r="AZ83" s="173"/>
      <c r="BA83" s="173"/>
      <c r="BB83" s="173"/>
      <c r="BC83" s="173"/>
      <c r="BD83" s="398"/>
      <c r="BE83" s="173"/>
      <c r="BF83" s="173"/>
      <c r="BG83" s="173"/>
      <c r="BH83" s="173"/>
      <c r="BI83" s="173"/>
      <c r="BJ83" s="173"/>
      <c r="BK83" s="762"/>
    </row>
    <row r="84" spans="1:63" s="180" customFormat="1" ht="5.25" customHeight="1">
      <c r="A84" s="567"/>
      <c r="B84" s="568"/>
      <c r="C84" s="568"/>
      <c r="D84" s="654"/>
      <c r="E84" s="654"/>
      <c r="F84" s="654"/>
      <c r="G84" s="88"/>
      <c r="H84"/>
      <c r="I84"/>
      <c r="J84"/>
      <c r="K84"/>
      <c r="L84" t="s">
        <v>653</v>
      </c>
      <c r="M84"/>
      <c r="N84"/>
      <c r="O84" s="378"/>
      <c r="P84" s="378"/>
      <c r="Q84" s="378"/>
      <c r="R84" s="378"/>
      <c r="S84" s="378"/>
      <c r="T84" s="378"/>
      <c r="U84" s="379"/>
      <c r="V84" s="379"/>
      <c r="W84" s="379"/>
      <c r="X84" s="379"/>
      <c r="Y84" s="578"/>
      <c r="Z84" s="173"/>
      <c r="AA84" s="173"/>
      <c r="AB84" s="173"/>
      <c r="AC84" s="173"/>
      <c r="AD84" s="173"/>
      <c r="AE84" s="173"/>
      <c r="AF84" s="173"/>
      <c r="AG84" s="173"/>
      <c r="AH84" s="410"/>
      <c r="AI84" s="410"/>
      <c r="AJ84" s="410"/>
      <c r="AK84" s="410"/>
      <c r="AL84" s="410"/>
      <c r="AM84" s="173"/>
      <c r="AN84" s="173"/>
      <c r="AO84" s="173"/>
      <c r="AP84" s="173"/>
      <c r="AQ84" s="173"/>
      <c r="AR84" s="173"/>
      <c r="AS84" s="173"/>
      <c r="AT84" s="173"/>
      <c r="AU84" s="173"/>
      <c r="AV84" s="173"/>
      <c r="AW84" s="173"/>
      <c r="AX84" s="173"/>
      <c r="AY84" s="173"/>
      <c r="AZ84" s="173"/>
      <c r="BA84" s="173"/>
      <c r="BB84" s="173"/>
      <c r="BC84" s="173"/>
      <c r="BD84" s="398"/>
      <c r="BE84" s="173"/>
      <c r="BF84" s="173"/>
      <c r="BG84" s="173"/>
      <c r="BH84" s="173"/>
      <c r="BI84" s="173"/>
      <c r="BJ84" s="173"/>
      <c r="BK84" s="762"/>
    </row>
    <row r="85" spans="1:63" s="180" customFormat="1" ht="25.5" customHeight="1">
      <c r="A85" s="589" t="s">
        <v>1762</v>
      </c>
      <c r="B85" s="287"/>
      <c r="C85" s="287"/>
      <c r="D85" s="287"/>
      <c r="E85" s="1120"/>
      <c r="F85" s="1121"/>
      <c r="G85" s="286"/>
      <c r="H85"/>
      <c r="I85"/>
      <c r="J85"/>
      <c r="K85"/>
      <c r="L85"/>
      <c r="M85" t="s">
        <v>654</v>
      </c>
      <c r="N85"/>
      <c r="O85" s="390" t="str">
        <f ca="1">CELL("address",E85)</f>
        <v>$E$85</v>
      </c>
      <c r="P85" s="390">
        <f>$P$5</f>
        <v>5</v>
      </c>
      <c r="Q85" s="390" t="str">
        <f ca="1">MID(CELL("filename",P85),FIND("]",CELL("filename",P85))+1,256)</f>
        <v>5. Interconnect &amp; Transmission</v>
      </c>
      <c r="R85" s="378" t="s">
        <v>443</v>
      </c>
      <c r="S85" s="378" t="s">
        <v>957</v>
      </c>
      <c r="T85" s="378"/>
      <c r="U85" s="379" t="str">
        <f ca="1">P85&amp;"_"&amp;O85&amp;"_"&amp;S85</f>
        <v>5_$E$85_Interconnected West of Cascades?</v>
      </c>
      <c r="V85" s="379" t="s">
        <v>401</v>
      </c>
      <c r="W85" s="379"/>
      <c r="X85" s="381" t="str">
        <f>CONCATENATE(AH85,",",AI85)</f>
        <v>Yes,No</v>
      </c>
      <c r="Y85" s="600" t="s">
        <v>86</v>
      </c>
      <c r="Z85" s="600" t="s">
        <v>86</v>
      </c>
      <c r="AA85" s="411"/>
      <c r="AB85" s="412" t="str">
        <f ca="1">"Requirement for "&amp;O85&amp;" based on "&amp;$O$5&amp;" answer of ""No"""</f>
        <v>Requirement for $E$85 based on $E$5 answer of "No"</v>
      </c>
      <c r="AC85" s="173"/>
      <c r="AD85" s="173"/>
      <c r="AE85" s="173"/>
      <c r="AF85" s="173"/>
      <c r="AG85" s="173"/>
      <c r="AH85" s="410" t="s">
        <v>82</v>
      </c>
      <c r="AI85" s="410" t="s">
        <v>86</v>
      </c>
      <c r="AJ85" s="410"/>
      <c r="AK85" s="410"/>
      <c r="AL85" s="410"/>
      <c r="AM85" s="173"/>
      <c r="AN85" s="173"/>
      <c r="AO85" s="173"/>
      <c r="AP85" s="173"/>
      <c r="AQ85" s="173"/>
      <c r="AR85" s="173"/>
      <c r="AS85" s="173"/>
      <c r="AT85" s="173"/>
      <c r="AU85" s="173"/>
      <c r="AV85" s="173"/>
      <c r="AW85" s="173"/>
      <c r="AX85" s="173"/>
      <c r="AY85" s="173"/>
      <c r="AZ85" s="173"/>
      <c r="BA85" s="173"/>
      <c r="BB85" s="173"/>
      <c r="BC85" s="173"/>
      <c r="BD85" s="398"/>
      <c r="BE85" s="173"/>
      <c r="BF85" s="173"/>
      <c r="BG85" s="173"/>
      <c r="BH85" s="173"/>
      <c r="BI85" s="173"/>
      <c r="BJ85" s="173"/>
      <c r="BK85" s="762"/>
    </row>
    <row r="86" spans="1:63" s="180" customFormat="1" ht="5.25" customHeight="1">
      <c r="A86" s="653"/>
      <c r="B86" s="654"/>
      <c r="C86" s="654"/>
      <c r="D86" s="654"/>
      <c r="E86" s="654"/>
      <c r="F86" s="654"/>
      <c r="G86" s="88"/>
      <c r="H86"/>
      <c r="I86"/>
      <c r="J86"/>
      <c r="K86"/>
      <c r="L86" t="s">
        <v>653</v>
      </c>
      <c r="M86"/>
      <c r="N86"/>
      <c r="O86" s="378"/>
      <c r="P86" s="378"/>
      <c r="Q86" s="378"/>
      <c r="R86" s="378"/>
      <c r="S86" s="378"/>
      <c r="T86" s="378"/>
      <c r="U86" s="379"/>
      <c r="V86" s="379"/>
      <c r="W86" s="379"/>
      <c r="X86" s="379"/>
      <c r="Y86" s="377"/>
      <c r="Z86" s="173"/>
      <c r="AA86" s="173"/>
      <c r="AB86" s="173"/>
      <c r="AC86" s="173"/>
      <c r="AD86" s="173"/>
      <c r="AE86" s="173"/>
      <c r="AF86" s="173"/>
      <c r="AG86" s="173"/>
      <c r="AH86" s="410"/>
      <c r="AI86" s="410"/>
      <c r="AJ86" s="410"/>
      <c r="AK86" s="410"/>
      <c r="AL86" s="410"/>
      <c r="AM86" s="173"/>
      <c r="AN86" s="173"/>
      <c r="AO86" s="173"/>
      <c r="AP86" s="173"/>
      <c r="AQ86" s="173"/>
      <c r="AR86" s="173"/>
      <c r="AS86" s="173"/>
      <c r="AT86" s="173"/>
      <c r="AU86" s="173"/>
      <c r="AV86" s="173"/>
      <c r="AW86" s="173"/>
      <c r="AX86" s="173"/>
      <c r="AY86" s="173"/>
      <c r="AZ86" s="173"/>
      <c r="BA86" s="173"/>
      <c r="BB86" s="173"/>
      <c r="BC86" s="173"/>
      <c r="BD86" s="398"/>
      <c r="BE86" s="173"/>
      <c r="BF86" s="173"/>
      <c r="BG86" s="173"/>
      <c r="BH86" s="173"/>
      <c r="BI86" s="173"/>
      <c r="BJ86" s="173"/>
      <c r="BK86" s="762"/>
    </row>
    <row r="87" spans="1:63" s="180" customFormat="1" ht="24.95" customHeight="1">
      <c r="A87" s="1302" t="s">
        <v>1237</v>
      </c>
      <c r="B87" s="1303"/>
      <c r="C87" s="1303"/>
      <c r="D87" s="287"/>
      <c r="E87" s="1120"/>
      <c r="F87" s="1121"/>
      <c r="G87" s="286"/>
      <c r="H87"/>
      <c r="I87"/>
      <c r="J87"/>
      <c r="K87"/>
      <c r="L87"/>
      <c r="M87" t="s">
        <v>654</v>
      </c>
      <c r="N87"/>
      <c r="O87" s="390" t="str">
        <f ca="1">CELL("address",E87)</f>
        <v>$E$87</v>
      </c>
      <c r="P87" s="390">
        <f>$P$5</f>
        <v>5</v>
      </c>
      <c r="Q87" s="390" t="str">
        <f ca="1">MID(CELL("filename",P87),FIND("]",CELL("filename",P87))+1,256)</f>
        <v>5. Interconnect &amp; Transmission</v>
      </c>
      <c r="R87" s="378" t="s">
        <v>443</v>
      </c>
      <c r="S87" s="378" t="s">
        <v>958</v>
      </c>
      <c r="T87" s="379"/>
      <c r="U87" s="379" t="str">
        <f ca="1">P87&amp;"_"&amp;O87&amp;"_"&amp;S87</f>
        <v>5_$E$87_transmission secured?</v>
      </c>
      <c r="V87" s="379" t="s">
        <v>401</v>
      </c>
      <c r="W87" s="379"/>
      <c r="X87" s="381" t="str">
        <f>CONCATENATE(AH87,",",AI87)</f>
        <v>Yes,No</v>
      </c>
      <c r="Y87" s="600" t="s">
        <v>86</v>
      </c>
      <c r="Z87" s="600" t="s">
        <v>86</v>
      </c>
      <c r="AA87" s="411"/>
      <c r="AB87" s="412" t="str">
        <f ca="1">"Requirement for "&amp;O87&amp;" based on "&amp;$O$5&amp;" answer of ""No"""</f>
        <v>Requirement for $E$87 based on $E$5 answer of "No"</v>
      </c>
      <c r="AC87" s="173"/>
      <c r="AD87" s="173"/>
      <c r="AE87" s="173"/>
      <c r="AF87" s="173"/>
      <c r="AG87" s="173"/>
      <c r="AH87" s="410" t="s">
        <v>82</v>
      </c>
      <c r="AI87" s="410" t="s">
        <v>86</v>
      </c>
      <c r="AJ87" s="410"/>
      <c r="AK87" s="410"/>
      <c r="AL87" s="410"/>
      <c r="AM87" s="173"/>
      <c r="AN87" s="173"/>
      <c r="AO87" s="173"/>
      <c r="AP87" s="173"/>
      <c r="AQ87" s="173"/>
      <c r="AR87" s="173"/>
      <c r="AS87" s="173"/>
      <c r="AT87" s="173"/>
      <c r="AU87" s="173"/>
      <c r="AV87" s="173"/>
      <c r="AW87" s="173"/>
      <c r="AX87" s="173"/>
      <c r="AY87" s="173"/>
      <c r="AZ87" s="173"/>
      <c r="BA87" s="173"/>
      <c r="BB87" s="173"/>
      <c r="BC87" s="173"/>
      <c r="BD87" s="398"/>
      <c r="BE87" s="173"/>
      <c r="BF87" s="173"/>
      <c r="BG87" s="173"/>
      <c r="BH87" s="173"/>
      <c r="BI87" s="173"/>
      <c r="BJ87" s="173"/>
      <c r="BK87" s="762"/>
    </row>
    <row r="88" spans="1:63" s="180" customFormat="1" ht="5.25" customHeight="1">
      <c r="A88" s="653"/>
      <c r="B88" s="654"/>
      <c r="C88" s="654"/>
      <c r="D88" s="287"/>
      <c r="E88" s="654"/>
      <c r="F88" s="654"/>
      <c r="G88" s="88"/>
      <c r="H88"/>
      <c r="I88"/>
      <c r="J88"/>
      <c r="K88"/>
      <c r="L88" t="s">
        <v>653</v>
      </c>
      <c r="M88"/>
      <c r="N88"/>
      <c r="O88" s="378"/>
      <c r="P88" s="378"/>
      <c r="Q88" s="378"/>
      <c r="R88" s="378"/>
      <c r="S88" s="378"/>
      <c r="T88" s="379"/>
      <c r="U88" s="379"/>
      <c r="V88" s="379"/>
      <c r="W88" s="379"/>
      <c r="X88"/>
      <c r="Y88" s="378"/>
      <c r="Z88" s="173"/>
      <c r="AA88" s="173"/>
      <c r="AB88" s="173"/>
      <c r="AC88" s="173"/>
      <c r="AD88" s="173"/>
      <c r="AE88" s="173"/>
      <c r="AF88" s="173"/>
      <c r="AG88" s="173"/>
      <c r="AH88" s="410"/>
      <c r="AI88" s="410"/>
      <c r="AJ88" s="410"/>
      <c r="AK88" s="410"/>
      <c r="AL88" s="410"/>
      <c r="AM88" s="173"/>
      <c r="AN88" s="173"/>
      <c r="AO88" s="173"/>
      <c r="AP88" s="173"/>
      <c r="AQ88" s="173"/>
      <c r="AR88" s="173"/>
      <c r="AS88" s="173"/>
      <c r="AT88" s="173"/>
      <c r="AU88" s="173"/>
      <c r="AV88" s="173"/>
      <c r="AW88" s="173"/>
      <c r="AX88" s="173"/>
      <c r="AY88" s="173"/>
      <c r="AZ88" s="173"/>
      <c r="BA88" s="173"/>
      <c r="BB88" s="173"/>
      <c r="BC88" s="173"/>
      <c r="BD88" s="398"/>
      <c r="BE88" s="173"/>
      <c r="BF88" s="173"/>
      <c r="BG88" s="173"/>
      <c r="BH88" s="173"/>
      <c r="BI88" s="173"/>
      <c r="BJ88" s="173"/>
      <c r="BK88" s="762"/>
    </row>
    <row r="89" spans="1:63" s="180" customFormat="1" ht="25.5" customHeight="1">
      <c r="A89" s="690" t="s">
        <v>1413</v>
      </c>
      <c r="B89" s="287"/>
      <c r="C89" s="287"/>
      <c r="D89" s="287"/>
      <c r="E89" s="1120"/>
      <c r="F89" s="1121"/>
      <c r="G89" s="286"/>
      <c r="H89"/>
      <c r="I89"/>
      <c r="J89"/>
      <c r="K89"/>
      <c r="L89"/>
      <c r="M89" t="s">
        <v>654</v>
      </c>
      <c r="N89"/>
      <c r="O89" s="390" t="str">
        <f ca="1">CELL("address",E89)</f>
        <v>$E$89</v>
      </c>
      <c r="P89" s="390">
        <f>$P$5</f>
        <v>5</v>
      </c>
      <c r="Q89" s="390" t="str">
        <f ca="1">MID(CELL("filename",P89),FIND("]",CELL("filename",P89))+1,256)</f>
        <v>5. Interconnect &amp; Transmission</v>
      </c>
      <c r="R89" s="378" t="s">
        <v>443</v>
      </c>
      <c r="S89" s="378" t="s">
        <v>959</v>
      </c>
      <c r="T89" s="378"/>
      <c r="U89" s="379" t="str">
        <f ca="1">P89&amp;"_"&amp;O89&amp;"_"&amp;S89</f>
        <v>5_$E$89_secured transmission type</v>
      </c>
      <c r="V89" s="379" t="s">
        <v>401</v>
      </c>
      <c r="W89" s="379"/>
      <c r="X89" s="381" t="str">
        <f>CONCATENATE(AH89,",",AI89)</f>
        <v>Network Integration Transmission Service,Firm Point to Point</v>
      </c>
      <c r="Y89" s="600" t="s">
        <v>86</v>
      </c>
      <c r="Z89" s="600" t="s">
        <v>86</v>
      </c>
      <c r="AA89" s="411"/>
      <c r="AB89" s="412" t="str">
        <f ca="1">"Requirement for "&amp;O89&amp;" based on "&amp;O87&amp;" answer of ""Yes"""</f>
        <v>Requirement for $E$89 based on $E$87 answer of "Yes"</v>
      </c>
      <c r="AC89" s="173"/>
      <c r="AD89" s="173"/>
      <c r="AE89" s="173"/>
      <c r="AF89" s="173"/>
      <c r="AG89" s="173"/>
      <c r="AH89" s="410" t="s">
        <v>953</v>
      </c>
      <c r="AI89" s="410" t="s">
        <v>954</v>
      </c>
      <c r="AJ89" s="410"/>
      <c r="AK89" s="410"/>
      <c r="AL89" s="410"/>
      <c r="AM89" s="173"/>
      <c r="AN89" s="173"/>
      <c r="AO89" s="173"/>
      <c r="AP89" s="173"/>
      <c r="AQ89" s="173"/>
      <c r="AR89" s="173"/>
      <c r="AS89" s="173"/>
      <c r="AT89" s="173"/>
      <c r="AU89" s="173"/>
      <c r="AV89" s="173"/>
      <c r="AW89" s="173"/>
      <c r="AX89" s="173"/>
      <c r="AY89" s="173"/>
      <c r="AZ89" s="173"/>
      <c r="BA89" s="173"/>
      <c r="BB89" s="173"/>
      <c r="BC89" s="173"/>
      <c r="BD89" s="398"/>
      <c r="BE89" s="173"/>
      <c r="BF89" s="173"/>
      <c r="BG89" s="173"/>
      <c r="BH89" s="173"/>
      <c r="BI89" s="173"/>
      <c r="BJ89" s="173"/>
      <c r="BK89" s="762"/>
    </row>
    <row r="90" spans="1:63" s="180" customFormat="1" ht="5.25" customHeight="1">
      <c r="A90" s="653"/>
      <c r="B90" s="654"/>
      <c r="C90" s="654"/>
      <c r="D90" s="654"/>
      <c r="E90" s="654"/>
      <c r="F90" s="654"/>
      <c r="G90" s="88"/>
      <c r="H90"/>
      <c r="I90"/>
      <c r="J90"/>
      <c r="K90"/>
      <c r="L90" t="s">
        <v>653</v>
      </c>
      <c r="M90"/>
      <c r="N90"/>
      <c r="O90" s="378"/>
      <c r="P90" s="378"/>
      <c r="Q90" s="378"/>
      <c r="R90" s="378"/>
      <c r="S90" s="378"/>
      <c r="T90" s="378"/>
      <c r="U90" s="379"/>
      <c r="V90" s="379"/>
      <c r="W90" s="379"/>
      <c r="X90" s="379"/>
      <c r="Y90" s="507"/>
      <c r="Z90" s="173"/>
      <c r="AA90" s="173"/>
      <c r="AB90" s="173"/>
      <c r="AC90" s="173"/>
      <c r="AD90" s="173"/>
      <c r="AE90" s="173"/>
      <c r="AF90" s="173"/>
      <c r="AG90" s="173"/>
      <c r="AH90" s="410"/>
      <c r="AI90" s="410"/>
      <c r="AJ90" s="410"/>
      <c r="AK90" s="410"/>
      <c r="AL90" s="410"/>
      <c r="AM90" s="173"/>
      <c r="AN90" s="173"/>
      <c r="AO90" s="173"/>
      <c r="AP90" s="173"/>
      <c r="AQ90" s="173"/>
      <c r="AR90" s="173"/>
      <c r="AS90" s="173"/>
      <c r="AT90" s="173"/>
      <c r="AU90" s="173"/>
      <c r="AV90" s="173"/>
      <c r="AW90" s="173"/>
      <c r="AX90" s="173"/>
      <c r="AY90" s="173"/>
      <c r="AZ90" s="173"/>
      <c r="BA90" s="173"/>
      <c r="BB90" s="173"/>
      <c r="BC90" s="173"/>
      <c r="BD90" s="398"/>
      <c r="BE90" s="173"/>
      <c r="BF90" s="173"/>
      <c r="BG90" s="173"/>
      <c r="BH90" s="173"/>
      <c r="BI90" s="173"/>
      <c r="BJ90" s="173"/>
      <c r="BK90" s="762"/>
    </row>
    <row r="91" spans="1:63" s="180" customFormat="1" ht="24.95" customHeight="1">
      <c r="A91" s="1302" t="s">
        <v>1238</v>
      </c>
      <c r="B91" s="1303"/>
      <c r="C91" s="1303"/>
      <c r="D91" s="525"/>
      <c r="E91" s="1120"/>
      <c r="F91" s="1121"/>
      <c r="G91" s="286"/>
      <c r="H91"/>
      <c r="I91"/>
      <c r="J91"/>
      <c r="K91"/>
      <c r="L91"/>
      <c r="M91" t="s">
        <v>654</v>
      </c>
      <c r="N91"/>
      <c r="O91" s="390" t="str">
        <f ca="1">CELL("address",E91)</f>
        <v>$E$91</v>
      </c>
      <c r="P91" s="390">
        <f>$P$5</f>
        <v>5</v>
      </c>
      <c r="Q91" s="390" t="str">
        <f ca="1">MID(CELL("filename",P91),FIND("]",CELL("filename",P91))+1,256)</f>
        <v>5. Interconnect &amp; Transmission</v>
      </c>
      <c r="R91" s="378" t="s">
        <v>443</v>
      </c>
      <c r="S91" s="378" t="s">
        <v>960</v>
      </c>
      <c r="T91" s="379"/>
      <c r="U91" s="379" t="str">
        <f ca="1">P91&amp;"_"&amp;O91&amp;"_"&amp;S91</f>
        <v>5_$E$91_transmission requested</v>
      </c>
      <c r="V91" s="379" t="s">
        <v>401</v>
      </c>
      <c r="W91" s="379"/>
      <c r="X91" s="381" t="str">
        <f>CONCATENATE(AH91,",",AI91)</f>
        <v>Yes,No</v>
      </c>
      <c r="Y91" s="600" t="s">
        <v>86</v>
      </c>
      <c r="Z91" s="600" t="s">
        <v>86</v>
      </c>
      <c r="AA91" s="411"/>
      <c r="AB91" s="412" t="str">
        <f ca="1">"Requirement for "&amp;O91&amp;" based on "&amp;$O$5&amp;" answer of ""No"""</f>
        <v>Requirement for $E$91 based on $E$5 answer of "No"</v>
      </c>
      <c r="AC91" s="173"/>
      <c r="AD91" s="173"/>
      <c r="AE91" s="173"/>
      <c r="AF91" s="173"/>
      <c r="AG91" s="173"/>
      <c r="AH91" s="410" t="s">
        <v>82</v>
      </c>
      <c r="AI91" s="410" t="s">
        <v>86</v>
      </c>
      <c r="AJ91" s="410"/>
      <c r="AK91" s="410"/>
      <c r="AL91" s="410"/>
      <c r="AM91" s="173"/>
      <c r="AN91" s="173"/>
      <c r="AO91" s="173"/>
      <c r="AP91" s="173"/>
      <c r="AQ91" s="173"/>
      <c r="AR91" s="173"/>
      <c r="AS91" s="173"/>
      <c r="AT91" s="173"/>
      <c r="AU91" s="173"/>
      <c r="AV91" s="173"/>
      <c r="AW91" s="173"/>
      <c r="AX91" s="173"/>
      <c r="AY91" s="173"/>
      <c r="AZ91" s="173"/>
      <c r="BA91" s="173"/>
      <c r="BB91" s="173"/>
      <c r="BC91" s="173"/>
      <c r="BD91" s="398"/>
      <c r="BE91" s="173"/>
      <c r="BF91" s="173"/>
      <c r="BG91" s="173"/>
      <c r="BH91" s="173"/>
      <c r="BI91" s="173"/>
      <c r="BJ91" s="173"/>
      <c r="BK91" s="762"/>
    </row>
    <row r="92" spans="1:63" s="180" customFormat="1" ht="5.25" customHeight="1">
      <c r="A92" s="653"/>
      <c r="B92" s="654"/>
      <c r="C92" s="654"/>
      <c r="D92" s="287"/>
      <c r="E92" s="654"/>
      <c r="F92" s="654"/>
      <c r="G92" s="88"/>
      <c r="H92"/>
      <c r="I92"/>
      <c r="J92"/>
      <c r="K92"/>
      <c r="L92" t="s">
        <v>653</v>
      </c>
      <c r="M92"/>
      <c r="N92"/>
      <c r="O92" s="378"/>
      <c r="P92" s="378"/>
      <c r="Q92" s="378"/>
      <c r="R92" s="378"/>
      <c r="S92" s="378"/>
      <c r="T92" s="379"/>
      <c r="U92" s="379"/>
      <c r="V92" s="379"/>
      <c r="W92" s="379"/>
      <c r="X92"/>
      <c r="Y92" s="378"/>
      <c r="Z92" s="173"/>
      <c r="AA92" s="173"/>
      <c r="AB92" s="173"/>
      <c r="AC92" s="173"/>
      <c r="AD92" s="173"/>
      <c r="AE92" s="173"/>
      <c r="AF92" s="173"/>
      <c r="AG92" s="173"/>
      <c r="AH92" s="410"/>
      <c r="AI92" s="410"/>
      <c r="AJ92" s="410"/>
      <c r="AK92" s="410"/>
      <c r="AL92" s="410"/>
      <c r="AM92" s="173"/>
      <c r="AN92" s="173"/>
      <c r="AO92" s="173"/>
      <c r="AP92" s="173"/>
      <c r="AQ92" s="173"/>
      <c r="AR92" s="173"/>
      <c r="AS92" s="173"/>
      <c r="AT92" s="173"/>
      <c r="AU92" s="173"/>
      <c r="AV92" s="173"/>
      <c r="AW92" s="173"/>
      <c r="AX92" s="173"/>
      <c r="AY92" s="173"/>
      <c r="AZ92" s="173"/>
      <c r="BA92" s="173"/>
      <c r="BB92" s="173"/>
      <c r="BC92" s="173"/>
      <c r="BD92" s="398"/>
      <c r="BE92" s="173"/>
      <c r="BF92" s="173"/>
      <c r="BG92" s="173"/>
      <c r="BH92" s="173"/>
      <c r="BI92" s="173"/>
      <c r="BJ92" s="173"/>
      <c r="BK92" s="762"/>
    </row>
    <row r="93" spans="1:63" s="180" customFormat="1" ht="25.5" customHeight="1">
      <c r="A93" s="690" t="s">
        <v>1412</v>
      </c>
      <c r="B93" s="287"/>
      <c r="C93" s="287"/>
      <c r="D93" s="287"/>
      <c r="E93" s="1120"/>
      <c r="F93" s="1121"/>
      <c r="G93" s="286"/>
      <c r="H93"/>
      <c r="I93"/>
      <c r="J93"/>
      <c r="K93"/>
      <c r="L93"/>
      <c r="M93" t="s">
        <v>654</v>
      </c>
      <c r="N93"/>
      <c r="O93" s="390" t="str">
        <f ca="1">CELL("address",E93)</f>
        <v>$E$93</v>
      </c>
      <c r="P93" s="390">
        <f>$P$5</f>
        <v>5</v>
      </c>
      <c r="Q93" s="390" t="str">
        <f ca="1">MID(CELL("filename",P93),FIND("]",CELL("filename",P93))+1,256)</f>
        <v>5. Interconnect &amp; Transmission</v>
      </c>
      <c r="R93" s="378" t="s">
        <v>443</v>
      </c>
      <c r="S93" s="378" t="s">
        <v>961</v>
      </c>
      <c r="T93" s="378"/>
      <c r="U93" s="379" t="str">
        <f ca="1">P93&amp;"_"&amp;O93&amp;"_"&amp;S93</f>
        <v>5_$E$93_transmission requested type</v>
      </c>
      <c r="V93" s="379" t="s">
        <v>401</v>
      </c>
      <c r="W93" s="379"/>
      <c r="X93" s="381" t="str">
        <f>CONCATENATE(AH93,",",AI93)</f>
        <v>Network Integration Transmission Service,Firm Point to Point</v>
      </c>
      <c r="Y93" s="600" t="s">
        <v>86</v>
      </c>
      <c r="Z93" s="600" t="s">
        <v>86</v>
      </c>
      <c r="AA93" s="173"/>
      <c r="AB93" s="412" t="str">
        <f ca="1">"Requirement for "&amp;O93&amp;" based on "&amp;O91&amp;" answer of ""Yes"""</f>
        <v>Requirement for $E$93 based on $E$91 answer of "Yes"</v>
      </c>
      <c r="AC93" s="173"/>
      <c r="AD93" s="173"/>
      <c r="AE93" s="173"/>
      <c r="AF93" s="173"/>
      <c r="AG93" s="173"/>
      <c r="AH93" s="410" t="s">
        <v>953</v>
      </c>
      <c r="AI93" s="410" t="s">
        <v>954</v>
      </c>
      <c r="AJ93" s="410"/>
      <c r="AK93" s="410"/>
      <c r="AL93" s="410"/>
      <c r="AM93" s="173"/>
      <c r="AN93" s="173"/>
      <c r="AO93" s="173"/>
      <c r="AP93" s="173"/>
      <c r="AQ93" s="173"/>
      <c r="AR93" s="173"/>
      <c r="AS93" s="173"/>
      <c r="AT93" s="173"/>
      <c r="AU93" s="173"/>
      <c r="AV93" s="173"/>
      <c r="AW93" s="173"/>
      <c r="AX93" s="173"/>
      <c r="AY93" s="173"/>
      <c r="AZ93" s="173"/>
      <c r="BA93" s="173"/>
      <c r="BB93" s="173"/>
      <c r="BC93" s="173"/>
      <c r="BD93" s="398"/>
      <c r="BE93" s="173"/>
      <c r="BF93" s="173"/>
      <c r="BG93" s="173"/>
      <c r="BH93" s="173"/>
      <c r="BI93" s="173"/>
      <c r="BJ93" s="173"/>
      <c r="BK93" s="762"/>
    </row>
    <row r="94" spans="1:63" s="180" customFormat="1" ht="5.25" customHeight="1">
      <c r="A94" s="653"/>
      <c r="B94" s="654"/>
      <c r="C94" s="654"/>
      <c r="D94" s="654"/>
      <c r="E94" s="654"/>
      <c r="F94" s="654"/>
      <c r="G94" s="88"/>
      <c r="H94"/>
      <c r="I94"/>
      <c r="J94"/>
      <c r="K94"/>
      <c r="L94" t="s">
        <v>653</v>
      </c>
      <c r="M94"/>
      <c r="N94"/>
      <c r="O94" s="378"/>
      <c r="P94" s="378"/>
      <c r="Q94" s="378"/>
      <c r="R94" s="378"/>
      <c r="S94"/>
      <c r="T94" s="378"/>
      <c r="U94" s="379"/>
      <c r="V94" s="379"/>
      <c r="W94" s="379"/>
      <c r="X94" s="379"/>
      <c r="Y94" s="507"/>
      <c r="Z94" s="173"/>
      <c r="AA94" s="173"/>
      <c r="AB94" s="173"/>
      <c r="AC94" s="173"/>
      <c r="AD94" s="173"/>
      <c r="AE94" s="173"/>
      <c r="AF94" s="173"/>
      <c r="AG94" s="173"/>
      <c r="AH94" s="410"/>
      <c r="AI94" s="410"/>
      <c r="AJ94" s="410"/>
      <c r="AK94" s="410"/>
      <c r="AL94" s="410"/>
      <c r="AM94" s="173"/>
      <c r="AN94" s="173"/>
      <c r="AO94" s="173"/>
      <c r="AP94" s="173"/>
      <c r="AQ94" s="173"/>
      <c r="AR94" s="173"/>
      <c r="AS94" s="173"/>
      <c r="AT94" s="173"/>
      <c r="AU94" s="173"/>
      <c r="AV94" s="173"/>
      <c r="AW94" s="173"/>
      <c r="AX94" s="173"/>
      <c r="AY94" s="173"/>
      <c r="AZ94" s="173"/>
      <c r="BA94" s="173"/>
      <c r="BB94" s="173"/>
      <c r="BC94" s="173"/>
      <c r="BD94" s="398"/>
      <c r="BE94" s="173"/>
      <c r="BF94" s="173"/>
      <c r="BG94" s="173"/>
      <c r="BH94" s="173"/>
      <c r="BI94" s="173"/>
      <c r="BJ94" s="173"/>
      <c r="BK94" s="762"/>
    </row>
    <row r="95" spans="1:63" s="180" customFormat="1" ht="24.95" customHeight="1">
      <c r="A95" s="1318" t="s">
        <v>162</v>
      </c>
      <c r="B95" s="1319"/>
      <c r="C95" s="1319"/>
      <c r="D95" s="287"/>
      <c r="E95" s="1309"/>
      <c r="F95" s="1310"/>
      <c r="G95" s="286"/>
      <c r="H95"/>
      <c r="I95"/>
      <c r="J95"/>
      <c r="K95"/>
      <c r="L95"/>
      <c r="M95" t="s">
        <v>654</v>
      </c>
      <c r="N95"/>
      <c r="O95" s="390" t="str">
        <f ca="1">CELL("address",E95)</f>
        <v>$E$95</v>
      </c>
      <c r="P95" s="390">
        <f>$P$5</f>
        <v>5</v>
      </c>
      <c r="Q95" s="390" t="str">
        <f ca="1">MID(CELL("filename",P95),FIND("]",CELL("filename",P95))+1,256)</f>
        <v>5. Interconnect &amp; Transmission</v>
      </c>
      <c r="R95" s="378" t="s">
        <v>443</v>
      </c>
      <c r="S95" s="378" t="s">
        <v>962</v>
      </c>
      <c r="T95" s="379"/>
      <c r="U95" s="379" t="str">
        <f ca="1">P95&amp;"_"&amp;O95&amp;"_"&amp;S95</f>
        <v>5_$E$95_TSR que number</v>
      </c>
      <c r="V95" s="379" t="s">
        <v>392</v>
      </c>
      <c r="W95" s="379">
        <v>100</v>
      </c>
      <c r="X95" s="379"/>
      <c r="Y95" s="600" t="s">
        <v>86</v>
      </c>
      <c r="Z95" s="600" t="s">
        <v>86</v>
      </c>
      <c r="AA95" s="411"/>
      <c r="AB95" s="412" t="str">
        <f ca="1">"Requirement for "&amp;O95&amp;" based on "&amp;O91&amp;" answer of ""Yes"""</f>
        <v>Requirement for $E$95 based on $E$91 answer of "Yes"</v>
      </c>
      <c r="AC95" s="173"/>
      <c r="AD95" s="173"/>
      <c r="AE95" s="173"/>
      <c r="AF95" s="173"/>
      <c r="AG95" s="173"/>
      <c r="AH95" s="410" t="s">
        <v>82</v>
      </c>
      <c r="AI95" s="410" t="s">
        <v>86</v>
      </c>
      <c r="AJ95" s="410"/>
      <c r="AK95" s="410"/>
      <c r="AL95" s="410"/>
      <c r="AM95" s="173"/>
      <c r="AN95" s="173"/>
      <c r="AO95" s="173"/>
      <c r="AP95" s="173"/>
      <c r="AQ95" s="173"/>
      <c r="AR95" s="173"/>
      <c r="AS95" s="173"/>
      <c r="AT95" s="173"/>
      <c r="AU95" s="173"/>
      <c r="AV95" s="173"/>
      <c r="AW95" s="173"/>
      <c r="AX95" s="173"/>
      <c r="AY95" s="173"/>
      <c r="AZ95" s="173"/>
      <c r="BA95" s="173"/>
      <c r="BB95" s="173"/>
      <c r="BC95" s="173"/>
      <c r="BD95" s="398"/>
      <c r="BE95" s="173"/>
      <c r="BF95" s="173"/>
      <c r="BG95" s="173"/>
      <c r="BH95" s="173"/>
      <c r="BI95" s="173"/>
      <c r="BJ95" s="173"/>
      <c r="BK95" s="762"/>
    </row>
    <row r="96" spans="1:63" s="180" customFormat="1" ht="5.25" customHeight="1">
      <c r="A96" s="653"/>
      <c r="B96" s="654"/>
      <c r="C96" s="654"/>
      <c r="D96" s="287"/>
      <c r="E96" s="654"/>
      <c r="F96" s="654"/>
      <c r="G96" s="88"/>
      <c r="H96"/>
      <c r="I96"/>
      <c r="J96"/>
      <c r="K96"/>
      <c r="L96" t="s">
        <v>653</v>
      </c>
      <c r="M96"/>
      <c r="N96"/>
      <c r="O96" s="378"/>
      <c r="P96" s="378"/>
      <c r="Q96" s="378"/>
      <c r="R96" s="378"/>
      <c r="S96" s="378"/>
      <c r="T96" s="379"/>
      <c r="U96" s="379"/>
      <c r="V96" s="379"/>
      <c r="W96" s="379"/>
      <c r="X96"/>
      <c r="Y96" s="378"/>
      <c r="Z96" s="173"/>
      <c r="AA96" s="173"/>
      <c r="AB96" s="173"/>
      <c r="AC96" s="173"/>
      <c r="AD96" s="173"/>
      <c r="AE96" s="173"/>
      <c r="AF96" s="173"/>
      <c r="AG96" s="173"/>
      <c r="AH96" s="410"/>
      <c r="AI96" s="410"/>
      <c r="AJ96" s="410"/>
      <c r="AK96" s="410"/>
      <c r="AL96" s="410"/>
      <c r="AM96" s="173"/>
      <c r="AN96" s="173"/>
      <c r="AO96" s="173"/>
      <c r="AP96" s="173"/>
      <c r="AQ96" s="173"/>
      <c r="AR96" s="173"/>
      <c r="AS96" s="173"/>
      <c r="AT96" s="173"/>
      <c r="AU96" s="173"/>
      <c r="AV96" s="173"/>
      <c r="AW96" s="173"/>
      <c r="AX96" s="173"/>
      <c r="AY96" s="173"/>
      <c r="AZ96" s="173"/>
      <c r="BA96" s="173"/>
      <c r="BB96" s="173"/>
      <c r="BC96" s="173"/>
      <c r="BD96" s="398"/>
      <c r="BE96" s="173"/>
      <c r="BF96" s="173"/>
      <c r="BG96" s="173"/>
      <c r="BH96" s="173"/>
      <c r="BI96" s="173"/>
      <c r="BJ96" s="173"/>
      <c r="BK96" s="762"/>
    </row>
    <row r="97" spans="1:63" s="180" customFormat="1" ht="24.95" customHeight="1">
      <c r="A97" s="1321" t="s">
        <v>450</v>
      </c>
      <c r="B97" s="1322"/>
      <c r="C97" s="1322"/>
      <c r="D97" s="287"/>
      <c r="E97" s="1296"/>
      <c r="F97" s="1297"/>
      <c r="G97" s="286"/>
      <c r="H97"/>
      <c r="I97"/>
      <c r="J97"/>
      <c r="K97"/>
      <c r="L97"/>
      <c r="M97" t="s">
        <v>654</v>
      </c>
      <c r="N97"/>
      <c r="O97" s="390" t="str">
        <f ca="1">CELL("address",E97)</f>
        <v>$E$97</v>
      </c>
      <c r="P97" s="390">
        <f>$P$5</f>
        <v>5</v>
      </c>
      <c r="Q97" s="390" t="str">
        <f ca="1">MID(CELL("filename",P97),FIND("]",CELL("filename",P97))+1,256)</f>
        <v>5. Interconnect &amp; Transmission</v>
      </c>
      <c r="R97" s="378" t="s">
        <v>443</v>
      </c>
      <c r="S97" s="378" t="s">
        <v>963</v>
      </c>
      <c r="T97" s="379"/>
      <c r="U97" s="379" t="str">
        <f ca="1">P97&amp;"_"&amp;O97&amp;"_"&amp;S97</f>
        <v>5_$E$97_long term firm transmission date?</v>
      </c>
      <c r="V97" s="560" t="s">
        <v>408</v>
      </c>
      <c r="W97" s="379"/>
      <c r="X97"/>
      <c r="Y97" s="600" t="s">
        <v>86</v>
      </c>
      <c r="Z97" s="600" t="s">
        <v>86</v>
      </c>
      <c r="AA97" s="411"/>
      <c r="AB97" s="412" t="str">
        <f ca="1">"Requirement for "&amp;O97&amp;" based on "&amp;O91&amp;" answer of ""Yes"""</f>
        <v>Requirement for $E$97 based on $E$91 answer of "Yes"</v>
      </c>
      <c r="AC97" s="173"/>
      <c r="AD97" s="173"/>
      <c r="AE97" s="173"/>
      <c r="AF97" s="173"/>
      <c r="AG97" s="173"/>
      <c r="AH97" s="410"/>
      <c r="AI97" s="410"/>
      <c r="AJ97" s="410"/>
      <c r="AK97" s="410"/>
      <c r="AL97" s="410"/>
      <c r="AM97" s="173"/>
      <c r="AN97" s="173"/>
      <c r="AO97" s="173"/>
      <c r="AP97" s="173"/>
      <c r="AQ97" s="173"/>
      <c r="AR97" s="173"/>
      <c r="AS97" s="173"/>
      <c r="AT97" s="173"/>
      <c r="AU97" s="173"/>
      <c r="AV97" s="173"/>
      <c r="AW97" s="173"/>
      <c r="AX97" s="173"/>
      <c r="AY97" s="173"/>
      <c r="AZ97" s="173"/>
      <c r="BA97" s="173"/>
      <c r="BB97" s="173"/>
      <c r="BC97" s="173"/>
      <c r="BD97" s="398"/>
      <c r="BE97" s="173"/>
      <c r="BF97" s="173"/>
      <c r="BG97" s="173"/>
      <c r="BH97" s="173"/>
      <c r="BI97" s="173"/>
      <c r="BJ97" s="173"/>
      <c r="BK97" s="762"/>
    </row>
    <row r="98" spans="1:63" s="180" customFormat="1" ht="24.95" customHeight="1">
      <c r="A98" s="691"/>
      <c r="B98" s="692"/>
      <c r="C98" s="692"/>
      <c r="D98" s="287"/>
      <c r="E98" s="654"/>
      <c r="F98" s="654"/>
      <c r="G98" s="286"/>
      <c r="H98"/>
      <c r="I98"/>
      <c r="J98"/>
      <c r="K98"/>
      <c r="L98"/>
      <c r="M98" t="s">
        <v>654</v>
      </c>
      <c r="N98"/>
      <c r="O98" s="390"/>
      <c r="P98" s="390"/>
      <c r="Q98" s="390"/>
      <c r="R98" s="378"/>
      <c r="S98" s="378"/>
      <c r="T98" s="379"/>
      <c r="U98" s="379"/>
      <c r="V98" s="379"/>
      <c r="W98" s="379"/>
      <c r="X98"/>
      <c r="Y98" s="413"/>
      <c r="Z98" s="411"/>
      <c r="AA98" s="411"/>
      <c r="AB98" s="173"/>
      <c r="AC98" s="173"/>
      <c r="AD98" s="173"/>
      <c r="AE98" s="173"/>
      <c r="AF98" s="173"/>
      <c r="AG98" s="173"/>
      <c r="AH98" s="410"/>
      <c r="AI98" s="410"/>
      <c r="AJ98" s="410"/>
      <c r="AK98" s="410"/>
      <c r="AL98" s="410"/>
      <c r="AM98" s="173"/>
      <c r="AN98" s="173"/>
      <c r="AO98" s="173"/>
      <c r="AP98" s="173"/>
      <c r="AQ98" s="173"/>
      <c r="AR98" s="173"/>
      <c r="AS98" s="173"/>
      <c r="AT98" s="173"/>
      <c r="AU98" s="173"/>
      <c r="AV98" s="173"/>
      <c r="AW98" s="173"/>
      <c r="AX98" s="173"/>
      <c r="AY98" s="173"/>
      <c r="AZ98" s="173"/>
      <c r="BA98" s="173"/>
      <c r="BB98" s="173"/>
      <c r="BC98" s="173"/>
      <c r="BD98" s="398"/>
      <c r="BE98" s="173"/>
      <c r="BF98" s="173"/>
      <c r="BG98" s="173"/>
      <c r="BH98" s="173"/>
      <c r="BI98" s="173"/>
      <c r="BJ98" s="173"/>
      <c r="BK98" s="762"/>
    </row>
    <row r="99" spans="1:63" s="180" customFormat="1" ht="21.75" customHeight="1">
      <c r="A99" s="589" t="s">
        <v>1763</v>
      </c>
      <c r="B99" s="654"/>
      <c r="C99" s="654"/>
      <c r="D99" s="654"/>
      <c r="E99" s="654"/>
      <c r="F99" s="654"/>
      <c r="G99" s="88"/>
      <c r="H99"/>
      <c r="I99"/>
      <c r="J99"/>
      <c r="K99"/>
      <c r="L99" t="s">
        <v>653</v>
      </c>
      <c r="M99"/>
      <c r="N99"/>
      <c r="O99" s="378"/>
      <c r="P99" s="378"/>
      <c r="Q99" s="378"/>
      <c r="R99" s="378"/>
      <c r="S99" s="378"/>
      <c r="T99" s="378"/>
      <c r="U99" s="379"/>
      <c r="V99" s="379"/>
      <c r="W99" s="379"/>
      <c r="X99" s="379"/>
      <c r="Y99" s="507"/>
      <c r="Z99" s="173"/>
      <c r="AA99" s="173"/>
      <c r="AB99" s="173"/>
      <c r="AC99" s="173"/>
      <c r="AD99" s="173"/>
      <c r="AE99" s="173"/>
      <c r="AF99" s="173"/>
      <c r="AG99" s="173"/>
      <c r="AH99" s="410"/>
      <c r="AI99" s="410"/>
      <c r="AJ99" s="410"/>
      <c r="AK99" s="410"/>
      <c r="AL99" s="410"/>
      <c r="AM99" s="173"/>
      <c r="AN99" s="173"/>
      <c r="AO99" s="173"/>
      <c r="AP99" s="173"/>
      <c r="AQ99" s="173"/>
      <c r="AR99" s="173"/>
      <c r="AS99" s="173"/>
      <c r="AT99" s="173"/>
      <c r="AU99" s="173"/>
      <c r="AV99" s="173"/>
      <c r="AW99" s="173"/>
      <c r="AX99" s="173"/>
      <c r="AY99" s="173"/>
      <c r="AZ99" s="173"/>
      <c r="BA99" s="173"/>
      <c r="BB99" s="173"/>
      <c r="BC99" s="173"/>
      <c r="BD99" s="398"/>
      <c r="BE99" s="173"/>
      <c r="BF99" s="173"/>
      <c r="BG99" s="173"/>
      <c r="BH99" s="173"/>
      <c r="BI99" s="173"/>
      <c r="BJ99" s="173"/>
      <c r="BK99" s="762"/>
    </row>
    <row r="100" spans="1:63" s="180" customFormat="1" ht="18" customHeight="1" thickBot="1">
      <c r="A100" s="1093" t="s">
        <v>1764</v>
      </c>
      <c r="B100" s="1141"/>
      <c r="C100" s="1141"/>
      <c r="D100" s="1141"/>
      <c r="E100" s="1141"/>
      <c r="F100" s="1141"/>
      <c r="G100" s="88"/>
      <c r="H100"/>
      <c r="I100"/>
      <c r="J100"/>
      <c r="K100"/>
      <c r="L100"/>
      <c r="M100" t="s">
        <v>654</v>
      </c>
      <c r="N100"/>
      <c r="O100" s="378"/>
      <c r="P100" s="378"/>
      <c r="Q100" s="378"/>
      <c r="R100" s="378"/>
      <c r="S100" s="378"/>
      <c r="T100" s="378"/>
      <c r="U100" s="379"/>
      <c r="V100" s="379"/>
      <c r="W100" s="379"/>
      <c r="X100" s="379"/>
      <c r="Y100" s="377"/>
      <c r="Z100" s="173"/>
      <c r="AA100" s="173"/>
      <c r="AB100" s="173"/>
      <c r="AC100" s="173"/>
      <c r="AD100" s="173"/>
      <c r="AE100" s="173"/>
      <c r="AF100" s="173"/>
      <c r="AG100" s="173"/>
      <c r="AH100" s="410"/>
      <c r="AI100" s="410"/>
      <c r="AJ100" s="410"/>
      <c r="AK100" s="410"/>
      <c r="AL100" s="410"/>
      <c r="AM100" s="173"/>
      <c r="AN100" s="173"/>
      <c r="AO100" s="173"/>
      <c r="AP100" s="173"/>
      <c r="AQ100" s="173"/>
      <c r="AR100" s="173"/>
      <c r="AS100" s="173"/>
      <c r="AT100" s="173"/>
      <c r="AU100" s="173"/>
      <c r="AV100" s="173"/>
      <c r="AW100" s="173"/>
      <c r="AX100" s="173"/>
      <c r="AY100" s="173"/>
      <c r="AZ100" s="173"/>
      <c r="BA100" s="173"/>
      <c r="BB100" s="173"/>
      <c r="BC100" s="173"/>
      <c r="BD100" s="398"/>
      <c r="BE100" s="173"/>
      <c r="BF100" s="173"/>
      <c r="BG100" s="173"/>
      <c r="BH100" s="173"/>
      <c r="BI100" s="173"/>
      <c r="BJ100" s="173"/>
      <c r="BK100" s="762"/>
    </row>
    <row r="101" spans="1:63" s="180" customFormat="1" ht="18.75" customHeight="1" thickTop="1" thickBot="1">
      <c r="A101" s="1093"/>
      <c r="B101" s="1141"/>
      <c r="C101" s="1141"/>
      <c r="D101" s="1141"/>
      <c r="E101" s="1141"/>
      <c r="F101" s="1141"/>
      <c r="G101" s="88"/>
      <c r="H101"/>
      <c r="I101"/>
      <c r="J101" s="939" t="s">
        <v>1760</v>
      </c>
      <c r="K101"/>
      <c r="L101" t="s">
        <v>653</v>
      </c>
      <c r="M101"/>
      <c r="N101"/>
      <c r="O101" s="378"/>
      <c r="P101" s="378"/>
      <c r="Q101" s="378"/>
      <c r="R101" s="378"/>
      <c r="S101" s="378"/>
      <c r="T101" s="378"/>
      <c r="U101" s="379"/>
      <c r="V101" s="379"/>
      <c r="W101" s="379"/>
      <c r="X101" s="379"/>
      <c r="Y101" s="377"/>
      <c r="Z101" s="173"/>
      <c r="AA101" s="173"/>
      <c r="AB101" s="173"/>
      <c r="AC101" s="173"/>
      <c r="AD101" s="173"/>
      <c r="AE101" s="173"/>
      <c r="AF101" s="173"/>
      <c r="AG101" s="173"/>
      <c r="AH101" s="410"/>
      <c r="AI101" s="410"/>
      <c r="AJ101" s="410"/>
      <c r="AK101" s="410"/>
      <c r="AL101" s="410"/>
      <c r="AM101" s="173"/>
      <c r="AN101" s="173"/>
      <c r="AO101" s="173"/>
      <c r="AP101" s="173"/>
      <c r="AQ101" s="173"/>
      <c r="AR101" s="173"/>
      <c r="AS101" s="173"/>
      <c r="AT101" s="173"/>
      <c r="AU101" s="173"/>
      <c r="AV101" s="173"/>
      <c r="AW101" s="173"/>
      <c r="AX101" s="173"/>
      <c r="AY101" s="173"/>
      <c r="AZ101" s="173"/>
      <c r="BA101" s="173"/>
      <c r="BB101" s="173"/>
      <c r="BC101" s="173"/>
      <c r="BD101" s="398"/>
      <c r="BE101" s="173"/>
      <c r="BF101" s="173"/>
      <c r="BG101" s="173"/>
      <c r="BH101" s="173"/>
      <c r="BI101" s="173"/>
      <c r="BJ101" s="173"/>
      <c r="BK101" s="762"/>
    </row>
    <row r="102" spans="1:63" s="190" customFormat="1" ht="18" customHeight="1" thickTop="1">
      <c r="A102" s="1093" t="s">
        <v>1414</v>
      </c>
      <c r="B102" s="1141"/>
      <c r="C102" s="1298"/>
      <c r="D102" s="1299"/>
      <c r="E102" s="1300"/>
      <c r="F102" s="1301"/>
      <c r="G102" s="338"/>
      <c r="H102"/>
      <c r="I102"/>
      <c r="J102"/>
      <c r="K102"/>
      <c r="L102"/>
      <c r="M102" t="s">
        <v>654</v>
      </c>
      <c r="N102"/>
      <c r="O102" s="390" t="str">
        <f ca="1">CELL("address",D102)</f>
        <v>$D$102</v>
      </c>
      <c r="P102" s="390">
        <f>$P$5</f>
        <v>5</v>
      </c>
      <c r="Q102" s="390" t="str">
        <f ca="1">MID(CELL("filename",P102),FIND("]",CELL("filename",P102))+1,256)</f>
        <v>5. Interconnect &amp; Transmission</v>
      </c>
      <c r="R102" s="378" t="s">
        <v>443</v>
      </c>
      <c r="S102" s="378" t="s">
        <v>444</v>
      </c>
      <c r="T102" s="378"/>
      <c r="U102" s="379" t="str">
        <f ca="1">P102&amp;"_"&amp;O102&amp;"_"&amp;S102</f>
        <v>5_$D$102_Number of Transmission Wheels</v>
      </c>
      <c r="V102" s="379" t="s">
        <v>401</v>
      </c>
      <c r="W102" s="379"/>
      <c r="X102" s="381" t="str">
        <f>CONCATENATE(AH102,",",AI102,",",AJ102,",",AK102)</f>
        <v>0,1,2,3</v>
      </c>
      <c r="Y102" s="600" t="s">
        <v>86</v>
      </c>
      <c r="Z102" s="600" t="s">
        <v>86</v>
      </c>
      <c r="AA102" s="409"/>
      <c r="AB102" s="412" t="str">
        <f ca="1">"Requirement for "&amp;O102&amp;" based on "&amp;$O$5&amp;" answer of ""No"""</f>
        <v>Requirement for $D$102 based on $E$5 answer of "No"</v>
      </c>
      <c r="AC102" s="409"/>
      <c r="AD102" s="409"/>
      <c r="AE102" s="409"/>
      <c r="AF102" s="409"/>
      <c r="AG102" s="409"/>
      <c r="AH102" s="555">
        <v>0</v>
      </c>
      <c r="AI102" s="570">
        <v>1</v>
      </c>
      <c r="AJ102" s="409">
        <v>2</v>
      </c>
      <c r="AK102" s="409">
        <v>3</v>
      </c>
      <c r="AL102" s="409"/>
      <c r="AM102" s="409"/>
      <c r="AN102" s="409"/>
      <c r="AO102" s="409"/>
      <c r="AP102" s="409"/>
      <c r="AQ102" s="409"/>
      <c r="AR102" s="409"/>
      <c r="AS102" s="409"/>
      <c r="AT102" s="409"/>
      <c r="AU102" s="409"/>
      <c r="AV102" s="409"/>
      <c r="AW102" s="409"/>
      <c r="AX102" s="409"/>
      <c r="AY102" s="409"/>
      <c r="AZ102" s="409"/>
      <c r="BA102" s="409"/>
      <c r="BB102" s="409"/>
      <c r="BC102" s="409"/>
      <c r="BD102" s="838"/>
      <c r="BE102" s="409"/>
      <c r="BF102" s="409"/>
      <c r="BG102" s="409"/>
      <c r="BH102" s="409"/>
      <c r="BI102" s="409"/>
      <c r="BJ102" s="409"/>
      <c r="BK102" s="767"/>
    </row>
    <row r="103" spans="1:63" s="180" customFormat="1" ht="5.25" customHeight="1">
      <c r="A103" s="653"/>
      <c r="B103" s="654"/>
      <c r="C103" s="654"/>
      <c r="D103" s="654"/>
      <c r="E103" s="654"/>
      <c r="F103" s="654"/>
      <c r="G103" s="88"/>
      <c r="H103"/>
      <c r="I103"/>
      <c r="J103"/>
      <c r="K103"/>
      <c r="L103" t="s">
        <v>653</v>
      </c>
      <c r="M103"/>
      <c r="N103"/>
      <c r="O103" s="378"/>
      <c r="P103" s="378"/>
      <c r="Q103" s="378"/>
      <c r="R103" s="378"/>
      <c r="S103" s="378"/>
      <c r="T103" s="378"/>
      <c r="U103" s="379"/>
      <c r="V103" s="379"/>
      <c r="W103" s="379"/>
      <c r="X103" s="379"/>
      <c r="Y103" s="377"/>
      <c r="Z103" s="173"/>
      <c r="AA103" s="173"/>
      <c r="AB103" s="173"/>
      <c r="AC103" s="173"/>
      <c r="AD103" s="173"/>
      <c r="AE103" s="173"/>
      <c r="AF103" s="173"/>
      <c r="AG103" s="173"/>
      <c r="AH103" s="410"/>
      <c r="AI103" s="410"/>
      <c r="AJ103" s="410"/>
      <c r="AK103" s="410"/>
      <c r="AL103" s="410"/>
      <c r="AM103" s="173"/>
      <c r="AN103" s="173"/>
      <c r="AO103" s="173"/>
      <c r="AP103" s="173"/>
      <c r="AQ103" s="173"/>
      <c r="AR103" s="173"/>
      <c r="AS103" s="173"/>
      <c r="AT103" s="173"/>
      <c r="AU103" s="173"/>
      <c r="AV103" s="173"/>
      <c r="AW103" s="173"/>
      <c r="AX103" s="173"/>
      <c r="AY103" s="173"/>
      <c r="AZ103" s="173"/>
      <c r="BA103" s="173"/>
      <c r="BB103" s="173"/>
      <c r="BC103" s="173"/>
      <c r="BD103" s="398"/>
      <c r="BE103" s="173"/>
      <c r="BF103" s="173"/>
      <c r="BG103" s="173"/>
      <c r="BH103" s="173"/>
      <c r="BI103" s="173"/>
      <c r="BJ103" s="173"/>
      <c r="BK103" s="762"/>
    </row>
    <row r="104" spans="1:63" s="187" customFormat="1" ht="16.5" customHeight="1">
      <c r="A104" s="335"/>
      <c r="B104" s="336"/>
      <c r="C104" s="336"/>
      <c r="D104" s="1330" t="s">
        <v>332</v>
      </c>
      <c r="E104" s="1331"/>
      <c r="F104" s="1331"/>
      <c r="G104" s="337"/>
      <c r="H104"/>
      <c r="I104"/>
      <c r="J104"/>
      <c r="K104"/>
      <c r="L104"/>
      <c r="M104" t="s">
        <v>654</v>
      </c>
      <c r="N104"/>
      <c r="O104" s="378"/>
      <c r="P104" s="378"/>
      <c r="Q104" s="378"/>
      <c r="R104" s="378"/>
      <c r="S104" s="378"/>
      <c r="T104" s="378"/>
      <c r="U104" s="379"/>
      <c r="V104" s="379"/>
      <c r="W104" s="379"/>
      <c r="X104" s="379"/>
      <c r="Y104" s="379"/>
      <c r="Z104" s="410"/>
      <c r="AA104" s="410"/>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410"/>
      <c r="BA104" s="410"/>
      <c r="BB104" s="410"/>
      <c r="BC104" s="410"/>
      <c r="BD104" s="840"/>
      <c r="BE104" s="410"/>
      <c r="BF104" s="410"/>
      <c r="BG104" s="410"/>
      <c r="BH104" s="410"/>
      <c r="BI104" s="410"/>
      <c r="BJ104" s="410"/>
      <c r="BK104" s="769"/>
    </row>
    <row r="105" spans="1:63" s="180" customFormat="1" ht="24" customHeight="1">
      <c r="A105" s="1305" t="s">
        <v>333</v>
      </c>
      <c r="B105" s="1306"/>
      <c r="C105" s="1307"/>
      <c r="D105" s="334">
        <v>1</v>
      </c>
      <c r="E105" s="334">
        <v>2</v>
      </c>
      <c r="F105" s="334">
        <v>3</v>
      </c>
      <c r="G105" s="286"/>
      <c r="H105"/>
      <c r="I105"/>
      <c r="J105"/>
      <c r="K105"/>
      <c r="L105"/>
      <c r="M105" t="s">
        <v>654</v>
      </c>
      <c r="N105"/>
      <c r="O105"/>
      <c r="P105"/>
      <c r="Q105"/>
      <c r="R105" s="382"/>
      <c r="S105" s="382"/>
      <c r="T105" s="382"/>
      <c r="U105" s="379"/>
      <c r="V105" s="379"/>
      <c r="W105" s="379"/>
      <c r="X105" s="379"/>
      <c r="Y105" s="379"/>
      <c r="Z105" s="173"/>
      <c r="AA105" s="173"/>
      <c r="AB105" s="173"/>
      <c r="AC105" s="173"/>
      <c r="AD105" s="173"/>
      <c r="AE105" s="173"/>
      <c r="AF105" s="173"/>
      <c r="AG105" s="173"/>
      <c r="AH105" s="410"/>
      <c r="AI105" s="410"/>
      <c r="AJ105" s="410"/>
      <c r="AK105" s="410"/>
      <c r="AL105" s="410"/>
      <c r="AM105" s="173"/>
      <c r="AN105" s="173"/>
      <c r="AO105" s="173"/>
      <c r="AP105" s="173"/>
      <c r="AQ105" s="173"/>
      <c r="AR105" s="173"/>
      <c r="AS105" s="173"/>
      <c r="AT105" s="173"/>
      <c r="AU105" s="173"/>
      <c r="AV105" s="173"/>
      <c r="AW105" s="173"/>
      <c r="AX105" s="173"/>
      <c r="AY105" s="173"/>
      <c r="AZ105" s="173"/>
      <c r="BA105" s="173"/>
      <c r="BB105" s="173"/>
      <c r="BC105" s="173"/>
      <c r="BD105" s="398"/>
      <c r="BE105" s="173"/>
      <c r="BF105" s="173"/>
      <c r="BG105" s="173"/>
      <c r="BH105" s="173"/>
      <c r="BI105" s="173"/>
      <c r="BJ105" s="173"/>
      <c r="BK105" s="762"/>
    </row>
    <row r="106" spans="1:63" s="180" customFormat="1" ht="5.25" customHeight="1">
      <c r="A106" s="653"/>
      <c r="B106" s="654"/>
      <c r="C106" s="654"/>
      <c r="D106" s="654"/>
      <c r="E106" s="654"/>
      <c r="F106" s="654"/>
      <c r="G106" s="88"/>
      <c r="H106"/>
      <c r="I106"/>
      <c r="J106"/>
      <c r="K106"/>
      <c r="L106" t="s">
        <v>653</v>
      </c>
      <c r="M106"/>
      <c r="N106"/>
      <c r="O106"/>
      <c r="P106"/>
      <c r="Q106"/>
      <c r="R106" s="382"/>
      <c r="S106" s="382"/>
      <c r="T106" s="382"/>
      <c r="U106" s="379"/>
      <c r="V106" s="379"/>
      <c r="W106" s="379"/>
      <c r="X106" s="379"/>
      <c r="Y106" s="379"/>
      <c r="Z106" s="173"/>
      <c r="AA106" s="173"/>
      <c r="AB106" s="173"/>
      <c r="AC106" s="173"/>
      <c r="AD106" s="173"/>
      <c r="AE106" s="173"/>
      <c r="AF106" s="173"/>
      <c r="AG106" s="173"/>
      <c r="AH106" s="410"/>
      <c r="AI106" s="410"/>
      <c r="AJ106" s="410"/>
      <c r="AK106" s="410"/>
      <c r="AL106" s="410"/>
      <c r="AM106" s="173"/>
      <c r="AN106" s="173"/>
      <c r="AO106" s="173"/>
      <c r="AP106" s="173"/>
      <c r="AQ106" s="173"/>
      <c r="AR106" s="173"/>
      <c r="AS106" s="173"/>
      <c r="AT106" s="173"/>
      <c r="AU106" s="173"/>
      <c r="AV106" s="173"/>
      <c r="AW106" s="173"/>
      <c r="AX106" s="173"/>
      <c r="AY106" s="173"/>
      <c r="AZ106" s="173"/>
      <c r="BA106" s="173"/>
      <c r="BB106" s="173"/>
      <c r="BC106" s="173"/>
      <c r="BD106" s="398"/>
      <c r="BE106" s="173"/>
      <c r="BF106" s="173"/>
      <c r="BG106" s="173"/>
      <c r="BH106" s="173"/>
      <c r="BI106" s="173"/>
      <c r="BJ106" s="173"/>
      <c r="BK106" s="762"/>
    </row>
    <row r="107" spans="1:63" s="180" customFormat="1" ht="24.95" customHeight="1">
      <c r="A107" s="1302" t="s">
        <v>244</v>
      </c>
      <c r="B107" s="1303"/>
      <c r="C107" s="1304"/>
      <c r="D107" s="309"/>
      <c r="E107" s="309"/>
      <c r="F107" s="309"/>
      <c r="G107" s="286"/>
      <c r="H107"/>
      <c r="I107"/>
      <c r="J107"/>
      <c r="K107"/>
      <c r="L107"/>
      <c r="M107" t="s">
        <v>654</v>
      </c>
      <c r="N107"/>
      <c r="O107" s="390" t="str">
        <f ca="1">CELL("address",D107)</f>
        <v>$D$107</v>
      </c>
      <c r="P107" s="390">
        <f t="shared" ref="P107:P133" si="7">$P$5</f>
        <v>5</v>
      </c>
      <c r="Q107" s="390" t="str">
        <f t="shared" ref="Q107:Q133" ca="1" si="8">MID(CELL("filename",P107),FIND("]",CELL("filename",P107))+1,256)</f>
        <v>5. Interconnect &amp; Transmission</v>
      </c>
      <c r="R107" s="378" t="s">
        <v>443</v>
      </c>
      <c r="S107" s="560" t="s">
        <v>244</v>
      </c>
      <c r="T107" s="379">
        <v>1</v>
      </c>
      <c r="U107" s="560" t="str">
        <f ca="1">P107&amp;"_"&amp;O107&amp;"_"&amp;S107&amp;"_"&amp;T107</f>
        <v>5_$D$107_Transmission provider for each wheel_1</v>
      </c>
      <c r="V107" s="560" t="s">
        <v>392</v>
      </c>
      <c r="W107" s="560">
        <v>100</v>
      </c>
      <c r="X107"/>
      <c r="Y107" s="560" t="s">
        <v>86</v>
      </c>
      <c r="Z107" s="600" t="s">
        <v>86</v>
      </c>
      <c r="AA107" s="411"/>
      <c r="AB107" s="400" t="str">
        <f ca="1">"Requirement for "&amp;O107&amp;" based on "&amp;$O$102&amp;" answer of ""1,2,3"""</f>
        <v>Requirement for $D$107 based on $D$102 answer of "1,2,3"</v>
      </c>
      <c r="AC107" s="379"/>
      <c r="AD107" s="173"/>
      <c r="AE107" s="173"/>
      <c r="AF107" s="173"/>
      <c r="AG107" s="173"/>
      <c r="AH107" s="410"/>
      <c r="AI107" s="410"/>
      <c r="AJ107" s="410"/>
      <c r="AK107" s="410"/>
      <c r="AL107" s="410"/>
      <c r="AM107" s="173"/>
      <c r="AN107" s="173"/>
      <c r="AO107" s="173"/>
      <c r="AP107" s="173"/>
      <c r="AQ107" s="173"/>
      <c r="AR107" s="173"/>
      <c r="AS107" s="173"/>
      <c r="AT107" s="173"/>
      <c r="AU107" s="173"/>
      <c r="AV107" s="173"/>
      <c r="AW107" s="173"/>
      <c r="AX107" s="173"/>
      <c r="AY107" s="173"/>
      <c r="AZ107" s="173"/>
      <c r="BA107" s="173"/>
      <c r="BB107" s="173"/>
      <c r="BC107" s="173"/>
      <c r="BD107" s="398"/>
      <c r="BE107" s="173"/>
      <c r="BF107" s="173"/>
      <c r="BG107" s="173"/>
      <c r="BH107" s="173"/>
      <c r="BI107" s="173"/>
      <c r="BJ107" s="173"/>
      <c r="BK107" s="762"/>
    </row>
    <row r="108" spans="1:63" s="180" customFormat="1" ht="5.25" customHeight="1">
      <c r="A108" s="653"/>
      <c r="B108" s="654"/>
      <c r="C108" s="654"/>
      <c r="D108" s="654"/>
      <c r="E108" s="654"/>
      <c r="F108" s="654"/>
      <c r="G108" s="88"/>
      <c r="H108"/>
      <c r="I108"/>
      <c r="J108"/>
      <c r="K108"/>
      <c r="L108" t="s">
        <v>653</v>
      </c>
      <c r="M108"/>
      <c r="N108"/>
      <c r="O108" s="390" t="str">
        <f ca="1">CELL("address",E107)</f>
        <v>$E$107</v>
      </c>
      <c r="P108" s="390">
        <f t="shared" si="7"/>
        <v>5</v>
      </c>
      <c r="Q108" s="390" t="str">
        <f t="shared" ca="1" si="8"/>
        <v>5. Interconnect &amp; Transmission</v>
      </c>
      <c r="R108" s="378" t="s">
        <v>443</v>
      </c>
      <c r="S108" s="560" t="s">
        <v>244</v>
      </c>
      <c r="T108" s="379">
        <v>2</v>
      </c>
      <c r="U108" s="600" t="str">
        <f t="shared" ref="U108:U133" ca="1" si="9">P108&amp;"_"&amp;O108&amp;"_"&amp;S108&amp;"_"&amp;T108</f>
        <v>5_$E$107_Transmission provider for each wheel_2</v>
      </c>
      <c r="V108" s="560" t="s">
        <v>392</v>
      </c>
      <c r="W108" s="560">
        <v>100</v>
      </c>
      <c r="X108"/>
      <c r="Y108" s="560" t="s">
        <v>86</v>
      </c>
      <c r="Z108" s="600" t="s">
        <v>86</v>
      </c>
      <c r="AA108" s="173"/>
      <c r="AB108" s="400" t="str">
        <f ca="1">"Requirement for "&amp;O108&amp;" based on "&amp;$O$102&amp;" answer of ""2,3"""</f>
        <v>Requirement for $E$107 based on $D$102 answer of "2,3"</v>
      </c>
      <c r="AC108" s="379"/>
      <c r="AD108" s="173"/>
      <c r="AE108" s="173"/>
      <c r="AF108" s="173"/>
      <c r="AG108" s="173"/>
      <c r="AH108" s="410"/>
      <c r="AI108" s="410"/>
      <c r="AJ108" s="410"/>
      <c r="AK108" s="410"/>
      <c r="AL108" s="410"/>
      <c r="AM108" s="173"/>
      <c r="AN108" s="173"/>
      <c r="AO108" s="173"/>
      <c r="AP108" s="173"/>
      <c r="AQ108" s="173"/>
      <c r="AR108" s="173"/>
      <c r="AS108" s="173"/>
      <c r="AT108" s="173"/>
      <c r="AU108" s="173"/>
      <c r="AV108" s="173"/>
      <c r="AW108" s="173"/>
      <c r="AX108" s="173"/>
      <c r="AY108" s="173"/>
      <c r="AZ108" s="173"/>
      <c r="BA108" s="173"/>
      <c r="BB108" s="173"/>
      <c r="BC108" s="173"/>
      <c r="BD108" s="398"/>
      <c r="BE108" s="173"/>
      <c r="BF108" s="173"/>
      <c r="BG108" s="173"/>
      <c r="BH108" s="173"/>
      <c r="BI108" s="173"/>
      <c r="BJ108" s="173"/>
      <c r="BK108" s="762"/>
    </row>
    <row r="109" spans="1:63" s="180" customFormat="1" ht="5.25" customHeight="1">
      <c r="A109" s="653"/>
      <c r="B109" s="654"/>
      <c r="C109" s="654"/>
      <c r="D109" s="654"/>
      <c r="E109" s="654"/>
      <c r="F109" s="654"/>
      <c r="G109" s="88"/>
      <c r="H109"/>
      <c r="I109"/>
      <c r="J109"/>
      <c r="K109"/>
      <c r="L109" t="s">
        <v>653</v>
      </c>
      <c r="M109"/>
      <c r="N109"/>
      <c r="O109" s="390" t="str">
        <f ca="1">CELL("address",F107)</f>
        <v>$F$107</v>
      </c>
      <c r="P109" s="390">
        <f t="shared" si="7"/>
        <v>5</v>
      </c>
      <c r="Q109" s="390" t="str">
        <f t="shared" ca="1" si="8"/>
        <v>5. Interconnect &amp; Transmission</v>
      </c>
      <c r="R109" s="378" t="s">
        <v>443</v>
      </c>
      <c r="S109" s="560" t="s">
        <v>244</v>
      </c>
      <c r="T109" s="379">
        <v>3</v>
      </c>
      <c r="U109" s="600" t="str">
        <f t="shared" ca="1" si="9"/>
        <v>5_$F$107_Transmission provider for each wheel_3</v>
      </c>
      <c r="V109" s="560" t="s">
        <v>392</v>
      </c>
      <c r="W109" s="560">
        <v>100</v>
      </c>
      <c r="X109"/>
      <c r="Y109" s="560" t="s">
        <v>86</v>
      </c>
      <c r="Z109" s="600" t="s">
        <v>86</v>
      </c>
      <c r="AA109" s="173"/>
      <c r="AB109" s="400" t="str">
        <f ca="1">"Requirement for "&amp;O109&amp;" based on "&amp;$O$102&amp;" answer of ""3"""</f>
        <v>Requirement for $F$107 based on $D$102 answer of "3"</v>
      </c>
      <c r="AC109" s="379"/>
      <c r="AD109" s="173"/>
      <c r="AE109" s="173"/>
      <c r="AF109" s="173"/>
      <c r="AG109" s="173"/>
      <c r="AH109" s="410"/>
      <c r="AI109" s="410"/>
      <c r="AJ109" s="410"/>
      <c r="AK109" s="410"/>
      <c r="AL109" s="410"/>
      <c r="AM109" s="173"/>
      <c r="AN109" s="173"/>
      <c r="AO109" s="173"/>
      <c r="AP109" s="173"/>
      <c r="AQ109" s="173"/>
      <c r="AR109" s="173"/>
      <c r="AS109" s="173"/>
      <c r="AT109" s="173"/>
      <c r="AU109" s="173"/>
      <c r="AV109" s="173"/>
      <c r="AW109" s="173"/>
      <c r="AX109" s="173"/>
      <c r="AY109" s="173"/>
      <c r="AZ109" s="173"/>
      <c r="BA109" s="173"/>
      <c r="BB109" s="173"/>
      <c r="BC109" s="173"/>
      <c r="BD109" s="398"/>
      <c r="BE109" s="173"/>
      <c r="BF109" s="173"/>
      <c r="BG109" s="173"/>
      <c r="BH109" s="173"/>
      <c r="BI109" s="173"/>
      <c r="BJ109" s="173"/>
      <c r="BK109" s="762"/>
    </row>
    <row r="110" spans="1:63" s="180" customFormat="1" ht="24.95" customHeight="1">
      <c r="A110" s="1302" t="s">
        <v>239</v>
      </c>
      <c r="B110" s="1303"/>
      <c r="C110" s="1304"/>
      <c r="D110" s="309"/>
      <c r="E110" s="309"/>
      <c r="F110" s="309"/>
      <c r="G110" s="286"/>
      <c r="H110"/>
      <c r="I110"/>
      <c r="J110"/>
      <c r="K110"/>
      <c r="L110"/>
      <c r="M110" t="s">
        <v>654</v>
      </c>
      <c r="N110"/>
      <c r="O110" s="390" t="str">
        <f ca="1">CELL("address",D110)</f>
        <v>$D$110</v>
      </c>
      <c r="P110" s="390">
        <f t="shared" si="7"/>
        <v>5</v>
      </c>
      <c r="Q110" s="390" t="str">
        <f t="shared" ca="1" si="8"/>
        <v>5. Interconnect &amp; Transmission</v>
      </c>
      <c r="R110" s="378" t="s">
        <v>443</v>
      </c>
      <c r="S110" s="560" t="s">
        <v>239</v>
      </c>
      <c r="T110" s="379">
        <v>1</v>
      </c>
      <c r="U110" s="600" t="str">
        <f t="shared" ca="1" si="9"/>
        <v>5_$D$110_POR_1</v>
      </c>
      <c r="V110" s="560" t="s">
        <v>392</v>
      </c>
      <c r="W110" s="560">
        <v>100</v>
      </c>
      <c r="X110"/>
      <c r="Y110" s="560" t="s">
        <v>86</v>
      </c>
      <c r="Z110" s="600" t="s">
        <v>86</v>
      </c>
      <c r="AA110" s="411"/>
      <c r="AB110" s="400" t="str">
        <f ca="1">"Requirement for "&amp;O110&amp;" based on "&amp;$O$102&amp;" answer of ""1,2,3"""</f>
        <v>Requirement for $D$110 based on $D$102 answer of "1,2,3"</v>
      </c>
      <c r="AC110" s="379"/>
      <c r="AD110" s="173"/>
      <c r="AE110" s="173"/>
      <c r="AF110" s="173"/>
      <c r="AG110" s="173"/>
      <c r="AH110" s="410"/>
      <c r="AI110" s="410"/>
      <c r="AJ110" s="410"/>
      <c r="AK110" s="410"/>
      <c r="AL110" s="410"/>
      <c r="AM110" s="173"/>
      <c r="AN110" s="173"/>
      <c r="AO110" s="173"/>
      <c r="AP110" s="173"/>
      <c r="AQ110" s="173"/>
      <c r="AR110" s="173"/>
      <c r="AS110" s="173"/>
      <c r="AT110" s="173"/>
      <c r="AU110" s="173"/>
      <c r="AV110" s="173"/>
      <c r="AW110" s="173"/>
      <c r="AX110" s="173"/>
      <c r="AY110" s="173"/>
      <c r="AZ110" s="173"/>
      <c r="BA110" s="173"/>
      <c r="BB110" s="173"/>
      <c r="BC110" s="173"/>
      <c r="BD110" s="398"/>
      <c r="BE110" s="173"/>
      <c r="BF110" s="173"/>
      <c r="BG110" s="173"/>
      <c r="BH110" s="173"/>
      <c r="BI110" s="173"/>
      <c r="BJ110" s="173"/>
      <c r="BK110" s="762"/>
    </row>
    <row r="111" spans="1:63" s="180" customFormat="1" ht="5.25" customHeight="1">
      <c r="A111" s="653"/>
      <c r="B111" s="654"/>
      <c r="C111" s="654"/>
      <c r="D111" s="654"/>
      <c r="E111" s="654"/>
      <c r="F111" s="654"/>
      <c r="G111" s="88"/>
      <c r="H111"/>
      <c r="I111"/>
      <c r="J111"/>
      <c r="K111"/>
      <c r="L111" t="s">
        <v>653</v>
      </c>
      <c r="M111"/>
      <c r="N111"/>
      <c r="O111" s="390" t="str">
        <f ca="1">CELL("address",E110)</f>
        <v>$E$110</v>
      </c>
      <c r="P111" s="390">
        <f t="shared" si="7"/>
        <v>5</v>
      </c>
      <c r="Q111" s="390" t="str">
        <f t="shared" ca="1" si="8"/>
        <v>5. Interconnect &amp; Transmission</v>
      </c>
      <c r="R111" s="378" t="s">
        <v>443</v>
      </c>
      <c r="S111" s="560" t="s">
        <v>239</v>
      </c>
      <c r="T111" s="379">
        <v>2</v>
      </c>
      <c r="U111" s="600" t="str">
        <f t="shared" ca="1" si="9"/>
        <v>5_$E$110_POR_2</v>
      </c>
      <c r="V111" s="560" t="s">
        <v>392</v>
      </c>
      <c r="W111" s="560">
        <v>100</v>
      </c>
      <c r="X111"/>
      <c r="Y111" s="560" t="s">
        <v>86</v>
      </c>
      <c r="Z111" s="600" t="s">
        <v>86</v>
      </c>
      <c r="AA111" s="173"/>
      <c r="AB111" s="400" t="str">
        <f ca="1">"Requirement for "&amp;O111&amp;" based on "&amp;$O$102&amp;" answer of ""2,3"""</f>
        <v>Requirement for $E$110 based on $D$102 answer of "2,3"</v>
      </c>
      <c r="AC111" s="379"/>
      <c r="AD111" s="173"/>
      <c r="AE111" s="173"/>
      <c r="AF111" s="173"/>
      <c r="AG111" s="173"/>
      <c r="AH111" s="410"/>
      <c r="AI111" s="410"/>
      <c r="AJ111" s="410"/>
      <c r="AK111" s="410"/>
      <c r="AL111" s="410"/>
      <c r="AM111" s="173"/>
      <c r="AN111" s="173"/>
      <c r="AO111" s="173"/>
      <c r="AP111" s="173"/>
      <c r="AQ111" s="173"/>
      <c r="AR111" s="173"/>
      <c r="AS111" s="173"/>
      <c r="AT111" s="173"/>
      <c r="AU111" s="173"/>
      <c r="AV111" s="173"/>
      <c r="AW111" s="173"/>
      <c r="AX111" s="173"/>
      <c r="AY111" s="173"/>
      <c r="AZ111" s="173"/>
      <c r="BA111" s="173"/>
      <c r="BB111" s="173"/>
      <c r="BC111" s="173"/>
      <c r="BD111" s="398"/>
      <c r="BE111" s="173"/>
      <c r="BF111" s="173"/>
      <c r="BG111" s="173"/>
      <c r="BH111" s="173"/>
      <c r="BI111" s="173"/>
      <c r="BJ111" s="173"/>
      <c r="BK111" s="762"/>
    </row>
    <row r="112" spans="1:63" s="180" customFormat="1" ht="5.25" customHeight="1">
      <c r="A112" s="653"/>
      <c r="B112" s="654"/>
      <c r="C112" s="654"/>
      <c r="D112" s="654"/>
      <c r="E112" s="654"/>
      <c r="F112" s="654"/>
      <c r="G112" s="88"/>
      <c r="H112"/>
      <c r="I112"/>
      <c r="J112"/>
      <c r="K112"/>
      <c r="L112" t="s">
        <v>653</v>
      </c>
      <c r="M112"/>
      <c r="N112"/>
      <c r="O112" s="390" t="str">
        <f ca="1">CELL("address",F110)</f>
        <v>$F$110</v>
      </c>
      <c r="P112" s="390">
        <f t="shared" si="7"/>
        <v>5</v>
      </c>
      <c r="Q112" s="390" t="str">
        <f t="shared" ca="1" si="8"/>
        <v>5. Interconnect &amp; Transmission</v>
      </c>
      <c r="R112" s="378" t="s">
        <v>443</v>
      </c>
      <c r="S112" s="560" t="s">
        <v>239</v>
      </c>
      <c r="T112" s="379">
        <v>3</v>
      </c>
      <c r="U112" s="600" t="str">
        <f t="shared" ca="1" si="9"/>
        <v>5_$F$110_POR_3</v>
      </c>
      <c r="V112" s="560" t="s">
        <v>392</v>
      </c>
      <c r="W112" s="560">
        <v>100</v>
      </c>
      <c r="X112"/>
      <c r="Y112" s="560" t="s">
        <v>86</v>
      </c>
      <c r="Z112" s="600" t="s">
        <v>86</v>
      </c>
      <c r="AA112" s="173"/>
      <c r="AB112" s="400" t="str">
        <f ca="1">"Requirement for "&amp;O112&amp;" based on "&amp;$O$102&amp;" answer of ""3"""</f>
        <v>Requirement for $F$110 based on $D$102 answer of "3"</v>
      </c>
      <c r="AC112" s="379"/>
      <c r="AD112" s="173"/>
      <c r="AE112" s="173"/>
      <c r="AF112" s="173"/>
      <c r="AG112" s="173"/>
      <c r="AH112" s="410"/>
      <c r="AI112" s="410"/>
      <c r="AJ112" s="410"/>
      <c r="AK112" s="410"/>
      <c r="AL112" s="410"/>
      <c r="AM112" s="173"/>
      <c r="AN112" s="173"/>
      <c r="AO112" s="173"/>
      <c r="AP112" s="173"/>
      <c r="AQ112" s="173"/>
      <c r="AR112" s="173"/>
      <c r="AS112" s="173"/>
      <c r="AT112" s="173"/>
      <c r="AU112" s="173"/>
      <c r="AV112" s="173"/>
      <c r="AW112" s="173"/>
      <c r="AX112" s="173"/>
      <c r="AY112" s="173"/>
      <c r="AZ112" s="173"/>
      <c r="BA112" s="173"/>
      <c r="BB112" s="173"/>
      <c r="BC112" s="173"/>
      <c r="BD112" s="398"/>
      <c r="BE112" s="173"/>
      <c r="BF112" s="173"/>
      <c r="BG112" s="173"/>
      <c r="BH112" s="173"/>
      <c r="BI112" s="173"/>
      <c r="BJ112" s="173"/>
      <c r="BK112" s="762"/>
    </row>
    <row r="113" spans="1:63" s="180" customFormat="1" ht="24.95" customHeight="1">
      <c r="A113" s="1302" t="s">
        <v>240</v>
      </c>
      <c r="B113" s="1303"/>
      <c r="C113" s="1304"/>
      <c r="D113" s="309"/>
      <c r="E113" s="309"/>
      <c r="F113" s="309"/>
      <c r="G113" s="286"/>
      <c r="H113"/>
      <c r="I113"/>
      <c r="J113"/>
      <c r="K113"/>
      <c r="L113"/>
      <c r="M113" t="s">
        <v>654</v>
      </c>
      <c r="N113"/>
      <c r="O113" s="390" t="str">
        <f ca="1">CELL("address",D113)</f>
        <v>$D$113</v>
      </c>
      <c r="P113" s="390">
        <f t="shared" si="7"/>
        <v>5</v>
      </c>
      <c r="Q113" s="390" t="str">
        <f t="shared" ca="1" si="8"/>
        <v>5. Interconnect &amp; Transmission</v>
      </c>
      <c r="R113" s="378" t="s">
        <v>443</v>
      </c>
      <c r="S113" s="560" t="s">
        <v>240</v>
      </c>
      <c r="T113" s="379">
        <v>1</v>
      </c>
      <c r="U113" s="600" t="str">
        <f t="shared" ca="1" si="9"/>
        <v>5_$D$113_POD_1</v>
      </c>
      <c r="V113" s="560" t="s">
        <v>392</v>
      </c>
      <c r="W113" s="560">
        <v>100</v>
      </c>
      <c r="X113"/>
      <c r="Y113" s="560" t="s">
        <v>86</v>
      </c>
      <c r="Z113" s="600" t="s">
        <v>86</v>
      </c>
      <c r="AA113" s="411"/>
      <c r="AB113" s="400" t="str">
        <f ca="1">"Requirement for "&amp;O113&amp;" based on "&amp;$O$102&amp;" answer of ""1,2,3"""</f>
        <v>Requirement for $D$113 based on $D$102 answer of "1,2,3"</v>
      </c>
      <c r="AC113" s="379"/>
      <c r="AD113" s="173"/>
      <c r="AE113" s="173"/>
      <c r="AF113" s="173"/>
      <c r="AG113" s="173"/>
      <c r="AH113" s="410"/>
      <c r="AI113" s="410"/>
      <c r="AJ113" s="410"/>
      <c r="AK113" s="410"/>
      <c r="AL113" s="410"/>
      <c r="AM113" s="173"/>
      <c r="AN113" s="173"/>
      <c r="AO113" s="173"/>
      <c r="AP113" s="173"/>
      <c r="AQ113" s="173"/>
      <c r="AR113" s="173"/>
      <c r="AS113" s="173"/>
      <c r="AT113" s="173"/>
      <c r="AU113" s="173"/>
      <c r="AV113" s="173"/>
      <c r="AW113" s="173"/>
      <c r="AX113" s="173"/>
      <c r="AY113" s="173"/>
      <c r="AZ113" s="173"/>
      <c r="BA113" s="173"/>
      <c r="BB113" s="173"/>
      <c r="BC113" s="173"/>
      <c r="BD113" s="398"/>
      <c r="BE113" s="173"/>
      <c r="BF113" s="173"/>
      <c r="BG113" s="173"/>
      <c r="BH113" s="173"/>
      <c r="BI113" s="173"/>
      <c r="BJ113" s="173"/>
      <c r="BK113" s="762"/>
    </row>
    <row r="114" spans="1:63" s="180" customFormat="1" ht="5.25" customHeight="1">
      <c r="A114" s="653"/>
      <c r="B114" s="654"/>
      <c r="C114" s="654"/>
      <c r="D114" s="654"/>
      <c r="E114" s="654"/>
      <c r="F114" s="654"/>
      <c r="G114" s="88"/>
      <c r="H114"/>
      <c r="I114"/>
      <c r="J114"/>
      <c r="K114"/>
      <c r="L114" t="s">
        <v>653</v>
      </c>
      <c r="M114"/>
      <c r="N114"/>
      <c r="O114" s="390" t="str">
        <f ca="1">CELL("address",E113)</f>
        <v>$E$113</v>
      </c>
      <c r="P114" s="390">
        <f t="shared" si="7"/>
        <v>5</v>
      </c>
      <c r="Q114" s="390" t="str">
        <f t="shared" ca="1" si="8"/>
        <v>5. Interconnect &amp; Transmission</v>
      </c>
      <c r="R114" s="378" t="s">
        <v>443</v>
      </c>
      <c r="S114" s="560" t="s">
        <v>240</v>
      </c>
      <c r="T114" s="379">
        <v>2</v>
      </c>
      <c r="U114" s="600" t="str">
        <f t="shared" ca="1" si="9"/>
        <v>5_$E$113_POD_2</v>
      </c>
      <c r="V114" s="560" t="s">
        <v>392</v>
      </c>
      <c r="W114" s="560">
        <v>100</v>
      </c>
      <c r="X114"/>
      <c r="Y114" s="560" t="s">
        <v>86</v>
      </c>
      <c r="Z114" s="600" t="s">
        <v>86</v>
      </c>
      <c r="AA114" s="173"/>
      <c r="AB114" s="400" t="str">
        <f ca="1">"Requirement for "&amp;O114&amp;" based on "&amp;$O$102&amp;" answer of ""2,3"""</f>
        <v>Requirement for $E$113 based on $D$102 answer of "2,3"</v>
      </c>
      <c r="AC114" s="379"/>
      <c r="AD114" s="173"/>
      <c r="AE114" s="173"/>
      <c r="AF114" s="173"/>
      <c r="AG114" s="173"/>
      <c r="AH114" s="410"/>
      <c r="AI114" s="410"/>
      <c r="AJ114" s="410"/>
      <c r="AK114" s="410"/>
      <c r="AL114" s="410"/>
      <c r="AM114" s="173"/>
      <c r="AN114" s="173"/>
      <c r="AO114" s="173"/>
      <c r="AP114" s="173"/>
      <c r="AQ114" s="173"/>
      <c r="AR114" s="173"/>
      <c r="AS114" s="173"/>
      <c r="AT114" s="173"/>
      <c r="AU114" s="173"/>
      <c r="AV114" s="173"/>
      <c r="AW114" s="173"/>
      <c r="AX114" s="173"/>
      <c r="AY114" s="173"/>
      <c r="AZ114" s="173"/>
      <c r="BA114" s="173"/>
      <c r="BB114" s="173"/>
      <c r="BC114" s="173"/>
      <c r="BD114" s="398"/>
      <c r="BE114" s="173"/>
      <c r="BF114" s="173"/>
      <c r="BG114" s="173"/>
      <c r="BH114" s="173"/>
      <c r="BI114" s="173"/>
      <c r="BJ114" s="173"/>
      <c r="BK114" s="762"/>
    </row>
    <row r="115" spans="1:63" s="180" customFormat="1" ht="5.25" customHeight="1">
      <c r="A115" s="653"/>
      <c r="B115" s="654"/>
      <c r="C115" s="654"/>
      <c r="D115" s="654"/>
      <c r="E115" s="654"/>
      <c r="F115" s="654"/>
      <c r="G115" s="88"/>
      <c r="H115"/>
      <c r="I115"/>
      <c r="J115"/>
      <c r="K115"/>
      <c r="L115" t="s">
        <v>653</v>
      </c>
      <c r="M115"/>
      <c r="N115"/>
      <c r="O115" s="390" t="str">
        <f ca="1">CELL("address",F113)</f>
        <v>$F$113</v>
      </c>
      <c r="P115" s="390">
        <f t="shared" si="7"/>
        <v>5</v>
      </c>
      <c r="Q115" s="390" t="str">
        <f t="shared" ca="1" si="8"/>
        <v>5. Interconnect &amp; Transmission</v>
      </c>
      <c r="R115" s="378" t="s">
        <v>443</v>
      </c>
      <c r="S115" s="560" t="s">
        <v>240</v>
      </c>
      <c r="T115" s="379">
        <v>3</v>
      </c>
      <c r="U115" s="600" t="str">
        <f t="shared" ca="1" si="9"/>
        <v>5_$F$113_POD_3</v>
      </c>
      <c r="V115" s="560" t="s">
        <v>392</v>
      </c>
      <c r="W115" s="560">
        <v>100</v>
      </c>
      <c r="X115"/>
      <c r="Y115" s="560" t="s">
        <v>86</v>
      </c>
      <c r="Z115" s="600" t="s">
        <v>86</v>
      </c>
      <c r="AA115" s="173"/>
      <c r="AB115" s="400" t="str">
        <f ca="1">"Requirement for "&amp;O115&amp;" based on "&amp;$O$102&amp;" answer of ""3"""</f>
        <v>Requirement for $F$113 based on $D$102 answer of "3"</v>
      </c>
      <c r="AC115" s="379"/>
      <c r="AD115" s="173"/>
      <c r="AE115" s="173"/>
      <c r="AF115" s="173"/>
      <c r="AG115" s="173"/>
      <c r="AH115" s="410"/>
      <c r="AI115" s="410"/>
      <c r="AJ115" s="410"/>
      <c r="AK115" s="410"/>
      <c r="AL115" s="410"/>
      <c r="AM115" s="173"/>
      <c r="AN115" s="173"/>
      <c r="AO115" s="173"/>
      <c r="AP115" s="173"/>
      <c r="AQ115" s="173"/>
      <c r="AR115" s="173"/>
      <c r="AS115" s="173"/>
      <c r="AT115" s="173"/>
      <c r="AU115" s="173"/>
      <c r="AV115" s="173"/>
      <c r="AW115" s="173"/>
      <c r="AX115" s="173"/>
      <c r="AY115" s="173"/>
      <c r="AZ115" s="173"/>
      <c r="BA115" s="173"/>
      <c r="BB115" s="173"/>
      <c r="BC115" s="173"/>
      <c r="BD115" s="398"/>
      <c r="BE115" s="173"/>
      <c r="BF115" s="173"/>
      <c r="BG115" s="173"/>
      <c r="BH115" s="173"/>
      <c r="BI115" s="173"/>
      <c r="BJ115" s="173"/>
      <c r="BK115" s="762"/>
    </row>
    <row r="116" spans="1:63" s="180" customFormat="1" ht="24.95" customHeight="1">
      <c r="A116" s="1302" t="s">
        <v>241</v>
      </c>
      <c r="B116" s="1303"/>
      <c r="C116" s="1304"/>
      <c r="D116" s="309"/>
      <c r="E116" s="309"/>
      <c r="F116" s="309"/>
      <c r="G116" s="286"/>
      <c r="H116"/>
      <c r="I116"/>
      <c r="J116"/>
      <c r="K116"/>
      <c r="L116"/>
      <c r="M116" t="s">
        <v>654</v>
      </c>
      <c r="N116"/>
      <c r="O116" s="390" t="str">
        <f ca="1">CELL("address",D116)</f>
        <v>$D$116</v>
      </c>
      <c r="P116" s="390">
        <f t="shared" si="7"/>
        <v>5</v>
      </c>
      <c r="Q116" s="390" t="str">
        <f t="shared" ca="1" si="8"/>
        <v>5. Interconnect &amp; Transmission</v>
      </c>
      <c r="R116" s="378" t="s">
        <v>443</v>
      </c>
      <c r="S116" s="560" t="s">
        <v>241</v>
      </c>
      <c r="T116" s="379">
        <v>1</v>
      </c>
      <c r="U116" s="600" t="str">
        <f t="shared" ca="1" si="9"/>
        <v>5_$D$116_Sink_1</v>
      </c>
      <c r="V116" s="560" t="s">
        <v>392</v>
      </c>
      <c r="W116" s="560">
        <v>100</v>
      </c>
      <c r="X116"/>
      <c r="Y116" s="560" t="s">
        <v>86</v>
      </c>
      <c r="Z116" s="600" t="s">
        <v>86</v>
      </c>
      <c r="AA116" s="411"/>
      <c r="AB116" s="400" t="str">
        <f ca="1">"Requirement for "&amp;O116&amp;" based on "&amp;$O$102&amp;" answer of ""1,2,3"""</f>
        <v>Requirement for $D$116 based on $D$102 answer of "1,2,3"</v>
      </c>
      <c r="AC116" s="379"/>
      <c r="AD116" s="173"/>
      <c r="AE116" s="173"/>
      <c r="AF116" s="173"/>
      <c r="AG116" s="173"/>
      <c r="AH116" s="410"/>
      <c r="AI116" s="410"/>
      <c r="AJ116" s="410"/>
      <c r="AK116" s="410"/>
      <c r="AL116" s="410"/>
      <c r="AM116" s="173"/>
      <c r="AN116" s="173"/>
      <c r="AO116" s="173"/>
      <c r="AP116" s="173"/>
      <c r="AQ116" s="173"/>
      <c r="AR116" s="173"/>
      <c r="AS116" s="173"/>
      <c r="AT116" s="173"/>
      <c r="AU116" s="173"/>
      <c r="AV116" s="173"/>
      <c r="AW116" s="173"/>
      <c r="AX116" s="173"/>
      <c r="AY116" s="173"/>
      <c r="AZ116" s="173"/>
      <c r="BA116" s="173"/>
      <c r="BB116" s="173"/>
      <c r="BC116" s="173"/>
      <c r="BD116" s="398"/>
      <c r="BE116" s="173"/>
      <c r="BF116" s="173"/>
      <c r="BG116" s="173"/>
      <c r="BH116" s="173"/>
      <c r="BI116" s="173"/>
      <c r="BJ116" s="173"/>
      <c r="BK116" s="762"/>
    </row>
    <row r="117" spans="1:63" s="180" customFormat="1" ht="5.25" customHeight="1">
      <c r="A117" s="653"/>
      <c r="B117" s="654"/>
      <c r="C117" s="654"/>
      <c r="D117" s="654"/>
      <c r="E117" s="654"/>
      <c r="F117" s="654"/>
      <c r="G117" s="88"/>
      <c r="H117"/>
      <c r="I117"/>
      <c r="J117"/>
      <c r="K117"/>
      <c r="L117" t="s">
        <v>653</v>
      </c>
      <c r="M117"/>
      <c r="N117"/>
      <c r="O117" s="390" t="str">
        <f ca="1">CELL("address",E116)</f>
        <v>$E$116</v>
      </c>
      <c r="P117" s="390">
        <f t="shared" si="7"/>
        <v>5</v>
      </c>
      <c r="Q117" s="390" t="str">
        <f t="shared" ca="1" si="8"/>
        <v>5. Interconnect &amp; Transmission</v>
      </c>
      <c r="R117" s="378" t="s">
        <v>443</v>
      </c>
      <c r="S117" s="560" t="s">
        <v>241</v>
      </c>
      <c r="T117" s="379">
        <v>2</v>
      </c>
      <c r="U117" s="600" t="str">
        <f t="shared" ca="1" si="9"/>
        <v>5_$E$116_Sink_2</v>
      </c>
      <c r="V117" s="560" t="s">
        <v>392</v>
      </c>
      <c r="W117" s="560">
        <v>100</v>
      </c>
      <c r="X117"/>
      <c r="Y117" s="560" t="s">
        <v>86</v>
      </c>
      <c r="Z117" s="600" t="s">
        <v>86</v>
      </c>
      <c r="AA117" s="173"/>
      <c r="AB117" s="400" t="str">
        <f ca="1">"Requirement for "&amp;O117&amp;" based on "&amp;$O$102&amp;" answer of ""2,3"""</f>
        <v>Requirement for $E$116 based on $D$102 answer of "2,3"</v>
      </c>
      <c r="AC117" s="379"/>
      <c r="AD117" s="173"/>
      <c r="AE117" s="173"/>
      <c r="AF117" s="173"/>
      <c r="AG117" s="173"/>
      <c r="AH117" s="410"/>
      <c r="AI117" s="410"/>
      <c r="AJ117" s="410"/>
      <c r="AK117" s="410"/>
      <c r="AL117" s="410"/>
      <c r="AM117" s="173"/>
      <c r="AN117" s="173"/>
      <c r="AO117" s="173"/>
      <c r="AP117" s="173"/>
      <c r="AQ117" s="173"/>
      <c r="AR117" s="173"/>
      <c r="AS117" s="173"/>
      <c r="AT117" s="173"/>
      <c r="AU117" s="173"/>
      <c r="AV117" s="173"/>
      <c r="AW117" s="173"/>
      <c r="AX117" s="173"/>
      <c r="AY117" s="173"/>
      <c r="AZ117" s="173"/>
      <c r="BA117" s="173"/>
      <c r="BB117" s="173"/>
      <c r="BC117" s="173"/>
      <c r="BD117" s="398"/>
      <c r="BE117" s="173"/>
      <c r="BF117" s="173"/>
      <c r="BG117" s="173"/>
      <c r="BH117" s="173"/>
      <c r="BI117" s="173"/>
      <c r="BJ117" s="173"/>
      <c r="BK117" s="762"/>
    </row>
    <row r="118" spans="1:63" s="180" customFormat="1" ht="5.25" customHeight="1">
      <c r="A118" s="653"/>
      <c r="B118" s="654"/>
      <c r="C118" s="654"/>
      <c r="D118" s="654"/>
      <c r="E118" s="654"/>
      <c r="F118" s="654"/>
      <c r="G118" s="88"/>
      <c r="H118"/>
      <c r="I118"/>
      <c r="J118"/>
      <c r="K118"/>
      <c r="L118" t="s">
        <v>653</v>
      </c>
      <c r="M118"/>
      <c r="N118"/>
      <c r="O118" s="390" t="str">
        <f ca="1">CELL("address",F116)</f>
        <v>$F$116</v>
      </c>
      <c r="P118" s="390">
        <f t="shared" si="7"/>
        <v>5</v>
      </c>
      <c r="Q118" s="390" t="str">
        <f t="shared" ca="1" si="8"/>
        <v>5. Interconnect &amp; Transmission</v>
      </c>
      <c r="R118" s="378" t="s">
        <v>443</v>
      </c>
      <c r="S118" s="560" t="s">
        <v>241</v>
      </c>
      <c r="T118" s="379">
        <v>3</v>
      </c>
      <c r="U118" s="600" t="str">
        <f t="shared" ca="1" si="9"/>
        <v>5_$F$116_Sink_3</v>
      </c>
      <c r="V118" s="560" t="s">
        <v>392</v>
      </c>
      <c r="W118" s="560">
        <v>100</v>
      </c>
      <c r="X118"/>
      <c r="Y118" s="560" t="s">
        <v>86</v>
      </c>
      <c r="Z118" s="600" t="s">
        <v>86</v>
      </c>
      <c r="AA118" s="173"/>
      <c r="AB118" s="400" t="str">
        <f ca="1">"Requirement for "&amp;O118&amp;" based on "&amp;$O$102&amp;" answer of ""3"""</f>
        <v>Requirement for $F$116 based on $D$102 answer of "3"</v>
      </c>
      <c r="AC118" s="379"/>
      <c r="AD118" s="173"/>
      <c r="AE118" s="173"/>
      <c r="AF118" s="173"/>
      <c r="AG118" s="173"/>
      <c r="AH118" s="410"/>
      <c r="AI118" s="410"/>
      <c r="AJ118" s="410"/>
      <c r="AK118" s="410"/>
      <c r="AL118" s="410"/>
      <c r="AM118" s="173"/>
      <c r="AN118" s="173"/>
      <c r="AO118" s="173"/>
      <c r="AP118" s="173"/>
      <c r="AQ118" s="173"/>
      <c r="AR118" s="173"/>
      <c r="AS118" s="173"/>
      <c r="AT118" s="173"/>
      <c r="AU118" s="173"/>
      <c r="AV118" s="173"/>
      <c r="AW118" s="173"/>
      <c r="AX118" s="173"/>
      <c r="AY118" s="173"/>
      <c r="AZ118" s="173"/>
      <c r="BA118" s="173"/>
      <c r="BB118" s="173"/>
      <c r="BC118" s="173"/>
      <c r="BD118" s="398"/>
      <c r="BE118" s="173"/>
      <c r="BF118" s="173"/>
      <c r="BG118" s="173"/>
      <c r="BH118" s="173"/>
      <c r="BI118" s="173"/>
      <c r="BJ118" s="173"/>
      <c r="BK118" s="762"/>
    </row>
    <row r="119" spans="1:63" s="180" customFormat="1" ht="24.95" customHeight="1">
      <c r="A119" s="1302" t="s">
        <v>243</v>
      </c>
      <c r="B119" s="1303"/>
      <c r="C119" s="1304"/>
      <c r="D119" s="927"/>
      <c r="E119" s="927"/>
      <c r="F119" s="927"/>
      <c r="G119" s="286"/>
      <c r="H119"/>
      <c r="I119"/>
      <c r="J119"/>
      <c r="K119"/>
      <c r="L119"/>
      <c r="M119" t="s">
        <v>654</v>
      </c>
      <c r="N119"/>
      <c r="O119" s="390" t="str">
        <f ca="1">CELL("address",D119)</f>
        <v>$D$119</v>
      </c>
      <c r="P119" s="390">
        <f t="shared" si="7"/>
        <v>5</v>
      </c>
      <c r="Q119" s="390" t="str">
        <f t="shared" ca="1" si="8"/>
        <v>5. Interconnect &amp; Transmission</v>
      </c>
      <c r="R119" s="378" t="s">
        <v>443</v>
      </c>
      <c r="S119" s="560" t="s">
        <v>449</v>
      </c>
      <c r="T119" s="379">
        <v>1</v>
      </c>
      <c r="U119" s="600" t="str">
        <f t="shared" ca="1" si="9"/>
        <v>5_$D$119_Cost for each wheel ($/kW-month)_1</v>
      </c>
      <c r="V119" s="560" t="s">
        <v>407</v>
      </c>
      <c r="W119" s="560"/>
      <c r="X119" s="560" t="str">
        <f>"0.00"</f>
        <v>0.00</v>
      </c>
      <c r="Y119" s="560" t="s">
        <v>86</v>
      </c>
      <c r="Z119" s="600" t="s">
        <v>86</v>
      </c>
      <c r="AA119" s="411"/>
      <c r="AB119" s="400" t="str">
        <f ca="1">"Requirement for "&amp;O119&amp;" based on "&amp;$O$102&amp;" answer of ""1,2,3"""</f>
        <v>Requirement for $D$119 based on $D$102 answer of "1,2,3"</v>
      </c>
      <c r="AC119" s="379"/>
      <c r="AD119" s="173"/>
      <c r="AE119" s="173"/>
      <c r="AF119" s="173"/>
      <c r="AG119" s="173"/>
      <c r="AH119" s="410"/>
      <c r="AI119" s="410"/>
      <c r="AJ119" s="410"/>
      <c r="AK119" s="410"/>
      <c r="AL119" s="410"/>
      <c r="AM119" s="173"/>
      <c r="AN119" s="173"/>
      <c r="AO119" s="173"/>
      <c r="AP119" s="173"/>
      <c r="AQ119" s="173"/>
      <c r="AR119" s="173"/>
      <c r="AS119" s="173"/>
      <c r="AT119" s="173"/>
      <c r="AU119" s="173"/>
      <c r="AV119" s="173"/>
      <c r="AW119" s="173"/>
      <c r="AX119" s="173"/>
      <c r="AY119" s="173"/>
      <c r="AZ119" s="173"/>
      <c r="BA119" s="173"/>
      <c r="BB119" s="173"/>
      <c r="BC119" s="173"/>
      <c r="BD119" s="398"/>
      <c r="BE119" s="173"/>
      <c r="BF119" s="173"/>
      <c r="BG119" s="173"/>
      <c r="BH119" s="173"/>
      <c r="BI119" s="173"/>
      <c r="BJ119" s="173"/>
      <c r="BK119" s="762"/>
    </row>
    <row r="120" spans="1:63" s="180" customFormat="1" ht="5.25" customHeight="1">
      <c r="A120" s="653"/>
      <c r="B120" s="654"/>
      <c r="C120" s="654"/>
      <c r="D120" s="654"/>
      <c r="E120" s="654"/>
      <c r="F120" s="654"/>
      <c r="G120" s="88"/>
      <c r="H120"/>
      <c r="I120"/>
      <c r="J120"/>
      <c r="K120"/>
      <c r="L120" t="s">
        <v>653</v>
      </c>
      <c r="M120"/>
      <c r="N120"/>
      <c r="O120" s="390" t="str">
        <f ca="1">CELL("address",E119)</f>
        <v>$E$119</v>
      </c>
      <c r="P120" s="390">
        <f t="shared" si="7"/>
        <v>5</v>
      </c>
      <c r="Q120" s="390" t="str">
        <f t="shared" ca="1" si="8"/>
        <v>5. Interconnect &amp; Transmission</v>
      </c>
      <c r="R120" s="378" t="s">
        <v>443</v>
      </c>
      <c r="S120" s="560" t="s">
        <v>449</v>
      </c>
      <c r="T120" s="379">
        <v>2</v>
      </c>
      <c r="U120" s="600" t="str">
        <f t="shared" ca="1" si="9"/>
        <v>5_$E$119_Cost for each wheel ($/kW-month)_2</v>
      </c>
      <c r="V120" s="560" t="s">
        <v>407</v>
      </c>
      <c r="W120" s="560"/>
      <c r="X120" s="560" t="str">
        <f>"0.00"</f>
        <v>0.00</v>
      </c>
      <c r="Y120" s="560" t="s">
        <v>86</v>
      </c>
      <c r="Z120" s="600" t="s">
        <v>86</v>
      </c>
      <c r="AA120" s="173"/>
      <c r="AB120" s="400" t="str">
        <f ca="1">"Requirement for "&amp;O120&amp;" based on "&amp;$O$102&amp;" answer of ""2,3"""</f>
        <v>Requirement for $E$119 based on $D$102 answer of "2,3"</v>
      </c>
      <c r="AC120" s="379"/>
      <c r="AD120" s="173"/>
      <c r="AE120" s="173"/>
      <c r="AF120" s="173"/>
      <c r="AG120" s="173"/>
      <c r="AH120" s="410"/>
      <c r="AI120" s="410"/>
      <c r="AJ120" s="410"/>
      <c r="AK120" s="410"/>
      <c r="AL120" s="410"/>
      <c r="AM120" s="173"/>
      <c r="AN120" s="173"/>
      <c r="AO120" s="173"/>
      <c r="AP120" s="173"/>
      <c r="AQ120" s="173"/>
      <c r="AR120" s="173"/>
      <c r="AS120" s="173"/>
      <c r="AT120" s="173"/>
      <c r="AU120" s="173"/>
      <c r="AV120" s="173"/>
      <c r="AW120" s="173"/>
      <c r="AX120" s="173"/>
      <c r="AY120" s="173"/>
      <c r="AZ120" s="173"/>
      <c r="BA120" s="173"/>
      <c r="BB120" s="173"/>
      <c r="BC120" s="173"/>
      <c r="BD120" s="398"/>
      <c r="BE120" s="173"/>
      <c r="BF120" s="173"/>
      <c r="BG120" s="173"/>
      <c r="BH120" s="173"/>
      <c r="BI120" s="173"/>
      <c r="BJ120" s="173"/>
      <c r="BK120" s="762"/>
    </row>
    <row r="121" spans="1:63" s="180" customFormat="1" ht="5.25" customHeight="1">
      <c r="A121" s="653"/>
      <c r="B121" s="654"/>
      <c r="C121" s="654"/>
      <c r="D121" s="654"/>
      <c r="E121" s="654"/>
      <c r="F121" s="654"/>
      <c r="G121" s="88"/>
      <c r="H121"/>
      <c r="I121"/>
      <c r="J121"/>
      <c r="K121"/>
      <c r="L121" t="s">
        <v>653</v>
      </c>
      <c r="M121"/>
      <c r="N121"/>
      <c r="O121" s="390" t="str">
        <f ca="1">CELL("address",F119)</f>
        <v>$F$119</v>
      </c>
      <c r="P121" s="390">
        <f t="shared" si="7"/>
        <v>5</v>
      </c>
      <c r="Q121" s="390" t="str">
        <f t="shared" ca="1" si="8"/>
        <v>5. Interconnect &amp; Transmission</v>
      </c>
      <c r="R121" s="378" t="s">
        <v>443</v>
      </c>
      <c r="S121" s="560" t="s">
        <v>449</v>
      </c>
      <c r="T121" s="379">
        <v>3</v>
      </c>
      <c r="U121" s="600" t="str">
        <f t="shared" ca="1" si="9"/>
        <v>5_$F$119_Cost for each wheel ($/kW-month)_3</v>
      </c>
      <c r="V121" s="560" t="s">
        <v>407</v>
      </c>
      <c r="W121" s="560"/>
      <c r="X121" s="560" t="str">
        <f>"0.00"</f>
        <v>0.00</v>
      </c>
      <c r="Y121" s="560" t="s">
        <v>86</v>
      </c>
      <c r="Z121" s="600" t="s">
        <v>86</v>
      </c>
      <c r="AA121" s="173"/>
      <c r="AB121" s="400" t="str">
        <f ca="1">"Requirement for "&amp;O121&amp;" based on "&amp;$O$102&amp;" answer of ""3"""</f>
        <v>Requirement for $F$119 based on $D$102 answer of "3"</v>
      </c>
      <c r="AC121" s="379"/>
      <c r="AD121" s="173"/>
      <c r="AE121" s="173"/>
      <c r="AF121" s="173"/>
      <c r="AG121" s="173"/>
      <c r="AH121" s="410"/>
      <c r="AI121" s="410"/>
      <c r="AJ121" s="410"/>
      <c r="AK121" s="410"/>
      <c r="AL121" s="410"/>
      <c r="AM121" s="173"/>
      <c r="AN121" s="173"/>
      <c r="AO121" s="173"/>
      <c r="AP121" s="173"/>
      <c r="AQ121" s="173"/>
      <c r="AR121" s="173"/>
      <c r="AS121" s="173"/>
      <c r="AT121" s="173"/>
      <c r="AU121" s="173"/>
      <c r="AV121" s="173"/>
      <c r="AW121" s="173"/>
      <c r="AX121" s="173"/>
      <c r="AY121" s="173"/>
      <c r="AZ121" s="173"/>
      <c r="BA121" s="173"/>
      <c r="BB121" s="173"/>
      <c r="BC121" s="173"/>
      <c r="BD121" s="398"/>
      <c r="BE121" s="173"/>
      <c r="BF121" s="173"/>
      <c r="BG121" s="173"/>
      <c r="BH121" s="173"/>
      <c r="BI121" s="173"/>
      <c r="BJ121" s="173"/>
      <c r="BK121" s="762"/>
    </row>
    <row r="122" spans="1:63" s="180" customFormat="1" ht="24.95" customHeight="1">
      <c r="A122" s="1302" t="s">
        <v>946</v>
      </c>
      <c r="B122" s="1303"/>
      <c r="C122" s="1304"/>
      <c r="D122" s="295"/>
      <c r="E122" s="295"/>
      <c r="F122" s="295"/>
      <c r="G122" s="286"/>
      <c r="H122"/>
      <c r="I122"/>
      <c r="J122"/>
      <c r="K122"/>
      <c r="L122"/>
      <c r="M122" t="s">
        <v>654</v>
      </c>
      <c r="N122"/>
      <c r="O122" s="390" t="str">
        <f ca="1">CELL("address",D122)</f>
        <v>$D$122</v>
      </c>
      <c r="P122" s="390">
        <f t="shared" si="7"/>
        <v>5</v>
      </c>
      <c r="Q122" s="390" t="str">
        <f t="shared" ca="1" si="8"/>
        <v>5. Interconnect &amp; Transmission</v>
      </c>
      <c r="R122" s="378" t="s">
        <v>443</v>
      </c>
      <c r="S122" s="378" t="s">
        <v>955</v>
      </c>
      <c r="T122" s="379">
        <v>1</v>
      </c>
      <c r="U122" s="600" t="str">
        <f t="shared" ca="1" si="9"/>
        <v>5_$D$122_Has transmission been secured for this wheel?_1</v>
      </c>
      <c r="V122" s="379" t="s">
        <v>401</v>
      </c>
      <c r="W122" s="379"/>
      <c r="X122" s="381" t="str">
        <f>CONCATENATE(AH122,",",AI122)</f>
        <v>Yes,No</v>
      </c>
      <c r="Y122" s="560" t="s">
        <v>86</v>
      </c>
      <c r="Z122" s="600" t="s">
        <v>86</v>
      </c>
      <c r="AA122" s="411"/>
      <c r="AB122" s="400" t="str">
        <f ca="1">"Requirement for "&amp;O122&amp;" based on "&amp;$O$102&amp;" answer of ""1,2,3"""</f>
        <v>Requirement for $D$122 based on $D$102 answer of "1,2,3"</v>
      </c>
      <c r="AC122" s="379"/>
      <c r="AD122" s="173"/>
      <c r="AE122" s="173"/>
      <c r="AF122" s="173"/>
      <c r="AG122" s="173"/>
      <c r="AH122" s="410" t="s">
        <v>82</v>
      </c>
      <c r="AI122" s="410" t="s">
        <v>86</v>
      </c>
      <c r="AJ122" s="410"/>
      <c r="AK122" s="410"/>
      <c r="AL122" s="410"/>
      <c r="AM122" s="173"/>
      <c r="AN122" s="173"/>
      <c r="AO122" s="173"/>
      <c r="AP122" s="173"/>
      <c r="AQ122" s="173"/>
      <c r="AR122" s="173"/>
      <c r="AS122" s="173"/>
      <c r="AT122" s="173"/>
      <c r="AU122" s="173"/>
      <c r="AV122" s="173"/>
      <c r="AW122" s="173"/>
      <c r="AX122" s="173"/>
      <c r="AY122" s="173"/>
      <c r="AZ122" s="173"/>
      <c r="BA122" s="173"/>
      <c r="BB122" s="173"/>
      <c r="BC122" s="173"/>
      <c r="BD122" s="398"/>
      <c r="BE122" s="173"/>
      <c r="BF122" s="173"/>
      <c r="BG122" s="173"/>
      <c r="BH122" s="173"/>
      <c r="BI122" s="173"/>
      <c r="BJ122" s="173"/>
      <c r="BK122" s="762"/>
    </row>
    <row r="123" spans="1:63" s="180" customFormat="1" ht="5.25" customHeight="1">
      <c r="A123" s="653"/>
      <c r="B123" s="654"/>
      <c r="C123" s="654"/>
      <c r="D123" s="654"/>
      <c r="E123" s="654"/>
      <c r="F123" s="654"/>
      <c r="G123" s="88"/>
      <c r="H123"/>
      <c r="I123"/>
      <c r="J123"/>
      <c r="K123"/>
      <c r="L123" t="s">
        <v>653</v>
      </c>
      <c r="M123"/>
      <c r="N123"/>
      <c r="O123" s="390" t="str">
        <f ca="1">CELL("address",E122)</f>
        <v>$E$122</v>
      </c>
      <c r="P123" s="390">
        <f t="shared" si="7"/>
        <v>5</v>
      </c>
      <c r="Q123" s="390" t="str">
        <f t="shared" ca="1" si="8"/>
        <v>5. Interconnect &amp; Transmission</v>
      </c>
      <c r="R123" s="378" t="s">
        <v>443</v>
      </c>
      <c r="S123" s="378" t="s">
        <v>955</v>
      </c>
      <c r="T123" s="379">
        <v>2</v>
      </c>
      <c r="U123" s="600" t="str">
        <f t="shared" ca="1" si="9"/>
        <v>5_$E$122_Has transmission been secured for this wheel?_2</v>
      </c>
      <c r="V123" s="379" t="s">
        <v>401</v>
      </c>
      <c r="W123" s="379"/>
      <c r="X123" s="381" t="str">
        <f t="shared" ref="X123:X127" si="10">CONCATENATE(AH123,",",AI123)</f>
        <v>Yes,No</v>
      </c>
      <c r="Y123" s="560" t="s">
        <v>86</v>
      </c>
      <c r="Z123" s="600" t="s">
        <v>86</v>
      </c>
      <c r="AA123" s="173"/>
      <c r="AB123" s="400" t="str">
        <f ca="1">"Requirement for "&amp;O123&amp;" based on "&amp;$O$102&amp;" answer of ""2,3"""</f>
        <v>Requirement for $E$122 based on $D$102 answer of "2,3"</v>
      </c>
      <c r="AC123" s="379"/>
      <c r="AD123" s="173"/>
      <c r="AE123" s="173"/>
      <c r="AF123" s="173"/>
      <c r="AG123" s="173"/>
      <c r="AH123" s="410" t="s">
        <v>82</v>
      </c>
      <c r="AI123" s="410" t="s">
        <v>86</v>
      </c>
      <c r="AJ123" s="410"/>
      <c r="AK123" s="410"/>
      <c r="AL123" s="410"/>
      <c r="AM123" s="173"/>
      <c r="AN123" s="173"/>
      <c r="AO123" s="173"/>
      <c r="AP123" s="173"/>
      <c r="AQ123" s="173"/>
      <c r="AR123" s="173"/>
      <c r="AS123" s="173"/>
      <c r="AT123" s="173"/>
      <c r="AU123" s="173"/>
      <c r="AV123" s="173"/>
      <c r="AW123" s="173"/>
      <c r="AX123" s="173"/>
      <c r="AY123" s="173"/>
      <c r="AZ123" s="173"/>
      <c r="BA123" s="173"/>
      <c r="BB123" s="173"/>
      <c r="BC123" s="173"/>
      <c r="BD123" s="398"/>
      <c r="BE123" s="173"/>
      <c r="BF123" s="173"/>
      <c r="BG123" s="173"/>
      <c r="BH123" s="173"/>
      <c r="BI123" s="173"/>
      <c r="BJ123" s="173"/>
      <c r="BK123" s="762"/>
    </row>
    <row r="124" spans="1:63" s="180" customFormat="1" ht="5.25" customHeight="1">
      <c r="A124" s="653"/>
      <c r="B124" s="654"/>
      <c r="C124" s="654"/>
      <c r="D124" s="654"/>
      <c r="E124" s="654"/>
      <c r="F124" s="654"/>
      <c r="G124" s="88"/>
      <c r="H124"/>
      <c r="I124"/>
      <c r="J124"/>
      <c r="K124"/>
      <c r="L124" t="s">
        <v>653</v>
      </c>
      <c r="M124"/>
      <c r="N124"/>
      <c r="O124" s="390" t="str">
        <f ca="1">CELL("address",F122)</f>
        <v>$F$122</v>
      </c>
      <c r="P124" s="390">
        <f t="shared" si="7"/>
        <v>5</v>
      </c>
      <c r="Q124" s="390" t="str">
        <f t="shared" ca="1" si="8"/>
        <v>5. Interconnect &amp; Transmission</v>
      </c>
      <c r="R124" s="378" t="s">
        <v>443</v>
      </c>
      <c r="S124" s="378" t="s">
        <v>955</v>
      </c>
      <c r="T124" s="379">
        <v>3</v>
      </c>
      <c r="U124" s="600" t="str">
        <f t="shared" ca="1" si="9"/>
        <v>5_$F$122_Has transmission been secured for this wheel?_3</v>
      </c>
      <c r="V124" s="379" t="s">
        <v>401</v>
      </c>
      <c r="W124" s="379"/>
      <c r="X124" s="381" t="str">
        <f t="shared" si="10"/>
        <v>Yes,No</v>
      </c>
      <c r="Y124" s="560" t="s">
        <v>86</v>
      </c>
      <c r="Z124" s="600" t="s">
        <v>86</v>
      </c>
      <c r="AA124" s="173"/>
      <c r="AB124" s="400" t="str">
        <f ca="1">"Requirement for "&amp;O124&amp;" based on "&amp;$O$102&amp;" answer of ""3"""</f>
        <v>Requirement for $F$122 based on $D$102 answer of "3"</v>
      </c>
      <c r="AC124" s="379"/>
      <c r="AD124" s="173"/>
      <c r="AE124" s="173"/>
      <c r="AF124" s="173"/>
      <c r="AG124" s="173"/>
      <c r="AH124" s="410" t="s">
        <v>82</v>
      </c>
      <c r="AI124" s="410" t="s">
        <v>86</v>
      </c>
      <c r="AJ124" s="410"/>
      <c r="AK124" s="410"/>
      <c r="AL124" s="410"/>
      <c r="AM124" s="173"/>
      <c r="AN124" s="173"/>
      <c r="AO124" s="173"/>
      <c r="AP124" s="173"/>
      <c r="AQ124" s="173"/>
      <c r="AR124" s="173"/>
      <c r="AS124" s="173"/>
      <c r="AT124" s="173"/>
      <c r="AU124" s="173"/>
      <c r="AV124" s="173"/>
      <c r="AW124" s="173"/>
      <c r="AX124" s="173"/>
      <c r="AY124" s="173"/>
      <c r="AZ124" s="173"/>
      <c r="BA124" s="173"/>
      <c r="BB124" s="173"/>
      <c r="BC124" s="173"/>
      <c r="BD124" s="398"/>
      <c r="BE124" s="173"/>
      <c r="BF124" s="173"/>
      <c r="BG124" s="173"/>
      <c r="BH124" s="173"/>
      <c r="BI124" s="173"/>
      <c r="BJ124" s="173"/>
      <c r="BK124" s="762"/>
    </row>
    <row r="125" spans="1:63" s="180" customFormat="1" ht="24.95" customHeight="1">
      <c r="A125" s="1302" t="s">
        <v>947</v>
      </c>
      <c r="B125" s="1303"/>
      <c r="C125" s="1304"/>
      <c r="D125" s="295"/>
      <c r="E125" s="295"/>
      <c r="F125" s="295"/>
      <c r="G125" s="286"/>
      <c r="H125"/>
      <c r="I125"/>
      <c r="J125"/>
      <c r="K125"/>
      <c r="L125"/>
      <c r="M125" t="s">
        <v>654</v>
      </c>
      <c r="N125"/>
      <c r="O125" s="390" t="str">
        <f ca="1">CELL("address",D125)</f>
        <v>$D$125</v>
      </c>
      <c r="P125" s="390">
        <f t="shared" si="7"/>
        <v>5</v>
      </c>
      <c r="Q125" s="390" t="str">
        <f t="shared" ca="1" si="8"/>
        <v>5. Interconnect &amp; Transmission</v>
      </c>
      <c r="R125" s="378" t="s">
        <v>443</v>
      </c>
      <c r="S125" s="378" t="s">
        <v>956</v>
      </c>
      <c r="T125" s="379">
        <v>1</v>
      </c>
      <c r="U125" s="600" t="str">
        <f t="shared" ca="1" si="9"/>
        <v>5_$D$125_Has transmission been requested for this wheel?_1</v>
      </c>
      <c r="V125" s="379" t="s">
        <v>401</v>
      </c>
      <c r="W125" s="379"/>
      <c r="X125" s="381" t="str">
        <f t="shared" si="10"/>
        <v>Yes,No</v>
      </c>
      <c r="Y125" s="560" t="s">
        <v>86</v>
      </c>
      <c r="Z125" s="600" t="s">
        <v>86</v>
      </c>
      <c r="AA125" s="411"/>
      <c r="AB125" s="400" t="str">
        <f ca="1">"Requirement for "&amp;O125&amp;" based on "&amp;$O$102&amp;" answer of ""1,2,3"""</f>
        <v>Requirement for $D$125 based on $D$102 answer of "1,2,3"</v>
      </c>
      <c r="AC125" s="379"/>
      <c r="AD125" s="173"/>
      <c r="AE125" s="173"/>
      <c r="AF125" s="173"/>
      <c r="AG125" s="173"/>
      <c r="AH125" s="410" t="s">
        <v>82</v>
      </c>
      <c r="AI125" s="410" t="s">
        <v>86</v>
      </c>
      <c r="AJ125" s="410"/>
      <c r="AK125" s="410"/>
      <c r="AL125" s="410"/>
      <c r="AM125" s="173"/>
      <c r="AN125" s="173"/>
      <c r="AO125" s="173"/>
      <c r="AP125" s="173"/>
      <c r="AQ125" s="173"/>
      <c r="AR125" s="173"/>
      <c r="AS125" s="173"/>
      <c r="AT125" s="173"/>
      <c r="AU125" s="173"/>
      <c r="AV125" s="173"/>
      <c r="AW125" s="173"/>
      <c r="AX125" s="173"/>
      <c r="AY125" s="173"/>
      <c r="AZ125" s="173"/>
      <c r="BA125" s="173"/>
      <c r="BB125" s="173"/>
      <c r="BC125" s="173"/>
      <c r="BD125" s="398"/>
      <c r="BE125" s="173"/>
      <c r="BF125" s="173"/>
      <c r="BG125" s="173"/>
      <c r="BH125" s="173"/>
      <c r="BI125" s="173"/>
      <c r="BJ125" s="173"/>
      <c r="BK125" s="762"/>
    </row>
    <row r="126" spans="1:63" s="180" customFormat="1" ht="5.25" customHeight="1">
      <c r="A126" s="653"/>
      <c r="B126" s="654"/>
      <c r="C126" s="654"/>
      <c r="D126" s="654"/>
      <c r="E126" s="654"/>
      <c r="F126" s="654"/>
      <c r="G126" s="88"/>
      <c r="H126"/>
      <c r="I126"/>
      <c r="J126"/>
      <c r="K126"/>
      <c r="L126" t="s">
        <v>653</v>
      </c>
      <c r="M126"/>
      <c r="N126"/>
      <c r="O126" s="390" t="str">
        <f ca="1">CELL("address",E125)</f>
        <v>$E$125</v>
      </c>
      <c r="P126" s="390">
        <f t="shared" si="7"/>
        <v>5</v>
      </c>
      <c r="Q126" s="390" t="str">
        <f t="shared" ca="1" si="8"/>
        <v>5. Interconnect &amp; Transmission</v>
      </c>
      <c r="R126" s="378" t="s">
        <v>443</v>
      </c>
      <c r="S126" s="378" t="s">
        <v>956</v>
      </c>
      <c r="T126" s="379">
        <v>2</v>
      </c>
      <c r="U126" s="600" t="str">
        <f t="shared" ca="1" si="9"/>
        <v>5_$E$125_Has transmission been requested for this wheel?_2</v>
      </c>
      <c r="V126" s="379" t="s">
        <v>401</v>
      </c>
      <c r="W126" s="379"/>
      <c r="X126" s="381" t="str">
        <f t="shared" si="10"/>
        <v>Yes,No</v>
      </c>
      <c r="Y126" s="560" t="s">
        <v>86</v>
      </c>
      <c r="Z126" s="600" t="s">
        <v>86</v>
      </c>
      <c r="AA126" s="173"/>
      <c r="AB126" s="400" t="str">
        <f ca="1">"Requirement for "&amp;O126&amp;" based on "&amp;$O$102&amp;" answer of ""2,3"""</f>
        <v>Requirement for $E$125 based on $D$102 answer of "2,3"</v>
      </c>
      <c r="AC126" s="379"/>
      <c r="AD126" s="173"/>
      <c r="AE126" s="173"/>
      <c r="AF126" s="173"/>
      <c r="AG126" s="173"/>
      <c r="AH126" s="410" t="s">
        <v>82</v>
      </c>
      <c r="AI126" s="410" t="s">
        <v>86</v>
      </c>
      <c r="AJ126" s="410"/>
      <c r="AK126" s="410"/>
      <c r="AL126" s="410"/>
      <c r="AM126" s="173"/>
      <c r="AN126" s="173"/>
      <c r="AO126" s="173"/>
      <c r="AP126" s="173"/>
      <c r="AQ126" s="173"/>
      <c r="AR126" s="173"/>
      <c r="AS126" s="173"/>
      <c r="AT126" s="173"/>
      <c r="AU126" s="173"/>
      <c r="AV126" s="173"/>
      <c r="AW126" s="173"/>
      <c r="AX126" s="173"/>
      <c r="AY126" s="173"/>
      <c r="AZ126" s="173"/>
      <c r="BA126" s="173"/>
      <c r="BB126" s="173"/>
      <c r="BC126" s="173"/>
      <c r="BD126" s="398"/>
      <c r="BE126" s="173"/>
      <c r="BF126" s="173"/>
      <c r="BG126" s="173"/>
      <c r="BH126" s="173"/>
      <c r="BI126" s="173"/>
      <c r="BJ126" s="173"/>
      <c r="BK126" s="762"/>
    </row>
    <row r="127" spans="1:63" s="180" customFormat="1" ht="5.25" customHeight="1">
      <c r="A127" s="653"/>
      <c r="B127" s="654"/>
      <c r="C127" s="654"/>
      <c r="D127" s="654"/>
      <c r="E127" s="654"/>
      <c r="F127" s="654"/>
      <c r="G127" s="88"/>
      <c r="H127"/>
      <c r="I127"/>
      <c r="J127"/>
      <c r="K127"/>
      <c r="L127" t="s">
        <v>653</v>
      </c>
      <c r="M127"/>
      <c r="N127"/>
      <c r="O127" s="390" t="str">
        <f ca="1">CELL("address",F125)</f>
        <v>$F$125</v>
      </c>
      <c r="P127" s="390">
        <f t="shared" si="7"/>
        <v>5</v>
      </c>
      <c r="Q127" s="390" t="str">
        <f t="shared" ca="1" si="8"/>
        <v>5. Interconnect &amp; Transmission</v>
      </c>
      <c r="R127" s="378" t="s">
        <v>443</v>
      </c>
      <c r="S127" s="378" t="s">
        <v>956</v>
      </c>
      <c r="T127" s="379">
        <v>3</v>
      </c>
      <c r="U127" s="600" t="str">
        <f t="shared" ca="1" si="9"/>
        <v>5_$F$125_Has transmission been requested for this wheel?_3</v>
      </c>
      <c r="V127" s="379" t="s">
        <v>401</v>
      </c>
      <c r="W127" s="379"/>
      <c r="X127" s="381" t="str">
        <f t="shared" si="10"/>
        <v>Yes,No</v>
      </c>
      <c r="Y127" s="560" t="s">
        <v>86</v>
      </c>
      <c r="Z127" s="600" t="s">
        <v>86</v>
      </c>
      <c r="AA127" s="173"/>
      <c r="AB127" s="400" t="str">
        <f ca="1">"Requirement for "&amp;O127&amp;" based on "&amp;$O$102&amp;" answer of ""3"""</f>
        <v>Requirement for $F$125 based on $D$102 answer of "3"</v>
      </c>
      <c r="AC127" s="379"/>
      <c r="AD127" s="173"/>
      <c r="AE127" s="173"/>
      <c r="AF127" s="173"/>
      <c r="AG127" s="173"/>
      <c r="AH127" s="410" t="s">
        <v>82</v>
      </c>
      <c r="AI127" s="410" t="s">
        <v>86</v>
      </c>
      <c r="AJ127" s="410"/>
      <c r="AK127" s="410"/>
      <c r="AL127" s="410"/>
      <c r="AM127" s="173"/>
      <c r="AN127" s="173"/>
      <c r="AO127" s="173"/>
      <c r="AP127" s="173"/>
      <c r="AQ127" s="173"/>
      <c r="AR127" s="173"/>
      <c r="AS127" s="173"/>
      <c r="AT127" s="173"/>
      <c r="AU127" s="173"/>
      <c r="AV127" s="173"/>
      <c r="AW127" s="173"/>
      <c r="AX127" s="173"/>
      <c r="AY127" s="173"/>
      <c r="AZ127" s="173"/>
      <c r="BA127" s="173"/>
      <c r="BB127" s="173"/>
      <c r="BC127" s="173"/>
      <c r="BD127" s="398"/>
      <c r="BE127" s="173"/>
      <c r="BF127" s="173"/>
      <c r="BG127" s="173"/>
      <c r="BH127" s="173"/>
      <c r="BI127" s="173"/>
      <c r="BJ127" s="173"/>
      <c r="BK127" s="762"/>
    </row>
    <row r="128" spans="1:63" s="180" customFormat="1" ht="24.95" customHeight="1">
      <c r="A128" s="1318" t="s">
        <v>162</v>
      </c>
      <c r="B128" s="1319"/>
      <c r="C128" s="1320"/>
      <c r="D128" s="309"/>
      <c r="E128" s="309"/>
      <c r="F128" s="309"/>
      <c r="G128" s="286"/>
      <c r="H128"/>
      <c r="I128"/>
      <c r="J128"/>
      <c r="K128"/>
      <c r="L128"/>
      <c r="M128" t="s">
        <v>654</v>
      </c>
      <c r="N128"/>
      <c r="O128" s="390" t="str">
        <f ca="1">CELL("address",D128)</f>
        <v>$D$128</v>
      </c>
      <c r="P128" s="390">
        <f t="shared" si="7"/>
        <v>5</v>
      </c>
      <c r="Q128" s="390" t="str">
        <f t="shared" ca="1" si="8"/>
        <v>5. Interconnect &amp; Transmission</v>
      </c>
      <c r="R128" s="378" t="s">
        <v>443</v>
      </c>
      <c r="S128" s="560" t="s">
        <v>162</v>
      </c>
      <c r="T128" s="379">
        <v>1</v>
      </c>
      <c r="U128" s="600" t="str">
        <f t="shared" ca="1" si="9"/>
        <v>5_$D$128_If yes, provide TSR queue number._1</v>
      </c>
      <c r="V128" s="560" t="s">
        <v>407</v>
      </c>
      <c r="W128" s="560"/>
      <c r="X128" s="560" t="str">
        <f>"0.00"</f>
        <v>0.00</v>
      </c>
      <c r="Y128" s="560" t="s">
        <v>86</v>
      </c>
      <c r="Z128" s="600" t="s">
        <v>86</v>
      </c>
      <c r="AA128" s="411"/>
      <c r="AB128" s="400" t="str">
        <f ca="1">"Requirement for "&amp;O128&amp;" based on "&amp;O125&amp;" answer of ""Yes"""</f>
        <v>Requirement for $D$128 based on $D$125 answer of "Yes"</v>
      </c>
      <c r="AC128" s="379"/>
      <c r="AD128" s="173"/>
      <c r="AE128" s="173"/>
      <c r="AF128" s="173"/>
      <c r="AG128" s="173"/>
      <c r="AH128" s="410"/>
      <c r="AI128" s="410"/>
      <c r="AJ128" s="410"/>
      <c r="AK128" s="410"/>
      <c r="AL128" s="410"/>
      <c r="AM128" s="173"/>
      <c r="AN128" s="173"/>
      <c r="AO128" s="173"/>
      <c r="AP128" s="173"/>
      <c r="AQ128" s="173"/>
      <c r="AR128" s="173"/>
      <c r="AS128" s="173"/>
      <c r="AT128" s="173"/>
      <c r="AU128" s="173"/>
      <c r="AV128" s="173"/>
      <c r="AW128" s="173"/>
      <c r="AX128" s="173"/>
      <c r="AY128" s="173"/>
      <c r="AZ128" s="173"/>
      <c r="BA128" s="173"/>
      <c r="BB128" s="173"/>
      <c r="BC128" s="173"/>
      <c r="BD128" s="398"/>
      <c r="BE128" s="173"/>
      <c r="BF128" s="173"/>
      <c r="BG128" s="173"/>
      <c r="BH128" s="173"/>
      <c r="BI128" s="173"/>
      <c r="BJ128" s="173"/>
      <c r="BK128" s="762"/>
    </row>
    <row r="129" spans="1:63" s="180" customFormat="1" ht="5.25" customHeight="1">
      <c r="A129" s="653"/>
      <c r="B129" s="654"/>
      <c r="C129" s="654"/>
      <c r="D129" s="654"/>
      <c r="E129" s="654"/>
      <c r="F129" s="654"/>
      <c r="G129" s="88"/>
      <c r="H129"/>
      <c r="I129"/>
      <c r="J129"/>
      <c r="K129"/>
      <c r="L129" t="s">
        <v>653</v>
      </c>
      <c r="M129"/>
      <c r="N129"/>
      <c r="O129" s="390" t="str">
        <f ca="1">CELL("address",E128)</f>
        <v>$E$128</v>
      </c>
      <c r="P129" s="390">
        <f t="shared" si="7"/>
        <v>5</v>
      </c>
      <c r="Q129" s="390" t="str">
        <f t="shared" ca="1" si="8"/>
        <v>5. Interconnect &amp; Transmission</v>
      </c>
      <c r="R129" s="378" t="s">
        <v>443</v>
      </c>
      <c r="S129" s="560" t="s">
        <v>162</v>
      </c>
      <c r="T129" s="379">
        <v>2</v>
      </c>
      <c r="U129" s="600" t="str">
        <f t="shared" ca="1" si="9"/>
        <v>5_$E$128_If yes, provide TSR queue number._2</v>
      </c>
      <c r="V129" s="560" t="s">
        <v>407</v>
      </c>
      <c r="W129" s="560"/>
      <c r="X129" s="560" t="str">
        <f>"0.00"</f>
        <v>0.00</v>
      </c>
      <c r="Y129" s="560" t="s">
        <v>86</v>
      </c>
      <c r="Z129" s="600" t="s">
        <v>86</v>
      </c>
      <c r="AA129" s="173"/>
      <c r="AB129" s="400" t="str">
        <f ca="1">"Requirement for "&amp;O129&amp;" based on "&amp;O126&amp;" answer of ""Yes"""</f>
        <v>Requirement for $E$128 based on $E$125 answer of "Yes"</v>
      </c>
      <c r="AC129" s="379"/>
      <c r="AD129" s="173"/>
      <c r="AE129" s="173"/>
      <c r="AF129" s="173"/>
      <c r="AG129" s="173"/>
      <c r="AH129" s="410"/>
      <c r="AI129" s="410"/>
      <c r="AJ129" s="410"/>
      <c r="AK129" s="410"/>
      <c r="AL129" s="410"/>
      <c r="AM129" s="173"/>
      <c r="AN129" s="173"/>
      <c r="AO129" s="173"/>
      <c r="AP129" s="173"/>
      <c r="AQ129" s="173"/>
      <c r="AR129" s="173"/>
      <c r="AS129" s="173"/>
      <c r="AT129" s="173"/>
      <c r="AU129" s="173"/>
      <c r="AV129" s="173"/>
      <c r="AW129" s="173"/>
      <c r="AX129" s="173"/>
      <c r="AY129" s="173"/>
      <c r="AZ129" s="173"/>
      <c r="BA129" s="173"/>
      <c r="BB129" s="173"/>
      <c r="BC129" s="173"/>
      <c r="BD129" s="398"/>
      <c r="BE129" s="173"/>
      <c r="BF129" s="173"/>
      <c r="BG129" s="173"/>
      <c r="BH129" s="173"/>
      <c r="BI129" s="173"/>
      <c r="BJ129" s="173"/>
      <c r="BK129" s="762"/>
    </row>
    <row r="130" spans="1:63" s="180" customFormat="1" ht="5.25" customHeight="1">
      <c r="A130" s="653"/>
      <c r="B130" s="654"/>
      <c r="C130" s="654"/>
      <c r="D130" s="654"/>
      <c r="E130" s="654"/>
      <c r="F130" s="654"/>
      <c r="G130" s="88"/>
      <c r="H130"/>
      <c r="I130"/>
      <c r="J130"/>
      <c r="K130"/>
      <c r="L130" t="s">
        <v>653</v>
      </c>
      <c r="M130"/>
      <c r="N130"/>
      <c r="O130" s="390" t="str">
        <f ca="1">CELL("address",F128)</f>
        <v>$F$128</v>
      </c>
      <c r="P130" s="390">
        <f t="shared" si="7"/>
        <v>5</v>
      </c>
      <c r="Q130" s="390" t="str">
        <f t="shared" ca="1" si="8"/>
        <v>5. Interconnect &amp; Transmission</v>
      </c>
      <c r="R130" s="378" t="s">
        <v>443</v>
      </c>
      <c r="S130" s="560" t="s">
        <v>162</v>
      </c>
      <c r="T130" s="379">
        <v>3</v>
      </c>
      <c r="U130" s="600" t="str">
        <f t="shared" ca="1" si="9"/>
        <v>5_$F$128_If yes, provide TSR queue number._3</v>
      </c>
      <c r="V130" s="560" t="s">
        <v>407</v>
      </c>
      <c r="W130" s="560"/>
      <c r="X130" s="560" t="str">
        <f>"0.00"</f>
        <v>0.00</v>
      </c>
      <c r="Y130" s="560" t="s">
        <v>86</v>
      </c>
      <c r="Z130" s="600" t="s">
        <v>86</v>
      </c>
      <c r="AA130" s="173"/>
      <c r="AB130" s="400" t="str">
        <f ca="1">"Requirement for "&amp;O130&amp;" based on "&amp;O127&amp;" answer of ""Yes"""</f>
        <v>Requirement for $F$128 based on $F$125 answer of "Yes"</v>
      </c>
      <c r="AC130" s="379"/>
      <c r="AD130" s="173"/>
      <c r="AE130" s="173"/>
      <c r="AF130" s="173"/>
      <c r="AG130" s="173"/>
      <c r="AH130" s="410"/>
      <c r="AI130" s="410"/>
      <c r="AJ130" s="410"/>
      <c r="AK130" s="410"/>
      <c r="AL130" s="410"/>
      <c r="AM130" s="173"/>
      <c r="AN130" s="173"/>
      <c r="AO130" s="173"/>
      <c r="AP130" s="173"/>
      <c r="AQ130" s="173"/>
      <c r="AR130" s="173"/>
      <c r="AS130" s="173"/>
      <c r="AT130" s="173"/>
      <c r="AU130" s="173"/>
      <c r="AV130" s="173"/>
      <c r="AW130" s="173"/>
      <c r="AX130" s="173"/>
      <c r="AY130" s="173"/>
      <c r="AZ130" s="173"/>
      <c r="BA130" s="173"/>
      <c r="BB130" s="173"/>
      <c r="BC130" s="173"/>
      <c r="BD130" s="398"/>
      <c r="BE130" s="173"/>
      <c r="BF130" s="173"/>
      <c r="BG130" s="173"/>
      <c r="BH130" s="173"/>
      <c r="BI130" s="173"/>
      <c r="BJ130" s="173"/>
      <c r="BK130" s="762"/>
    </row>
    <row r="131" spans="1:63" s="180" customFormat="1" ht="24.95" customHeight="1">
      <c r="A131" s="1321" t="s">
        <v>450</v>
      </c>
      <c r="B131" s="1322"/>
      <c r="C131" s="1323"/>
      <c r="D131" s="928"/>
      <c r="E131" s="928"/>
      <c r="F131" s="928"/>
      <c r="G131" s="286"/>
      <c r="H131"/>
      <c r="I131"/>
      <c r="J131"/>
      <c r="K131"/>
      <c r="L131"/>
      <c r="M131" t="s">
        <v>654</v>
      </c>
      <c r="N131"/>
      <c r="O131" s="390" t="str">
        <f ca="1">CELL("address",D131)</f>
        <v>$D$131</v>
      </c>
      <c r="P131" s="390">
        <f t="shared" si="7"/>
        <v>5</v>
      </c>
      <c r="Q131" s="390" t="str">
        <f t="shared" ca="1" si="8"/>
        <v>5. Interconnect &amp; Transmission</v>
      </c>
      <c r="R131" s="378" t="s">
        <v>443</v>
      </c>
      <c r="S131" s="560" t="s">
        <v>450</v>
      </c>
      <c r="T131" s="379">
        <v>1</v>
      </c>
      <c r="U131" s="600" t="str">
        <f t="shared" ca="1" si="9"/>
        <v>5_$D$131_When does respondent expect to have long-term firm transmission for the project?_1</v>
      </c>
      <c r="V131" s="560" t="s">
        <v>408</v>
      </c>
      <c r="W131" s="379"/>
      <c r="X131"/>
      <c r="Y131" s="560" t="s">
        <v>86</v>
      </c>
      <c r="Z131" s="600" t="s">
        <v>86</v>
      </c>
      <c r="AA131" s="411"/>
      <c r="AB131" s="400" t="str">
        <f ca="1">"Requirement for "&amp;O131&amp;" based on "&amp;O125&amp;" answer of ""Yes"""</f>
        <v>Requirement for $D$131 based on $D$125 answer of "Yes"</v>
      </c>
      <c r="AC131" s="379"/>
      <c r="AD131" s="173"/>
      <c r="AE131" s="173"/>
      <c r="AF131" s="173"/>
      <c r="AG131" s="173"/>
      <c r="AH131" s="410"/>
      <c r="AI131" s="410"/>
      <c r="AJ131" s="410"/>
      <c r="AK131" s="410"/>
      <c r="AL131" s="410"/>
      <c r="AM131" s="173"/>
      <c r="AN131" s="173"/>
      <c r="AO131" s="173"/>
      <c r="AP131" s="173"/>
      <c r="AQ131" s="173"/>
      <c r="AR131" s="173"/>
      <c r="AS131" s="173"/>
      <c r="AT131" s="173"/>
      <c r="AU131" s="173"/>
      <c r="AV131" s="173"/>
      <c r="AW131" s="173"/>
      <c r="AX131" s="173"/>
      <c r="AY131" s="173"/>
      <c r="AZ131" s="173"/>
      <c r="BA131" s="173"/>
      <c r="BB131" s="173"/>
      <c r="BC131" s="173"/>
      <c r="BD131" s="398"/>
      <c r="BE131" s="173"/>
      <c r="BF131" s="173"/>
      <c r="BG131" s="173"/>
      <c r="BH131" s="173"/>
      <c r="BI131" s="173"/>
      <c r="BJ131" s="173"/>
      <c r="BK131" s="762"/>
    </row>
    <row r="132" spans="1:63" s="180" customFormat="1" ht="5.25" customHeight="1">
      <c r="A132" s="339"/>
      <c r="B132" s="654"/>
      <c r="C132" s="654"/>
      <c r="D132" s="654"/>
      <c r="E132" s="654"/>
      <c r="F132" s="654"/>
      <c r="G132" s="88"/>
      <c r="H132"/>
      <c r="I132"/>
      <c r="J132"/>
      <c r="K132"/>
      <c r="L132" t="s">
        <v>653</v>
      </c>
      <c r="M132"/>
      <c r="N132"/>
      <c r="O132" s="390" t="str">
        <f ca="1">CELL("address",E131)</f>
        <v>$E$131</v>
      </c>
      <c r="P132" s="390">
        <f t="shared" si="7"/>
        <v>5</v>
      </c>
      <c r="Q132" s="390" t="str">
        <f t="shared" ca="1" si="8"/>
        <v>5. Interconnect &amp; Transmission</v>
      </c>
      <c r="R132" s="378" t="s">
        <v>443</v>
      </c>
      <c r="S132" s="560" t="s">
        <v>450</v>
      </c>
      <c r="T132" s="379">
        <v>2</v>
      </c>
      <c r="U132" s="600" t="str">
        <f t="shared" ca="1" si="9"/>
        <v>5_$E$131_When does respondent expect to have long-term firm transmission for the project?_2</v>
      </c>
      <c r="V132" s="560" t="s">
        <v>408</v>
      </c>
      <c r="W132" s="379"/>
      <c r="X132"/>
      <c r="Y132" s="560" t="s">
        <v>86</v>
      </c>
      <c r="Z132" s="600" t="s">
        <v>86</v>
      </c>
      <c r="AA132" s="173"/>
      <c r="AB132" s="400" t="str">
        <f ca="1">"Requirement for "&amp;O132&amp;" based on "&amp;O126&amp;" answer of ""Yes"""</f>
        <v>Requirement for $E$131 based on $E$125 answer of "Yes"</v>
      </c>
      <c r="AC132" s="379"/>
      <c r="AD132" s="173"/>
      <c r="AE132" s="173"/>
      <c r="AF132" s="173"/>
      <c r="AG132" s="173"/>
      <c r="AH132" s="410"/>
      <c r="AI132" s="410"/>
      <c r="AJ132" s="410"/>
      <c r="AK132" s="410"/>
      <c r="AL132" s="410"/>
      <c r="AM132" s="173"/>
      <c r="AN132" s="173"/>
      <c r="AO132" s="173"/>
      <c r="AP132" s="173"/>
      <c r="AQ132" s="173"/>
      <c r="AR132" s="173"/>
      <c r="AS132" s="173"/>
      <c r="AT132" s="173"/>
      <c r="AU132" s="173"/>
      <c r="AV132" s="173"/>
      <c r="AW132" s="173"/>
      <c r="AX132" s="173"/>
      <c r="AY132" s="173"/>
      <c r="AZ132" s="173"/>
      <c r="BA132" s="173"/>
      <c r="BB132" s="173"/>
      <c r="BC132" s="173"/>
      <c r="BD132" s="398"/>
      <c r="BE132" s="173"/>
      <c r="BF132" s="173"/>
      <c r="BG132" s="173"/>
      <c r="BH132" s="173"/>
      <c r="BI132" s="173"/>
      <c r="BJ132" s="173"/>
      <c r="BK132" s="762"/>
    </row>
    <row r="133" spans="1:63" s="180" customFormat="1" ht="5.25" customHeight="1">
      <c r="A133" s="653"/>
      <c r="B133" s="654"/>
      <c r="C133" s="654"/>
      <c r="D133" s="654"/>
      <c r="E133" s="654"/>
      <c r="F133" s="654"/>
      <c r="G133" s="88"/>
      <c r="H133"/>
      <c r="I133"/>
      <c r="J133"/>
      <c r="K133"/>
      <c r="L133" t="s">
        <v>653</v>
      </c>
      <c r="M133"/>
      <c r="N133"/>
      <c r="O133" s="390" t="str">
        <f ca="1">CELL("address",F131)</f>
        <v>$F$131</v>
      </c>
      <c r="P133" s="390">
        <f t="shared" si="7"/>
        <v>5</v>
      </c>
      <c r="Q133" s="390" t="str">
        <f t="shared" ca="1" si="8"/>
        <v>5. Interconnect &amp; Transmission</v>
      </c>
      <c r="R133" s="378" t="s">
        <v>443</v>
      </c>
      <c r="S133" s="560" t="s">
        <v>450</v>
      </c>
      <c r="T133" s="379">
        <v>3</v>
      </c>
      <c r="U133" s="600" t="str">
        <f t="shared" ca="1" si="9"/>
        <v>5_$F$131_When does respondent expect to have long-term firm transmission for the project?_3</v>
      </c>
      <c r="V133" s="560" t="s">
        <v>408</v>
      </c>
      <c r="W133" s="379"/>
      <c r="X133" s="379"/>
      <c r="Y133" s="560" t="s">
        <v>86</v>
      </c>
      <c r="Z133" s="600" t="s">
        <v>86</v>
      </c>
      <c r="AA133" s="173"/>
      <c r="AB133" s="400" t="str">
        <f ca="1">"Requirement for "&amp;O133&amp;" based on "&amp;O127&amp;" answer of ""Yes"""</f>
        <v>Requirement for $F$131 based on $F$125 answer of "Yes"</v>
      </c>
      <c r="AC133" s="379"/>
      <c r="AD133" s="173"/>
      <c r="AE133" s="173"/>
      <c r="AF133" s="173"/>
      <c r="AG133" s="173"/>
      <c r="AH133" s="410"/>
      <c r="AI133" s="410"/>
      <c r="AJ133" s="410"/>
      <c r="AK133" s="410"/>
      <c r="AL133" s="410"/>
      <c r="AM133" s="173"/>
      <c r="AN133" s="173"/>
      <c r="AO133" s="173"/>
      <c r="AP133" s="173"/>
      <c r="AQ133" s="173"/>
      <c r="AR133" s="173"/>
      <c r="AS133" s="173"/>
      <c r="AT133" s="173"/>
      <c r="AU133" s="173"/>
      <c r="AV133" s="173"/>
      <c r="AW133" s="173"/>
      <c r="AX133" s="173"/>
      <c r="AY133" s="173"/>
      <c r="AZ133" s="173"/>
      <c r="BA133" s="173"/>
      <c r="BB133" s="173"/>
      <c r="BC133" s="173"/>
      <c r="BD133" s="398"/>
      <c r="BE133" s="173"/>
      <c r="BF133" s="173"/>
      <c r="BG133" s="173"/>
      <c r="BH133" s="173"/>
      <c r="BI133" s="173"/>
      <c r="BJ133" s="173"/>
      <c r="BK133" s="762"/>
    </row>
    <row r="134" spans="1:63" s="180" customFormat="1" ht="5.25" customHeight="1">
      <c r="A134" s="653"/>
      <c r="B134" s="654"/>
      <c r="C134" s="654"/>
      <c r="D134" s="654"/>
      <c r="E134" s="654"/>
      <c r="F134" s="654"/>
      <c r="G134" s="88"/>
      <c r="H134"/>
      <c r="I134"/>
      <c r="J134"/>
      <c r="K134"/>
      <c r="L134" t="s">
        <v>653</v>
      </c>
      <c r="M134"/>
      <c r="N134"/>
      <c r="O134" s="378"/>
      <c r="P134" s="378"/>
      <c r="Q134" s="378"/>
      <c r="R134" s="378"/>
      <c r="S134" s="378"/>
      <c r="T134" s="378"/>
      <c r="U134" s="379"/>
      <c r="V134" s="379"/>
      <c r="W134" s="379"/>
      <c r="X134" s="379"/>
      <c r="Y134" s="379"/>
      <c r="Z134" s="173"/>
      <c r="AA134" s="173"/>
      <c r="AB134"/>
      <c r="AC134" s="305"/>
      <c r="AD134" s="173"/>
      <c r="AE134" s="173"/>
      <c r="AF134" s="173"/>
      <c r="AG134" s="173"/>
      <c r="AH134" s="410"/>
      <c r="AI134" s="410"/>
      <c r="AJ134" s="410"/>
      <c r="AK134" s="410"/>
      <c r="AL134" s="410"/>
      <c r="AM134" s="173"/>
      <c r="AN134" s="173"/>
      <c r="AO134" s="173"/>
      <c r="AP134" s="173"/>
      <c r="AQ134" s="173"/>
      <c r="AR134" s="173"/>
      <c r="AS134" s="173"/>
      <c r="AT134" s="173"/>
      <c r="AU134" s="173"/>
      <c r="AV134" s="173"/>
      <c r="AW134" s="173"/>
      <c r="AX134" s="173"/>
      <c r="AY134" s="173"/>
      <c r="AZ134" s="173"/>
      <c r="BA134" s="173"/>
      <c r="BB134" s="173"/>
      <c r="BC134" s="173"/>
      <c r="BD134" s="398"/>
      <c r="BE134" s="173"/>
      <c r="BF134" s="173"/>
      <c r="BG134" s="173"/>
      <c r="BH134" s="173"/>
      <c r="BI134" s="173"/>
      <c r="BJ134" s="173"/>
      <c r="BK134" s="762"/>
    </row>
    <row r="135" spans="1:63" s="180" customFormat="1" ht="18" customHeight="1">
      <c r="A135" s="364" t="s">
        <v>247</v>
      </c>
      <c r="B135" s="654"/>
      <c r="C135" s="654"/>
      <c r="D135" s="654"/>
      <c r="E135" s="654"/>
      <c r="F135" s="654"/>
      <c r="G135" s="88"/>
      <c r="H135"/>
      <c r="I135"/>
      <c r="J135"/>
      <c r="K135"/>
      <c r="L135"/>
      <c r="M135" t="s">
        <v>654</v>
      </c>
      <c r="N135"/>
      <c r="O135" s="378"/>
      <c r="P135" s="378"/>
      <c r="Q135" s="378"/>
      <c r="R135" s="378"/>
      <c r="S135" s="378"/>
      <c r="T135" s="378"/>
      <c r="U135" s="379"/>
      <c r="V135" s="379"/>
      <c r="W135" s="379"/>
      <c r="X135" s="379"/>
      <c r="Y135" s="379"/>
      <c r="Z135" s="173"/>
      <c r="AA135" s="173"/>
      <c r="AB135"/>
      <c r="AC135" s="305"/>
      <c r="AD135" s="173"/>
      <c r="AE135" s="173"/>
      <c r="AF135" s="173"/>
      <c r="AG135" s="173"/>
      <c r="AH135" s="410"/>
      <c r="AI135" s="410"/>
      <c r="AJ135" s="410"/>
      <c r="AK135" s="410"/>
      <c r="AL135" s="410"/>
      <c r="AM135" s="173"/>
      <c r="AN135" s="173"/>
      <c r="AO135" s="173"/>
      <c r="AP135" s="173"/>
      <c r="AQ135" s="173"/>
      <c r="AR135" s="173"/>
      <c r="AS135" s="173"/>
      <c r="AT135" s="173"/>
      <c r="AU135" s="173"/>
      <c r="AV135" s="173"/>
      <c r="AW135" s="173"/>
      <c r="AX135" s="173"/>
      <c r="AY135" s="173"/>
      <c r="AZ135" s="173"/>
      <c r="BA135" s="173"/>
      <c r="BB135" s="173"/>
      <c r="BC135" s="173"/>
      <c r="BD135" s="398"/>
      <c r="BE135" s="173"/>
      <c r="BF135" s="173"/>
      <c r="BG135" s="173"/>
      <c r="BH135" s="173"/>
      <c r="BI135" s="173"/>
      <c r="BJ135" s="173"/>
      <c r="BK135" s="762"/>
    </row>
    <row r="136" spans="1:63" s="180" customFormat="1" ht="5.25" customHeight="1">
      <c r="A136" s="653"/>
      <c r="B136" s="72"/>
      <c r="C136" s="72"/>
      <c r="D136" s="72"/>
      <c r="E136" s="72"/>
      <c r="F136" s="654"/>
      <c r="G136" s="88"/>
      <c r="H136"/>
      <c r="I136"/>
      <c r="J136"/>
      <c r="K136"/>
      <c r="L136" t="s">
        <v>653</v>
      </c>
      <c r="M136"/>
      <c r="N136"/>
      <c r="O136" s="378"/>
      <c r="P136" s="378"/>
      <c r="Q136" s="378"/>
      <c r="R136" s="378"/>
      <c r="S136" s="378"/>
      <c r="T136" s="378"/>
      <c r="U136" s="379"/>
      <c r="V136" s="379"/>
      <c r="W136" s="379"/>
      <c r="X136" s="379"/>
      <c r="Y136" s="379"/>
      <c r="Z136" s="173"/>
      <c r="AA136" s="173"/>
      <c r="AB136"/>
      <c r="AC136" s="305"/>
      <c r="AD136" s="173"/>
      <c r="AE136" s="173"/>
      <c r="AF136" s="173"/>
      <c r="AG136" s="173"/>
      <c r="AH136" s="410"/>
      <c r="AI136" s="410"/>
      <c r="AJ136" s="410"/>
      <c r="AK136" s="410"/>
      <c r="AL136" s="410"/>
      <c r="AM136" s="173"/>
      <c r="AN136" s="173"/>
      <c r="AO136" s="173"/>
      <c r="AP136" s="173"/>
      <c r="AQ136" s="173"/>
      <c r="AR136" s="173"/>
      <c r="AS136" s="173"/>
      <c r="AT136" s="173"/>
      <c r="AU136" s="173"/>
      <c r="AV136" s="173"/>
      <c r="AW136" s="173"/>
      <c r="AX136" s="173"/>
      <c r="AY136" s="173"/>
      <c r="AZ136" s="173"/>
      <c r="BA136" s="173"/>
      <c r="BB136" s="173"/>
      <c r="BC136" s="173"/>
      <c r="BD136" s="398"/>
      <c r="BE136" s="173"/>
      <c r="BF136" s="173"/>
      <c r="BG136" s="173"/>
      <c r="BH136" s="173"/>
      <c r="BI136" s="173"/>
      <c r="BJ136" s="173"/>
      <c r="BK136" s="762"/>
    </row>
    <row r="137" spans="1:63" s="180" customFormat="1" ht="26.1" customHeight="1">
      <c r="A137" s="181"/>
      <c r="B137" s="693" t="s">
        <v>188</v>
      </c>
      <c r="C137" s="693" t="s">
        <v>169</v>
      </c>
      <c r="D137" s="67" t="s">
        <v>23</v>
      </c>
      <c r="E137" s="67" t="s">
        <v>324</v>
      </c>
      <c r="F137" s="67" t="s">
        <v>189</v>
      </c>
      <c r="G137" s="88"/>
      <c r="H137"/>
      <c r="I137"/>
      <c r="J137"/>
      <c r="K137"/>
      <c r="L137"/>
      <c r="M137" t="s">
        <v>654</v>
      </c>
      <c r="N137"/>
      <c r="O137"/>
      <c r="P137"/>
      <c r="Q137"/>
      <c r="R137"/>
      <c r="S137"/>
      <c r="T137" s="382"/>
      <c r="U137" s="379"/>
      <c r="V137" s="379"/>
      <c r="W137" s="379"/>
      <c r="X137" s="379"/>
      <c r="Y137" s="379"/>
      <c r="Z137" s="173"/>
      <c r="AA137" s="173"/>
      <c r="AB137"/>
      <c r="AC137" s="305"/>
      <c r="AD137" s="173"/>
      <c r="AE137" s="173"/>
      <c r="AF137" s="173"/>
      <c r="AG137" s="173"/>
      <c r="AH137" s="410"/>
      <c r="AI137" s="410"/>
      <c r="AJ137" s="410"/>
      <c r="AK137" s="410"/>
      <c r="AL137" s="410"/>
      <c r="AM137" s="173"/>
      <c r="AN137" s="173"/>
      <c r="AO137" s="173"/>
      <c r="AP137" s="173"/>
      <c r="AQ137" s="173"/>
      <c r="AR137" s="173"/>
      <c r="AS137" s="173"/>
      <c r="AT137" s="173"/>
      <c r="AU137" s="173"/>
      <c r="AV137" s="173"/>
      <c r="AW137" s="173"/>
      <c r="AX137" s="173"/>
      <c r="AY137" s="173"/>
      <c r="AZ137" s="173"/>
      <c r="BA137" s="173"/>
      <c r="BB137" s="173"/>
      <c r="BC137" s="173"/>
      <c r="BD137" s="398"/>
      <c r="BE137" s="173"/>
      <c r="BF137" s="173"/>
      <c r="BG137" s="173"/>
      <c r="BH137" s="173"/>
      <c r="BI137" s="173"/>
      <c r="BJ137" s="173"/>
      <c r="BK137" s="762"/>
    </row>
    <row r="138" spans="1:63" s="180" customFormat="1" ht="5.25" customHeight="1">
      <c r="A138" s="653"/>
      <c r="B138" s="72"/>
      <c r="C138" s="72"/>
      <c r="D138" s="72"/>
      <c r="E138" s="72"/>
      <c r="F138" s="654"/>
      <c r="G138" s="88"/>
      <c r="H138"/>
      <c r="I138"/>
      <c r="J138"/>
      <c r="K138"/>
      <c r="L138" t="s">
        <v>653</v>
      </c>
      <c r="M138"/>
      <c r="N138"/>
      <c r="O138"/>
      <c r="P138"/>
      <c r="Q138"/>
      <c r="R138"/>
      <c r="S138"/>
      <c r="T138" s="382"/>
      <c r="U138" s="379"/>
      <c r="V138" s="379"/>
      <c r="W138" s="379"/>
      <c r="X138" s="379"/>
      <c r="Y138" s="379"/>
      <c r="Z138" s="173"/>
      <c r="AA138" s="173"/>
      <c r="AB138"/>
      <c r="AC138" s="305"/>
      <c r="AD138" s="173"/>
      <c r="AE138" s="173"/>
      <c r="AF138" s="173"/>
      <c r="AG138" s="173"/>
      <c r="AH138" s="410"/>
      <c r="AI138" s="410"/>
      <c r="AJ138" s="410"/>
      <c r="AK138" s="410"/>
      <c r="AL138" s="410"/>
      <c r="AM138" s="173"/>
      <c r="AN138" s="173"/>
      <c r="AO138" s="173"/>
      <c r="AP138" s="173"/>
      <c r="AQ138" s="173"/>
      <c r="AR138" s="173"/>
      <c r="AS138" s="173"/>
      <c r="AT138" s="173"/>
      <c r="AU138" s="173"/>
      <c r="AV138" s="173"/>
      <c r="AW138" s="173"/>
      <c r="AX138" s="173"/>
      <c r="AY138" s="173"/>
      <c r="AZ138" s="173"/>
      <c r="BA138" s="173"/>
      <c r="BB138" s="173"/>
      <c r="BC138" s="173"/>
      <c r="BD138" s="398"/>
      <c r="BE138" s="173"/>
      <c r="BF138" s="173"/>
      <c r="BG138" s="173"/>
      <c r="BH138" s="173"/>
      <c r="BI138" s="173"/>
      <c r="BJ138" s="173"/>
      <c r="BK138" s="762"/>
    </row>
    <row r="139" spans="1:63" s="180" customFormat="1" ht="18" customHeight="1">
      <c r="A139" s="653"/>
      <c r="B139" s="289"/>
      <c r="C139" s="307"/>
      <c r="D139" s="290"/>
      <c r="E139" s="308"/>
      <c r="F139" s="307"/>
      <c r="G139" s="88"/>
      <c r="H139"/>
      <c r="I139"/>
      <c r="J139"/>
      <c r="K139"/>
      <c r="L139"/>
      <c r="M139" s="542" t="s">
        <v>654</v>
      </c>
      <c r="N139"/>
      <c r="O139" s="390" t="str">
        <f ca="1">CELL("address",B139)</f>
        <v>$B$139</v>
      </c>
      <c r="P139" s="390">
        <f t="shared" ref="P139:P158" si="11">$P$5</f>
        <v>5</v>
      </c>
      <c r="Q139" s="390" t="str">
        <f t="shared" ref="Q139:Q158" ca="1" si="12">MID(CELL("filename",P139),FIND("]",CELL("filename",P139))+1,256)</f>
        <v>5. Interconnect &amp; Transmission</v>
      </c>
      <c r="R139" s="378" t="s">
        <v>443</v>
      </c>
      <c r="S139" s="390" t="s">
        <v>950</v>
      </c>
      <c r="T139" s="379">
        <v>1</v>
      </c>
      <c r="U139" s="600" t="str">
        <f t="shared" ref="U139:U158" ca="1" si="13">P139&amp;"_"&amp;O139&amp;"_"&amp;S139&amp;"_"&amp;T139</f>
        <v>5_$B$139_Study_type_1</v>
      </c>
      <c r="V139" s="379" t="s">
        <v>401</v>
      </c>
      <c r="W139" s="379"/>
      <c r="X139" s="381" t="str">
        <f>CONCATENATE(AH139,",",AI139,",",AJ139,",",AK139,",",AL139)</f>
        <v>Feasibility Study,System Impact Study (SIS),Facility Study (FS),Affected System Study,Consultant Study</v>
      </c>
      <c r="Y139" s="560" t="s">
        <v>86</v>
      </c>
      <c r="Z139" s="600" t="s">
        <v>86</v>
      </c>
      <c r="AA139" s="173"/>
      <c r="AB139" s="173"/>
      <c r="AC139" s="173"/>
      <c r="AD139" s="173"/>
      <c r="AE139" s="173"/>
      <c r="AF139" s="173"/>
      <c r="AG139" s="173"/>
      <c r="AH139" s="410" t="s">
        <v>245</v>
      </c>
      <c r="AI139" s="410" t="s">
        <v>185</v>
      </c>
      <c r="AJ139" s="410" t="s">
        <v>256</v>
      </c>
      <c r="AK139" s="410" t="s">
        <v>186</v>
      </c>
      <c r="AL139" s="410" t="s">
        <v>187</v>
      </c>
      <c r="AM139" s="173"/>
      <c r="AN139" s="173"/>
      <c r="AO139" s="173"/>
      <c r="AP139" s="173"/>
      <c r="AQ139" s="173"/>
      <c r="AR139" s="173"/>
      <c r="AS139" s="173"/>
      <c r="AT139" s="173"/>
      <c r="AU139" s="173"/>
      <c r="AV139" s="173"/>
      <c r="AW139" s="173"/>
      <c r="AX139" s="173"/>
      <c r="AY139" s="173"/>
      <c r="AZ139" s="173"/>
      <c r="BA139" s="173"/>
      <c r="BB139" s="173"/>
      <c r="BC139" s="173"/>
      <c r="BD139" s="398"/>
      <c r="BE139" s="173"/>
      <c r="BF139" s="173"/>
      <c r="BG139" s="173"/>
      <c r="BH139" s="173"/>
      <c r="BI139" s="173"/>
      <c r="BJ139" s="173"/>
      <c r="BK139" s="762"/>
    </row>
    <row r="140" spans="1:63" s="180" customFormat="1" ht="5.25" customHeight="1">
      <c r="A140" s="653"/>
      <c r="B140" s="291"/>
      <c r="C140" s="208"/>
      <c r="D140" s="208"/>
      <c r="E140" s="208"/>
      <c r="F140" s="208"/>
      <c r="G140" s="88"/>
      <c r="H140"/>
      <c r="I140"/>
      <c r="J140"/>
      <c r="K140"/>
      <c r="L140" t="s">
        <v>653</v>
      </c>
      <c r="M140"/>
      <c r="N140"/>
      <c r="O140" s="390" t="str">
        <f ca="1">CELL("address",C139)</f>
        <v>$C$139</v>
      </c>
      <c r="P140" s="390">
        <f t="shared" si="11"/>
        <v>5</v>
      </c>
      <c r="Q140" s="390" t="str">
        <f t="shared" ca="1" si="12"/>
        <v>5. Interconnect &amp; Transmission</v>
      </c>
      <c r="R140" s="378" t="s">
        <v>443</v>
      </c>
      <c r="S140" s="378" t="s">
        <v>951</v>
      </c>
      <c r="T140" s="379">
        <v>1</v>
      </c>
      <c r="U140" s="600" t="str">
        <f t="shared" ca="1" si="13"/>
        <v>5_$C$139_Study_number_1</v>
      </c>
      <c r="V140" s="560" t="s">
        <v>407</v>
      </c>
      <c r="W140" s="560"/>
      <c r="X140" s="560" t="str">
        <f>"0.00"</f>
        <v>0.00</v>
      </c>
      <c r="Y140" s="560" t="s">
        <v>86</v>
      </c>
      <c r="Z140" s="600" t="s">
        <v>86</v>
      </c>
      <c r="AA140" s="173"/>
      <c r="AB140" s="412" t="str">
        <f ca="1">"Requirement for "&amp;O140&amp;" based on "&amp;$O$139&amp;" answer of ""Not Null"""</f>
        <v>Requirement for $C$139 based on $B$139 answer of "Not Null"</v>
      </c>
      <c r="AC140" s="173"/>
      <c r="AD140" s="173"/>
      <c r="AE140" s="173"/>
      <c r="AF140" s="173"/>
      <c r="AG140" s="173"/>
      <c r="AH140" s="410"/>
      <c r="AI140" s="410"/>
      <c r="AJ140" s="410"/>
      <c r="AK140" s="410"/>
      <c r="AL140" s="410"/>
      <c r="AM140" s="173"/>
      <c r="AN140" s="173"/>
      <c r="AO140" s="173"/>
      <c r="AP140" s="173"/>
      <c r="AQ140" s="173"/>
      <c r="AR140" s="173"/>
      <c r="AS140" s="173"/>
      <c r="AT140" s="173"/>
      <c r="AU140" s="173"/>
      <c r="AV140" s="173"/>
      <c r="AW140" s="173"/>
      <c r="AX140" s="173"/>
      <c r="AY140" s="173"/>
      <c r="AZ140" s="173"/>
      <c r="BA140" s="173"/>
      <c r="BB140" s="173"/>
      <c r="BC140" s="173"/>
      <c r="BD140" s="398"/>
      <c r="BE140" s="173"/>
      <c r="BF140" s="173"/>
      <c r="BG140" s="173"/>
      <c r="BH140" s="173"/>
      <c r="BI140" s="173"/>
      <c r="BJ140" s="173"/>
      <c r="BK140" s="762"/>
    </row>
    <row r="141" spans="1:63" s="180" customFormat="1" ht="7.7" hidden="1" customHeight="1">
      <c r="A141" s="653"/>
      <c r="B141" s="291"/>
      <c r="C141" s="208"/>
      <c r="D141" s="208"/>
      <c r="E141" s="208"/>
      <c r="F141" s="208"/>
      <c r="G141" s="88"/>
      <c r="H141"/>
      <c r="I141"/>
      <c r="J141"/>
      <c r="K141" t="s">
        <v>1087</v>
      </c>
      <c r="L141"/>
      <c r="M141"/>
      <c r="N141"/>
      <c r="O141" s="390" t="str">
        <f ca="1">CELL("address",D139)</f>
        <v>$D$139</v>
      </c>
      <c r="P141" s="390">
        <f t="shared" si="11"/>
        <v>5</v>
      </c>
      <c r="Q141" s="390" t="str">
        <f t="shared" ca="1" si="12"/>
        <v>5. Interconnect &amp; Transmission</v>
      </c>
      <c r="R141" s="378" t="s">
        <v>443</v>
      </c>
      <c r="S141" s="378" t="s">
        <v>23</v>
      </c>
      <c r="T141" s="379">
        <v>1</v>
      </c>
      <c r="U141" s="600" t="str">
        <f t="shared" ca="1" si="13"/>
        <v>5_$D$139_Status_1</v>
      </c>
      <c r="V141" s="379" t="s">
        <v>401</v>
      </c>
      <c r="W141" s="379"/>
      <c r="X141" s="381" t="str">
        <f>CONCATENATE(AH141,",",AI141)</f>
        <v>In Progress,Completed</v>
      </c>
      <c r="Y141" s="560" t="s">
        <v>86</v>
      </c>
      <c r="Z141" s="600" t="s">
        <v>86</v>
      </c>
      <c r="AA141" s="173"/>
      <c r="AB141" s="412" t="str">
        <f t="shared" ref="AB141:AB143" ca="1" si="14">"Requirement for "&amp;O141&amp;" based on "&amp;$O$139&amp;" answer of ""Not Null"""</f>
        <v>Requirement for $D$139 based on $B$139 answer of "Not Null"</v>
      </c>
      <c r="AC141" s="173"/>
      <c r="AD141" s="173"/>
      <c r="AE141" s="173"/>
      <c r="AF141" s="173"/>
      <c r="AG141" s="173"/>
      <c r="AH141" s="571" t="s">
        <v>190</v>
      </c>
      <c r="AI141" s="410" t="s">
        <v>191</v>
      </c>
      <c r="AJ141" s="410"/>
      <c r="AK141" s="410"/>
      <c r="AL141" s="410"/>
      <c r="AM141" s="173"/>
      <c r="AN141" s="173"/>
      <c r="AO141" s="173"/>
      <c r="AP141" s="173"/>
      <c r="AQ141" s="173"/>
      <c r="AR141" s="173"/>
      <c r="AS141" s="173"/>
      <c r="AT141" s="173"/>
      <c r="AU141" s="173"/>
      <c r="AV141" s="173"/>
      <c r="AW141" s="173"/>
      <c r="AX141" s="173"/>
      <c r="AY141" s="173"/>
      <c r="AZ141" s="173"/>
      <c r="BA141" s="173"/>
      <c r="BB141" s="173"/>
      <c r="BC141" s="173"/>
      <c r="BD141" s="398"/>
      <c r="BE141" s="173"/>
      <c r="BF141" s="173"/>
      <c r="BG141" s="173"/>
      <c r="BH141" s="173"/>
      <c r="BI141" s="173"/>
      <c r="BJ141" s="173"/>
      <c r="BK141" s="762"/>
    </row>
    <row r="142" spans="1:63" s="180" customFormat="1" ht="7.7" hidden="1" customHeight="1">
      <c r="A142" s="653"/>
      <c r="B142" s="291"/>
      <c r="C142" s="208"/>
      <c r="D142" s="208"/>
      <c r="E142" s="208"/>
      <c r="F142" s="208"/>
      <c r="G142" s="88"/>
      <c r="H142"/>
      <c r="I142"/>
      <c r="J142"/>
      <c r="K142" t="s">
        <v>1087</v>
      </c>
      <c r="L142"/>
      <c r="M142"/>
      <c r="N142"/>
      <c r="O142" s="390" t="str">
        <f ca="1">CELL("address",E139)</f>
        <v>$E$139</v>
      </c>
      <c r="P142" s="390">
        <f t="shared" si="11"/>
        <v>5</v>
      </c>
      <c r="Q142" s="390" t="str">
        <f t="shared" ca="1" si="12"/>
        <v>5. Interconnect &amp; Transmission</v>
      </c>
      <c r="R142" s="378" t="s">
        <v>443</v>
      </c>
      <c r="S142" s="378" t="s">
        <v>952</v>
      </c>
      <c r="T142" s="379">
        <v>1</v>
      </c>
      <c r="U142" s="600" t="str">
        <f t="shared" ca="1" si="13"/>
        <v>5_$E$139_Received / Completion date_1</v>
      </c>
      <c r="V142" s="560" t="s">
        <v>408</v>
      </c>
      <c r="W142" s="560"/>
      <c r="X142" s="560"/>
      <c r="Y142" s="560" t="s">
        <v>86</v>
      </c>
      <c r="Z142" s="600" t="s">
        <v>86</v>
      </c>
      <c r="AA142" s="173"/>
      <c r="AB142" s="412" t="str">
        <f t="shared" ca="1" si="14"/>
        <v>Requirement for $E$139 based on $B$139 answer of "Not Null"</v>
      </c>
      <c r="AC142" s="173"/>
      <c r="AD142" s="173"/>
      <c r="AE142" s="173"/>
      <c r="AF142" s="173"/>
      <c r="AG142" s="173"/>
      <c r="AH142" s="410"/>
      <c r="AI142" s="410"/>
      <c r="AJ142" s="410"/>
      <c r="AK142" s="410"/>
      <c r="AL142" s="410"/>
      <c r="AM142" s="173"/>
      <c r="AN142" s="173"/>
      <c r="AO142" s="173"/>
      <c r="AP142" s="173"/>
      <c r="AQ142" s="173"/>
      <c r="AR142" s="173"/>
      <c r="AS142" s="173"/>
      <c r="AT142" s="173"/>
      <c r="AU142" s="173"/>
      <c r="AV142" s="173"/>
      <c r="AW142" s="173"/>
      <c r="AX142" s="173"/>
      <c r="AY142" s="173"/>
      <c r="AZ142" s="173"/>
      <c r="BA142" s="173"/>
      <c r="BB142" s="173"/>
      <c r="BC142" s="173"/>
      <c r="BD142" s="398"/>
      <c r="BE142" s="173"/>
      <c r="BF142" s="173"/>
      <c r="BG142" s="173"/>
      <c r="BH142" s="173"/>
      <c r="BI142" s="173"/>
      <c r="BJ142" s="173"/>
      <c r="BK142" s="762"/>
    </row>
    <row r="143" spans="1:63" s="180" customFormat="1" ht="7.7" hidden="1" customHeight="1">
      <c r="A143" s="653"/>
      <c r="B143" s="291"/>
      <c r="C143" s="208"/>
      <c r="D143" s="208"/>
      <c r="E143" s="208"/>
      <c r="F143" s="208"/>
      <c r="G143" s="88"/>
      <c r="H143"/>
      <c r="I143"/>
      <c r="J143"/>
      <c r="K143" t="s">
        <v>1087</v>
      </c>
      <c r="L143"/>
      <c r="M143"/>
      <c r="N143"/>
      <c r="O143" s="390" t="str">
        <f ca="1">CELL("address",F139)</f>
        <v>$F$139</v>
      </c>
      <c r="P143" s="390">
        <f t="shared" si="11"/>
        <v>5</v>
      </c>
      <c r="Q143" s="390" t="str">
        <f t="shared" ca="1" si="12"/>
        <v>5. Interconnect &amp; Transmission</v>
      </c>
      <c r="R143" s="378" t="s">
        <v>443</v>
      </c>
      <c r="S143" s="378" t="s">
        <v>189</v>
      </c>
      <c r="T143" s="379">
        <v>1</v>
      </c>
      <c r="U143" s="600" t="str">
        <f t="shared" ca="1" si="13"/>
        <v>5_$F$139_Study performed by_1</v>
      </c>
      <c r="V143" s="560" t="s">
        <v>392</v>
      </c>
      <c r="W143" s="560">
        <v>100</v>
      </c>
      <c r="X143" s="560"/>
      <c r="Y143" s="560" t="s">
        <v>86</v>
      </c>
      <c r="Z143" s="600" t="s">
        <v>86</v>
      </c>
      <c r="AA143" s="173"/>
      <c r="AB143" s="412" t="str">
        <f t="shared" ca="1" si="14"/>
        <v>Requirement for $F$139 based on $B$139 answer of "Not Null"</v>
      </c>
      <c r="AC143" s="173"/>
      <c r="AD143" s="173"/>
      <c r="AE143" s="173"/>
      <c r="AF143" s="173"/>
      <c r="AG143" s="173"/>
      <c r="AH143" s="410"/>
      <c r="AI143" s="410"/>
      <c r="AJ143" s="410"/>
      <c r="AK143" s="410"/>
      <c r="AL143" s="410"/>
      <c r="AM143" s="173"/>
      <c r="AN143" s="173"/>
      <c r="AO143" s="173"/>
      <c r="AP143" s="173"/>
      <c r="AQ143" s="173"/>
      <c r="AR143" s="173"/>
      <c r="AS143" s="173"/>
      <c r="AT143" s="173"/>
      <c r="AU143" s="173"/>
      <c r="AV143" s="173"/>
      <c r="AW143" s="173"/>
      <c r="AX143" s="173"/>
      <c r="AY143" s="173"/>
      <c r="AZ143" s="173"/>
      <c r="BA143" s="173"/>
      <c r="BB143" s="173"/>
      <c r="BC143" s="173"/>
      <c r="BD143" s="398"/>
      <c r="BE143" s="173"/>
      <c r="BF143" s="173"/>
      <c r="BG143" s="173"/>
      <c r="BH143" s="173"/>
      <c r="BI143" s="173"/>
      <c r="BJ143" s="173"/>
      <c r="BK143" s="762"/>
    </row>
    <row r="144" spans="1:63" s="180" customFormat="1" ht="18" customHeight="1">
      <c r="A144" s="653"/>
      <c r="B144" s="289"/>
      <c r="C144" s="307"/>
      <c r="D144" s="290"/>
      <c r="E144" s="308"/>
      <c r="F144" s="307"/>
      <c r="G144" s="88"/>
      <c r="H144"/>
      <c r="I144"/>
      <c r="J144"/>
      <c r="K144"/>
      <c r="L144"/>
      <c r="M144" s="542" t="s">
        <v>654</v>
      </c>
      <c r="N144"/>
      <c r="O144" s="390" t="str">
        <f ca="1">CELL("address",B144)</f>
        <v>$B$144</v>
      </c>
      <c r="P144" s="390">
        <f t="shared" si="11"/>
        <v>5</v>
      </c>
      <c r="Q144" s="390" t="str">
        <f t="shared" ca="1" si="12"/>
        <v>5. Interconnect &amp; Transmission</v>
      </c>
      <c r="R144" s="378" t="s">
        <v>443</v>
      </c>
      <c r="S144" s="390" t="s">
        <v>950</v>
      </c>
      <c r="T144" s="379">
        <v>2</v>
      </c>
      <c r="U144" s="600" t="str">
        <f t="shared" ca="1" si="13"/>
        <v>5_$B$144_Study_type_2</v>
      </c>
      <c r="V144" s="379" t="s">
        <v>401</v>
      </c>
      <c r="W144" s="379"/>
      <c r="X144" s="381" t="str">
        <f>CONCATENATE(AH144,",",AI144,",",AJ144,",",AK144,",",AL144)</f>
        <v>Feasibility Study,System Impact Study (SIS),Facility Study (FS),Affected System Study,Consultant Study</v>
      </c>
      <c r="Y144" s="560" t="s">
        <v>86</v>
      </c>
      <c r="Z144" s="600" t="s">
        <v>86</v>
      </c>
      <c r="AA144" s="173"/>
      <c r="AB144" s="173"/>
      <c r="AC144" s="173"/>
      <c r="AD144" s="173"/>
      <c r="AE144" s="173"/>
      <c r="AF144" s="173"/>
      <c r="AG144" s="173"/>
      <c r="AH144" s="410" t="s">
        <v>245</v>
      </c>
      <c r="AI144" s="410" t="s">
        <v>185</v>
      </c>
      <c r="AJ144" s="410" t="s">
        <v>256</v>
      </c>
      <c r="AK144" s="410" t="s">
        <v>186</v>
      </c>
      <c r="AL144" s="410" t="s">
        <v>187</v>
      </c>
      <c r="AM144" s="173"/>
      <c r="AN144" s="173"/>
      <c r="AO144" s="173"/>
      <c r="AP144" s="173"/>
      <c r="AQ144" s="173"/>
      <c r="AR144" s="173"/>
      <c r="AS144" s="173"/>
      <c r="AT144" s="173"/>
      <c r="AU144" s="173"/>
      <c r="AV144" s="173"/>
      <c r="AW144" s="173"/>
      <c r="AX144" s="173"/>
      <c r="AY144" s="173"/>
      <c r="AZ144" s="173"/>
      <c r="BA144" s="173"/>
      <c r="BB144" s="173"/>
      <c r="BC144" s="173"/>
      <c r="BD144" s="398"/>
      <c r="BE144" s="173"/>
      <c r="BF144" s="173"/>
      <c r="BG144" s="173"/>
      <c r="BH144" s="173"/>
      <c r="BI144" s="173"/>
      <c r="BJ144" s="173"/>
      <c r="BK144" s="762"/>
    </row>
    <row r="145" spans="1:63" s="180" customFormat="1" ht="5.25" customHeight="1">
      <c r="A145" s="653"/>
      <c r="B145" s="291"/>
      <c r="C145" s="208"/>
      <c r="D145" s="208"/>
      <c r="E145" s="208"/>
      <c r="F145" s="208"/>
      <c r="G145" s="88"/>
      <c r="H145"/>
      <c r="I145"/>
      <c r="J145"/>
      <c r="K145"/>
      <c r="L145" t="s">
        <v>653</v>
      </c>
      <c r="M145"/>
      <c r="N145"/>
      <c r="O145" s="390" t="str">
        <f ca="1">CELL("address",C144)</f>
        <v>$C$144</v>
      </c>
      <c r="P145" s="390">
        <f t="shared" si="11"/>
        <v>5</v>
      </c>
      <c r="Q145" s="390" t="str">
        <f t="shared" ca="1" si="12"/>
        <v>5. Interconnect &amp; Transmission</v>
      </c>
      <c r="R145" s="378" t="s">
        <v>443</v>
      </c>
      <c r="S145" s="378" t="s">
        <v>951</v>
      </c>
      <c r="T145" s="379">
        <v>2</v>
      </c>
      <c r="U145" s="600" t="str">
        <f t="shared" ca="1" si="13"/>
        <v>5_$C$144_Study_number_2</v>
      </c>
      <c r="V145" s="560" t="s">
        <v>407</v>
      </c>
      <c r="W145" s="560"/>
      <c r="X145" s="560" t="str">
        <f>"0.00"</f>
        <v>0.00</v>
      </c>
      <c r="Y145" s="560" t="s">
        <v>86</v>
      </c>
      <c r="Z145" s="600" t="s">
        <v>86</v>
      </c>
      <c r="AA145" s="173"/>
      <c r="AB145" s="412" t="str">
        <f ca="1">"Requirement for "&amp;O145&amp;" based on "&amp;$O$144&amp;" answer of ""Not Null"""</f>
        <v>Requirement for $C$144 based on $B$144 answer of "Not Null"</v>
      </c>
      <c r="AC145" s="173"/>
      <c r="AD145" s="173"/>
      <c r="AE145" s="173"/>
      <c r="AF145" s="173"/>
      <c r="AG145" s="173"/>
      <c r="AH145" s="410"/>
      <c r="AI145" s="410"/>
      <c r="AJ145" s="410"/>
      <c r="AK145" s="410"/>
      <c r="AL145" s="410"/>
      <c r="AM145" s="173"/>
      <c r="AN145" s="173"/>
      <c r="AO145" s="173"/>
      <c r="AP145" s="173"/>
      <c r="AQ145" s="173"/>
      <c r="AR145" s="173"/>
      <c r="AS145" s="173"/>
      <c r="AT145" s="173"/>
      <c r="AU145" s="173"/>
      <c r="AV145" s="173"/>
      <c r="AW145" s="173"/>
      <c r="AX145" s="173"/>
      <c r="AY145" s="173"/>
      <c r="AZ145" s="173"/>
      <c r="BA145" s="173"/>
      <c r="BB145" s="173"/>
      <c r="BC145" s="173"/>
      <c r="BD145" s="398"/>
      <c r="BE145" s="173"/>
      <c r="BF145" s="173"/>
      <c r="BG145" s="173"/>
      <c r="BH145" s="173"/>
      <c r="BI145" s="173"/>
      <c r="BJ145" s="173"/>
      <c r="BK145" s="762"/>
    </row>
    <row r="146" spans="1:63" s="180" customFormat="1" ht="7.7" hidden="1" customHeight="1">
      <c r="A146" s="653"/>
      <c r="B146" s="291"/>
      <c r="C146" s="208"/>
      <c r="D146" s="208"/>
      <c r="E146" s="208"/>
      <c r="F146" s="208"/>
      <c r="G146" s="88"/>
      <c r="H146"/>
      <c r="I146"/>
      <c r="J146"/>
      <c r="K146" t="s">
        <v>1087</v>
      </c>
      <c r="L146"/>
      <c r="M146"/>
      <c r="N146"/>
      <c r="O146" s="390" t="str">
        <f ca="1">CELL("address",D144)</f>
        <v>$D$144</v>
      </c>
      <c r="P146" s="390">
        <f t="shared" si="11"/>
        <v>5</v>
      </c>
      <c r="Q146" s="390" t="str">
        <f t="shared" ca="1" si="12"/>
        <v>5. Interconnect &amp; Transmission</v>
      </c>
      <c r="R146" s="378" t="s">
        <v>443</v>
      </c>
      <c r="S146" s="378" t="s">
        <v>23</v>
      </c>
      <c r="T146" s="379">
        <v>2</v>
      </c>
      <c r="U146" s="600" t="str">
        <f t="shared" ca="1" si="13"/>
        <v>5_$D$144_Status_2</v>
      </c>
      <c r="V146" s="379" t="s">
        <v>401</v>
      </c>
      <c r="W146" s="379"/>
      <c r="X146" s="381" t="str">
        <f>CONCATENATE(AH146,",",AI146)</f>
        <v>In Progress,Completed</v>
      </c>
      <c r="Y146" s="560" t="s">
        <v>86</v>
      </c>
      <c r="Z146" s="600" t="s">
        <v>86</v>
      </c>
      <c r="AA146" s="173"/>
      <c r="AB146" s="412" t="str">
        <f ca="1">"Requirement for "&amp;O146&amp;" based on "&amp;$O$144&amp;" answer of ""Not Null"""</f>
        <v>Requirement for $D$144 based on $B$144 answer of "Not Null"</v>
      </c>
      <c r="AC146" s="173"/>
      <c r="AD146" s="173"/>
      <c r="AE146" s="173"/>
      <c r="AF146" s="173"/>
      <c r="AG146" s="173"/>
      <c r="AH146" s="571" t="s">
        <v>190</v>
      </c>
      <c r="AI146" s="410" t="s">
        <v>191</v>
      </c>
      <c r="AJ146" s="410"/>
      <c r="AK146" s="410"/>
      <c r="AL146" s="410"/>
      <c r="AM146" s="173"/>
      <c r="AN146" s="173"/>
      <c r="AO146" s="173"/>
      <c r="AP146" s="173"/>
      <c r="AQ146" s="173"/>
      <c r="AR146" s="173"/>
      <c r="AS146" s="173"/>
      <c r="AT146" s="173"/>
      <c r="AU146" s="173"/>
      <c r="AV146" s="173"/>
      <c r="AW146" s="173"/>
      <c r="AX146" s="173"/>
      <c r="AY146" s="173"/>
      <c r="AZ146" s="173"/>
      <c r="BA146" s="173"/>
      <c r="BB146" s="173"/>
      <c r="BC146" s="173"/>
      <c r="BD146" s="398"/>
      <c r="BE146" s="173"/>
      <c r="BF146" s="173"/>
      <c r="BG146" s="173"/>
      <c r="BH146" s="173"/>
      <c r="BI146" s="173"/>
      <c r="BJ146" s="173"/>
      <c r="BK146" s="762"/>
    </row>
    <row r="147" spans="1:63" s="180" customFormat="1" ht="7.7" hidden="1" customHeight="1">
      <c r="A147" s="653"/>
      <c r="B147" s="291"/>
      <c r="C147" s="208"/>
      <c r="D147" s="208"/>
      <c r="E147" s="208"/>
      <c r="F147" s="208"/>
      <c r="G147" s="88"/>
      <c r="H147"/>
      <c r="I147"/>
      <c r="J147"/>
      <c r="K147" t="s">
        <v>1087</v>
      </c>
      <c r="L147"/>
      <c r="M147"/>
      <c r="N147"/>
      <c r="O147" s="390" t="str">
        <f ca="1">CELL("address",E144)</f>
        <v>$E$144</v>
      </c>
      <c r="P147" s="390">
        <f t="shared" si="11"/>
        <v>5</v>
      </c>
      <c r="Q147" s="390" t="str">
        <f t="shared" ca="1" si="12"/>
        <v>5. Interconnect &amp; Transmission</v>
      </c>
      <c r="R147" s="378" t="s">
        <v>443</v>
      </c>
      <c r="S147" s="378" t="s">
        <v>952</v>
      </c>
      <c r="T147" s="379">
        <v>2</v>
      </c>
      <c r="U147" s="600" t="str">
        <f t="shared" ca="1" si="13"/>
        <v>5_$E$144_Received / Completion date_2</v>
      </c>
      <c r="V147" s="560" t="s">
        <v>408</v>
      </c>
      <c r="W147" s="560"/>
      <c r="X147" s="560"/>
      <c r="Y147" s="560" t="s">
        <v>86</v>
      </c>
      <c r="Z147" s="600" t="s">
        <v>86</v>
      </c>
      <c r="AA147" s="173"/>
      <c r="AB147" s="412" t="str">
        <f ca="1">"Requirement for "&amp;O147&amp;" based on "&amp;$O$144&amp;" answer of ""Not Null"""</f>
        <v>Requirement for $E$144 based on $B$144 answer of "Not Null"</v>
      </c>
      <c r="AC147" s="173"/>
      <c r="AD147" s="173"/>
      <c r="AE147" s="173"/>
      <c r="AF147" s="173"/>
      <c r="AG147" s="173"/>
      <c r="AH147" s="410"/>
      <c r="AI147" s="410"/>
      <c r="AJ147" s="410"/>
      <c r="AK147" s="410"/>
      <c r="AL147" s="410"/>
      <c r="AM147" s="173"/>
      <c r="AN147" s="173"/>
      <c r="AO147" s="173"/>
      <c r="AP147" s="173"/>
      <c r="AQ147" s="173"/>
      <c r="AR147" s="173"/>
      <c r="AS147" s="173"/>
      <c r="AT147" s="173"/>
      <c r="AU147" s="173"/>
      <c r="AV147" s="173"/>
      <c r="AW147" s="173"/>
      <c r="AX147" s="173"/>
      <c r="AY147" s="173"/>
      <c r="AZ147" s="173"/>
      <c r="BA147" s="173"/>
      <c r="BB147" s="173"/>
      <c r="BC147" s="173"/>
      <c r="BD147" s="398"/>
      <c r="BE147" s="173"/>
      <c r="BF147" s="173"/>
      <c r="BG147" s="173"/>
      <c r="BH147" s="173"/>
      <c r="BI147" s="173"/>
      <c r="BJ147" s="173"/>
      <c r="BK147" s="762"/>
    </row>
    <row r="148" spans="1:63" s="180" customFormat="1" ht="7.7" hidden="1" customHeight="1">
      <c r="A148" s="653"/>
      <c r="B148" s="291"/>
      <c r="C148" s="208"/>
      <c r="D148" s="208"/>
      <c r="E148" s="208"/>
      <c r="F148" s="208"/>
      <c r="G148" s="88"/>
      <c r="H148"/>
      <c r="I148"/>
      <c r="J148"/>
      <c r="K148" t="s">
        <v>1087</v>
      </c>
      <c r="L148"/>
      <c r="M148"/>
      <c r="N148"/>
      <c r="O148" s="390" t="str">
        <f ca="1">CELL("address",F144)</f>
        <v>$F$144</v>
      </c>
      <c r="P148" s="390">
        <f t="shared" si="11"/>
        <v>5</v>
      </c>
      <c r="Q148" s="390" t="str">
        <f t="shared" ca="1" si="12"/>
        <v>5. Interconnect &amp; Transmission</v>
      </c>
      <c r="R148" s="378" t="s">
        <v>443</v>
      </c>
      <c r="S148" s="378" t="s">
        <v>189</v>
      </c>
      <c r="T148" s="379">
        <v>2</v>
      </c>
      <c r="U148" s="600" t="str">
        <f t="shared" ca="1" si="13"/>
        <v>5_$F$144_Study performed by_2</v>
      </c>
      <c r="V148" s="560" t="s">
        <v>392</v>
      </c>
      <c r="W148" s="560">
        <v>100</v>
      </c>
      <c r="X148" s="560"/>
      <c r="Y148" s="560" t="s">
        <v>86</v>
      </c>
      <c r="Z148" s="600" t="s">
        <v>86</v>
      </c>
      <c r="AA148" s="173"/>
      <c r="AB148" s="412" t="str">
        <f ca="1">"Requirement for "&amp;O148&amp;" based on "&amp;$O$144&amp;" answer of ""Not Null"""</f>
        <v>Requirement for $F$144 based on $B$144 answer of "Not Null"</v>
      </c>
      <c r="AC148" s="173"/>
      <c r="AD148" s="173"/>
      <c r="AE148" s="173"/>
      <c r="AF148" s="173"/>
      <c r="AG148" s="173"/>
      <c r="AH148" s="410"/>
      <c r="AI148" s="410"/>
      <c r="AJ148" s="410"/>
      <c r="AK148" s="410"/>
      <c r="AL148" s="410"/>
      <c r="AM148" s="173"/>
      <c r="AN148" s="173"/>
      <c r="AO148" s="173"/>
      <c r="AP148" s="173"/>
      <c r="AQ148" s="173"/>
      <c r="AR148" s="173"/>
      <c r="AS148" s="173"/>
      <c r="AT148" s="173"/>
      <c r="AU148" s="173"/>
      <c r="AV148" s="173"/>
      <c r="AW148" s="173"/>
      <c r="AX148" s="173"/>
      <c r="AY148" s="173"/>
      <c r="AZ148" s="173"/>
      <c r="BA148" s="173"/>
      <c r="BB148" s="173"/>
      <c r="BC148" s="173"/>
      <c r="BD148" s="398"/>
      <c r="BE148" s="173"/>
      <c r="BF148" s="173"/>
      <c r="BG148" s="173"/>
      <c r="BH148" s="173"/>
      <c r="BI148" s="173"/>
      <c r="BJ148" s="173"/>
      <c r="BK148" s="762"/>
    </row>
    <row r="149" spans="1:63" s="180" customFormat="1" ht="18" customHeight="1">
      <c r="A149" s="653"/>
      <c r="B149" s="289"/>
      <c r="C149" s="307"/>
      <c r="D149" s="290"/>
      <c r="E149" s="308"/>
      <c r="F149" s="307"/>
      <c r="G149" s="88"/>
      <c r="H149"/>
      <c r="I149"/>
      <c r="J149"/>
      <c r="K149"/>
      <c r="L149"/>
      <c r="M149" s="542" t="s">
        <v>654</v>
      </c>
      <c r="N149"/>
      <c r="O149" s="390" t="str">
        <f ca="1">CELL("address",B149)</f>
        <v>$B$149</v>
      </c>
      <c r="P149" s="390">
        <f t="shared" si="11"/>
        <v>5</v>
      </c>
      <c r="Q149" s="390" t="str">
        <f t="shared" ca="1" si="12"/>
        <v>5. Interconnect &amp; Transmission</v>
      </c>
      <c r="R149" s="378" t="s">
        <v>443</v>
      </c>
      <c r="S149" s="390" t="s">
        <v>950</v>
      </c>
      <c r="T149" s="379">
        <v>3</v>
      </c>
      <c r="U149" s="600" t="str">
        <f t="shared" ca="1" si="13"/>
        <v>5_$B$149_Study_type_3</v>
      </c>
      <c r="V149" s="379" t="s">
        <v>401</v>
      </c>
      <c r="W149" s="379"/>
      <c r="X149" s="381" t="str">
        <f>CONCATENATE(AH149,",",AI149,",",AJ149,",",AK149,",",AL149)</f>
        <v>Feasibility Study,System Impact Study (SIS),Facility Study (FS),Affected System Study,Consultant Study</v>
      </c>
      <c r="Y149" s="560" t="s">
        <v>86</v>
      </c>
      <c r="Z149" s="600" t="s">
        <v>86</v>
      </c>
      <c r="AA149" s="173"/>
      <c r="AB149" s="173"/>
      <c r="AC149" s="173"/>
      <c r="AD149" s="173"/>
      <c r="AE149" s="173"/>
      <c r="AF149" s="173"/>
      <c r="AG149" s="173"/>
      <c r="AH149" s="410" t="s">
        <v>245</v>
      </c>
      <c r="AI149" s="410" t="s">
        <v>185</v>
      </c>
      <c r="AJ149" s="410" t="s">
        <v>256</v>
      </c>
      <c r="AK149" s="410" t="s">
        <v>186</v>
      </c>
      <c r="AL149" s="410" t="s">
        <v>187</v>
      </c>
      <c r="AM149" s="173"/>
      <c r="AN149" s="173"/>
      <c r="AO149" s="173"/>
      <c r="AP149" s="173"/>
      <c r="AQ149" s="173"/>
      <c r="AR149" s="173"/>
      <c r="AS149" s="173"/>
      <c r="AT149" s="173"/>
      <c r="AU149" s="173"/>
      <c r="AV149" s="173"/>
      <c r="AW149" s="173"/>
      <c r="AX149" s="173"/>
      <c r="AY149" s="173"/>
      <c r="AZ149" s="173"/>
      <c r="BA149" s="173"/>
      <c r="BB149" s="173"/>
      <c r="BC149" s="173"/>
      <c r="BD149" s="398"/>
      <c r="BE149" s="173"/>
      <c r="BF149" s="173"/>
      <c r="BG149" s="173"/>
      <c r="BH149" s="173"/>
      <c r="BI149" s="173"/>
      <c r="BJ149" s="173"/>
      <c r="BK149" s="762"/>
    </row>
    <row r="150" spans="1:63" s="180" customFormat="1" ht="5.25" customHeight="1">
      <c r="A150" s="653"/>
      <c r="B150" s="291"/>
      <c r="C150" s="208"/>
      <c r="D150" s="208"/>
      <c r="E150" s="208"/>
      <c r="F150" s="208"/>
      <c r="G150" s="88"/>
      <c r="H150"/>
      <c r="I150"/>
      <c r="J150"/>
      <c r="K150"/>
      <c r="L150" t="s">
        <v>653</v>
      </c>
      <c r="M150"/>
      <c r="N150"/>
      <c r="O150" s="390" t="str">
        <f ca="1">CELL("address",C149)</f>
        <v>$C$149</v>
      </c>
      <c r="P150" s="390">
        <f t="shared" si="11"/>
        <v>5</v>
      </c>
      <c r="Q150" s="390" t="str">
        <f t="shared" ca="1" si="12"/>
        <v>5. Interconnect &amp; Transmission</v>
      </c>
      <c r="R150" s="378" t="s">
        <v>443</v>
      </c>
      <c r="S150" s="378" t="s">
        <v>951</v>
      </c>
      <c r="T150" s="379">
        <v>3</v>
      </c>
      <c r="U150" s="600" t="str">
        <f t="shared" ca="1" si="13"/>
        <v>5_$C$149_Study_number_3</v>
      </c>
      <c r="V150" s="560" t="s">
        <v>407</v>
      </c>
      <c r="W150" s="560"/>
      <c r="X150" s="560" t="str">
        <f>"0.00"</f>
        <v>0.00</v>
      </c>
      <c r="Y150" s="560" t="s">
        <v>86</v>
      </c>
      <c r="Z150" s="600" t="s">
        <v>86</v>
      </c>
      <c r="AA150" s="173"/>
      <c r="AB150" s="412" t="str">
        <f ca="1">"Requirement for "&amp;O150&amp;" based on "&amp;$O$149&amp;" answer of ""Not Null"""</f>
        <v>Requirement for $C$149 based on $B$149 answer of "Not Null"</v>
      </c>
      <c r="AC150" s="173"/>
      <c r="AD150" s="173"/>
      <c r="AE150" s="173"/>
      <c r="AF150" s="173"/>
      <c r="AG150" s="173"/>
      <c r="AH150" s="410"/>
      <c r="AI150" s="410"/>
      <c r="AJ150" s="410"/>
      <c r="AK150" s="410"/>
      <c r="AL150" s="410"/>
      <c r="AM150" s="173"/>
      <c r="AN150" s="173"/>
      <c r="AO150" s="173"/>
      <c r="AP150" s="173"/>
      <c r="AQ150" s="173"/>
      <c r="AR150" s="173"/>
      <c r="AS150" s="173"/>
      <c r="AT150" s="173"/>
      <c r="AU150" s="173"/>
      <c r="AV150" s="173"/>
      <c r="AW150" s="173"/>
      <c r="AX150" s="173"/>
      <c r="AY150" s="173"/>
      <c r="AZ150" s="173"/>
      <c r="BA150" s="173"/>
      <c r="BB150" s="173"/>
      <c r="BC150" s="173"/>
      <c r="BD150" s="398"/>
      <c r="BE150" s="173"/>
      <c r="BF150" s="173"/>
      <c r="BG150" s="173"/>
      <c r="BH150" s="173"/>
      <c r="BI150" s="173"/>
      <c r="BJ150" s="173"/>
      <c r="BK150" s="762"/>
    </row>
    <row r="151" spans="1:63" s="180" customFormat="1" ht="7.7" hidden="1" customHeight="1">
      <c r="A151" s="653"/>
      <c r="B151" s="291"/>
      <c r="C151" s="208"/>
      <c r="D151" s="208"/>
      <c r="E151" s="208"/>
      <c r="F151" s="208"/>
      <c r="G151" s="88"/>
      <c r="H151"/>
      <c r="I151"/>
      <c r="J151"/>
      <c r="K151" t="s">
        <v>1087</v>
      </c>
      <c r="L151"/>
      <c r="M151"/>
      <c r="N151"/>
      <c r="O151" s="390" t="str">
        <f ca="1">CELL("address",D149)</f>
        <v>$D$149</v>
      </c>
      <c r="P151" s="390">
        <f t="shared" si="11"/>
        <v>5</v>
      </c>
      <c r="Q151" s="390" t="str">
        <f t="shared" ca="1" si="12"/>
        <v>5. Interconnect &amp; Transmission</v>
      </c>
      <c r="R151" s="378" t="s">
        <v>443</v>
      </c>
      <c r="S151" s="378" t="s">
        <v>23</v>
      </c>
      <c r="T151" s="379">
        <v>3</v>
      </c>
      <c r="U151" s="600" t="str">
        <f t="shared" ca="1" si="13"/>
        <v>5_$D$149_Status_3</v>
      </c>
      <c r="V151" s="379" t="s">
        <v>401</v>
      </c>
      <c r="W151" s="379"/>
      <c r="X151" s="381" t="str">
        <f>CONCATENATE(AH151,",",AI151)</f>
        <v>In Progress,Completed</v>
      </c>
      <c r="Y151" s="560" t="s">
        <v>86</v>
      </c>
      <c r="Z151" s="600" t="s">
        <v>86</v>
      </c>
      <c r="AA151" s="173"/>
      <c r="AB151" s="412" t="str">
        <f t="shared" ref="AB151:AB153" ca="1" si="15">"Requirement for "&amp;O151&amp;" based on "&amp;$O$149&amp;" answer of ""Not Null"""</f>
        <v>Requirement for $D$149 based on $B$149 answer of "Not Null"</v>
      </c>
      <c r="AC151" s="173"/>
      <c r="AD151" s="173"/>
      <c r="AE151" s="173"/>
      <c r="AF151" s="173"/>
      <c r="AG151" s="173"/>
      <c r="AH151" s="571" t="s">
        <v>190</v>
      </c>
      <c r="AI151" s="410" t="s">
        <v>191</v>
      </c>
      <c r="AJ151" s="410"/>
      <c r="AK151" s="410"/>
      <c r="AL151" s="410"/>
      <c r="AM151" s="173"/>
      <c r="AN151" s="173"/>
      <c r="AO151" s="173"/>
      <c r="AP151" s="173"/>
      <c r="AQ151" s="173"/>
      <c r="AR151" s="173"/>
      <c r="AS151" s="173"/>
      <c r="AT151" s="173"/>
      <c r="AU151" s="173"/>
      <c r="AV151" s="173"/>
      <c r="AW151" s="173"/>
      <c r="AX151" s="173"/>
      <c r="AY151" s="173"/>
      <c r="AZ151" s="173"/>
      <c r="BA151" s="173"/>
      <c r="BB151" s="173"/>
      <c r="BC151" s="173"/>
      <c r="BD151" s="398"/>
      <c r="BE151" s="173"/>
      <c r="BF151" s="173"/>
      <c r="BG151" s="173"/>
      <c r="BH151" s="173"/>
      <c r="BI151" s="173"/>
      <c r="BJ151" s="173"/>
      <c r="BK151" s="762"/>
    </row>
    <row r="152" spans="1:63" s="180" customFormat="1" ht="7.7" hidden="1" customHeight="1">
      <c r="A152" s="653"/>
      <c r="B152" s="291"/>
      <c r="C152" s="208"/>
      <c r="D152" s="208"/>
      <c r="E152" s="208"/>
      <c r="F152" s="208"/>
      <c r="G152" s="88"/>
      <c r="H152"/>
      <c r="I152"/>
      <c r="J152"/>
      <c r="K152" t="s">
        <v>1087</v>
      </c>
      <c r="L152"/>
      <c r="M152"/>
      <c r="N152"/>
      <c r="O152" s="390" t="str">
        <f ca="1">CELL("address",E149)</f>
        <v>$E$149</v>
      </c>
      <c r="P152" s="390">
        <f t="shared" si="11"/>
        <v>5</v>
      </c>
      <c r="Q152" s="390" t="str">
        <f t="shared" ca="1" si="12"/>
        <v>5. Interconnect &amp; Transmission</v>
      </c>
      <c r="R152" s="378" t="s">
        <v>443</v>
      </c>
      <c r="S152" s="378" t="s">
        <v>952</v>
      </c>
      <c r="T152" s="379">
        <v>3</v>
      </c>
      <c r="U152" s="600" t="str">
        <f t="shared" ca="1" si="13"/>
        <v>5_$E$149_Received / Completion date_3</v>
      </c>
      <c r="V152" s="560" t="s">
        <v>408</v>
      </c>
      <c r="W152" s="560"/>
      <c r="X152" s="560"/>
      <c r="Y152" s="560" t="s">
        <v>86</v>
      </c>
      <c r="Z152" s="600" t="s">
        <v>86</v>
      </c>
      <c r="AA152" s="173"/>
      <c r="AB152" s="412" t="str">
        <f t="shared" ca="1" si="15"/>
        <v>Requirement for $E$149 based on $B$149 answer of "Not Null"</v>
      </c>
      <c r="AC152" s="173"/>
      <c r="AD152" s="173"/>
      <c r="AE152" s="173"/>
      <c r="AF152" s="173"/>
      <c r="AG152" s="173"/>
      <c r="AH152" s="410"/>
      <c r="AI152" s="410"/>
      <c r="AJ152" s="410"/>
      <c r="AK152" s="410"/>
      <c r="AL152" s="410"/>
      <c r="AM152" s="173"/>
      <c r="AN152" s="173"/>
      <c r="AO152" s="173"/>
      <c r="AP152" s="173"/>
      <c r="AQ152" s="173"/>
      <c r="AR152" s="173"/>
      <c r="AS152" s="173"/>
      <c r="AT152" s="173"/>
      <c r="AU152" s="173"/>
      <c r="AV152" s="173"/>
      <c r="AW152" s="173"/>
      <c r="AX152" s="173"/>
      <c r="AY152" s="173"/>
      <c r="AZ152" s="173"/>
      <c r="BA152" s="173"/>
      <c r="BB152" s="173"/>
      <c r="BC152" s="173"/>
      <c r="BD152" s="398"/>
      <c r="BE152" s="173"/>
      <c r="BF152" s="173"/>
      <c r="BG152" s="173"/>
      <c r="BH152" s="173"/>
      <c r="BI152" s="173"/>
      <c r="BJ152" s="173"/>
      <c r="BK152" s="762"/>
    </row>
    <row r="153" spans="1:63" s="180" customFormat="1" ht="7.7" hidden="1" customHeight="1">
      <c r="A153" s="653"/>
      <c r="B153" s="291"/>
      <c r="C153" s="208"/>
      <c r="D153" s="208"/>
      <c r="E153" s="208"/>
      <c r="F153" s="208"/>
      <c r="G153" s="88"/>
      <c r="H153"/>
      <c r="I153"/>
      <c r="J153"/>
      <c r="K153" t="s">
        <v>1087</v>
      </c>
      <c r="L153"/>
      <c r="M153"/>
      <c r="N153"/>
      <c r="O153" s="390" t="str">
        <f ca="1">CELL("address",F149)</f>
        <v>$F$149</v>
      </c>
      <c r="P153" s="390">
        <f t="shared" si="11"/>
        <v>5</v>
      </c>
      <c r="Q153" s="390" t="str">
        <f t="shared" ca="1" si="12"/>
        <v>5. Interconnect &amp; Transmission</v>
      </c>
      <c r="R153" s="378" t="s">
        <v>443</v>
      </c>
      <c r="S153" s="378" t="s">
        <v>189</v>
      </c>
      <c r="T153" s="379">
        <v>3</v>
      </c>
      <c r="U153" s="600" t="str">
        <f t="shared" ca="1" si="13"/>
        <v>5_$F$149_Study performed by_3</v>
      </c>
      <c r="V153" s="560" t="s">
        <v>392</v>
      </c>
      <c r="W153" s="560">
        <v>100</v>
      </c>
      <c r="X153" s="560"/>
      <c r="Y153" s="560" t="s">
        <v>86</v>
      </c>
      <c r="Z153" s="600" t="s">
        <v>86</v>
      </c>
      <c r="AA153" s="173"/>
      <c r="AB153" s="412" t="str">
        <f t="shared" ca="1" si="15"/>
        <v>Requirement for $F$149 based on $B$149 answer of "Not Null"</v>
      </c>
      <c r="AC153" s="173"/>
      <c r="AD153" s="173"/>
      <c r="AE153" s="173"/>
      <c r="AF153" s="173"/>
      <c r="AG153" s="173"/>
      <c r="AH153" s="410"/>
      <c r="AI153" s="410"/>
      <c r="AJ153" s="410"/>
      <c r="AK153" s="410"/>
      <c r="AL153" s="410"/>
      <c r="AM153" s="173"/>
      <c r="AN153" s="173"/>
      <c r="AO153" s="173"/>
      <c r="AP153" s="173"/>
      <c r="AQ153" s="173"/>
      <c r="AR153" s="173"/>
      <c r="AS153" s="173"/>
      <c r="AT153" s="173"/>
      <c r="AU153" s="173"/>
      <c r="AV153" s="173"/>
      <c r="AW153" s="173"/>
      <c r="AX153" s="173"/>
      <c r="AY153" s="173"/>
      <c r="AZ153" s="173"/>
      <c r="BA153" s="173"/>
      <c r="BB153" s="173"/>
      <c r="BC153" s="173"/>
      <c r="BD153" s="398"/>
      <c r="BE153" s="173"/>
      <c r="BF153" s="173"/>
      <c r="BG153" s="173"/>
      <c r="BH153" s="173"/>
      <c r="BI153" s="173"/>
      <c r="BJ153" s="173"/>
      <c r="BK153" s="762"/>
    </row>
    <row r="154" spans="1:63" s="180" customFormat="1" ht="18" customHeight="1">
      <c r="A154" s="653"/>
      <c r="B154" s="289"/>
      <c r="C154" s="307"/>
      <c r="D154" s="290"/>
      <c r="E154" s="308"/>
      <c r="F154" s="307"/>
      <c r="G154" s="88"/>
      <c r="H154"/>
      <c r="I154"/>
      <c r="J154"/>
      <c r="K154"/>
      <c r="L154"/>
      <c r="M154" s="542" t="s">
        <v>654</v>
      </c>
      <c r="N154"/>
      <c r="O154" s="390" t="str">
        <f ca="1">CELL("address",B154)</f>
        <v>$B$154</v>
      </c>
      <c r="P154" s="390">
        <f t="shared" si="11"/>
        <v>5</v>
      </c>
      <c r="Q154" s="390" t="str">
        <f t="shared" ca="1" si="12"/>
        <v>5. Interconnect &amp; Transmission</v>
      </c>
      <c r="R154" s="378" t="s">
        <v>443</v>
      </c>
      <c r="S154" s="390" t="s">
        <v>950</v>
      </c>
      <c r="T154" s="379">
        <v>4</v>
      </c>
      <c r="U154" s="600" t="str">
        <f t="shared" ca="1" si="13"/>
        <v>5_$B$154_Study_type_4</v>
      </c>
      <c r="V154" s="379" t="s">
        <v>401</v>
      </c>
      <c r="W154" s="379"/>
      <c r="X154" s="381" t="str">
        <f>CONCATENATE(AH154,",",AI154,",",AJ154,",",AK154,",",AL154)</f>
        <v>Feasibility Study,System Impact Study (SIS),Facility Study (FS),Affected System Study,Consultant Study</v>
      </c>
      <c r="Y154" s="560" t="s">
        <v>86</v>
      </c>
      <c r="Z154" s="600" t="s">
        <v>86</v>
      </c>
      <c r="AA154" s="173"/>
      <c r="AB154" s="173"/>
      <c r="AC154" s="173"/>
      <c r="AD154" s="173"/>
      <c r="AE154" s="173"/>
      <c r="AF154" s="173"/>
      <c r="AG154" s="173"/>
      <c r="AH154" s="410" t="s">
        <v>245</v>
      </c>
      <c r="AI154" s="410" t="s">
        <v>185</v>
      </c>
      <c r="AJ154" s="410" t="s">
        <v>256</v>
      </c>
      <c r="AK154" s="410" t="s">
        <v>186</v>
      </c>
      <c r="AL154" s="410" t="s">
        <v>187</v>
      </c>
      <c r="AM154" s="173"/>
      <c r="AN154" s="173"/>
      <c r="AO154" s="173"/>
      <c r="AP154" s="173"/>
      <c r="AQ154" s="173"/>
      <c r="AR154" s="173"/>
      <c r="AS154" s="173"/>
      <c r="AT154" s="173"/>
      <c r="AU154" s="173"/>
      <c r="AV154" s="173"/>
      <c r="AW154" s="173"/>
      <c r="AX154" s="173"/>
      <c r="AY154" s="173"/>
      <c r="AZ154" s="173"/>
      <c r="BA154" s="173"/>
      <c r="BB154" s="173"/>
      <c r="BC154" s="173"/>
      <c r="BD154" s="398"/>
      <c r="BE154" s="173"/>
      <c r="BF154" s="173"/>
      <c r="BG154" s="173"/>
      <c r="BH154" s="173"/>
      <c r="BI154" s="173"/>
      <c r="BJ154" s="173"/>
      <c r="BK154" s="762"/>
    </row>
    <row r="155" spans="1:63" s="180" customFormat="1" ht="5.25" customHeight="1">
      <c r="A155" s="653"/>
      <c r="B155" s="291"/>
      <c r="C155" s="208"/>
      <c r="D155" s="208"/>
      <c r="E155" s="208"/>
      <c r="F155" s="208"/>
      <c r="G155" s="88"/>
      <c r="H155"/>
      <c r="I155"/>
      <c r="J155"/>
      <c r="K155"/>
      <c r="L155" t="s">
        <v>653</v>
      </c>
      <c r="M155"/>
      <c r="N155"/>
      <c r="O155" s="390" t="str">
        <f ca="1">CELL("address",C154)</f>
        <v>$C$154</v>
      </c>
      <c r="P155" s="390">
        <f t="shared" si="11"/>
        <v>5</v>
      </c>
      <c r="Q155" s="390" t="str">
        <f t="shared" ca="1" si="12"/>
        <v>5. Interconnect &amp; Transmission</v>
      </c>
      <c r="R155" s="378" t="s">
        <v>443</v>
      </c>
      <c r="S155" s="378" t="s">
        <v>951</v>
      </c>
      <c r="T155" s="379">
        <v>4</v>
      </c>
      <c r="U155" s="600" t="str">
        <f t="shared" ca="1" si="13"/>
        <v>5_$C$154_Study_number_4</v>
      </c>
      <c r="V155" s="560" t="s">
        <v>407</v>
      </c>
      <c r="W155" s="560"/>
      <c r="X155" s="560" t="str">
        <f>"0.00"</f>
        <v>0.00</v>
      </c>
      <c r="Y155" s="560" t="s">
        <v>86</v>
      </c>
      <c r="Z155" s="600" t="s">
        <v>86</v>
      </c>
      <c r="AA155" s="173"/>
      <c r="AB155" s="412" t="str">
        <f ca="1">"Requirement for "&amp;O155&amp;" based on "&amp;$O$154&amp;" answer of ""Not Null"""</f>
        <v>Requirement for $C$154 based on $B$154 answer of "Not Null"</v>
      </c>
      <c r="AC155" s="173"/>
      <c r="AD155" s="173"/>
      <c r="AE155" s="173"/>
      <c r="AF155" s="173"/>
      <c r="AG155" s="173"/>
      <c r="AH155" s="410"/>
      <c r="AI155" s="410"/>
      <c r="AJ155" s="410"/>
      <c r="AK155" s="410"/>
      <c r="AL155" s="410"/>
      <c r="AM155" s="173"/>
      <c r="AN155" s="173"/>
      <c r="AO155" s="173"/>
      <c r="AP155" s="173"/>
      <c r="AQ155" s="173"/>
      <c r="AR155" s="173"/>
      <c r="AS155" s="173"/>
      <c r="AT155" s="173"/>
      <c r="AU155" s="173"/>
      <c r="AV155" s="173"/>
      <c r="AW155" s="173"/>
      <c r="AX155" s="173"/>
      <c r="AY155" s="173"/>
      <c r="AZ155" s="173"/>
      <c r="BA155" s="173"/>
      <c r="BB155" s="173"/>
      <c r="BC155" s="173"/>
      <c r="BD155" s="398"/>
      <c r="BE155" s="173"/>
      <c r="BF155" s="173"/>
      <c r="BG155" s="173"/>
      <c r="BH155" s="173"/>
      <c r="BI155" s="173"/>
      <c r="BJ155" s="173"/>
      <c r="BK155" s="762"/>
    </row>
    <row r="156" spans="1:63" s="180" customFormat="1" ht="7.7" hidden="1" customHeight="1">
      <c r="A156" s="653"/>
      <c r="B156" s="291"/>
      <c r="C156" s="208"/>
      <c r="D156" s="208"/>
      <c r="E156" s="208"/>
      <c r="F156" s="208"/>
      <c r="G156" s="88"/>
      <c r="H156"/>
      <c r="I156"/>
      <c r="J156"/>
      <c r="K156" t="s">
        <v>1087</v>
      </c>
      <c r="L156"/>
      <c r="M156"/>
      <c r="N156"/>
      <c r="O156" s="390" t="str">
        <f ca="1">CELL("address",D154)</f>
        <v>$D$154</v>
      </c>
      <c r="P156" s="390">
        <f t="shared" si="11"/>
        <v>5</v>
      </c>
      <c r="Q156" s="390" t="str">
        <f t="shared" ca="1" si="12"/>
        <v>5. Interconnect &amp; Transmission</v>
      </c>
      <c r="R156" s="378" t="s">
        <v>443</v>
      </c>
      <c r="S156" s="378" t="s">
        <v>23</v>
      </c>
      <c r="T156" s="379">
        <v>4</v>
      </c>
      <c r="U156" s="600" t="str">
        <f t="shared" ca="1" si="13"/>
        <v>5_$D$154_Status_4</v>
      </c>
      <c r="V156" s="379" t="s">
        <v>401</v>
      </c>
      <c r="W156" s="379"/>
      <c r="X156" s="381" t="str">
        <f>CONCATENATE(AH156,",",AI156)</f>
        <v>In Progress,Completed</v>
      </c>
      <c r="Y156" s="560" t="s">
        <v>86</v>
      </c>
      <c r="Z156" s="600" t="s">
        <v>86</v>
      </c>
      <c r="AA156" s="173"/>
      <c r="AB156" s="412" t="str">
        <f t="shared" ref="AB156:AB158" ca="1" si="16">"Requirement for "&amp;O156&amp;" based on "&amp;$O$154&amp;" answer of ""Not Null"""</f>
        <v>Requirement for $D$154 based on $B$154 answer of "Not Null"</v>
      </c>
      <c r="AC156" s="173"/>
      <c r="AD156" s="173"/>
      <c r="AE156" s="173"/>
      <c r="AF156" s="173"/>
      <c r="AG156" s="173"/>
      <c r="AH156" s="571" t="s">
        <v>190</v>
      </c>
      <c r="AI156" s="410" t="s">
        <v>191</v>
      </c>
      <c r="AJ156" s="410"/>
      <c r="AK156" s="410"/>
      <c r="AL156" s="410"/>
      <c r="AM156" s="173"/>
      <c r="AN156" s="173"/>
      <c r="AO156" s="173"/>
      <c r="AP156" s="173"/>
      <c r="AQ156" s="173"/>
      <c r="AR156" s="173"/>
      <c r="AS156" s="173"/>
      <c r="AT156" s="173"/>
      <c r="AU156" s="173"/>
      <c r="AV156" s="173"/>
      <c r="AW156" s="173"/>
      <c r="AX156" s="173"/>
      <c r="AY156" s="173"/>
      <c r="AZ156" s="173"/>
      <c r="BA156" s="173"/>
      <c r="BB156" s="173"/>
      <c r="BC156" s="173"/>
      <c r="BD156" s="398"/>
      <c r="BE156" s="173"/>
      <c r="BF156" s="173"/>
      <c r="BG156" s="173"/>
      <c r="BH156" s="173"/>
      <c r="BI156" s="173"/>
      <c r="BJ156" s="173"/>
      <c r="BK156" s="762"/>
    </row>
    <row r="157" spans="1:63" s="180" customFormat="1" ht="7.7" hidden="1" customHeight="1">
      <c r="A157" s="653"/>
      <c r="B157" s="291"/>
      <c r="C157" s="208"/>
      <c r="D157" s="208"/>
      <c r="E157" s="208"/>
      <c r="F157" s="208"/>
      <c r="G157" s="88"/>
      <c r="H157"/>
      <c r="I157"/>
      <c r="J157"/>
      <c r="K157" t="s">
        <v>1087</v>
      </c>
      <c r="L157"/>
      <c r="M157"/>
      <c r="N157"/>
      <c r="O157" s="390" t="str">
        <f ca="1">CELL("address",E154)</f>
        <v>$E$154</v>
      </c>
      <c r="P157" s="390">
        <f t="shared" si="11"/>
        <v>5</v>
      </c>
      <c r="Q157" s="390" t="str">
        <f t="shared" ca="1" si="12"/>
        <v>5. Interconnect &amp; Transmission</v>
      </c>
      <c r="R157" s="378" t="s">
        <v>443</v>
      </c>
      <c r="S157" s="378" t="s">
        <v>952</v>
      </c>
      <c r="T157" s="379">
        <v>4</v>
      </c>
      <c r="U157" s="600" t="str">
        <f t="shared" ca="1" si="13"/>
        <v>5_$E$154_Received / Completion date_4</v>
      </c>
      <c r="V157" s="560" t="s">
        <v>408</v>
      </c>
      <c r="W157" s="560"/>
      <c r="X157" s="560"/>
      <c r="Y157" s="560" t="s">
        <v>86</v>
      </c>
      <c r="Z157" s="600" t="s">
        <v>86</v>
      </c>
      <c r="AA157" s="173"/>
      <c r="AB157" s="412" t="str">
        <f t="shared" ca="1" si="16"/>
        <v>Requirement for $E$154 based on $B$154 answer of "Not Null"</v>
      </c>
      <c r="AC157" s="173"/>
      <c r="AD157" s="173"/>
      <c r="AE157" s="173"/>
      <c r="AF157" s="173"/>
      <c r="AG157" s="173"/>
      <c r="AH157" s="410"/>
      <c r="AI157" s="410"/>
      <c r="AJ157" s="410"/>
      <c r="AK157" s="410"/>
      <c r="AL157" s="410"/>
      <c r="AM157" s="173"/>
      <c r="AN157" s="173"/>
      <c r="AO157" s="173"/>
      <c r="AP157" s="173"/>
      <c r="AQ157" s="173"/>
      <c r="AR157" s="173"/>
      <c r="AS157" s="173"/>
      <c r="AT157" s="173"/>
      <c r="AU157" s="173"/>
      <c r="AV157" s="173"/>
      <c r="AW157" s="173"/>
      <c r="AX157" s="173"/>
      <c r="AY157" s="173"/>
      <c r="AZ157" s="173"/>
      <c r="BA157" s="173"/>
      <c r="BB157" s="173"/>
      <c r="BC157" s="173"/>
      <c r="BD157" s="398"/>
      <c r="BE157" s="173"/>
      <c r="BF157" s="173"/>
      <c r="BG157" s="173"/>
      <c r="BH157" s="173"/>
      <c r="BI157" s="173"/>
      <c r="BJ157" s="173"/>
      <c r="BK157" s="762"/>
    </row>
    <row r="158" spans="1:63" s="180" customFormat="1" ht="7.7" hidden="1" customHeight="1">
      <c r="A158" s="653"/>
      <c r="B158" s="291"/>
      <c r="C158" s="208"/>
      <c r="D158" s="208"/>
      <c r="E158" s="208"/>
      <c r="F158" s="208"/>
      <c r="G158" s="88"/>
      <c r="H158"/>
      <c r="I158"/>
      <c r="J158"/>
      <c r="K158" t="s">
        <v>1087</v>
      </c>
      <c r="L158"/>
      <c r="M158"/>
      <c r="N158"/>
      <c r="O158" s="390" t="str">
        <f ca="1">CELL("address",F154)</f>
        <v>$F$154</v>
      </c>
      <c r="P158" s="390">
        <f t="shared" si="11"/>
        <v>5</v>
      </c>
      <c r="Q158" s="390" t="str">
        <f t="shared" ca="1" si="12"/>
        <v>5. Interconnect &amp; Transmission</v>
      </c>
      <c r="R158" s="378" t="s">
        <v>443</v>
      </c>
      <c r="S158" s="378" t="s">
        <v>189</v>
      </c>
      <c r="T158" s="379">
        <v>4</v>
      </c>
      <c r="U158" s="600" t="str">
        <f t="shared" ca="1" si="13"/>
        <v>5_$F$154_Study performed by_4</v>
      </c>
      <c r="V158" s="560" t="s">
        <v>392</v>
      </c>
      <c r="W158" s="560">
        <v>100</v>
      </c>
      <c r="X158" s="560"/>
      <c r="Y158" s="560" t="s">
        <v>86</v>
      </c>
      <c r="Z158" s="600" t="s">
        <v>86</v>
      </c>
      <c r="AA158" s="173"/>
      <c r="AB158" s="412" t="str">
        <f t="shared" ca="1" si="16"/>
        <v>Requirement for $F$154 based on $B$154 answer of "Not Null"</v>
      </c>
      <c r="AC158" s="173"/>
      <c r="AD158" s="173"/>
      <c r="AE158" s="173"/>
      <c r="AF158" s="173"/>
      <c r="AG158" s="173"/>
      <c r="AH158" s="410"/>
      <c r="AI158" s="410"/>
      <c r="AJ158" s="410"/>
      <c r="AK158" s="410"/>
      <c r="AL158" s="410"/>
      <c r="AM158" s="173"/>
      <c r="AN158" s="173"/>
      <c r="AO158" s="173"/>
      <c r="AP158" s="173"/>
      <c r="AQ158" s="173"/>
      <c r="AR158" s="173"/>
      <c r="AS158" s="173"/>
      <c r="AT158" s="173"/>
      <c r="AU158" s="173"/>
      <c r="AV158" s="173"/>
      <c r="AW158" s="173"/>
      <c r="AX158" s="173"/>
      <c r="AY158" s="173"/>
      <c r="AZ158" s="173"/>
      <c r="BA158" s="173"/>
      <c r="BB158" s="173"/>
      <c r="BC158" s="173"/>
      <c r="BD158" s="398"/>
      <c r="BE158" s="173"/>
      <c r="BF158" s="173"/>
      <c r="BG158" s="173"/>
      <c r="BH158" s="173"/>
      <c r="BI158" s="173"/>
      <c r="BJ158" s="173"/>
      <c r="BK158" s="762"/>
    </row>
    <row r="159" spans="1:63" s="180" customFormat="1" ht="27" customHeight="1">
      <c r="A159" s="1025" t="s">
        <v>1415</v>
      </c>
      <c r="B159" s="1026"/>
      <c r="C159" s="1026"/>
      <c r="D159" s="1026"/>
      <c r="E159" s="1026"/>
      <c r="F159" s="1026"/>
      <c r="G159" s="88"/>
      <c r="H159"/>
      <c r="I159"/>
      <c r="J159"/>
      <c r="K159"/>
      <c r="L159"/>
      <c r="M159" t="s">
        <v>654</v>
      </c>
      <c r="N159"/>
      <c r="O159" s="378"/>
      <c r="P159" s="378"/>
      <c r="Q159" s="378"/>
      <c r="R159" s="378"/>
      <c r="S159" s="378"/>
      <c r="T159" s="378"/>
      <c r="U159" s="379"/>
      <c r="V159" s="379"/>
      <c r="W159" s="379"/>
      <c r="X159" s="379"/>
      <c r="Y159" s="560"/>
      <c r="Z159" s="173"/>
      <c r="AA159" s="173"/>
      <c r="AB159" s="173"/>
      <c r="AC159" s="173"/>
      <c r="AD159" s="173"/>
      <c r="AE159" s="173"/>
      <c r="AF159"/>
      <c r="AG159" s="173"/>
      <c r="AH159" s="410"/>
      <c r="AI159" s="410"/>
      <c r="AJ159" s="410"/>
      <c r="AK159" s="410"/>
      <c r="AL159" s="410"/>
      <c r="AM159" s="173"/>
      <c r="AN159" s="173"/>
      <c r="AO159" s="173"/>
      <c r="AP159" s="173"/>
      <c r="AQ159" s="173"/>
      <c r="AR159" s="173"/>
      <c r="AS159" s="173"/>
      <c r="AT159" s="173"/>
      <c r="AU159" s="173"/>
      <c r="AV159" s="173"/>
      <c r="AW159" s="173"/>
      <c r="AX159" s="173"/>
      <c r="AY159" s="173"/>
      <c r="AZ159" s="173"/>
      <c r="BA159" s="173"/>
      <c r="BB159" s="173"/>
      <c r="BC159" s="173"/>
      <c r="BD159" s="398"/>
      <c r="BE159" s="173"/>
      <c r="BF159" s="173"/>
      <c r="BG159" s="173"/>
      <c r="BH159" s="173"/>
      <c r="BI159" s="173"/>
      <c r="BJ159" s="173"/>
      <c r="BK159" s="762"/>
    </row>
    <row r="160" spans="1:63" s="180" customFormat="1" ht="5.25" customHeight="1">
      <c r="A160" s="653"/>
      <c r="B160" s="72"/>
      <c r="C160" s="72"/>
      <c r="D160" s="72"/>
      <c r="E160" s="72"/>
      <c r="F160" s="654"/>
      <c r="G160" s="88"/>
      <c r="H160"/>
      <c r="I160"/>
      <c r="J160"/>
      <c r="K160"/>
      <c r="L160" t="s">
        <v>653</v>
      </c>
      <c r="M160"/>
      <c r="N160"/>
      <c r="O160" s="378"/>
      <c r="P160" s="378"/>
      <c r="Q160" s="378"/>
      <c r="R160" s="378"/>
      <c r="S160" s="378"/>
      <c r="T160" s="378"/>
      <c r="U160" s="379"/>
      <c r="V160" s="379"/>
      <c r="W160" s="379"/>
      <c r="X160" s="379"/>
      <c r="Y160" s="377"/>
      <c r="Z160" s="173"/>
      <c r="AA160" s="173"/>
      <c r="AB160" s="173"/>
      <c r="AC160" s="173"/>
      <c r="AD160" s="173"/>
      <c r="AE160" s="173"/>
      <c r="AF160"/>
      <c r="AG160" s="173"/>
      <c r="AH160" s="410"/>
      <c r="AI160" s="410"/>
      <c r="AJ160" s="410"/>
      <c r="AK160" s="410"/>
      <c r="AL160" s="410"/>
      <c r="AM160" s="173"/>
      <c r="AN160" s="173"/>
      <c r="AO160" s="173"/>
      <c r="AP160" s="173"/>
      <c r="AQ160" s="173"/>
      <c r="AR160" s="173"/>
      <c r="AS160" s="173"/>
      <c r="AT160" s="173"/>
      <c r="AU160" s="173"/>
      <c r="AV160" s="173"/>
      <c r="AW160" s="173"/>
      <c r="AX160" s="173"/>
      <c r="AY160" s="173"/>
      <c r="AZ160" s="173"/>
      <c r="BA160" s="173"/>
      <c r="BB160" s="173"/>
      <c r="BC160" s="173"/>
      <c r="BD160" s="398"/>
      <c r="BE160" s="173"/>
      <c r="BF160" s="173"/>
      <c r="BG160" s="173"/>
      <c r="BH160" s="173"/>
      <c r="BI160" s="173"/>
      <c r="BJ160" s="173"/>
      <c r="BK160" s="762"/>
    </row>
    <row r="161" spans="1:63" s="173" customFormat="1" ht="125.25" customHeight="1">
      <c r="A161" s="1117"/>
      <c r="B161" s="1118"/>
      <c r="C161" s="1118"/>
      <c r="D161" s="1118"/>
      <c r="E161" s="1118"/>
      <c r="F161" s="1119"/>
      <c r="G161" s="88"/>
      <c r="H161"/>
      <c r="I161"/>
      <c r="J161"/>
      <c r="K161"/>
      <c r="L161"/>
      <c r="M161" t="s">
        <v>654</v>
      </c>
      <c r="N161"/>
      <c r="O161" s="390" t="str">
        <f ca="1">CELL("address",A161)</f>
        <v>$A$161</v>
      </c>
      <c r="P161" s="390">
        <f>$P$5</f>
        <v>5</v>
      </c>
      <c r="Q161" s="390" t="str">
        <f ca="1">MID(CELL("filename",P161),FIND("]",CELL("filename",P161))+1,256)</f>
        <v>5. Interconnect &amp; Transmission</v>
      </c>
      <c r="R161" s="378" t="s">
        <v>443</v>
      </c>
      <c r="S161" s="378" t="s">
        <v>1619</v>
      </c>
      <c r="T161" s="378"/>
      <c r="U161" s="379" t="str">
        <f ca="1">P161&amp;"_"&amp;O161&amp;"_"&amp;S161</f>
        <v>5_$A$161_Alternate Solutions to firm delivery to PSE system</v>
      </c>
      <c r="V161" s="379" t="s">
        <v>392</v>
      </c>
      <c r="W161" s="379">
        <v>2000</v>
      </c>
      <c r="X161" s="379"/>
      <c r="Y161" s="600" t="s">
        <v>86</v>
      </c>
      <c r="Z161" s="600" t="s">
        <v>86</v>
      </c>
      <c r="AF161"/>
      <c r="AH161" s="410"/>
      <c r="AI161" s="410"/>
      <c r="AJ161" s="410"/>
      <c r="AK161" s="410"/>
      <c r="AL161" s="410"/>
      <c r="BD161" s="398"/>
      <c r="BK161" s="762"/>
    </row>
    <row r="162" spans="1:63" s="180" customFormat="1" ht="5.25" customHeight="1" thickBot="1">
      <c r="A162" s="653"/>
      <c r="B162" s="72"/>
      <c r="C162" s="72"/>
      <c r="D162" s="72"/>
      <c r="E162" s="72"/>
      <c r="F162" s="654"/>
      <c r="G162" s="88"/>
      <c r="H162"/>
      <c r="I162"/>
      <c r="J162"/>
      <c r="K162"/>
      <c r="L162" t="s">
        <v>653</v>
      </c>
      <c r="M162"/>
      <c r="N162"/>
      <c r="O162" s="378"/>
      <c r="P162" s="378"/>
      <c r="Q162" s="378"/>
      <c r="R162" s="378"/>
      <c r="S162" s="378"/>
      <c r="T162" s="378"/>
      <c r="U162" s="379"/>
      <c r="V162" s="379"/>
      <c r="W162" s="379"/>
      <c r="X162" s="379"/>
      <c r="Y162" s="377"/>
      <c r="Z162" s="173"/>
      <c r="AA162" s="173"/>
      <c r="AB162" s="173"/>
      <c r="AC162" s="173"/>
      <c r="AD162" s="173"/>
      <c r="AE162" s="173"/>
      <c r="AF162" s="173"/>
      <c r="AG162" s="173"/>
      <c r="AH162" s="410"/>
      <c r="AI162" s="410"/>
      <c r="AJ162" s="410"/>
      <c r="AK162" s="410"/>
      <c r="AL162" s="410"/>
      <c r="AM162" s="173"/>
      <c r="AN162" s="173"/>
      <c r="AO162" s="173"/>
      <c r="AP162" s="173"/>
      <c r="AQ162" s="173"/>
      <c r="AR162" s="173"/>
      <c r="AS162" s="173"/>
      <c r="AT162" s="173"/>
      <c r="AU162" s="173"/>
      <c r="AV162" s="173"/>
      <c r="AW162" s="173"/>
      <c r="AX162" s="173"/>
      <c r="AY162" s="173"/>
      <c r="AZ162" s="173"/>
      <c r="BA162" s="173"/>
      <c r="BB162" s="173"/>
      <c r="BC162" s="173"/>
      <c r="BD162" s="398"/>
      <c r="BE162" s="173"/>
      <c r="BF162" s="173"/>
      <c r="BG162" s="173"/>
      <c r="BH162" s="173"/>
      <c r="BI162" s="173"/>
      <c r="BJ162" s="173"/>
      <c r="BK162" s="762"/>
    </row>
    <row r="163" spans="1:63" ht="15.75" thickBot="1">
      <c r="A163" s="660" t="s">
        <v>1236</v>
      </c>
      <c r="B163" s="91"/>
      <c r="C163" s="91"/>
      <c r="D163" s="91"/>
      <c r="E163" s="91"/>
      <c r="F163" s="92"/>
      <c r="G163" s="93"/>
      <c r="M163" t="s">
        <v>654</v>
      </c>
      <c r="Y163" s="578"/>
      <c r="AF163"/>
    </row>
    <row r="164" spans="1:63" s="180" customFormat="1" ht="7.7" customHeight="1">
      <c r="A164" s="653"/>
      <c r="B164" s="72"/>
      <c r="C164" s="72"/>
      <c r="D164" s="72"/>
      <c r="E164" s="72"/>
      <c r="F164" s="654"/>
      <c r="G164" s="88"/>
      <c r="H164"/>
      <c r="I164"/>
      <c r="J164"/>
      <c r="K164"/>
      <c r="L164"/>
      <c r="M164"/>
      <c r="N164"/>
      <c r="O164" s="378"/>
      <c r="P164" s="378"/>
      <c r="Q164" s="378"/>
      <c r="R164" s="378"/>
      <c r="S164" s="378"/>
      <c r="T164" s="378"/>
      <c r="U164" s="379"/>
      <c r="V164" s="379"/>
      <c r="W164" s="379"/>
      <c r="X164" s="379"/>
      <c r="Y164" s="578"/>
      <c r="Z164" s="173"/>
      <c r="AA164" s="173"/>
      <c r="AB164" s="173"/>
      <c r="AC164" s="173"/>
      <c r="AD164" s="173"/>
      <c r="AE164" s="173"/>
      <c r="AF164" s="173"/>
      <c r="AG164" s="173"/>
      <c r="AH164" s="410"/>
      <c r="AI164" s="410"/>
      <c r="AJ164" s="410"/>
      <c r="AK164" s="410"/>
      <c r="AL164" s="410"/>
      <c r="AM164" s="173"/>
      <c r="AN164" s="173"/>
      <c r="AO164" s="173"/>
      <c r="AP164" s="173"/>
      <c r="AQ164" s="173"/>
      <c r="AR164" s="173"/>
      <c r="AS164" s="173"/>
      <c r="AT164" s="173"/>
      <c r="AU164" s="173"/>
      <c r="AV164" s="173"/>
      <c r="AW164" s="173"/>
      <c r="AX164" s="173"/>
      <c r="AY164" s="173"/>
      <c r="AZ164" s="173"/>
      <c r="BA164" s="173"/>
      <c r="BB164" s="173"/>
      <c r="BC164" s="173"/>
      <c r="BD164" s="398"/>
      <c r="BE164" s="173"/>
      <c r="BF164" s="173"/>
      <c r="BG164" s="173"/>
      <c r="BH164" s="173"/>
      <c r="BI164" s="173"/>
      <c r="BJ164" s="173"/>
      <c r="BK164" s="762"/>
    </row>
    <row r="165" spans="1:63" s="180" customFormat="1" ht="25.5" customHeight="1">
      <c r="A165" s="589" t="s">
        <v>1278</v>
      </c>
      <c r="B165" s="566"/>
      <c r="C165" s="566"/>
      <c r="D165" s="287"/>
      <c r="E165" s="1120"/>
      <c r="F165" s="1121"/>
      <c r="G165" s="286"/>
      <c r="H165"/>
      <c r="I165"/>
      <c r="J165"/>
      <c r="K165"/>
      <c r="L165"/>
      <c r="M165" t="s">
        <v>654</v>
      </c>
      <c r="N165"/>
      <c r="O165" s="390" t="str">
        <f ca="1">CELL("address",E165)</f>
        <v>$E$165</v>
      </c>
      <c r="P165" s="390">
        <f>$P$5</f>
        <v>5</v>
      </c>
      <c r="Q165" s="390" t="str">
        <f ca="1">MID(CELL("filename",P165),FIND("]",CELL("filename",P165))+1,256)</f>
        <v>5. Interconnect &amp; Transmission</v>
      </c>
      <c r="R165" s="378" t="s">
        <v>443</v>
      </c>
      <c r="S165" s="378" t="s">
        <v>1601</v>
      </c>
      <c r="T165" s="378"/>
      <c r="U165" s="379" t="str">
        <f ca="1">P165&amp;"_"&amp;O165&amp;"_"&amp;S165</f>
        <v>5_$E$165_Storage_load_request</v>
      </c>
      <c r="V165" s="379" t="s">
        <v>401</v>
      </c>
      <c r="W165" s="379"/>
      <c r="X165" s="381" t="str">
        <f>CONCATENATE(AH165,",",AI165)</f>
        <v>Yes,No</v>
      </c>
      <c r="Y165" s="600" t="s">
        <v>86</v>
      </c>
      <c r="Z165" s="600" t="s">
        <v>86</v>
      </c>
      <c r="AA165" s="411"/>
      <c r="AB165" s="173"/>
      <c r="AC165" s="173"/>
      <c r="AD165" s="173"/>
      <c r="AE165" s="173"/>
      <c r="AF165" s="173"/>
      <c r="AG165" s="173"/>
      <c r="AH165" s="410" t="s">
        <v>82</v>
      </c>
      <c r="AI165" s="410" t="s">
        <v>86</v>
      </c>
      <c r="AJ165" s="410"/>
      <c r="AK165" s="410"/>
      <c r="AL165" s="410"/>
      <c r="AM165" s="173"/>
      <c r="AN165" s="173"/>
      <c r="AO165" s="173"/>
      <c r="AP165" s="173"/>
      <c r="AQ165" s="173"/>
      <c r="AR165" s="173"/>
      <c r="AS165" s="173"/>
      <c r="AT165" s="173"/>
      <c r="AU165" s="173"/>
      <c r="AV165" s="173"/>
      <c r="AW165" s="173"/>
      <c r="AX165" s="173"/>
      <c r="AY165" s="173"/>
      <c r="AZ165" s="173"/>
      <c r="BA165" s="173"/>
      <c r="BB165" s="173"/>
      <c r="BC165" s="173"/>
      <c r="BD165" s="398"/>
      <c r="BE165" s="173"/>
      <c r="BF165" s="173"/>
      <c r="BG165" s="173"/>
      <c r="BH165" s="173"/>
      <c r="BI165" s="173"/>
      <c r="BJ165" s="173"/>
      <c r="BK165" s="762"/>
    </row>
    <row r="166" spans="1:63" s="180" customFormat="1" ht="5.25" customHeight="1">
      <c r="A166" s="567"/>
      <c r="B166" s="568"/>
      <c r="C166" s="568"/>
      <c r="D166" s="654"/>
      <c r="E166" s="654"/>
      <c r="F166" s="654"/>
      <c r="G166" s="88"/>
      <c r="H166"/>
      <c r="I166"/>
      <c r="J166"/>
      <c r="K166"/>
      <c r="L166" t="s">
        <v>653</v>
      </c>
      <c r="M166"/>
      <c r="N166"/>
      <c r="O166" s="378"/>
      <c r="P166" s="378"/>
      <c r="Q166" s="378"/>
      <c r="R166" s="378"/>
      <c r="S166" s="378"/>
      <c r="T166" s="378"/>
      <c r="U166" s="379"/>
      <c r="V166" s="379"/>
      <c r="W166" s="379"/>
      <c r="X166" s="379"/>
      <c r="Y166" s="578"/>
      <c r="Z166" s="173"/>
      <c r="AA166" s="173"/>
      <c r="AB166" s="173"/>
      <c r="AC166" s="173"/>
      <c r="AD166" s="173"/>
      <c r="AE166" s="173"/>
      <c r="AF166" s="173"/>
      <c r="AG166" s="173"/>
      <c r="AH166" s="410"/>
      <c r="AI166" s="410"/>
      <c r="AJ166" s="410"/>
      <c r="AK166" s="410"/>
      <c r="AL166" s="410"/>
      <c r="AM166" s="173"/>
      <c r="AN166" s="173"/>
      <c r="AO166" s="173"/>
      <c r="AP166" s="173"/>
      <c r="AQ166" s="173"/>
      <c r="AR166" s="173"/>
      <c r="AS166" s="173"/>
      <c r="AT166" s="173"/>
      <c r="AU166" s="173"/>
      <c r="AV166" s="173"/>
      <c r="AW166" s="173"/>
      <c r="AX166" s="173"/>
      <c r="AY166" s="173"/>
      <c r="AZ166" s="173"/>
      <c r="BA166" s="173"/>
      <c r="BB166" s="173"/>
      <c r="BC166" s="173"/>
      <c r="BD166" s="398"/>
      <c r="BE166" s="173"/>
      <c r="BF166" s="173"/>
      <c r="BG166" s="173"/>
      <c r="BH166" s="173"/>
      <c r="BI166" s="173"/>
      <c r="BJ166" s="173"/>
      <c r="BK166" s="762"/>
    </row>
    <row r="167" spans="1:63" s="180" customFormat="1" ht="72" customHeight="1">
      <c r="A167" s="588" t="s">
        <v>1416</v>
      </c>
      <c r="B167" s="654"/>
      <c r="C167" s="654"/>
      <c r="D167" s="654"/>
      <c r="E167" s="1308"/>
      <c r="F167" s="1119"/>
      <c r="G167" s="88"/>
      <c r="H167"/>
      <c r="I167"/>
      <c r="J167"/>
      <c r="K167"/>
      <c r="L167"/>
      <c r="M167" t="s">
        <v>654</v>
      </c>
      <c r="N167"/>
      <c r="O167" s="390" t="str">
        <f ca="1">CELL("address",E167)</f>
        <v>$E$167</v>
      </c>
      <c r="P167" s="390">
        <f>$P$5</f>
        <v>5</v>
      </c>
      <c r="Q167" s="390" t="str">
        <f ca="1">MID(CELL("filename",P167),FIND("]",CELL("filename",P167))+1,256)</f>
        <v>5. Interconnect &amp; Transmission</v>
      </c>
      <c r="R167" s="378" t="s">
        <v>25</v>
      </c>
      <c r="S167" s="378" t="s">
        <v>1602</v>
      </c>
      <c r="T167" s="378"/>
      <c r="U167" s="379" t="str">
        <f ca="1">P167&amp;"_"&amp;O167&amp;"_"&amp;S167</f>
        <v>5_$E$167_Storage_load_request_status</v>
      </c>
      <c r="V167" s="379" t="s">
        <v>392</v>
      </c>
      <c r="W167" s="379">
        <v>2000</v>
      </c>
      <c r="X167" s="379"/>
      <c r="Y167" s="379" t="s">
        <v>86</v>
      </c>
      <c r="Z167" s="600" t="s">
        <v>86</v>
      </c>
      <c r="AA167" s="173"/>
      <c r="AB167" s="400" t="str">
        <f ca="1">"Requirement for "&amp;O167&amp;" based on "&amp;O165&amp;" answer of ""Yes"""</f>
        <v>Requirement for $E$167 based on $E$165 answer of "Yes"</v>
      </c>
      <c r="AC167" s="173"/>
      <c r="AD167" s="173"/>
      <c r="AE167" s="173"/>
      <c r="AF167" s="173"/>
      <c r="AG167" s="173"/>
      <c r="AH167" s="410"/>
      <c r="AI167" s="410"/>
      <c r="AJ167" s="410"/>
      <c r="AK167" s="410"/>
      <c r="AL167" s="410"/>
      <c r="AM167" s="173"/>
      <c r="AN167" s="173"/>
      <c r="AO167" s="173"/>
      <c r="AP167" s="173"/>
      <c r="AQ167" s="173"/>
      <c r="AR167" s="173"/>
      <c r="AS167" s="173"/>
      <c r="AT167" s="173"/>
      <c r="AU167" s="173"/>
      <c r="AV167" s="173"/>
      <c r="AW167" s="173"/>
      <c r="AX167" s="173"/>
      <c r="AY167" s="173"/>
      <c r="AZ167" s="173"/>
      <c r="BA167" s="173"/>
      <c r="BB167" s="173"/>
      <c r="BC167" s="173"/>
      <c r="BD167" s="398"/>
      <c r="BE167" s="173"/>
      <c r="BF167" s="173"/>
      <c r="BG167" s="173"/>
      <c r="BH167" s="173"/>
      <c r="BI167" s="173"/>
      <c r="BJ167" s="173"/>
      <c r="BK167" s="762"/>
    </row>
    <row r="168" spans="1:63" s="180" customFormat="1" ht="7.7" customHeight="1">
      <c r="A168" s="653"/>
      <c r="B168" s="72"/>
      <c r="C168" s="72"/>
      <c r="D168" s="72"/>
      <c r="E168" s="72"/>
      <c r="F168" s="654"/>
      <c r="G168" s="88"/>
      <c r="H168"/>
      <c r="I168"/>
      <c r="J168"/>
      <c r="K168"/>
      <c r="L168"/>
      <c r="M168"/>
      <c r="N168"/>
      <c r="O168" s="378"/>
      <c r="P168" s="378"/>
      <c r="Q168" s="378"/>
      <c r="R168" s="378"/>
      <c r="S168" s="378"/>
      <c r="T168" s="378"/>
      <c r="U168" s="379"/>
      <c r="V168" s="379"/>
      <c r="W168" s="379"/>
      <c r="X168" s="379"/>
      <c r="Y168" s="578"/>
      <c r="Z168" s="173"/>
      <c r="AA168" s="173"/>
      <c r="AB168" s="173"/>
      <c r="AC168" s="173"/>
      <c r="AD168" s="173"/>
      <c r="AE168" s="173"/>
      <c r="AF168" s="173"/>
      <c r="AG168" s="173"/>
      <c r="AH168" s="410"/>
      <c r="AI168" s="410"/>
      <c r="AJ168" s="410"/>
      <c r="AK168" s="410"/>
      <c r="AL168" s="410"/>
      <c r="AM168" s="173"/>
      <c r="AN168" s="173"/>
      <c r="AO168" s="173"/>
      <c r="AP168" s="173"/>
      <c r="AQ168" s="173"/>
      <c r="AR168" s="173"/>
      <c r="AS168" s="173"/>
      <c r="AT168" s="173"/>
      <c r="AU168" s="173"/>
      <c r="AV168" s="173"/>
      <c r="AW168" s="173"/>
      <c r="AX168" s="173"/>
      <c r="AY168" s="173"/>
      <c r="AZ168" s="173"/>
      <c r="BA168" s="173"/>
      <c r="BB168" s="173"/>
      <c r="BC168" s="173"/>
      <c r="BD168" s="398"/>
      <c r="BE168" s="173"/>
      <c r="BF168" s="173"/>
      <c r="BG168" s="173"/>
      <c r="BH168" s="173"/>
      <c r="BI168" s="173"/>
      <c r="BJ168" s="173"/>
      <c r="BK168" s="762"/>
    </row>
    <row r="169" spans="1:63" s="180" customFormat="1" ht="7.7" customHeight="1">
      <c r="A169" s="653"/>
      <c r="B169" s="72"/>
      <c r="C169" s="72"/>
      <c r="D169" s="72"/>
      <c r="E169" s="72"/>
      <c r="F169" s="654"/>
      <c r="G169" s="88"/>
      <c r="H169"/>
      <c r="I169"/>
      <c r="J169"/>
      <c r="K169"/>
      <c r="L169"/>
      <c r="M169"/>
      <c r="N169"/>
      <c r="O169" s="378"/>
      <c r="P169" s="378"/>
      <c r="Q169" s="378"/>
      <c r="R169" s="378"/>
      <c r="S169" s="378"/>
      <c r="T169" s="378"/>
      <c r="U169" s="379"/>
      <c r="V169" s="379"/>
      <c r="W169" s="379"/>
      <c r="X169" s="379"/>
      <c r="Y169" s="578"/>
      <c r="Z169" s="173"/>
      <c r="AA169" s="173"/>
      <c r="AB169" s="173"/>
      <c r="AC169" s="173"/>
      <c r="AD169" s="173"/>
      <c r="AE169" s="173"/>
      <c r="AF169" s="173"/>
      <c r="AG169" s="173"/>
      <c r="AH169" s="410"/>
      <c r="AI169" s="410"/>
      <c r="AJ169" s="410"/>
      <c r="AK169" s="410"/>
      <c r="AL169" s="410"/>
      <c r="AM169" s="173"/>
      <c r="AN169" s="173"/>
      <c r="AO169" s="173"/>
      <c r="AP169" s="173"/>
      <c r="AQ169" s="173"/>
      <c r="AR169" s="173"/>
      <c r="AS169" s="173"/>
      <c r="AT169" s="173"/>
      <c r="AU169" s="173"/>
      <c r="AV169" s="173"/>
      <c r="AW169" s="173"/>
      <c r="AX169" s="173"/>
      <c r="AY169" s="173"/>
      <c r="AZ169" s="173"/>
      <c r="BA169" s="173"/>
      <c r="BB169" s="173"/>
      <c r="BC169" s="173"/>
      <c r="BD169" s="398"/>
      <c r="BE169" s="173"/>
      <c r="BF169" s="173"/>
      <c r="BG169" s="173"/>
      <c r="BH169" s="173"/>
      <c r="BI169" s="173"/>
      <c r="BJ169" s="173"/>
      <c r="BK169" s="762"/>
    </row>
    <row r="170" spans="1:63" s="180" customFormat="1" ht="7.7" customHeight="1" thickBot="1">
      <c r="A170" s="653"/>
      <c r="B170" s="72"/>
      <c r="C170" s="72"/>
      <c r="D170" s="72"/>
      <c r="E170" s="72"/>
      <c r="F170" s="654"/>
      <c r="G170" s="88"/>
      <c r="H170"/>
      <c r="I170"/>
      <c r="J170"/>
      <c r="K170"/>
      <c r="L170"/>
      <c r="M170"/>
      <c r="N170"/>
      <c r="O170" s="378"/>
      <c r="P170" s="378"/>
      <c r="Q170" s="378"/>
      <c r="R170" s="378"/>
      <c r="S170" s="378"/>
      <c r="T170" s="378"/>
      <c r="U170" s="379"/>
      <c r="V170" s="379"/>
      <c r="W170" s="379"/>
      <c r="X170" s="379"/>
      <c r="Y170" s="578"/>
      <c r="Z170" s="173"/>
      <c r="AA170" s="173"/>
      <c r="AB170" s="173"/>
      <c r="AC170" s="173"/>
      <c r="AD170" s="173"/>
      <c r="AE170" s="173"/>
      <c r="AF170" s="173"/>
      <c r="AG170" s="173"/>
      <c r="AH170" s="410"/>
      <c r="AI170" s="410"/>
      <c r="AJ170" s="410"/>
      <c r="AK170" s="410"/>
      <c r="AL170" s="410"/>
      <c r="AM170" s="173"/>
      <c r="AN170" s="173"/>
      <c r="AO170" s="173"/>
      <c r="AP170" s="173"/>
      <c r="AQ170" s="173"/>
      <c r="AR170" s="173"/>
      <c r="AS170" s="173"/>
      <c r="AT170" s="173"/>
      <c r="AU170" s="173"/>
      <c r="AV170" s="173"/>
      <c r="AW170" s="173"/>
      <c r="AX170" s="173"/>
      <c r="AY170" s="173"/>
      <c r="AZ170" s="173"/>
      <c r="BA170" s="173"/>
      <c r="BB170" s="173"/>
      <c r="BC170" s="173"/>
      <c r="BD170" s="398"/>
      <c r="BE170" s="173"/>
      <c r="BF170" s="173"/>
      <c r="BG170" s="173"/>
      <c r="BH170" s="173"/>
      <c r="BI170" s="173"/>
      <c r="BJ170" s="173"/>
      <c r="BK170" s="762"/>
    </row>
    <row r="171" spans="1:63" ht="15.75" thickBot="1">
      <c r="A171" s="660" t="s">
        <v>168</v>
      </c>
      <c r="B171" s="91"/>
      <c r="C171" s="91"/>
      <c r="D171" s="91"/>
      <c r="E171" s="91"/>
      <c r="F171" s="92"/>
      <c r="G171" s="93"/>
      <c r="M171" t="s">
        <v>654</v>
      </c>
      <c r="AF171"/>
    </row>
    <row r="172" spans="1:63" s="180" customFormat="1" ht="5.25" customHeight="1">
      <c r="A172" s="653"/>
      <c r="B172" s="72"/>
      <c r="C172" s="72"/>
      <c r="D172" s="72"/>
      <c r="E172" s="72"/>
      <c r="F172" s="654"/>
      <c r="G172" s="88"/>
      <c r="H172"/>
      <c r="I172"/>
      <c r="J172"/>
      <c r="K172"/>
      <c r="L172" t="s">
        <v>653</v>
      </c>
      <c r="M172"/>
      <c r="N172"/>
      <c r="O172" s="378"/>
      <c r="P172" s="378"/>
      <c r="Q172" s="378"/>
      <c r="R172" s="378"/>
      <c r="S172" s="378"/>
      <c r="T172" s="378"/>
      <c r="U172" s="379"/>
      <c r="V172" s="379"/>
      <c r="W172" s="379"/>
      <c r="X172" s="379"/>
      <c r="Y172" s="377"/>
      <c r="Z172" s="173"/>
      <c r="AA172" s="173"/>
      <c r="AB172" s="173"/>
      <c r="AC172" s="173"/>
      <c r="AD172" s="173"/>
      <c r="AE172" s="173"/>
      <c r="AF172"/>
      <c r="AG172" s="173"/>
      <c r="AH172" s="410"/>
      <c r="AI172" s="410"/>
      <c r="AJ172" s="410"/>
      <c r="AK172" s="410"/>
      <c r="AL172" s="410"/>
      <c r="AM172" s="173"/>
      <c r="AN172" s="173"/>
      <c r="AO172" s="173"/>
      <c r="AP172" s="173"/>
      <c r="AQ172" s="173"/>
      <c r="AR172" s="173"/>
      <c r="AS172" s="173"/>
      <c r="AT172" s="173"/>
      <c r="AU172" s="173"/>
      <c r="AV172" s="173"/>
      <c r="AW172" s="173"/>
      <c r="AX172" s="173"/>
      <c r="AY172" s="173"/>
      <c r="AZ172" s="173"/>
      <c r="BA172" s="173"/>
      <c r="BB172" s="173"/>
      <c r="BC172" s="173"/>
      <c r="BD172" s="398"/>
      <c r="BE172" s="173"/>
      <c r="BF172" s="173"/>
      <c r="BG172" s="173"/>
      <c r="BH172" s="173"/>
      <c r="BI172" s="173"/>
      <c r="BJ172" s="173"/>
      <c r="BK172" s="762"/>
    </row>
    <row r="173" spans="1:63" s="180" customFormat="1" ht="18" customHeight="1">
      <c r="A173" s="653" t="s">
        <v>200</v>
      </c>
      <c r="B173" s="119"/>
      <c r="C173" s="119"/>
      <c r="D173" s="119"/>
      <c r="E173" s="1309"/>
      <c r="F173" s="1310"/>
      <c r="G173" s="88"/>
      <c r="H173"/>
      <c r="I173"/>
      <c r="J173"/>
      <c r="K173"/>
      <c r="L173"/>
      <c r="M173" t="s">
        <v>654</v>
      </c>
      <c r="N173"/>
      <c r="O173" s="390" t="str">
        <f ca="1">CELL("address",E173)</f>
        <v>$E$173</v>
      </c>
      <c r="P173" s="390">
        <f>$P$5</f>
        <v>5</v>
      </c>
      <c r="Q173" s="390" t="str">
        <f ca="1">MID(CELL("filename",P173),FIND("]",CELL("filename",P173))+1,256)</f>
        <v>5. Interconnect &amp; Transmission</v>
      </c>
      <c r="R173" s="378" t="s">
        <v>445</v>
      </c>
      <c r="S173" s="378" t="s">
        <v>503</v>
      </c>
      <c r="T173" s="378"/>
      <c r="U173" s="379" t="str">
        <f ca="1">P173&amp;"_"&amp;O173&amp;"_"&amp;S173</f>
        <v>5_$E$173_Balancing Authority</v>
      </c>
      <c r="V173" s="379" t="s">
        <v>392</v>
      </c>
      <c r="W173" s="379">
        <v>100</v>
      </c>
      <c r="X173" s="379"/>
      <c r="Y173" s="600" t="s">
        <v>86</v>
      </c>
      <c r="Z173" s="600" t="s">
        <v>86</v>
      </c>
      <c r="AA173" s="173"/>
      <c r="AB173" s="412" t="str">
        <f ca="1">"Requirement for "&amp;O173&amp;" based on "&amp;$O$5&amp;" answer of ""No"""</f>
        <v>Requirement for $E$173 based on $E$5 answer of "No"</v>
      </c>
      <c r="AC173" s="173"/>
      <c r="AD173" s="173"/>
      <c r="AE173" s="173"/>
      <c r="AF173"/>
      <c r="AG173" s="173"/>
      <c r="AH173" s="410"/>
      <c r="AI173" s="410"/>
      <c r="AJ173" s="410"/>
      <c r="AK173" s="410"/>
      <c r="AL173" s="410"/>
      <c r="AM173" s="173"/>
      <c r="AN173" s="173"/>
      <c r="AO173" s="173"/>
      <c r="AP173" s="173"/>
      <c r="AQ173" s="173"/>
      <c r="AR173" s="173"/>
      <c r="AS173" s="173"/>
      <c r="AT173" s="173"/>
      <c r="AU173" s="173"/>
      <c r="AV173" s="173"/>
      <c r="AW173" s="173"/>
      <c r="AX173" s="173"/>
      <c r="AY173" s="173"/>
      <c r="AZ173" s="173"/>
      <c r="BA173" s="173"/>
      <c r="BB173" s="173"/>
      <c r="BC173" s="173"/>
      <c r="BD173" s="398"/>
      <c r="BE173" s="173"/>
      <c r="BF173" s="173"/>
      <c r="BG173" s="173"/>
      <c r="BH173" s="173"/>
      <c r="BI173" s="173"/>
      <c r="BJ173" s="173"/>
      <c r="BK173" s="762"/>
    </row>
    <row r="174" spans="1:63" s="180" customFormat="1" ht="5.25" customHeight="1">
      <c r="A174" s="653"/>
      <c r="B174" s="72"/>
      <c r="C174" s="72"/>
      <c r="D174" s="72"/>
      <c r="E174" s="72"/>
      <c r="F174" s="654"/>
      <c r="G174" s="88"/>
      <c r="H174"/>
      <c r="I174"/>
      <c r="J174"/>
      <c r="K174"/>
      <c r="L174" t="s">
        <v>653</v>
      </c>
      <c r="M174"/>
      <c r="N174"/>
      <c r="O174" s="378"/>
      <c r="P174" s="378"/>
      <c r="Q174" s="378"/>
      <c r="R174" s="378"/>
      <c r="S174" s="378"/>
      <c r="T174" s="378"/>
      <c r="U174" s="379"/>
      <c r="V174" s="379"/>
      <c r="W174" s="379"/>
      <c r="X174" s="379"/>
      <c r="Y174" s="377"/>
      <c r="Z174" s="173"/>
      <c r="AA174" s="173"/>
      <c r="AB174" s="173"/>
      <c r="AC174" s="173"/>
      <c r="AD174" s="173"/>
      <c r="AE174" s="173"/>
      <c r="AF174"/>
      <c r="AG174" s="173"/>
      <c r="AH174" s="410"/>
      <c r="AI174" s="410"/>
      <c r="AJ174" s="410"/>
      <c r="AK174" s="410"/>
      <c r="AL174" s="410"/>
      <c r="AM174" s="173"/>
      <c r="AN174" s="173"/>
      <c r="AO174" s="173"/>
      <c r="AP174" s="173"/>
      <c r="AQ174" s="173"/>
      <c r="AR174" s="173"/>
      <c r="AS174" s="173"/>
      <c r="AT174" s="173"/>
      <c r="AU174" s="173"/>
      <c r="AV174" s="173"/>
      <c r="AW174" s="173"/>
      <c r="AX174" s="173"/>
      <c r="AY174" s="173"/>
      <c r="AZ174" s="173"/>
      <c r="BA174" s="173"/>
      <c r="BB174" s="173"/>
      <c r="BC174" s="173"/>
      <c r="BD174" s="398"/>
      <c r="BE174" s="173"/>
      <c r="BF174" s="173"/>
      <c r="BG174" s="173"/>
      <c r="BH174" s="173"/>
      <c r="BI174" s="173"/>
      <c r="BJ174" s="173"/>
      <c r="BK174" s="762"/>
    </row>
    <row r="175" spans="1:63" s="180" customFormat="1" ht="18" customHeight="1">
      <c r="A175" s="653" t="s">
        <v>331</v>
      </c>
      <c r="B175" s="119"/>
      <c r="C175" s="119"/>
      <c r="D175" s="119"/>
      <c r="E175" s="119"/>
      <c r="F175" s="654"/>
      <c r="G175" s="88"/>
      <c r="H175"/>
      <c r="I175"/>
      <c r="J175"/>
      <c r="K175"/>
      <c r="L175"/>
      <c r="M175" t="s">
        <v>654</v>
      </c>
      <c r="N175"/>
      <c r="O175" s="378"/>
      <c r="P175" s="378"/>
      <c r="Q175" s="378"/>
      <c r="R175" s="378"/>
      <c r="S175" s="378"/>
      <c r="T175" s="378"/>
      <c r="U175" s="379"/>
      <c r="V175" s="379"/>
      <c r="W175" s="379"/>
      <c r="X175" s="379"/>
      <c r="Y175" s="377"/>
      <c r="Z175" s="173"/>
      <c r="AA175" s="173"/>
      <c r="AB175" s="173"/>
      <c r="AC175" s="173"/>
      <c r="AD175" s="173"/>
      <c r="AE175" s="173"/>
      <c r="AF175"/>
      <c r="AG175" s="173"/>
      <c r="AH175" s="410"/>
      <c r="AI175" s="410"/>
      <c r="AJ175" s="410"/>
      <c r="AK175" s="410"/>
      <c r="AL175" s="410"/>
      <c r="AM175" s="173"/>
      <c r="AN175" s="173"/>
      <c r="AO175" s="173"/>
      <c r="AP175" s="173"/>
      <c r="AQ175" s="173"/>
      <c r="AR175" s="173"/>
      <c r="AS175" s="173"/>
      <c r="AT175" s="173"/>
      <c r="AU175" s="173"/>
      <c r="AV175" s="173"/>
      <c r="AW175" s="173"/>
      <c r="AX175" s="173"/>
      <c r="AY175" s="173"/>
      <c r="AZ175" s="173"/>
      <c r="BA175" s="173"/>
      <c r="BB175" s="173"/>
      <c r="BC175" s="173"/>
      <c r="BD175" s="398"/>
      <c r="BE175" s="173"/>
      <c r="BF175" s="173"/>
      <c r="BG175" s="173"/>
      <c r="BH175" s="173"/>
      <c r="BI175" s="173"/>
      <c r="BJ175" s="173"/>
      <c r="BK175" s="762"/>
    </row>
    <row r="176" spans="1:63" s="180" customFormat="1" ht="5.25" customHeight="1">
      <c r="A176" s="653"/>
      <c r="B176" s="72"/>
      <c r="C176" s="72"/>
      <c r="D176" s="72"/>
      <c r="E176" s="72"/>
      <c r="F176" s="654"/>
      <c r="G176" s="88"/>
      <c r="H176"/>
      <c r="I176"/>
      <c r="J176"/>
      <c r="K176"/>
      <c r="L176" t="s">
        <v>653</v>
      </c>
      <c r="M176"/>
      <c r="N176"/>
      <c r="O176" s="378"/>
      <c r="P176" s="378"/>
      <c r="Q176" s="378"/>
      <c r="R176" s="378"/>
      <c r="S176" s="378"/>
      <c r="T176" s="378"/>
      <c r="U176" s="379"/>
      <c r="V176" s="379"/>
      <c r="W176" s="379"/>
      <c r="X176" s="379"/>
      <c r="Y176" s="377"/>
      <c r="Z176" s="173"/>
      <c r="AA176" s="173"/>
      <c r="AB176" s="173"/>
      <c r="AC176" s="173"/>
      <c r="AD176" s="173"/>
      <c r="AE176" s="173"/>
      <c r="AF176"/>
      <c r="AG176" s="173"/>
      <c r="AH176" s="410"/>
      <c r="AI176" s="410"/>
      <c r="AJ176" s="410"/>
      <c r="AK176" s="410"/>
      <c r="AL176" s="410"/>
      <c r="AM176" s="173"/>
      <c r="AN176" s="173"/>
      <c r="AO176" s="173"/>
      <c r="AP176" s="173"/>
      <c r="AQ176" s="173"/>
      <c r="AR176" s="173"/>
      <c r="AS176" s="173"/>
      <c r="AT176" s="173"/>
      <c r="AU176" s="173"/>
      <c r="AV176" s="173"/>
      <c r="AW176" s="173"/>
      <c r="AX176" s="173"/>
      <c r="AY176" s="173"/>
      <c r="AZ176" s="173"/>
      <c r="BA176" s="173"/>
      <c r="BB176" s="173"/>
      <c r="BC176" s="173"/>
      <c r="BD176" s="398"/>
      <c r="BE176" s="173"/>
      <c r="BF176" s="173"/>
      <c r="BG176" s="173"/>
      <c r="BH176" s="173"/>
      <c r="BI176" s="173"/>
      <c r="BJ176" s="173"/>
      <c r="BK176" s="762"/>
    </row>
    <row r="177" spans="1:63" s="180" customFormat="1" ht="17.25" customHeight="1">
      <c r="A177" s="653"/>
      <c r="B177" s="1313" t="s">
        <v>173</v>
      </c>
      <c r="C177" s="1313"/>
      <c r="D177" s="1313" t="s">
        <v>175</v>
      </c>
      <c r="E177" s="1313"/>
      <c r="F177" s="654"/>
      <c r="G177" s="88"/>
      <c r="H177"/>
      <c r="I177"/>
      <c r="J177"/>
      <c r="K177"/>
      <c r="L177"/>
      <c r="M177" t="s">
        <v>654</v>
      </c>
      <c r="N177"/>
      <c r="O177"/>
      <c r="P177" s="305"/>
      <c r="Q177" s="378"/>
      <c r="R177" s="378"/>
      <c r="S177" s="378"/>
      <c r="T177" s="378"/>
      <c r="U177" s="379"/>
      <c r="V177" s="379"/>
      <c r="W177" s="379"/>
      <c r="X177" s="379"/>
      <c r="Y177" s="377"/>
      <c r="Z177" s="173"/>
      <c r="AA177" s="173"/>
      <c r="AB177" s="173"/>
      <c r="AC177" s="173"/>
      <c r="AD177" s="173"/>
      <c r="AE177" s="173"/>
      <c r="AF177"/>
      <c r="AG177" s="173"/>
      <c r="AH177" s="410"/>
      <c r="AI177" s="410"/>
      <c r="AJ177" s="410"/>
      <c r="AK177" s="410"/>
      <c r="AL177" s="410"/>
      <c r="AM177" s="173"/>
      <c r="AN177" s="173"/>
      <c r="AO177" s="173"/>
      <c r="AP177" s="173"/>
      <c r="AQ177" s="173"/>
      <c r="AR177" s="173"/>
      <c r="AS177" s="173"/>
      <c r="AT177" s="173"/>
      <c r="AU177" s="173"/>
      <c r="AV177" s="173"/>
      <c r="AW177" s="173"/>
      <c r="AX177" s="173"/>
      <c r="AY177" s="173"/>
      <c r="AZ177" s="173"/>
      <c r="BA177" s="173"/>
      <c r="BB177" s="173"/>
      <c r="BC177" s="173"/>
      <c r="BD177" s="398"/>
      <c r="BE177" s="173"/>
      <c r="BF177" s="173"/>
      <c r="BG177" s="173"/>
      <c r="BH177" s="173"/>
      <c r="BI177" s="173"/>
      <c r="BJ177" s="173"/>
      <c r="BK177" s="762"/>
    </row>
    <row r="178" spans="1:63" s="180" customFormat="1" ht="5.25" customHeight="1">
      <c r="A178" s="653"/>
      <c r="B178" s="72"/>
      <c r="C178" s="72"/>
      <c r="D178" s="72"/>
      <c r="E178" s="654"/>
      <c r="F178" s="654"/>
      <c r="G178" s="88"/>
      <c r="H178"/>
      <c r="I178"/>
      <c r="J178"/>
      <c r="K178"/>
      <c r="L178" t="s">
        <v>653</v>
      </c>
      <c r="M178"/>
      <c r="N178"/>
      <c r="O178" s="378"/>
      <c r="P178" s="378"/>
      <c r="Q178" s="378"/>
      <c r="R178" s="378"/>
      <c r="S178" s="378"/>
      <c r="T178" s="378"/>
      <c r="U178" s="379"/>
      <c r="V178" s="379"/>
      <c r="W178" s="379"/>
      <c r="X178" s="379"/>
      <c r="Y178" s="377"/>
      <c r="Z178" s="173"/>
      <c r="AA178" s="173"/>
      <c r="AB178" s="173"/>
      <c r="AC178" s="173"/>
      <c r="AD178" s="173"/>
      <c r="AE178" s="173"/>
      <c r="AF178"/>
      <c r="AG178" s="173"/>
      <c r="AH178" s="410"/>
      <c r="AI178" s="410"/>
      <c r="AJ178" s="410"/>
      <c r="AK178" s="410"/>
      <c r="AL178" s="410"/>
      <c r="AM178" s="173"/>
      <c r="AN178" s="173"/>
      <c r="AO178" s="173"/>
      <c r="AP178" s="173"/>
      <c r="AQ178" s="173"/>
      <c r="AR178" s="173"/>
      <c r="AS178" s="173"/>
      <c r="AT178" s="173"/>
      <c r="AU178" s="173"/>
      <c r="AV178" s="173"/>
      <c r="AW178" s="173"/>
      <c r="AX178" s="173"/>
      <c r="AY178" s="173"/>
      <c r="AZ178" s="173"/>
      <c r="BA178" s="173"/>
      <c r="BB178" s="173"/>
      <c r="BC178" s="173"/>
      <c r="BD178" s="398"/>
      <c r="BE178" s="173"/>
      <c r="BF178" s="173"/>
      <c r="BG178" s="173"/>
      <c r="BH178" s="173"/>
      <c r="BI178" s="173"/>
      <c r="BJ178" s="173"/>
      <c r="BK178" s="762"/>
    </row>
    <row r="179" spans="1:63" s="180" customFormat="1" ht="17.25" customHeight="1">
      <c r="A179" s="653"/>
      <c r="B179" s="1311" t="s">
        <v>174</v>
      </c>
      <c r="C179" s="1312"/>
      <c r="D179" s="1203"/>
      <c r="E179" s="1205"/>
      <c r="F179" s="654"/>
      <c r="G179" s="88"/>
      <c r="H179"/>
      <c r="I179"/>
      <c r="J179"/>
      <c r="K179"/>
      <c r="L179"/>
      <c r="M179" t="s">
        <v>654</v>
      </c>
      <c r="N179"/>
      <c r="O179" s="390" t="str">
        <f ca="1">CELL("address",D179)</f>
        <v>$D$179</v>
      </c>
      <c r="P179" s="390">
        <f>$P$5</f>
        <v>5</v>
      </c>
      <c r="Q179" s="390" t="str">
        <f ca="1">MID(CELL("filename",P179),FIND("]",CELL("filename",P179))+1,256)</f>
        <v>5. Interconnect &amp; Transmission</v>
      </c>
      <c r="R179" s="378" t="s">
        <v>445</v>
      </c>
      <c r="S179" s="378" t="s">
        <v>505</v>
      </c>
      <c r="T179" s="378"/>
      <c r="U179" s="379" t="str">
        <f ca="1">P179&amp;"_"&amp;O179&amp;"_"&amp;S179</f>
        <v>5_$D$179_Operating Reserves</v>
      </c>
      <c r="V179" s="379" t="s">
        <v>401</v>
      </c>
      <c r="W179" s="379"/>
      <c r="X179" s="381" t="str">
        <f>CONCATENATE(AH179,",",AI179)</f>
        <v>Respondent / Developer,PSE</v>
      </c>
      <c r="Y179" s="377" t="s">
        <v>86</v>
      </c>
      <c r="Z179" s="600" t="s">
        <v>86</v>
      </c>
      <c r="AA179" s="173"/>
      <c r="AB179" s="412" t="str">
        <f ca="1">"Requirement for "&amp;O179&amp;" based on "&amp;$O$5&amp;" answer of ""No"""</f>
        <v>Requirement for $D$179 based on $E$5 answer of "No"</v>
      </c>
      <c r="AC179" s="173"/>
      <c r="AD179" s="173"/>
      <c r="AE179" s="173"/>
      <c r="AF179"/>
      <c r="AG179" s="173"/>
      <c r="AH179" s="555" t="s">
        <v>353</v>
      </c>
      <c r="AI179" s="410" t="s">
        <v>192</v>
      </c>
      <c r="AJ179" s="410"/>
      <c r="AK179" s="410"/>
      <c r="AL179" s="410"/>
      <c r="AM179" s="173"/>
      <c r="AN179" s="173"/>
      <c r="AO179" s="173"/>
      <c r="AP179" s="173"/>
      <c r="AQ179" s="173"/>
      <c r="AR179" s="173"/>
      <c r="AS179" s="173"/>
      <c r="AT179" s="173"/>
      <c r="AU179" s="173"/>
      <c r="AV179" s="173"/>
      <c r="AW179" s="173"/>
      <c r="AX179" s="173"/>
      <c r="AY179" s="173"/>
      <c r="AZ179" s="173"/>
      <c r="BA179" s="173"/>
      <c r="BB179" s="173"/>
      <c r="BC179" s="173"/>
      <c r="BD179" s="398"/>
      <c r="BE179" s="173"/>
      <c r="BF179" s="173"/>
      <c r="BG179" s="173"/>
      <c r="BH179" s="173"/>
      <c r="BI179" s="173"/>
      <c r="BJ179" s="173"/>
      <c r="BK179" s="762"/>
    </row>
    <row r="180" spans="1:63" s="180" customFormat="1" ht="5.25" customHeight="1">
      <c r="A180" s="653"/>
      <c r="B180" s="654"/>
      <c r="C180" s="654"/>
      <c r="D180" s="294"/>
      <c r="E180" s="654"/>
      <c r="F180" s="654"/>
      <c r="G180" s="88"/>
      <c r="H180"/>
      <c r="I180"/>
      <c r="J180"/>
      <c r="K180"/>
      <c r="L180" t="s">
        <v>653</v>
      </c>
      <c r="M180"/>
      <c r="N180"/>
      <c r="O180" s="390"/>
      <c r="P180" s="390"/>
      <c r="Q180" s="378"/>
      <c r="R180" s="378"/>
      <c r="S180" s="378"/>
      <c r="T180" s="378"/>
      <c r="U180" s="379"/>
      <c r="V180" s="379"/>
      <c r="W180" s="379"/>
      <c r="X180" s="379"/>
      <c r="Y180" s="377"/>
      <c r="Z180" s="173"/>
      <c r="AA180" s="173"/>
      <c r="AB180" s="173"/>
      <c r="AC180" s="173"/>
      <c r="AD180" s="173"/>
      <c r="AE180" s="173"/>
      <c r="AF180"/>
      <c r="AG180" s="173"/>
      <c r="AH180" s="410"/>
      <c r="AI180" s="410"/>
      <c r="AJ180" s="410"/>
      <c r="AK180" s="410"/>
      <c r="AL180" s="410"/>
      <c r="AM180" s="173"/>
      <c r="AN180" s="173"/>
      <c r="AO180" s="173"/>
      <c r="AP180" s="173"/>
      <c r="AQ180" s="173"/>
      <c r="AR180" s="173"/>
      <c r="AS180" s="173"/>
      <c r="AT180" s="173"/>
      <c r="AU180" s="173"/>
      <c r="AV180" s="173"/>
      <c r="AW180" s="173"/>
      <c r="AX180" s="173"/>
      <c r="AY180" s="173"/>
      <c r="AZ180" s="173"/>
      <c r="BA180" s="173"/>
      <c r="BB180" s="173"/>
      <c r="BC180" s="173"/>
      <c r="BD180" s="398"/>
      <c r="BE180" s="173"/>
      <c r="BF180" s="173"/>
      <c r="BG180" s="173"/>
      <c r="BH180" s="173"/>
      <c r="BI180" s="173"/>
      <c r="BJ180" s="173"/>
      <c r="BK180" s="762"/>
    </row>
    <row r="181" spans="1:63" s="180" customFormat="1" ht="17.25" customHeight="1">
      <c r="A181" s="653"/>
      <c r="B181" s="1311" t="s">
        <v>176</v>
      </c>
      <c r="C181" s="1312"/>
      <c r="D181" s="1203"/>
      <c r="E181" s="1205"/>
      <c r="F181" s="654"/>
      <c r="G181" s="88"/>
      <c r="H181"/>
      <c r="I181"/>
      <c r="J181"/>
      <c r="K181"/>
      <c r="L181"/>
      <c r="M181" t="s">
        <v>654</v>
      </c>
      <c r="N181"/>
      <c r="O181" s="390" t="str">
        <f ca="1">CELL("address",D181)</f>
        <v>$D$181</v>
      </c>
      <c r="P181" s="390">
        <f>$P$5</f>
        <v>5</v>
      </c>
      <c r="Q181" s="390" t="str">
        <f ca="1">MID(CELL("filename",P181),FIND("]",CELL("filename",P181))+1,256)</f>
        <v>5. Interconnect &amp; Transmission</v>
      </c>
      <c r="R181" s="378" t="s">
        <v>445</v>
      </c>
      <c r="S181" s="378" t="s">
        <v>506</v>
      </c>
      <c r="T181" s="378"/>
      <c r="U181" s="379" t="str">
        <f ca="1">P181&amp;"_"&amp;O181&amp;"_"&amp;S181</f>
        <v>5_$D$181_Resource Integration (intermittent resources)</v>
      </c>
      <c r="V181" s="379" t="s">
        <v>401</v>
      </c>
      <c r="W181" s="379"/>
      <c r="X181" s="381" t="str">
        <f>CONCATENATE(AH181,",",AI181)</f>
        <v>Respondent / Developer,PSE</v>
      </c>
      <c r="Y181" s="377" t="s">
        <v>86</v>
      </c>
      <c r="Z181" s="600" t="s">
        <v>86</v>
      </c>
      <c r="AA181" s="173"/>
      <c r="AB181" s="412" t="str">
        <f ca="1">"Requirement for "&amp;O181&amp;" based on "&amp;$O$5&amp;" answer of ""No"""</f>
        <v>Requirement for $D$181 based on $E$5 answer of "No"</v>
      </c>
      <c r="AC181" s="173"/>
      <c r="AD181" s="173"/>
      <c r="AE181" s="173"/>
      <c r="AF181"/>
      <c r="AG181" s="173"/>
      <c r="AH181" s="555" t="s">
        <v>353</v>
      </c>
      <c r="AI181" s="410" t="s">
        <v>192</v>
      </c>
      <c r="AJ181" s="410"/>
      <c r="AK181" s="410"/>
      <c r="AL181" s="410"/>
      <c r="AM181" s="173"/>
      <c r="AN181" s="173"/>
      <c r="AO181" s="173"/>
      <c r="AP181" s="173"/>
      <c r="AQ181" s="173"/>
      <c r="AR181" s="173"/>
      <c r="AS181" s="173"/>
      <c r="AT181" s="173"/>
      <c r="AU181" s="173"/>
      <c r="AV181" s="173"/>
      <c r="AW181" s="173"/>
      <c r="AX181" s="173"/>
      <c r="AY181" s="173"/>
      <c r="AZ181" s="173"/>
      <c r="BA181" s="173"/>
      <c r="BB181" s="173"/>
      <c r="BC181" s="173"/>
      <c r="BD181" s="398"/>
      <c r="BE181" s="173"/>
      <c r="BF181" s="173"/>
      <c r="BG181" s="173"/>
      <c r="BH181" s="173"/>
      <c r="BI181" s="173"/>
      <c r="BJ181" s="173"/>
      <c r="BK181" s="762"/>
    </row>
    <row r="182" spans="1:63" s="180" customFormat="1" ht="5.25" customHeight="1">
      <c r="A182" s="653"/>
      <c r="B182" s="654"/>
      <c r="C182" s="654"/>
      <c r="D182" s="294"/>
      <c r="E182" s="654"/>
      <c r="F182" s="654"/>
      <c r="G182" s="88"/>
      <c r="H182"/>
      <c r="I182"/>
      <c r="J182"/>
      <c r="K182"/>
      <c r="L182" t="s">
        <v>653</v>
      </c>
      <c r="M182"/>
      <c r="N182"/>
      <c r="O182" s="390"/>
      <c r="P182" s="390"/>
      <c r="Q182" s="378"/>
      <c r="R182" s="378"/>
      <c r="S182" s="378"/>
      <c r="T182" s="378"/>
      <c r="U182" s="379"/>
      <c r="V182" s="379"/>
      <c r="W182" s="379"/>
      <c r="X182" s="379"/>
      <c r="Y182" s="377"/>
      <c r="Z182" s="173"/>
      <c r="AA182" s="173"/>
      <c r="AB182" s="173"/>
      <c r="AC182" s="173"/>
      <c r="AD182" s="173"/>
      <c r="AE182" s="173"/>
      <c r="AF182"/>
      <c r="AG182" s="173"/>
      <c r="AH182" s="410"/>
      <c r="AI182" s="410"/>
      <c r="AJ182" s="410"/>
      <c r="AK182" s="410"/>
      <c r="AL182" s="410"/>
      <c r="AM182" s="173"/>
      <c r="AN182" s="173"/>
      <c r="AO182" s="173"/>
      <c r="AP182" s="173"/>
      <c r="AQ182" s="173"/>
      <c r="AR182" s="173"/>
      <c r="AS182" s="173"/>
      <c r="AT182" s="173"/>
      <c r="AU182" s="173"/>
      <c r="AV182" s="173"/>
      <c r="AW182" s="173"/>
      <c r="AX182" s="173"/>
      <c r="AY182" s="173"/>
      <c r="AZ182" s="173"/>
      <c r="BA182" s="173"/>
      <c r="BB182" s="173"/>
      <c r="BC182" s="173"/>
      <c r="BD182" s="398"/>
      <c r="BE182" s="173"/>
      <c r="BF182" s="173"/>
      <c r="BG182" s="173"/>
      <c r="BH182" s="173"/>
      <c r="BI182" s="173"/>
      <c r="BJ182" s="173"/>
      <c r="BK182" s="762"/>
    </row>
    <row r="183" spans="1:63" s="180" customFormat="1" ht="17.25" customHeight="1">
      <c r="A183" s="653"/>
      <c r="B183" s="1311" t="s">
        <v>177</v>
      </c>
      <c r="C183" s="1312"/>
      <c r="D183" s="1203"/>
      <c r="E183" s="1205"/>
      <c r="F183" s="654"/>
      <c r="G183" s="88"/>
      <c r="H183"/>
      <c r="I183"/>
      <c r="J183"/>
      <c r="K183"/>
      <c r="L183"/>
      <c r="M183" t="s">
        <v>654</v>
      </c>
      <c r="N183"/>
      <c r="O183" s="390" t="str">
        <f ca="1">CELL("address",D183)</f>
        <v>$D$183</v>
      </c>
      <c r="P183" s="390">
        <f>$P$5</f>
        <v>5</v>
      </c>
      <c r="Q183" s="390" t="str">
        <f ca="1">MID(CELL("filename",P183),FIND("]",CELL("filename",P183))+1,256)</f>
        <v>5. Interconnect &amp; Transmission</v>
      </c>
      <c r="R183" s="378" t="s">
        <v>445</v>
      </c>
      <c r="S183" s="378" t="s">
        <v>177</v>
      </c>
      <c r="T183" s="378"/>
      <c r="U183" s="379" t="str">
        <f ca="1">P183&amp;"_"&amp;O183&amp;"_"&amp;S183</f>
        <v>5_$D$183_Scheduling</v>
      </c>
      <c r="V183" s="379" t="s">
        <v>401</v>
      </c>
      <c r="W183" s="379"/>
      <c r="X183" s="381" t="str">
        <f>CONCATENATE(AH183,",",AI183)</f>
        <v>Respondent / Developer,PSE</v>
      </c>
      <c r="Y183" s="377" t="s">
        <v>86</v>
      </c>
      <c r="Z183" s="600" t="s">
        <v>86</v>
      </c>
      <c r="AA183" s="173"/>
      <c r="AB183" s="412" t="str">
        <f ca="1">"Requirement for "&amp;O183&amp;" based on "&amp;$O$5&amp;" answer of ""No"""</f>
        <v>Requirement for $D$183 based on $E$5 answer of "No"</v>
      </c>
      <c r="AC183" s="173"/>
      <c r="AD183" s="173"/>
      <c r="AE183" s="173"/>
      <c r="AF183"/>
      <c r="AG183" s="173"/>
      <c r="AH183" s="555" t="s">
        <v>353</v>
      </c>
      <c r="AI183" s="410" t="s">
        <v>192</v>
      </c>
      <c r="AJ183" s="410"/>
      <c r="AK183" s="410"/>
      <c r="AL183" s="410"/>
      <c r="AM183" s="173"/>
      <c r="AN183" s="173"/>
      <c r="AO183" s="173"/>
      <c r="AP183" s="173"/>
      <c r="AQ183" s="173"/>
      <c r="AR183" s="173"/>
      <c r="AS183" s="173"/>
      <c r="AT183" s="173"/>
      <c r="AU183" s="173"/>
      <c r="AV183" s="173"/>
      <c r="AW183" s="173"/>
      <c r="AX183" s="173"/>
      <c r="AY183" s="173"/>
      <c r="AZ183" s="173"/>
      <c r="BA183" s="173"/>
      <c r="BB183" s="173"/>
      <c r="BC183" s="173"/>
      <c r="BD183" s="398"/>
      <c r="BE183" s="173"/>
      <c r="BF183" s="173"/>
      <c r="BG183" s="173"/>
      <c r="BH183" s="173"/>
      <c r="BI183" s="173"/>
      <c r="BJ183" s="173"/>
      <c r="BK183" s="762"/>
    </row>
    <row r="184" spans="1:63" s="180" customFormat="1" ht="5.25" customHeight="1">
      <c r="A184" s="653"/>
      <c r="B184" s="654"/>
      <c r="C184" s="654"/>
      <c r="D184" s="294"/>
      <c r="E184" s="654"/>
      <c r="F184" s="654"/>
      <c r="G184" s="88"/>
      <c r="H184"/>
      <c r="I184"/>
      <c r="J184"/>
      <c r="K184"/>
      <c r="L184" t="s">
        <v>653</v>
      </c>
      <c r="M184"/>
      <c r="N184"/>
      <c r="O184" s="390"/>
      <c r="P184" s="390"/>
      <c r="Q184" s="378"/>
      <c r="R184" s="378"/>
      <c r="S184" s="378"/>
      <c r="T184" s="378"/>
      <c r="U184" s="379"/>
      <c r="V184" s="379"/>
      <c r="W184" s="379"/>
      <c r="X184" s="379"/>
      <c r="Y184" s="377"/>
      <c r="Z184" s="173"/>
      <c r="AA184" s="173"/>
      <c r="AB184" s="173"/>
      <c r="AC184" s="173"/>
      <c r="AD184" s="173"/>
      <c r="AE184" s="173"/>
      <c r="AF184"/>
      <c r="AG184" s="173"/>
      <c r="AH184" s="410"/>
      <c r="AI184" s="410"/>
      <c r="AJ184" s="410"/>
      <c r="AK184" s="410"/>
      <c r="AL184" s="410"/>
      <c r="AM184" s="173"/>
      <c r="AN184" s="173"/>
      <c r="AO184" s="173"/>
      <c r="AP184" s="173"/>
      <c r="AQ184" s="173"/>
      <c r="AR184" s="173"/>
      <c r="AS184" s="173"/>
      <c r="AT184" s="173"/>
      <c r="AU184" s="173"/>
      <c r="AV184" s="173"/>
      <c r="AW184" s="173"/>
      <c r="AX184" s="173"/>
      <c r="AY184" s="173"/>
      <c r="AZ184" s="173"/>
      <c r="BA184" s="173"/>
      <c r="BB184" s="173"/>
      <c r="BC184" s="173"/>
      <c r="BD184" s="398"/>
      <c r="BE184" s="173"/>
      <c r="BF184" s="173"/>
      <c r="BG184" s="173"/>
      <c r="BH184" s="173"/>
      <c r="BI184" s="173"/>
      <c r="BJ184" s="173"/>
      <c r="BK184" s="762"/>
    </row>
    <row r="185" spans="1:63" s="180" customFormat="1" ht="17.25" customHeight="1">
      <c r="A185" s="653"/>
      <c r="B185" s="1311" t="s">
        <v>178</v>
      </c>
      <c r="C185" s="1312"/>
      <c r="D185" s="1203"/>
      <c r="E185" s="1205"/>
      <c r="F185" s="654"/>
      <c r="G185" s="88"/>
      <c r="H185"/>
      <c r="I185"/>
      <c r="J185"/>
      <c r="K185"/>
      <c r="L185"/>
      <c r="M185" t="s">
        <v>654</v>
      </c>
      <c r="N185"/>
      <c r="O185" s="390" t="str">
        <f ca="1">CELL("address",D185)</f>
        <v>$D$185</v>
      </c>
      <c r="P185" s="390">
        <f>$P$5</f>
        <v>5</v>
      </c>
      <c r="Q185" s="390" t="str">
        <f ca="1">MID(CELL("filename",P185),FIND("]",CELL("filename",P185))+1,256)</f>
        <v>5. Interconnect &amp; Transmission</v>
      </c>
      <c r="R185" s="378" t="s">
        <v>445</v>
      </c>
      <c r="S185" s="378" t="s">
        <v>178</v>
      </c>
      <c r="T185" s="378"/>
      <c r="U185" s="379" t="str">
        <f ca="1">P185&amp;"_"&amp;O185&amp;"_"&amp;S185</f>
        <v>5_$D$185_Regulating reserves</v>
      </c>
      <c r="V185" s="379" t="s">
        <v>401</v>
      </c>
      <c r="W185" s="379"/>
      <c r="X185" s="381" t="str">
        <f>CONCATENATE(AH185,",",AI185)</f>
        <v>Respondent / Developer,PSE</v>
      </c>
      <c r="Y185" s="377" t="s">
        <v>86</v>
      </c>
      <c r="Z185" s="600" t="s">
        <v>86</v>
      </c>
      <c r="AA185" s="173"/>
      <c r="AB185" s="412" t="str">
        <f ca="1">"Requirement for "&amp;O185&amp;" based on "&amp;$O$5&amp;" answer of ""No"""</f>
        <v>Requirement for $D$185 based on $E$5 answer of "No"</v>
      </c>
      <c r="AC185" s="173"/>
      <c r="AD185" s="173"/>
      <c r="AE185" s="173"/>
      <c r="AF185"/>
      <c r="AG185" s="173"/>
      <c r="AH185" s="555" t="s">
        <v>353</v>
      </c>
      <c r="AI185" s="410" t="s">
        <v>192</v>
      </c>
      <c r="AJ185" s="410"/>
      <c r="AK185" s="410"/>
      <c r="AL185" s="410"/>
      <c r="AM185" s="173"/>
      <c r="AN185" s="173"/>
      <c r="AO185" s="173"/>
      <c r="AP185" s="173"/>
      <c r="AQ185" s="173"/>
      <c r="AR185" s="173"/>
      <c r="AS185" s="173"/>
      <c r="AT185" s="173"/>
      <c r="AU185" s="173"/>
      <c r="AV185" s="173"/>
      <c r="AW185" s="173"/>
      <c r="AX185" s="173"/>
      <c r="AY185" s="173"/>
      <c r="AZ185" s="173"/>
      <c r="BA185" s="173"/>
      <c r="BB185" s="173"/>
      <c r="BC185" s="173"/>
      <c r="BD185" s="398"/>
      <c r="BE185" s="173"/>
      <c r="BF185" s="173"/>
      <c r="BG185" s="173"/>
      <c r="BH185" s="173"/>
      <c r="BI185" s="173"/>
      <c r="BJ185" s="173"/>
      <c r="BK185" s="762"/>
    </row>
    <row r="186" spans="1:63" s="180" customFormat="1" ht="5.25" customHeight="1">
      <c r="A186" s="653"/>
      <c r="B186" s="654"/>
      <c r="C186" s="654"/>
      <c r="D186" s="294"/>
      <c r="E186" s="654"/>
      <c r="F186" s="654"/>
      <c r="G186" s="88"/>
      <c r="H186"/>
      <c r="I186"/>
      <c r="J186"/>
      <c r="K186"/>
      <c r="L186" t="s">
        <v>653</v>
      </c>
      <c r="M186"/>
      <c r="N186"/>
      <c r="O186" s="390"/>
      <c r="P186" s="390"/>
      <c r="Q186" s="378"/>
      <c r="R186" s="378"/>
      <c r="S186" s="378"/>
      <c r="T186" s="378"/>
      <c r="U186" s="379"/>
      <c r="V186" s="379"/>
      <c r="W186" s="379"/>
      <c r="X186" s="379"/>
      <c r="Y186" s="377"/>
      <c r="Z186" s="173"/>
      <c r="AA186" s="173"/>
      <c r="AB186" s="173"/>
      <c r="AC186" s="173"/>
      <c r="AD186" s="173"/>
      <c r="AE186" s="173"/>
      <c r="AF186"/>
      <c r="AG186" s="173"/>
      <c r="AH186" s="410"/>
      <c r="AI186" s="410"/>
      <c r="AJ186" s="410"/>
      <c r="AK186" s="410"/>
      <c r="AL186" s="410"/>
      <c r="AM186" s="173"/>
      <c r="AN186" s="173"/>
      <c r="AO186" s="173"/>
      <c r="AP186" s="173"/>
      <c r="AQ186" s="173"/>
      <c r="AR186" s="173"/>
      <c r="AS186" s="173"/>
      <c r="AT186" s="173"/>
      <c r="AU186" s="173"/>
      <c r="AV186" s="173"/>
      <c r="AW186" s="173"/>
      <c r="AX186" s="173"/>
      <c r="AY186" s="173"/>
      <c r="AZ186" s="173"/>
      <c r="BA186" s="173"/>
      <c r="BB186" s="173"/>
      <c r="BC186" s="173"/>
      <c r="BD186" s="398"/>
      <c r="BE186" s="173"/>
      <c r="BF186" s="173"/>
      <c r="BG186" s="173"/>
      <c r="BH186" s="173"/>
      <c r="BI186" s="173"/>
      <c r="BJ186" s="173"/>
      <c r="BK186" s="762"/>
    </row>
    <row r="187" spans="1:63" s="180" customFormat="1" ht="17.25" customHeight="1">
      <c r="A187" s="653"/>
      <c r="B187" s="1311" t="s">
        <v>179</v>
      </c>
      <c r="C187" s="1312"/>
      <c r="D187" s="1203"/>
      <c r="E187" s="1205"/>
      <c r="F187" s="654"/>
      <c r="G187" s="88"/>
      <c r="H187"/>
      <c r="I187"/>
      <c r="J187"/>
      <c r="K187"/>
      <c r="L187"/>
      <c r="M187" t="s">
        <v>654</v>
      </c>
      <c r="N187"/>
      <c r="O187" s="390" t="str">
        <f ca="1">CELL("address",D187)</f>
        <v>$D$187</v>
      </c>
      <c r="P187" s="390">
        <f>$P$5</f>
        <v>5</v>
      </c>
      <c r="Q187" s="390" t="str">
        <f ca="1">MID(CELL("filename",P187),FIND("]",CELL("filename",P187))+1,256)</f>
        <v>5. Interconnect &amp; Transmission</v>
      </c>
      <c r="R187" s="378" t="s">
        <v>445</v>
      </c>
      <c r="S187" s="378" t="s">
        <v>179</v>
      </c>
      <c r="T187" s="378"/>
      <c r="U187" s="379" t="str">
        <f ca="1">P187&amp;"_"&amp;O187&amp;"_"&amp;S187</f>
        <v>5_$D$187_Generation imbalance</v>
      </c>
      <c r="V187" s="379" t="s">
        <v>401</v>
      </c>
      <c r="W187" s="379"/>
      <c r="X187" s="381" t="str">
        <f>CONCATENATE(AH187,",",AI187)</f>
        <v>Respondent / Developer,PSE</v>
      </c>
      <c r="Y187" s="377" t="s">
        <v>86</v>
      </c>
      <c r="Z187" s="600" t="s">
        <v>86</v>
      </c>
      <c r="AA187" s="173"/>
      <c r="AB187" s="412" t="str">
        <f ca="1">"Requirement for "&amp;O187&amp;" based on "&amp;$O$5&amp;" answer of ""No"""</f>
        <v>Requirement for $D$187 based on $E$5 answer of "No"</v>
      </c>
      <c r="AC187" s="173"/>
      <c r="AD187" s="173"/>
      <c r="AE187" s="173"/>
      <c r="AF187"/>
      <c r="AG187" s="173"/>
      <c r="AH187" s="555" t="s">
        <v>353</v>
      </c>
      <c r="AI187" s="410" t="s">
        <v>192</v>
      </c>
      <c r="AJ187" s="410"/>
      <c r="AK187" s="410"/>
      <c r="AL187" s="410"/>
      <c r="AM187" s="173"/>
      <c r="AN187" s="173"/>
      <c r="AO187" s="173"/>
      <c r="AP187" s="173"/>
      <c r="AQ187" s="173"/>
      <c r="AR187" s="173"/>
      <c r="AS187" s="173"/>
      <c r="AT187" s="173"/>
      <c r="AU187" s="173"/>
      <c r="AV187" s="173"/>
      <c r="AW187" s="173"/>
      <c r="AX187" s="173"/>
      <c r="AY187" s="173"/>
      <c r="AZ187" s="173"/>
      <c r="BA187" s="173"/>
      <c r="BB187" s="173"/>
      <c r="BC187" s="173"/>
      <c r="BD187" s="398"/>
      <c r="BE187" s="173"/>
      <c r="BF187" s="173"/>
      <c r="BG187" s="173"/>
      <c r="BH187" s="173"/>
      <c r="BI187" s="173"/>
      <c r="BJ187" s="173"/>
      <c r="BK187" s="762"/>
    </row>
    <row r="188" spans="1:63" s="180" customFormat="1" ht="5.25" customHeight="1">
      <c r="A188" s="653"/>
      <c r="B188" s="654"/>
      <c r="C188" s="654"/>
      <c r="D188" s="294"/>
      <c r="E188" s="654"/>
      <c r="F188" s="654"/>
      <c r="G188" s="88"/>
      <c r="H188"/>
      <c r="I188"/>
      <c r="J188"/>
      <c r="K188"/>
      <c r="L188" t="s">
        <v>653</v>
      </c>
      <c r="M188"/>
      <c r="N188"/>
      <c r="O188" s="390"/>
      <c r="P188" s="390"/>
      <c r="Q188" s="378"/>
      <c r="R188" s="378"/>
      <c r="S188" s="378"/>
      <c r="T188" s="378"/>
      <c r="U188" s="379"/>
      <c r="V188" s="379"/>
      <c r="W188" s="379"/>
      <c r="X188" s="379"/>
      <c r="Y188" s="377"/>
      <c r="Z188" s="173"/>
      <c r="AA188" s="173"/>
      <c r="AB188" s="173"/>
      <c r="AC188" s="173"/>
      <c r="AD188" s="173"/>
      <c r="AE188" s="173"/>
      <c r="AF188"/>
      <c r="AG188" s="173"/>
      <c r="AH188" s="410"/>
      <c r="AI188" s="410"/>
      <c r="AJ188" s="410"/>
      <c r="AK188" s="410"/>
      <c r="AL188" s="410"/>
      <c r="AM188" s="173"/>
      <c r="AN188" s="173"/>
      <c r="AO188" s="173"/>
      <c r="AP188" s="173"/>
      <c r="AQ188" s="173"/>
      <c r="AR188" s="173"/>
      <c r="AS188" s="173"/>
      <c r="AT188" s="173"/>
      <c r="AU188" s="173"/>
      <c r="AV188" s="173"/>
      <c r="AW188" s="173"/>
      <c r="AX188" s="173"/>
      <c r="AY188" s="173"/>
      <c r="AZ188" s="173"/>
      <c r="BA188" s="173"/>
      <c r="BB188" s="173"/>
      <c r="BC188" s="173"/>
      <c r="BD188" s="398"/>
      <c r="BE188" s="173"/>
      <c r="BF188" s="173"/>
      <c r="BG188" s="173"/>
      <c r="BH188" s="173"/>
      <c r="BI188" s="173"/>
      <c r="BJ188" s="173"/>
      <c r="BK188" s="762"/>
    </row>
    <row r="189" spans="1:63" s="180" customFormat="1" ht="17.25" customHeight="1">
      <c r="A189" s="653"/>
      <c r="B189" s="1311" t="s">
        <v>180</v>
      </c>
      <c r="C189" s="1312"/>
      <c r="D189" s="1203"/>
      <c r="E189" s="1205"/>
      <c r="F189" s="654"/>
      <c r="G189" s="88"/>
      <c r="H189"/>
      <c r="I189"/>
      <c r="J189"/>
      <c r="K189"/>
      <c r="L189"/>
      <c r="M189" t="s">
        <v>654</v>
      </c>
      <c r="N189"/>
      <c r="O189" s="390" t="str">
        <f ca="1">CELL("address",D189)</f>
        <v>$D$189</v>
      </c>
      <c r="P189" s="390">
        <f>$P$5</f>
        <v>5</v>
      </c>
      <c r="Q189" s="390" t="str">
        <f ca="1">MID(CELL("filename",P189),FIND("]",CELL("filename",P189))+1,256)</f>
        <v>5. Interconnect &amp; Transmission</v>
      </c>
      <c r="R189" s="378" t="s">
        <v>445</v>
      </c>
      <c r="S189" s="378" t="s">
        <v>180</v>
      </c>
      <c r="T189" s="378"/>
      <c r="U189" s="379" t="str">
        <f ca="1">P189&amp;"_"&amp;O189&amp;"_"&amp;S189</f>
        <v>5_$D$189_Other required ancillary service(s)</v>
      </c>
      <c r="V189" s="379" t="s">
        <v>401</v>
      </c>
      <c r="W189" s="379"/>
      <c r="X189" s="381" t="str">
        <f>CONCATENATE(AH189,",",AI189)</f>
        <v>Respondent / Developer,PSE</v>
      </c>
      <c r="Y189" s="377" t="s">
        <v>86</v>
      </c>
      <c r="Z189" s="600" t="s">
        <v>86</v>
      </c>
      <c r="AA189" s="173"/>
      <c r="AB189" s="412" t="str">
        <f ca="1">"Requirement for "&amp;O189&amp;" based on "&amp;$O$5&amp;" answer of ""No"""</f>
        <v>Requirement for $D$189 based on $E$5 answer of "No"</v>
      </c>
      <c r="AC189" s="173"/>
      <c r="AD189" s="173"/>
      <c r="AE189" s="173"/>
      <c r="AF189"/>
      <c r="AG189" s="173"/>
      <c r="AH189" s="555" t="s">
        <v>353</v>
      </c>
      <c r="AI189" s="410" t="s">
        <v>192</v>
      </c>
      <c r="AJ189" s="410"/>
      <c r="AK189" s="410"/>
      <c r="AL189" s="410"/>
      <c r="AM189" s="173"/>
      <c r="AN189" s="173"/>
      <c r="AO189" s="173"/>
      <c r="AP189" s="173"/>
      <c r="AQ189" s="173"/>
      <c r="AR189" s="173"/>
      <c r="AS189" s="173"/>
      <c r="AT189" s="173"/>
      <c r="AU189" s="173"/>
      <c r="AV189" s="173"/>
      <c r="AW189" s="173"/>
      <c r="AX189" s="173"/>
      <c r="AY189" s="173"/>
      <c r="AZ189" s="173"/>
      <c r="BA189" s="173"/>
      <c r="BB189" s="173"/>
      <c r="BC189" s="173"/>
      <c r="BD189" s="398"/>
      <c r="BE189" s="173"/>
      <c r="BF189" s="173"/>
      <c r="BG189" s="173"/>
      <c r="BH189" s="173"/>
      <c r="BI189" s="173"/>
      <c r="BJ189" s="173"/>
      <c r="BK189" s="762"/>
    </row>
    <row r="190" spans="1:63" s="180" customFormat="1" ht="5.25" customHeight="1">
      <c r="A190" s="653"/>
      <c r="B190" s="72"/>
      <c r="C190" s="72"/>
      <c r="D190" s="294"/>
      <c r="E190" s="294"/>
      <c r="F190" s="654"/>
      <c r="G190" s="88"/>
      <c r="H190"/>
      <c r="I190"/>
      <c r="J190"/>
      <c r="K190"/>
      <c r="L190" t="s">
        <v>653</v>
      </c>
      <c r="M190"/>
      <c r="N190"/>
      <c r="O190" s="390"/>
      <c r="P190" s="390"/>
      <c r="Q190" s="378"/>
      <c r="R190" s="378"/>
      <c r="S190" s="378"/>
      <c r="T190" s="378"/>
      <c r="U190" s="379"/>
      <c r="V190" s="379"/>
      <c r="W190" s="379"/>
      <c r="X190" s="379"/>
      <c r="Y190" s="377"/>
      <c r="Z190" s="173"/>
      <c r="AA190" s="173"/>
      <c r="AB190" s="173"/>
      <c r="AC190" s="173"/>
      <c r="AD190" s="173"/>
      <c r="AE190" s="173"/>
      <c r="AF190"/>
      <c r="AG190" s="173"/>
      <c r="AH190" s="410"/>
      <c r="AI190" s="410"/>
      <c r="AJ190" s="410"/>
      <c r="AK190" s="410"/>
      <c r="AL190" s="410"/>
      <c r="AM190" s="173"/>
      <c r="AN190" s="173"/>
      <c r="AO190" s="173"/>
      <c r="AP190" s="173"/>
      <c r="AQ190" s="173"/>
      <c r="AR190" s="173"/>
      <c r="AS190" s="173"/>
      <c r="AT190" s="173"/>
      <c r="AU190" s="173"/>
      <c r="AV190" s="173"/>
      <c r="AW190" s="173"/>
      <c r="AX190" s="173"/>
      <c r="AY190" s="173"/>
      <c r="AZ190" s="173"/>
      <c r="BA190" s="173"/>
      <c r="BB190" s="173"/>
      <c r="BC190" s="173"/>
      <c r="BD190" s="398"/>
      <c r="BE190" s="173"/>
      <c r="BF190" s="173"/>
      <c r="BG190" s="173"/>
      <c r="BH190" s="173"/>
      <c r="BI190" s="173"/>
      <c r="BJ190" s="173"/>
      <c r="BK190" s="762"/>
    </row>
    <row r="191" spans="1:63" s="180" customFormat="1" ht="17.25" customHeight="1">
      <c r="A191" s="653"/>
      <c r="B191" s="572" t="s">
        <v>138</v>
      </c>
      <c r="C191" s="1203"/>
      <c r="D191" s="1204"/>
      <c r="E191" s="1205"/>
      <c r="F191" s="654"/>
      <c r="G191" s="88"/>
      <c r="H191"/>
      <c r="I191"/>
      <c r="J191"/>
      <c r="K191"/>
      <c r="L191"/>
      <c r="M191" t="s">
        <v>654</v>
      </c>
      <c r="N191"/>
      <c r="O191" s="390" t="str">
        <f ca="1">CELL("address",C191)</f>
        <v>$C$191</v>
      </c>
      <c r="P191" s="390">
        <f>$P$5</f>
        <v>5</v>
      </c>
      <c r="Q191" s="390" t="str">
        <f ca="1">MID(CELL("filename",P191),FIND("]",CELL("filename",P191))+1,256)</f>
        <v>5. Interconnect &amp; Transmission</v>
      </c>
      <c r="R191" s="378" t="s">
        <v>445</v>
      </c>
      <c r="S191" s="378" t="s">
        <v>504</v>
      </c>
      <c r="T191" s="378"/>
      <c r="U191" s="379" t="str">
        <f ca="1">P191&amp;"_"&amp;O191&amp;"_"&amp;S191</f>
        <v>5_$C$191_Other Ancillary Services</v>
      </c>
      <c r="V191" s="379" t="s">
        <v>392</v>
      </c>
      <c r="W191" s="379">
        <v>100</v>
      </c>
      <c r="X191" s="379"/>
      <c r="Y191" s="377" t="s">
        <v>86</v>
      </c>
      <c r="Z191" s="600" t="s">
        <v>86</v>
      </c>
      <c r="AA191" s="173"/>
      <c r="AB191" s="412" t="str">
        <f ca="1">"Requirement for "&amp;O191&amp;" based on "&amp;$O$5&amp;" answer of ""No"""</f>
        <v>Requirement for $C$191 based on $E$5 answer of "No"</v>
      </c>
      <c r="AC191" s="173"/>
      <c r="AD191" s="173"/>
      <c r="AE191" s="173"/>
      <c r="AF191"/>
      <c r="AG191" s="173"/>
      <c r="AH191" s="410"/>
      <c r="AI191" s="410"/>
      <c r="AJ191" s="410"/>
      <c r="AK191" s="410"/>
      <c r="AL191" s="410"/>
      <c r="AM191" s="173"/>
      <c r="AN191" s="173"/>
      <c r="AO191" s="173"/>
      <c r="AP191" s="173"/>
      <c r="AQ191" s="173"/>
      <c r="AR191" s="173"/>
      <c r="AS191" s="173"/>
      <c r="AT191" s="173"/>
      <c r="AU191" s="173"/>
      <c r="AV191" s="173"/>
      <c r="AW191" s="173"/>
      <c r="AX191" s="173"/>
      <c r="AY191" s="173"/>
      <c r="AZ191" s="173"/>
      <c r="BA191" s="173"/>
      <c r="BB191" s="173"/>
      <c r="BC191" s="173"/>
      <c r="BD191" s="398"/>
      <c r="BE191" s="173"/>
      <c r="BF191" s="173"/>
      <c r="BG191" s="173"/>
      <c r="BH191" s="173"/>
      <c r="BI191" s="173"/>
      <c r="BJ191" s="173"/>
      <c r="BK191" s="762"/>
    </row>
    <row r="192" spans="1:63" s="180" customFormat="1" ht="5.25" customHeight="1" thickBot="1">
      <c r="A192" s="653"/>
      <c r="B192" s="72"/>
      <c r="C192" s="72"/>
      <c r="D192" s="72"/>
      <c r="E192" s="72"/>
      <c r="F192" s="654"/>
      <c r="G192" s="88"/>
      <c r="H192"/>
      <c r="I192"/>
      <c r="J192"/>
      <c r="K192"/>
      <c r="L192" t="s">
        <v>653</v>
      </c>
      <c r="M192"/>
      <c r="N192"/>
      <c r="O192" s="378"/>
      <c r="P192" s="378"/>
      <c r="Q192" s="378"/>
      <c r="R192" s="378"/>
      <c r="S192" s="378"/>
      <c r="T192" s="378"/>
      <c r="U192" s="379"/>
      <c r="V192" s="379"/>
      <c r="W192" s="379"/>
      <c r="X192" s="379"/>
      <c r="Y192" s="377"/>
      <c r="Z192" s="173"/>
      <c r="AA192" s="173"/>
      <c r="AB192" s="173"/>
      <c r="AC192" s="173"/>
      <c r="AD192" s="173"/>
      <c r="AE192" s="173"/>
      <c r="AF192"/>
      <c r="AG192" s="173"/>
      <c r="AH192" s="410"/>
      <c r="AI192" s="410"/>
      <c r="AJ192" s="410"/>
      <c r="AK192" s="410"/>
      <c r="AL192" s="410"/>
      <c r="AM192" s="173"/>
      <c r="AN192" s="173"/>
      <c r="AO192" s="173"/>
      <c r="AP192" s="173"/>
      <c r="AQ192" s="173"/>
      <c r="AR192" s="173"/>
      <c r="AS192" s="173"/>
      <c r="AT192" s="173"/>
      <c r="AU192" s="173"/>
      <c r="AV192" s="173"/>
      <c r="AW192" s="173"/>
      <c r="AX192" s="173"/>
      <c r="AY192" s="173"/>
      <c r="AZ192" s="173"/>
      <c r="BA192" s="173"/>
      <c r="BB192" s="173"/>
      <c r="BC192" s="173"/>
      <c r="BD192" s="398"/>
      <c r="BE192" s="173"/>
      <c r="BF192" s="173"/>
      <c r="BG192" s="173"/>
      <c r="BH192" s="173"/>
      <c r="BI192" s="173"/>
      <c r="BJ192" s="173"/>
      <c r="BK192" s="762"/>
    </row>
    <row r="193" spans="1:63" ht="15.75" thickBot="1">
      <c r="A193" s="660" t="s">
        <v>867</v>
      </c>
      <c r="B193" s="91"/>
      <c r="C193" s="91"/>
      <c r="D193" s="91"/>
      <c r="E193" s="91"/>
      <c r="F193" s="92"/>
      <c r="G193" s="93"/>
      <c r="M193" t="s">
        <v>654</v>
      </c>
    </row>
    <row r="194" spans="1:63" s="180" customFormat="1" ht="5.25" customHeight="1">
      <c r="A194" s="182"/>
      <c r="B194" s="185"/>
      <c r="C194" s="185"/>
      <c r="D194" s="185"/>
      <c r="E194" s="185"/>
      <c r="F194" s="186"/>
      <c r="G194" s="183"/>
      <c r="H194"/>
      <c r="I194"/>
      <c r="J194"/>
      <c r="K194"/>
      <c r="L194" t="s">
        <v>653</v>
      </c>
      <c r="M194"/>
      <c r="N194"/>
      <c r="O194" s="378"/>
      <c r="P194" s="378"/>
      <c r="Q194" s="378"/>
      <c r="R194" s="378"/>
      <c r="S194" s="378"/>
      <c r="T194" s="378"/>
      <c r="U194" s="379"/>
      <c r="V194" s="379"/>
      <c r="W194" s="379"/>
      <c r="X194" s="379"/>
      <c r="Y194" s="377"/>
      <c r="Z194" s="173"/>
      <c r="AA194" s="173"/>
      <c r="AB194" s="173"/>
      <c r="AC194" s="173"/>
      <c r="AD194" s="173"/>
      <c r="AE194" s="173"/>
      <c r="AF194" s="173"/>
      <c r="AG194" s="173"/>
      <c r="AH194" s="410"/>
      <c r="AI194" s="410"/>
      <c r="AJ194" s="410"/>
      <c r="AK194" s="410"/>
      <c r="AL194" s="410"/>
      <c r="AM194" s="173"/>
      <c r="AN194" s="173"/>
      <c r="AO194" s="173"/>
      <c r="AP194" s="173"/>
      <c r="AQ194" s="173"/>
      <c r="AR194" s="173"/>
      <c r="AS194" s="173"/>
      <c r="AT194" s="173"/>
      <c r="AU194" s="173"/>
      <c r="AV194" s="173"/>
      <c r="AW194" s="173"/>
      <c r="AX194" s="173"/>
      <c r="AY194" s="173"/>
      <c r="AZ194" s="173"/>
      <c r="BA194" s="173"/>
      <c r="BB194" s="173"/>
      <c r="BC194" s="173"/>
      <c r="BD194" s="398"/>
      <c r="BE194" s="173"/>
      <c r="BF194" s="173"/>
      <c r="BG194" s="173"/>
      <c r="BH194" s="173"/>
      <c r="BI194" s="173"/>
      <c r="BJ194" s="173"/>
      <c r="BK194" s="762"/>
    </row>
    <row r="195" spans="1:63" s="187" customFormat="1" ht="26.1" customHeight="1">
      <c r="A195" s="1025" t="s">
        <v>345</v>
      </c>
      <c r="B195" s="1026"/>
      <c r="C195" s="1026"/>
      <c r="D195" s="1026"/>
      <c r="E195" s="1120"/>
      <c r="F195" s="1121"/>
      <c r="G195" s="88"/>
      <c r="H195"/>
      <c r="I195"/>
      <c r="J195"/>
      <c r="K195"/>
      <c r="L195"/>
      <c r="M195" t="s">
        <v>654</v>
      </c>
      <c r="N195"/>
      <c r="O195" s="390" t="str">
        <f ca="1">CELL("address",E195)</f>
        <v>$E$195</v>
      </c>
      <c r="P195" s="390">
        <f>$P$5</f>
        <v>5</v>
      </c>
      <c r="Q195" s="390" t="str">
        <f ca="1">MID(CELL("filename",P195),FIND("]",CELL("filename",P195))+1,256)</f>
        <v>5. Interconnect &amp; Transmission</v>
      </c>
      <c r="R195" s="378" t="s">
        <v>445</v>
      </c>
      <c r="S195" s="378" t="s">
        <v>446</v>
      </c>
      <c r="T195" s="378"/>
      <c r="U195" s="379" t="str">
        <f ca="1">P195&amp;"_"&amp;O195&amp;"_"&amp;S195</f>
        <v>5_$E$195_QF Resources outside of Pacific Northwest</v>
      </c>
      <c r="V195" s="379" t="s">
        <v>401</v>
      </c>
      <c r="W195" s="379"/>
      <c r="X195" s="381" t="str">
        <f>CONCATENATE(AH195,",",AI195)</f>
        <v>Yes,No</v>
      </c>
      <c r="Y195" s="600" t="s">
        <v>86</v>
      </c>
      <c r="Z195" s="600" t="s">
        <v>86</v>
      </c>
      <c r="AA195" s="410"/>
      <c r="AB195" s="412" t="str">
        <f ca="1">"Requirement for "&amp;O195&amp;" based on "&amp;$O$5&amp;" answer of ""No"""</f>
        <v>Requirement for $E$195 based on $E$5 answer of "No"</v>
      </c>
      <c r="AC195" s="305"/>
      <c r="AD195" s="379"/>
      <c r="AE195" s="410"/>
      <c r="AF195" s="410"/>
      <c r="AG195" s="410"/>
      <c r="AH195" s="408" t="s">
        <v>82</v>
      </c>
      <c r="AI195" s="410" t="s">
        <v>86</v>
      </c>
      <c r="AJ195" s="410"/>
      <c r="AK195" s="410"/>
      <c r="AL195" s="410"/>
      <c r="AM195" s="410"/>
      <c r="AN195" s="410"/>
      <c r="AO195" s="410"/>
      <c r="AP195" s="410"/>
      <c r="AQ195" s="410"/>
      <c r="AR195" s="410"/>
      <c r="AS195" s="410"/>
      <c r="AT195" s="410"/>
      <c r="AU195" s="410"/>
      <c r="AV195" s="410"/>
      <c r="AW195" s="410"/>
      <c r="AX195" s="410"/>
      <c r="AY195" s="410"/>
      <c r="AZ195" s="410"/>
      <c r="BA195" s="410"/>
      <c r="BB195" s="410"/>
      <c r="BC195" s="410"/>
      <c r="BD195" s="840"/>
      <c r="BE195" s="410"/>
      <c r="BF195" s="410"/>
      <c r="BG195" s="410"/>
      <c r="BH195" s="410"/>
      <c r="BI195" s="410"/>
      <c r="BJ195" s="410"/>
      <c r="BK195" s="769"/>
    </row>
    <row r="196" spans="1:63" s="187" customFormat="1" ht="18" customHeight="1">
      <c r="A196" s="1025" t="s">
        <v>344</v>
      </c>
      <c r="B196" s="1026"/>
      <c r="C196" s="1026"/>
      <c r="D196" s="1026"/>
      <c r="E196" s="656"/>
      <c r="F196" s="656"/>
      <c r="G196" s="88"/>
      <c r="H196"/>
      <c r="I196"/>
      <c r="J196"/>
      <c r="K196"/>
      <c r="L196"/>
      <c r="M196" t="s">
        <v>654</v>
      </c>
      <c r="N196"/>
      <c r="O196" s="378"/>
      <c r="P196" s="378"/>
      <c r="Q196" s="378"/>
      <c r="R196" s="378"/>
      <c r="S196" s="378"/>
      <c r="T196" s="378"/>
      <c r="U196" s="379"/>
      <c r="V196" s="379"/>
      <c r="W196" s="379"/>
      <c r="X196" s="379"/>
      <c r="Y196" s="377"/>
      <c r="Z196" s="410"/>
      <c r="AA196" s="410"/>
      <c r="AB196" s="410"/>
      <c r="AC196" s="410"/>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840"/>
      <c r="BE196" s="410"/>
      <c r="BF196" s="410"/>
      <c r="BG196" s="410"/>
      <c r="BH196" s="410"/>
      <c r="BI196" s="410"/>
      <c r="BJ196" s="410"/>
      <c r="BK196" s="769"/>
    </row>
    <row r="197" spans="1:63" s="180" customFormat="1" ht="5.25" customHeight="1">
      <c r="A197" s="653"/>
      <c r="B197" s="654"/>
      <c r="C197" s="654"/>
      <c r="D197" s="654"/>
      <c r="E197" s="654"/>
      <c r="F197" s="654"/>
      <c r="G197" s="88"/>
      <c r="H197"/>
      <c r="I197"/>
      <c r="J197"/>
      <c r="K197"/>
      <c r="L197" t="s">
        <v>653</v>
      </c>
      <c r="M197"/>
      <c r="N197"/>
      <c r="O197" s="378"/>
      <c r="P197" s="378"/>
      <c r="Q197" s="378"/>
      <c r="R197" s="378"/>
      <c r="S197" s="378"/>
      <c r="T197" s="378"/>
      <c r="U197" s="379"/>
      <c r="V197" s="379"/>
      <c r="W197" s="379"/>
      <c r="X197" s="379"/>
      <c r="Y197" s="377"/>
      <c r="Z197" s="173"/>
      <c r="AA197" s="173"/>
      <c r="AB197" s="173"/>
      <c r="AC197" s="173"/>
      <c r="AD197" s="173"/>
      <c r="AE197" s="173"/>
      <c r="AF197" s="173"/>
      <c r="AG197" s="173"/>
      <c r="AH197" s="410"/>
      <c r="AI197" s="410"/>
      <c r="AJ197" s="410"/>
      <c r="AK197" s="410"/>
      <c r="AL197" s="410"/>
      <c r="AM197" s="173"/>
      <c r="AN197" s="173"/>
      <c r="AO197" s="173"/>
      <c r="AP197" s="173"/>
      <c r="AQ197" s="173"/>
      <c r="AR197" s="173"/>
      <c r="AS197" s="173"/>
      <c r="AT197" s="173"/>
      <c r="AU197" s="173"/>
      <c r="AV197" s="173"/>
      <c r="AW197" s="173"/>
      <c r="AX197" s="173"/>
      <c r="AY197" s="173"/>
      <c r="AZ197" s="173"/>
      <c r="BA197" s="173"/>
      <c r="BB197" s="173"/>
      <c r="BC197" s="173"/>
      <c r="BD197" s="398"/>
      <c r="BE197" s="173"/>
      <c r="BF197" s="173"/>
      <c r="BG197" s="173"/>
      <c r="BH197" s="173"/>
      <c r="BI197" s="173"/>
      <c r="BJ197" s="173"/>
      <c r="BK197" s="762"/>
    </row>
    <row r="198" spans="1:63" s="180" customFormat="1" ht="18.75" customHeight="1">
      <c r="A198" s="1314" t="s">
        <v>181</v>
      </c>
      <c r="B198" s="1315"/>
      <c r="C198" s="1315"/>
      <c r="D198" s="1315"/>
      <c r="E198" s="1315"/>
      <c r="F198" s="1315"/>
      <c r="G198" s="88"/>
      <c r="H198"/>
      <c r="I198"/>
      <c r="J198"/>
      <c r="K198"/>
      <c r="L198"/>
      <c r="M198" t="s">
        <v>654</v>
      </c>
      <c r="N198"/>
      <c r="O198" s="378"/>
      <c r="P198" s="378"/>
      <c r="Q198" s="378"/>
      <c r="R198" s="378"/>
      <c r="S198" s="378"/>
      <c r="T198" s="378"/>
      <c r="U198" s="379"/>
      <c r="V198" s="379"/>
      <c r="W198" s="379"/>
      <c r="X198" s="379"/>
      <c r="Y198" s="377"/>
      <c r="Z198" s="173"/>
      <c r="AA198" s="173"/>
      <c r="AB198" s="173"/>
      <c r="AC198" s="173"/>
      <c r="AD198" s="173"/>
      <c r="AE198" s="173"/>
      <c r="AF198" s="173"/>
      <c r="AG198" s="173"/>
      <c r="AH198" s="410"/>
      <c r="AI198" s="410"/>
      <c r="AJ198" s="410"/>
      <c r="AK198" s="410"/>
      <c r="AL198" s="410"/>
      <c r="AM198" s="173"/>
      <c r="AN198" s="173"/>
      <c r="AO198" s="173"/>
      <c r="AP198" s="173"/>
      <c r="AQ198" s="173"/>
      <c r="AR198" s="173"/>
      <c r="AS198" s="173"/>
      <c r="AT198" s="173"/>
      <c r="AU198" s="173"/>
      <c r="AV198" s="173"/>
      <c r="AW198" s="173"/>
      <c r="AX198" s="173"/>
      <c r="AY198" s="173"/>
      <c r="AZ198" s="173"/>
      <c r="BA198" s="173"/>
      <c r="BB198" s="173"/>
      <c r="BC198" s="173"/>
      <c r="BD198" s="398"/>
      <c r="BE198" s="173"/>
      <c r="BF198" s="173"/>
      <c r="BG198" s="173"/>
      <c r="BH198" s="173"/>
      <c r="BI198" s="173"/>
      <c r="BJ198" s="173"/>
      <c r="BK198" s="762"/>
    </row>
    <row r="199" spans="1:63" s="180" customFormat="1" ht="5.25" customHeight="1">
      <c r="A199" s="653"/>
      <c r="B199" s="72"/>
      <c r="C199" s="72"/>
      <c r="D199" s="72"/>
      <c r="E199" s="72"/>
      <c r="F199" s="654"/>
      <c r="G199" s="88"/>
      <c r="H199"/>
      <c r="I199"/>
      <c r="J199"/>
      <c r="K199"/>
      <c r="L199" t="s">
        <v>653</v>
      </c>
      <c r="M199"/>
      <c r="N199"/>
      <c r="O199" s="378"/>
      <c r="P199" s="378"/>
      <c r="Q199" s="378"/>
      <c r="R199" s="378"/>
      <c r="S199" s="378"/>
      <c r="T199" s="378"/>
      <c r="U199" s="379"/>
      <c r="V199" s="379"/>
      <c r="W199" s="379"/>
      <c r="X199" s="379"/>
      <c r="Y199" s="377"/>
      <c r="Z199" s="173"/>
      <c r="AA199" s="173"/>
      <c r="AB199" s="173"/>
      <c r="AC199" s="173"/>
      <c r="AD199" s="173"/>
      <c r="AE199" s="173"/>
      <c r="AF199" s="173"/>
      <c r="AG199" s="173"/>
      <c r="AH199" s="410"/>
      <c r="AI199" s="410"/>
      <c r="AJ199" s="410"/>
      <c r="AK199" s="410"/>
      <c r="AL199" s="410"/>
      <c r="AM199" s="173"/>
      <c r="AN199" s="173"/>
      <c r="AO199" s="173"/>
      <c r="AP199" s="173"/>
      <c r="AQ199" s="173"/>
      <c r="AR199" s="173"/>
      <c r="AS199" s="173"/>
      <c r="AT199" s="173"/>
      <c r="AU199" s="173"/>
      <c r="AV199" s="173"/>
      <c r="AW199" s="173"/>
      <c r="AX199" s="173"/>
      <c r="AY199" s="173"/>
      <c r="AZ199" s="173"/>
      <c r="BA199" s="173"/>
      <c r="BB199" s="173"/>
      <c r="BC199" s="173"/>
      <c r="BD199" s="398"/>
      <c r="BE199" s="173"/>
      <c r="BF199" s="173"/>
      <c r="BG199" s="173"/>
      <c r="BH199" s="173"/>
      <c r="BI199" s="173"/>
      <c r="BJ199" s="173"/>
      <c r="BK199" s="762"/>
    </row>
    <row r="200" spans="1:63" s="180" customFormat="1" ht="125.25" customHeight="1">
      <c r="A200" s="1117"/>
      <c r="B200" s="1118"/>
      <c r="C200" s="1118"/>
      <c r="D200" s="1118"/>
      <c r="E200" s="1118"/>
      <c r="F200" s="1119"/>
      <c r="G200" s="88"/>
      <c r="H200"/>
      <c r="I200"/>
      <c r="J200"/>
      <c r="K200"/>
      <c r="L200"/>
      <c r="M200" t="s">
        <v>654</v>
      </c>
      <c r="N200"/>
      <c r="O200" s="390" t="str">
        <f ca="1">CELL("address",A200)</f>
        <v>$A$200</v>
      </c>
      <c r="P200" s="390">
        <f>$P$5</f>
        <v>5</v>
      </c>
      <c r="Q200" s="390" t="str">
        <f ca="1">MID(CELL("filename",P200),FIND("]",CELL("filename",P200))+1,256)</f>
        <v>5. Interconnect &amp; Transmission</v>
      </c>
      <c r="R200" s="378" t="s">
        <v>445</v>
      </c>
      <c r="S200" s="378" t="s">
        <v>447</v>
      </c>
      <c r="T200" s="378"/>
      <c r="U200" s="379" t="str">
        <f ca="1">P200&amp;"_"&amp;O200&amp;"_"&amp;S200</f>
        <v>5_$A$200_Delivery description for real time without shaping, storage, or integration services</v>
      </c>
      <c r="V200" s="379" t="s">
        <v>392</v>
      </c>
      <c r="W200" s="379">
        <v>2000</v>
      </c>
      <c r="X200" s="379"/>
      <c r="Y200" s="377" t="s">
        <v>86</v>
      </c>
      <c r="Z200" s="600" t="s">
        <v>86</v>
      </c>
      <c r="AA200" s="173"/>
      <c r="AB200" s="412" t="str">
        <f ca="1">"Requirement for "&amp;O200&amp;" based on "&amp;O195&amp;" answer of ""Yes"""</f>
        <v>Requirement for $A$200 based on $E$195 answer of "Yes"</v>
      </c>
      <c r="AC200" s="379"/>
      <c r="AD200" s="173"/>
      <c r="AE200" s="173"/>
      <c r="AF200" s="173"/>
      <c r="AG200" s="173"/>
      <c r="AH200" s="410"/>
      <c r="AI200" s="410"/>
      <c r="AJ200" s="410"/>
      <c r="AK200" s="410"/>
      <c r="AL200" s="410"/>
      <c r="AM200" s="173"/>
      <c r="AN200" s="173"/>
      <c r="AO200" s="173"/>
      <c r="AP200" s="173"/>
      <c r="AQ200" s="173"/>
      <c r="AR200" s="173"/>
      <c r="AS200" s="173"/>
      <c r="AT200" s="173"/>
      <c r="AU200" s="173"/>
      <c r="AV200" s="173"/>
      <c r="AW200" s="173"/>
      <c r="AX200" s="173"/>
      <c r="AY200" s="173"/>
      <c r="AZ200" s="173"/>
      <c r="BA200" s="173"/>
      <c r="BB200" s="173"/>
      <c r="BC200" s="173"/>
      <c r="BD200" s="398"/>
      <c r="BE200" s="173"/>
      <c r="BF200" s="173"/>
      <c r="BG200" s="173"/>
      <c r="BH200" s="173"/>
      <c r="BI200" s="173"/>
      <c r="BJ200" s="173"/>
      <c r="BK200" s="762"/>
    </row>
    <row r="201" spans="1:63" s="180" customFormat="1" ht="5.25" customHeight="1">
      <c r="A201" s="653"/>
      <c r="B201" s="72"/>
      <c r="C201" s="72"/>
      <c r="D201" s="72"/>
      <c r="E201" s="72"/>
      <c r="F201" s="654"/>
      <c r="G201" s="88"/>
      <c r="H201"/>
      <c r="I201"/>
      <c r="J201"/>
      <c r="K201"/>
      <c r="L201" t="s">
        <v>653</v>
      </c>
      <c r="M201"/>
      <c r="N201"/>
      <c r="O201" s="378"/>
      <c r="P201" s="378"/>
      <c r="Q201" s="378"/>
      <c r="R201" s="378"/>
      <c r="S201" s="378"/>
      <c r="T201" s="378"/>
      <c r="U201" s="379"/>
      <c r="V201" s="379"/>
      <c r="W201" s="379"/>
      <c r="X201" s="379"/>
      <c r="Y201" s="377"/>
      <c r="Z201" s="173"/>
      <c r="AA201" s="173"/>
      <c r="AB201" s="173"/>
      <c r="AC201" s="173"/>
      <c r="AD201" s="173"/>
      <c r="AE201" s="173"/>
      <c r="AF201" s="173"/>
      <c r="AG201" s="173"/>
      <c r="AH201" s="410"/>
      <c r="AI201" s="410"/>
      <c r="AJ201" s="410"/>
      <c r="AK201" s="410"/>
      <c r="AL201" s="410"/>
      <c r="AM201" s="173"/>
      <c r="AN201" s="173"/>
      <c r="AO201" s="173"/>
      <c r="AP201" s="173"/>
      <c r="AQ201" s="173"/>
      <c r="AR201" s="173"/>
      <c r="AS201" s="173"/>
      <c r="AT201" s="173"/>
      <c r="AU201" s="173"/>
      <c r="AV201" s="173"/>
      <c r="AW201" s="173"/>
      <c r="AX201" s="173"/>
      <c r="AY201" s="173"/>
      <c r="AZ201" s="173"/>
      <c r="BA201" s="173"/>
      <c r="BB201" s="173"/>
      <c r="BC201" s="173"/>
      <c r="BD201" s="398"/>
      <c r="BE201" s="173"/>
      <c r="BF201" s="173"/>
      <c r="BG201" s="173"/>
      <c r="BH201" s="173"/>
      <c r="BI201" s="173"/>
      <c r="BJ201" s="173"/>
      <c r="BK201" s="762"/>
    </row>
    <row r="202" spans="1:63" s="180" customFormat="1" ht="26.1" customHeight="1">
      <c r="A202" s="1025" t="s">
        <v>346</v>
      </c>
      <c r="B202" s="1026"/>
      <c r="C202" s="1026"/>
      <c r="D202" s="1026"/>
      <c r="E202" s="1120"/>
      <c r="F202" s="1121"/>
      <c r="G202" s="88"/>
      <c r="H202"/>
      <c r="I202"/>
      <c r="J202"/>
      <c r="K202"/>
      <c r="L202"/>
      <c r="M202" t="s">
        <v>654</v>
      </c>
      <c r="N202"/>
      <c r="O202" s="390" t="str">
        <f ca="1">CELL("address",E202)</f>
        <v>$E$202</v>
      </c>
      <c r="P202" s="390">
        <f>$P$5</f>
        <v>5</v>
      </c>
      <c r="Q202" s="390" t="str">
        <f ca="1">MID(CELL("filename",P202),FIND("]",CELL("filename",P202))+1,256)</f>
        <v>5. Interconnect &amp; Transmission</v>
      </c>
      <c r="R202" s="378" t="s">
        <v>445</v>
      </c>
      <c r="S202" s="378" t="s">
        <v>448</v>
      </c>
      <c r="T202" s="378"/>
      <c r="U202" s="379" t="str">
        <f ca="1">P202&amp;"_"&amp;O202&amp;"_"&amp;S202</f>
        <v>5_$E$202_Pursue Eligibility through Purpa</v>
      </c>
      <c r="V202" s="379" t="s">
        <v>401</v>
      </c>
      <c r="W202" s="379"/>
      <c r="X202" s="381" t="str">
        <f>CONCATENATE(AH202,",",AI202)</f>
        <v>Yes,No</v>
      </c>
      <c r="Y202" s="600" t="s">
        <v>86</v>
      </c>
      <c r="Z202" s="600" t="s">
        <v>86</v>
      </c>
      <c r="AA202" s="173"/>
      <c r="AB202" s="412" t="str">
        <f ca="1">"Requirement for "&amp;O202&amp;" based on "&amp;$O$5&amp;" answer of ""No"""</f>
        <v>Requirement for $E$202 based on $E$5 answer of "No"</v>
      </c>
      <c r="AC202" s="173"/>
      <c r="AD202" s="173"/>
      <c r="AE202" s="173"/>
      <c r="AF202" s="173"/>
      <c r="AG202" s="173"/>
      <c r="AH202" s="408" t="s">
        <v>82</v>
      </c>
      <c r="AI202" s="410" t="s">
        <v>86</v>
      </c>
      <c r="AJ202" s="410"/>
      <c r="AK202" s="410"/>
      <c r="AL202" s="410"/>
      <c r="AM202" s="173"/>
      <c r="AN202" s="173"/>
      <c r="AO202" s="173"/>
      <c r="AP202" s="173"/>
      <c r="AQ202" s="173"/>
      <c r="AR202" s="173"/>
      <c r="AS202" s="173"/>
      <c r="AT202" s="173"/>
      <c r="AU202" s="173"/>
      <c r="AV202" s="173"/>
      <c r="AW202" s="173"/>
      <c r="AX202" s="173"/>
      <c r="AY202" s="173"/>
      <c r="AZ202" s="173"/>
      <c r="BA202" s="173"/>
      <c r="BB202" s="173"/>
      <c r="BC202" s="173"/>
      <c r="BD202" s="398"/>
      <c r="BE202" s="173"/>
      <c r="BF202" s="173"/>
      <c r="BG202" s="173"/>
      <c r="BH202" s="173"/>
      <c r="BI202" s="173"/>
      <c r="BJ202" s="173"/>
      <c r="BK202" s="762"/>
    </row>
    <row r="203" spans="1:63" s="180" customFormat="1" ht="5.25" customHeight="1" thickBot="1">
      <c r="A203" s="130"/>
      <c r="B203" s="184"/>
      <c r="C203" s="184"/>
      <c r="D203" s="184"/>
      <c r="E203" s="184"/>
      <c r="F203" s="131"/>
      <c r="G203" s="95"/>
      <c r="H203"/>
      <c r="I203"/>
      <c r="J203"/>
      <c r="K203"/>
      <c r="L203" s="753" t="s">
        <v>653</v>
      </c>
      <c r="M203" s="753"/>
      <c r="N203" s="753"/>
      <c r="O203" s="751"/>
      <c r="P203" s="751"/>
      <c r="Q203" s="751"/>
      <c r="R203" s="751"/>
      <c r="S203" s="751"/>
      <c r="T203" s="751"/>
      <c r="U203" s="792"/>
      <c r="V203" s="792"/>
      <c r="W203" s="792"/>
      <c r="X203" s="792"/>
      <c r="Y203" s="787"/>
      <c r="Z203" s="760"/>
      <c r="AA203" s="760"/>
      <c r="AB203" s="760"/>
      <c r="AC203" s="760"/>
      <c r="AD203" s="760"/>
      <c r="AE203" s="760"/>
      <c r="AF203" s="760"/>
      <c r="AG203" s="760"/>
      <c r="AH203" s="797"/>
      <c r="AI203" s="797"/>
      <c r="AJ203" s="797"/>
      <c r="AK203" s="797"/>
      <c r="AL203" s="797"/>
      <c r="AM203" s="760"/>
      <c r="AN203" s="760"/>
      <c r="AO203" s="760"/>
      <c r="AP203" s="760"/>
      <c r="AQ203" s="760"/>
      <c r="AR203" s="760"/>
      <c r="AS203" s="760"/>
      <c r="AT203" s="760"/>
      <c r="AU203" s="760"/>
      <c r="AV203" s="760"/>
      <c r="AW203" s="760"/>
      <c r="AX203" s="760"/>
      <c r="AY203" s="760"/>
      <c r="AZ203" s="760"/>
      <c r="BA203" s="760"/>
      <c r="BB203" s="760"/>
      <c r="BC203" s="760"/>
      <c r="BD203" s="760"/>
      <c r="BE203" s="760"/>
      <c r="BF203" s="760"/>
      <c r="BG203" s="760"/>
      <c r="BH203" s="760"/>
      <c r="BI203" s="760"/>
      <c r="BJ203" s="760"/>
      <c r="BK203" s="798"/>
    </row>
  </sheetData>
  <sheetProtection password="84F2" sheet="1" selectLockedCells="1"/>
  <mergeCells count="96">
    <mergeCell ref="U2:U3"/>
    <mergeCell ref="V2:V3"/>
    <mergeCell ref="W2:W3"/>
    <mergeCell ref="A110:C110"/>
    <mergeCell ref="A113:C113"/>
    <mergeCell ref="E95:F95"/>
    <mergeCell ref="E83:F83"/>
    <mergeCell ref="A67:D67"/>
    <mergeCell ref="E67:F67"/>
    <mergeCell ref="A100:F101"/>
    <mergeCell ref="A116:C116"/>
    <mergeCell ref="Z1:AE1"/>
    <mergeCell ref="O1:Y1"/>
    <mergeCell ref="P2:Q2"/>
    <mergeCell ref="Z2:Z3"/>
    <mergeCell ref="AA2:AA3"/>
    <mergeCell ref="AB2:AB3"/>
    <mergeCell ref="AC2:AC3"/>
    <mergeCell ref="AD2:AD3"/>
    <mergeCell ref="AE2:AE3"/>
    <mergeCell ref="O2:O3"/>
    <mergeCell ref="R2:R3"/>
    <mergeCell ref="S2:S3"/>
    <mergeCell ref="T2:T3"/>
    <mergeCell ref="D104:F104"/>
    <mergeCell ref="A97:C97"/>
    <mergeCell ref="D187:E187"/>
    <mergeCell ref="E32:F32"/>
    <mergeCell ref="E34:F34"/>
    <mergeCell ref="E85:F85"/>
    <mergeCell ref="E61:F61"/>
    <mergeCell ref="E63:F63"/>
    <mergeCell ref="E65:F65"/>
    <mergeCell ref="A69:F69"/>
    <mergeCell ref="A71:F71"/>
    <mergeCell ref="A77:F77"/>
    <mergeCell ref="E73:F73"/>
    <mergeCell ref="A95:C95"/>
    <mergeCell ref="A107:C107"/>
    <mergeCell ref="B183:C183"/>
    <mergeCell ref="A161:F161"/>
    <mergeCell ref="A122:C122"/>
    <mergeCell ref="A125:C125"/>
    <mergeCell ref="A128:C128"/>
    <mergeCell ref="A131:C131"/>
    <mergeCell ref="E165:F165"/>
    <mergeCell ref="D183:E183"/>
    <mergeCell ref="E167:F167"/>
    <mergeCell ref="D179:E179"/>
    <mergeCell ref="D181:E181"/>
    <mergeCell ref="D177:E177"/>
    <mergeCell ref="A1:G1"/>
    <mergeCell ref="A2:G2"/>
    <mergeCell ref="E28:F28"/>
    <mergeCell ref="E30:F30"/>
    <mergeCell ref="E20:F20"/>
    <mergeCell ref="E24:F24"/>
    <mergeCell ref="E26:F26"/>
    <mergeCell ref="E12:F12"/>
    <mergeCell ref="E14:F14"/>
    <mergeCell ref="E16:F16"/>
    <mergeCell ref="A8:F8"/>
    <mergeCell ref="E22:F22"/>
    <mergeCell ref="E5:F5"/>
    <mergeCell ref="A202:D202"/>
    <mergeCell ref="E202:F202"/>
    <mergeCell ref="E173:F173"/>
    <mergeCell ref="A200:F200"/>
    <mergeCell ref="B189:C189"/>
    <mergeCell ref="B177:C177"/>
    <mergeCell ref="A198:F198"/>
    <mergeCell ref="A195:D195"/>
    <mergeCell ref="A196:D196"/>
    <mergeCell ref="E195:F195"/>
    <mergeCell ref="B179:C179"/>
    <mergeCell ref="B181:C181"/>
    <mergeCell ref="D189:E189"/>
    <mergeCell ref="B185:C185"/>
    <mergeCell ref="B187:C187"/>
    <mergeCell ref="D185:E185"/>
    <mergeCell ref="X2:X3"/>
    <mergeCell ref="Y2:Y3"/>
    <mergeCell ref="C191:E191"/>
    <mergeCell ref="E97:F97"/>
    <mergeCell ref="E89:F89"/>
    <mergeCell ref="E93:F93"/>
    <mergeCell ref="A102:C102"/>
    <mergeCell ref="D102:F102"/>
    <mergeCell ref="A159:F159"/>
    <mergeCell ref="A119:C119"/>
    <mergeCell ref="A105:C105"/>
    <mergeCell ref="A87:C87"/>
    <mergeCell ref="A91:C91"/>
    <mergeCell ref="E81:F81"/>
    <mergeCell ref="E87:F87"/>
    <mergeCell ref="E91:F91"/>
  </mergeCells>
  <dataValidations xWindow="424" yWindow="322" count="67">
    <dataValidation type="whole" operator="greaterThanOrEqual" allowBlank="1" showInputMessage="1" showErrorMessage="1" promptTitle="Temperature" prompt="If heat rate indicated above is not at ISO conditions, provide temperature associated with cited heat rate." sqref="G159 G36 G135 G161">
      <formula1>1</formula1>
    </dataValidation>
    <dataValidation type="whole" operator="greaterThanOrEqual" allowBlank="1" showInputMessage="1" showErrorMessage="1" sqref="G14 G16 G173:G191 G195:G200 G202 G20:G35 G155:G158 G105:G134 G60:G77 G12 G81:G103 G165:G167 G5">
      <formula1>1</formula1>
    </dataValidation>
    <dataValidation type="decimal" operator="greaterThan" allowBlank="1" showInputMessage="1" showErrorMessage="1" promptTitle="Complete if applicable" prompt="  " sqref="E63:F63">
      <formula1>0.1</formula1>
    </dataValidation>
    <dataValidation type="date" operator="greaterThanOrEqual" allowBlank="1" showInputMessage="1" showErrorMessage="1" promptTitle="Complete if applicable" prompt="mm/dd/yyyy" sqref="E30:F30">
      <formula1>1</formula1>
    </dataValidation>
    <dataValidation type="textLength" operator="lessThan" showInputMessage="1" showErrorMessage="1" promptTitle="Required field" prompt="Field is limited to a maximum of 140 characters." sqref="E81:F81">
      <formula1>141</formula1>
    </dataValidation>
    <dataValidation type="textLength" operator="lessThan" allowBlank="1" showInputMessage="1" showErrorMessage="1" promptTitle="Complete if applicable" prompt="Field is limited to a maximum of 94 characters." sqref="C191:E191">
      <formula1>95</formula1>
    </dataValidation>
    <dataValidation type="date" operator="greaterThan" allowBlank="1" showInputMessage="1" showErrorMessage="1" promptTitle="Required for each wheel" prompt="mm/dd/yyyy" sqref="D131:F131">
      <formula1>1</formula1>
    </dataValidation>
    <dataValidation type="textLength" operator="lessThan" showInputMessage="1" showErrorMessage="1" errorTitle="Error" error="Entry must be a number" promptTitle="Required field" prompt="Field is limited to a maximum of 45 characters." sqref="E12:F12 E173:F173 E20:F20">
      <formula1>46</formula1>
    </dataValidation>
    <dataValidation type="textLength" operator="lessThan" allowBlank="1" showInputMessage="1" showErrorMessage="1" errorTitle="Error" error="Entry must be a number" promptTitle="Complete if different than POI" prompt="Field is limited to a maximum of 45 characters." sqref="E14:F14">
      <formula1>46</formula1>
    </dataValidation>
    <dataValidation type="textLength" operator="lessThan" allowBlank="1" showInputMessage="1" showErrorMessage="1" errorTitle="Error" error="Entry must be a number" promptTitle="Complete if applicable" prompt="Field is limited to a maximum of 45 characters." sqref="E28:F28 E95:F95">
      <formula1>46</formula1>
    </dataValidation>
    <dataValidation type="textLength" operator="lessThan" allowBlank="1" showInputMessage="1" showErrorMessage="1" errorTitle="Error" error="Entry must be a number" promptTitle="Complete if applicable" prompt="Field is limited to a maximum of 225 characters." sqref="E32:F32">
      <formula1>226</formula1>
    </dataValidation>
    <dataValidation type="textLength" operator="lessThan" allowBlank="1" showInputMessage="1" showErrorMessage="1" promptTitle="Complete if applicable" prompt="  " sqref="C154 C40 C45 C50 C139 C144 C149 C55">
      <formula1>21</formula1>
    </dataValidation>
    <dataValidation type="textLength" operator="lessThan" allowBlank="1" showInputMessage="1" showErrorMessage="1" promptTitle="Complete if applicable" prompt="Field is limited to a maximum of 24 characters." sqref="F154 F40 F45 F50 F139 F144 F149 F55">
      <formula1>25</formula1>
    </dataValidation>
    <dataValidation type="date" operator="greaterThanOrEqual" allowBlank="1" showInputMessage="1" showErrorMessage="1" errorTitle="Completion date" error="Enter date value in the following format:_x000a__x000a_mm/dd/yyyy" promptTitle="Complete if applicable" prompt="mm/dd/yyyy" sqref="E34:F34 E65:F65">
      <formula1>1</formula1>
    </dataValidation>
    <dataValidation type="date" operator="greaterThan" allowBlank="1" showInputMessage="1" showErrorMessage="1" errorTitle="Date" error="Enter date value in the following format:_x000a__x000a_mm/dd/yyyy" promptTitle="Complete if applicable" prompt="mm/dd/yyyy" sqref="E154 E40 E45 E50 E139 E144 E149 E55">
      <formula1>1</formula1>
    </dataValidation>
    <dataValidation type="textLength" operator="lessThan" allowBlank="1" showInputMessage="1" showErrorMessage="1" promptTitle="Complete if applicable" prompt="Field is limited to a maximum of 1,200 characters." sqref="A77:F77 A161:F161 A200:F200 A71:F71 A8:F8">
      <formula1>1201</formula1>
    </dataValidation>
    <dataValidation type="decimal" operator="greaterThan" allowBlank="1" showInputMessage="1" showErrorMessage="1" promptTitle="Required for each wheel" prompt="If not applicable, leave blank." sqref="D119:F119">
      <formula1>0</formula1>
    </dataValidation>
    <dataValidation type="textLength" operator="lessThan" allowBlank="1" showInputMessage="1" showErrorMessage="1" promptTitle="Required for each wheel " prompt="Field is limited to 22 characters._x000a__x000a_If not applicable, leave blank." sqref="D107:F107 D110:F110 D113:F113 D116:F116">
      <formula1>23</formula1>
    </dataValidation>
    <dataValidation type="textLength" operator="lessThan" allowBlank="1" showInputMessage="1" showErrorMessage="1" promptTitle="Complete if applicable" prompt="Field is limited to 22 characters._x000a__x000a_If not applicable, leave blank." sqref="D128:F128">
      <formula1>23</formula1>
    </dataValidation>
    <dataValidation type="list" operator="lessThan" allowBlank="1" showInputMessage="1" showErrorMessage="1" errorTitle="Error" error="Select correct value from list" promptTitle="Required field" prompt="Select appropriate Point of Delivery" sqref="E16:F16">
      <formula1>$AH$16:$AN$16</formula1>
    </dataValidation>
    <dataValidation type="list" operator="lessThan" allowBlank="1" showInputMessage="1" showErrorMessage="1" promptTitle="Complete if applicable" prompt="Field is limited to a maximum of 100 characters." sqref="D189:E189">
      <formula1>$AH$189:$AI$189</formula1>
    </dataValidation>
    <dataValidation type="list" showInputMessage="1" showErrorMessage="1" promptTitle="Complete if Applicable" prompt="Select response from drop-down list." sqref="E93:F93">
      <formula1>$AH$93:$AI$93</formula1>
    </dataValidation>
    <dataValidation type="list" showInputMessage="1" showErrorMessage="1" promptTitle="Required field" prompt="Select response from drop-down list." sqref="E85:F85">
      <formula1>$AH$85:$AI$85</formula1>
    </dataValidation>
    <dataValidation type="list" operator="lessThanOrEqual" allowBlank="1" showInputMessage="1" showErrorMessage="1" promptTitle="Required for each wheel" prompt="Select response from drop-down list." sqref="F122">
      <formula1>$AH$124:$AI$124</formula1>
    </dataValidation>
    <dataValidation type="list" showInputMessage="1" showErrorMessage="1" promptTitle="Required field" prompt="Select response from drop-down list." sqref="E24:F24">
      <formula1>$AH$24:$AI$24</formula1>
    </dataValidation>
    <dataValidation type="list" showInputMessage="1" showErrorMessage="1" promptTitle="Required field" prompt="Select response from drop-down list." sqref="E26:F26">
      <formula1>$AH$26:$AI$26</formula1>
    </dataValidation>
    <dataValidation type="list" showInputMessage="1" showErrorMessage="1" promptTitle="Required field" prompt="Select response from drop-down list." sqref="E61:F61">
      <formula1>$AH$61:$AI$61</formula1>
    </dataValidation>
    <dataValidation type="list" showInputMessage="1" showErrorMessage="1" promptTitle="Required field" prompt="Select response from drop-down list." sqref="E73:F73">
      <formula1>$AH$73:$AI$73</formula1>
    </dataValidation>
    <dataValidation type="list" showInputMessage="1" showErrorMessage="1" promptTitle="Required field" prompt="Select response from drop-down list." sqref="E195:F195">
      <formula1>$AH$195:$AI$195</formula1>
    </dataValidation>
    <dataValidation type="list" showInputMessage="1" showErrorMessage="1" promptTitle="Complete if applicable" prompt="Select response from drop-down list." sqref="B55">
      <formula1>$AH$55:$AL$55</formula1>
    </dataValidation>
    <dataValidation type="list" allowBlank="1" showInputMessage="1" showErrorMessage="1" promptTitle="Complete if applicable" prompt="Select response from drop-down list." sqref="D55">
      <formula1>$AH$57:$AI$57</formula1>
    </dataValidation>
    <dataValidation type="list" operator="greaterThanOrEqual" showInputMessage="1" showErrorMessage="1" promptTitle="Complete if applicable" sqref="D102:F102">
      <formula1>$AH$102:$AK$102</formula1>
    </dataValidation>
    <dataValidation type="list" operator="lessThanOrEqual" showInputMessage="1" showErrorMessage="1" errorTitle="Error" error="Entry must be a number" promptTitle="Required field" prompt="Select response from drop-down list." sqref="E22:F22">
      <formula1>$AH$22:$AK$22</formula1>
    </dataValidation>
    <dataValidation type="list" showInputMessage="1" showErrorMessage="1" promptTitle="Required field" prompt="Select response from drop-down list." sqref="E202:F202">
      <formula1>$AH$202:$AI$202</formula1>
    </dataValidation>
    <dataValidation type="list" operator="lessThan" allowBlank="1" showInputMessage="1" showErrorMessage="1" promptTitle="Complete if applicable" prompt="Field is limited to a maximum of 100 characters." sqref="D179:E179">
      <formula1>$AH$179:$AI$179</formula1>
    </dataValidation>
    <dataValidation type="list" operator="lessThan" allowBlank="1" showInputMessage="1" showErrorMessage="1" promptTitle="Complete if applicable" prompt="Field is limited to a maximum of 100 characters." sqref="D181:E181">
      <formula1>$AH$181:$AI$181</formula1>
    </dataValidation>
    <dataValidation type="list" operator="lessThan" allowBlank="1" showInputMessage="1" showErrorMessage="1" promptTitle="Complete if applicable" prompt="Field is limited to a maximum of 100 characters." sqref="D183:E183">
      <formula1>$AH$183:$AI$183</formula1>
    </dataValidation>
    <dataValidation type="list" operator="lessThan" allowBlank="1" showInputMessage="1" showErrorMessage="1" promptTitle="Complete if applicable" prompt="Field is limited to a maximum of 100 characters." sqref="D185:E185">
      <formula1>$AH$185:$AI$185</formula1>
    </dataValidation>
    <dataValidation type="list" operator="lessThan" allowBlank="1" showInputMessage="1" showErrorMessage="1" promptTitle="Complete if applicable" prompt="Field is limited to a maximum of 100 characters." sqref="D187:E187">
      <formula1>$AH$187:$AI$187</formula1>
    </dataValidation>
    <dataValidation type="list" operator="lessThanOrEqual" allowBlank="1" showInputMessage="1" showErrorMessage="1" promptTitle="Required for each wheel" prompt="Select response from drop-down list." sqref="F125">
      <formula1>$AH$127:$AI$127</formula1>
    </dataValidation>
    <dataValidation type="list" operator="lessThanOrEqual" allowBlank="1" showInputMessage="1" showErrorMessage="1" promptTitle="Required for each wheel" prompt="Select response from drop-down list." sqref="D122">
      <formula1>$AH$122:$AI$122</formula1>
    </dataValidation>
    <dataValidation type="list" operator="lessThanOrEqual" allowBlank="1" showInputMessage="1" showErrorMessage="1" promptTitle="Required for each wheel" prompt="Select response from drop-down list." sqref="E122">
      <formula1>$AH$123:$AI$123</formula1>
    </dataValidation>
    <dataValidation type="list" operator="lessThanOrEqual" allowBlank="1" showInputMessage="1" showErrorMessage="1" promptTitle="Required for each wheel" prompt="Select response from drop-down list." sqref="D125">
      <formula1>$AH$125:$AI$125</formula1>
    </dataValidation>
    <dataValidation type="list" operator="lessThanOrEqual" allowBlank="1" showInputMessage="1" showErrorMessage="1" promptTitle="Required for each wheel" prompt="Select response from drop-down list." sqref="E125">
      <formula1>$AH$126:$AI$126</formula1>
    </dataValidation>
    <dataValidation type="list" showInputMessage="1" showErrorMessage="1" promptTitle="Complete if applicable" prompt="Select response from drop-down list." sqref="B139">
      <formula1>$AH$139:$AL$139</formula1>
    </dataValidation>
    <dataValidation type="list" allowBlank="1" showInputMessage="1" showErrorMessage="1" promptTitle="Complete if applicable" prompt="Select response from drop-down list." sqref="D139">
      <formula1>$AH$141:$AI$141</formula1>
    </dataValidation>
    <dataValidation type="list" showInputMessage="1" showErrorMessage="1" promptTitle="Complete if applicable" prompt="Select response from drop-down list." sqref="B144">
      <formula1>$AH$144:$AL$144</formula1>
    </dataValidation>
    <dataValidation type="list" showInputMessage="1" showErrorMessage="1" promptTitle="Complete if applicable" prompt="Select response from drop-down list." sqref="B149">
      <formula1>$AH$149:$AL$149</formula1>
    </dataValidation>
    <dataValidation type="list" showInputMessage="1" showErrorMessage="1" promptTitle="Complete if applicable" prompt="Select response from drop-down list." sqref="B154">
      <formula1>$AH$154:$AL$154</formula1>
    </dataValidation>
    <dataValidation type="list" allowBlank="1" showInputMessage="1" showErrorMessage="1" promptTitle="Complete if applicable" prompt="Select response from drop-down list." sqref="D144">
      <formula1>$AH$146:$AI$146</formula1>
    </dataValidation>
    <dataValidation type="list" allowBlank="1" showInputMessage="1" showErrorMessage="1" promptTitle="Complete if applicable" prompt="Select response from drop-down list." sqref="D149">
      <formula1>$AH$151:$AI$151</formula1>
    </dataValidation>
    <dataValidation type="list" allowBlank="1" showInputMessage="1" showErrorMessage="1" promptTitle="Complete if applicable" prompt="Select response from drop-down list." sqref="D154">
      <formula1>$AH$156:$AI$156</formula1>
    </dataValidation>
    <dataValidation type="list" showInputMessage="1" showErrorMessage="1" promptTitle="Required field" prompt="Select response from drop-down list." sqref="E87:F87">
      <formula1>$AH$87:$AI$87</formula1>
    </dataValidation>
    <dataValidation type="list" showInputMessage="1" showErrorMessage="1" promptTitle="Complete if Applicable" prompt="Select response from drop-down list." sqref="E89:F89">
      <formula1>$AH$89:$AI$89</formula1>
    </dataValidation>
    <dataValidation type="list" showInputMessage="1" showErrorMessage="1" promptTitle="Required field" prompt="Select response from drop-down list." sqref="E91:F91">
      <formula1>$AH$91:$AI$91</formula1>
    </dataValidation>
    <dataValidation type="list" showInputMessage="1" showErrorMessage="1" promptTitle="Required field" prompt="Select response from drop-down list." sqref="E83:F83">
      <formula1>$AH$83:$AI$83</formula1>
    </dataValidation>
    <dataValidation type="list" showInputMessage="1" showErrorMessage="1" promptTitle="Complete if applicable" prompt="Select response from drop-down list." sqref="B40">
      <formula1>$AH$40:$AL$40</formula1>
    </dataValidation>
    <dataValidation type="list" allowBlank="1" showInputMessage="1" showErrorMessage="1" promptTitle="Complete if applicable" prompt="Select response from drop-down list." sqref="D40">
      <formula1>$AH$42:$AI$42</formula1>
    </dataValidation>
    <dataValidation type="textLength" operator="lessThan" allowBlank="1" showInputMessage="1" showErrorMessage="1" errorTitle="Error" error="Entry must be a number" promptTitle="Complete if applicable" prompt="Field is limited to a maximum of 400 characters." sqref="E167:F167">
      <formula1>400</formula1>
    </dataValidation>
    <dataValidation type="list" showInputMessage="1" showErrorMessage="1" promptTitle="Complete if applicable" prompt="Select response from drop-down list." sqref="B45">
      <formula1>$AH$45:$AL$45</formula1>
    </dataValidation>
    <dataValidation type="list" showInputMessage="1" showErrorMessage="1" promptTitle="Complete if applicable" prompt="Select response from drop-down list." sqref="B50">
      <formula1>$AH$50:$AL$50</formula1>
    </dataValidation>
    <dataValidation type="list" allowBlank="1" showInputMessage="1" showErrorMessage="1" promptTitle="Complete if applicable" prompt="Select response from drop-down list." sqref="D45">
      <formula1>$AH$47:$AI$47</formula1>
    </dataValidation>
    <dataValidation type="list" allowBlank="1" showInputMessage="1" showErrorMessage="1" promptTitle="Complete if applicable" prompt="Select response from drop-down list." sqref="D50">
      <formula1>$AH$52:$AI$52</formula1>
    </dataValidation>
    <dataValidation type="list" operator="lessThan" showInputMessage="1" showErrorMessage="1" errorTitle="Error" error="Entry must be a number" promptTitle="Required field" prompt="Field is limited to a maximum of 45 characters." sqref="E5:F5">
      <formula1>$AH$5:$AI$5</formula1>
    </dataValidation>
    <dataValidation type="list" showInputMessage="1" showErrorMessage="1" promptTitle="Required field" prompt="Select response from drop-down list." sqref="E67:F67">
      <formula1>$AH$67:$AI$67</formula1>
    </dataValidation>
    <dataValidation type="list" showInputMessage="1" showErrorMessage="1" promptTitle="Complete if applicable" prompt="Select response from drop-down list." sqref="E165:F165">
      <formula1>$AH$83:$AI$83</formula1>
    </dataValidation>
    <dataValidation type="date" operator="greaterThan" allowBlank="1" showInputMessage="1" showErrorMessage="1" promptTitle="Complete if Applicable" prompt="mm/dd/yyyy" sqref="E97:F97">
      <formula1>1</formula1>
    </dataValidation>
  </dataValidations>
  <pageMargins left="0.7" right="0.7" top="0.75" bottom="0.75" header="0.3" footer="0.3"/>
  <pageSetup scale="65" fitToHeight="10" orientation="portrait" r:id="rId1"/>
  <headerFooter>
    <oddFooter>&amp;C&amp;"Arial,Italic"B-&amp;P</oddFooter>
  </headerFooter>
  <rowBreaks count="2" manualBreakCount="2">
    <brk id="71" max="6" man="1"/>
    <brk id="161"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pageSetUpPr fitToPage="1"/>
  </sheetPr>
  <dimension ref="A1:BL60"/>
  <sheetViews>
    <sheetView showGridLines="0" showRowColHeaders="0" zoomScaleNormal="100" zoomScaleSheetLayoutView="100" workbookViewId="0">
      <selection activeCell="I5" sqref="I5"/>
    </sheetView>
  </sheetViews>
  <sheetFormatPr defaultRowHeight="12.75"/>
  <cols>
    <col min="1" max="1" width="2.85546875" style="132" customWidth="1"/>
    <col min="2" max="2" width="9.7109375" style="132" customWidth="1"/>
    <col min="3" max="3" width="12.7109375" style="132" customWidth="1"/>
    <col min="4" max="4" width="17.28515625" style="132" customWidth="1"/>
    <col min="5" max="5" width="18.85546875" style="132" customWidth="1"/>
    <col min="6" max="6" width="10" style="132" customWidth="1"/>
    <col min="7" max="7" width="19.85546875" style="132" customWidth="1"/>
    <col min="8" max="8" width="10.5703125" style="132" customWidth="1"/>
    <col min="9" max="9" width="26.85546875" style="132" customWidth="1"/>
    <col min="10" max="10" width="1.7109375" style="132" customWidth="1"/>
    <col min="11" max="11" width="4.5703125" customWidth="1"/>
    <col min="12" max="12" width="34.85546875" style="305" hidden="1" customWidth="1"/>
    <col min="13" max="15" width="8" style="305" hidden="1" customWidth="1"/>
    <col min="16" max="16" width="7.5703125" style="390" hidden="1" customWidth="1"/>
    <col min="17" max="17" width="2.5703125" style="390" hidden="1" customWidth="1"/>
    <col min="18" max="18" width="24.7109375" style="390" hidden="1" customWidth="1"/>
    <col min="19" max="19" width="26.140625" style="390" hidden="1" customWidth="1"/>
    <col min="20" max="20" width="77" style="390" hidden="1" customWidth="1"/>
    <col min="21" max="21" width="7.5703125" style="390" hidden="1" customWidth="1"/>
    <col min="22" max="22" width="79" style="390" hidden="1" customWidth="1"/>
    <col min="23" max="23" width="10.42578125" style="390" hidden="1" customWidth="1"/>
    <col min="24" max="24" width="10.85546875" style="390" hidden="1" customWidth="1"/>
    <col min="25" max="25" width="34.28515625" style="374" hidden="1" customWidth="1"/>
    <col min="26" max="26" width="9.28515625" style="390" hidden="1" customWidth="1"/>
    <col min="27" max="28" width="7.85546875" style="390" hidden="1" customWidth="1"/>
    <col min="29" max="30" width="74.140625" style="390" hidden="1" customWidth="1"/>
    <col min="31" max="31" width="10.7109375" style="390" hidden="1" customWidth="1"/>
    <col min="32" max="32" width="39.7109375" style="390" hidden="1" customWidth="1"/>
    <col min="33" max="34" width="9.140625" style="305" hidden="1" customWidth="1"/>
    <col min="35" max="35" width="10.28515625" style="555" hidden="1" customWidth="1"/>
    <col min="36" max="36" width="36.42578125" style="555" hidden="1" customWidth="1"/>
    <col min="37" max="37" width="29.28515625" style="555" hidden="1" customWidth="1"/>
    <col min="38" max="38" width="46" style="555" hidden="1" customWidth="1"/>
    <col min="39" max="40" width="5.5703125" style="305" hidden="1" customWidth="1"/>
    <col min="41" max="56" width="9.140625" style="305" hidden="1" customWidth="1"/>
    <col min="57" max="57" width="9.140625" style="397" hidden="1" customWidth="1"/>
    <col min="58" max="63" width="9.140625" style="305" hidden="1" customWidth="1"/>
    <col min="64" max="64" width="9.140625" style="744" hidden="1" customWidth="1"/>
    <col min="65" max="16384" width="9.140625" style="132"/>
  </cols>
  <sheetData>
    <row r="1" spans="1:64" ht="24.75" customHeight="1">
      <c r="A1" s="1057" t="s">
        <v>650</v>
      </c>
      <c r="B1" s="1058"/>
      <c r="C1" s="1058"/>
      <c r="D1" s="1058"/>
      <c r="E1" s="1058"/>
      <c r="F1" s="1058"/>
      <c r="G1" s="1058"/>
      <c r="H1" s="1058"/>
      <c r="I1" s="1058"/>
      <c r="J1" s="1059"/>
      <c r="P1" s="999" t="s">
        <v>397</v>
      </c>
      <c r="Q1" s="999"/>
      <c r="R1" s="999"/>
      <c r="S1" s="999"/>
      <c r="T1" s="999"/>
      <c r="U1" s="999"/>
      <c r="V1" s="999"/>
      <c r="W1" s="999"/>
      <c r="X1" s="999"/>
      <c r="Y1" s="999"/>
      <c r="Z1" s="999"/>
      <c r="AA1" s="1000" t="s">
        <v>521</v>
      </c>
      <c r="AB1" s="1000"/>
      <c r="AC1" s="1000"/>
      <c r="AD1" s="1000"/>
      <c r="AE1" s="1000"/>
      <c r="AF1" s="1000"/>
      <c r="AI1" s="569"/>
      <c r="AJ1" s="569"/>
      <c r="AK1" s="569"/>
      <c r="AL1" s="569"/>
      <c r="AM1" s="569"/>
    </row>
    <row r="2" spans="1:64" ht="15.75" customHeight="1" thickBot="1">
      <c r="A2" s="1338" t="s">
        <v>151</v>
      </c>
      <c r="B2" s="1339"/>
      <c r="C2" s="1339"/>
      <c r="D2" s="1339"/>
      <c r="E2" s="1339"/>
      <c r="F2" s="1339"/>
      <c r="G2" s="1339"/>
      <c r="H2" s="1339"/>
      <c r="I2" s="1339"/>
      <c r="J2" s="1340"/>
      <c r="P2" s="968" t="s">
        <v>396</v>
      </c>
      <c r="Q2" s="970" t="s">
        <v>372</v>
      </c>
      <c r="R2" s="970"/>
      <c r="S2" s="971" t="s">
        <v>136</v>
      </c>
      <c r="T2" s="971" t="s">
        <v>375</v>
      </c>
      <c r="U2" s="971" t="s">
        <v>376</v>
      </c>
      <c r="V2" s="971" t="s">
        <v>425</v>
      </c>
      <c r="W2" s="971" t="s">
        <v>393</v>
      </c>
      <c r="X2" s="971" t="s">
        <v>394</v>
      </c>
      <c r="Y2" s="971" t="s">
        <v>395</v>
      </c>
      <c r="Z2" s="971" t="s">
        <v>522</v>
      </c>
      <c r="AA2" s="966" t="s">
        <v>1466</v>
      </c>
      <c r="AB2" s="966" t="s">
        <v>520</v>
      </c>
      <c r="AC2" s="966" t="s">
        <v>398</v>
      </c>
      <c r="AD2" s="966" t="s">
        <v>1307</v>
      </c>
      <c r="AE2" s="966" t="s">
        <v>523</v>
      </c>
      <c r="AF2" s="966" t="s">
        <v>399</v>
      </c>
      <c r="AG2" s="397"/>
      <c r="AH2" s="397"/>
      <c r="AI2" s="504"/>
      <c r="AJ2" s="504"/>
      <c r="AK2" s="504"/>
      <c r="AL2" s="504"/>
      <c r="AM2" s="504"/>
      <c r="AN2" s="397"/>
      <c r="AO2" s="397"/>
      <c r="AP2" s="397"/>
      <c r="AQ2" s="397"/>
      <c r="AR2" s="397"/>
      <c r="AS2" s="397"/>
      <c r="AT2" s="397"/>
      <c r="AU2" s="397"/>
      <c r="AV2" s="397"/>
      <c r="AW2" s="397"/>
      <c r="AX2" s="397"/>
      <c r="AY2" s="397"/>
      <c r="AZ2" s="397"/>
      <c r="BA2" s="397"/>
      <c r="BB2" s="397"/>
      <c r="BC2" s="397"/>
      <c r="BD2" s="397"/>
    </row>
    <row r="3" spans="1:64" ht="15.75" thickBot="1">
      <c r="A3" s="661" t="s">
        <v>131</v>
      </c>
      <c r="B3" s="62"/>
      <c r="C3" s="62"/>
      <c r="D3" s="62"/>
      <c r="E3" s="62"/>
      <c r="F3" s="20"/>
      <c r="G3" s="20"/>
      <c r="H3" s="20"/>
      <c r="I3" s="20"/>
      <c r="J3" s="24"/>
      <c r="K3" s="590"/>
      <c r="L3" s="402"/>
      <c r="M3" s="393"/>
      <c r="N3" s="393" t="s">
        <v>654</v>
      </c>
      <c r="O3" s="402"/>
      <c r="P3" s="1009"/>
      <c r="Q3" s="794" t="s">
        <v>1550</v>
      </c>
      <c r="R3" s="794" t="s">
        <v>374</v>
      </c>
      <c r="S3" s="972"/>
      <c r="T3" s="972"/>
      <c r="U3" s="972"/>
      <c r="V3" s="972"/>
      <c r="W3" s="972"/>
      <c r="X3" s="972"/>
      <c r="Y3" s="972"/>
      <c r="Z3" s="972"/>
      <c r="AA3" s="975"/>
      <c r="AB3" s="975"/>
      <c r="AC3" s="975"/>
      <c r="AD3" s="975"/>
      <c r="AE3" s="975"/>
      <c r="AF3" s="975"/>
      <c r="AG3" s="748"/>
      <c r="AH3" s="748"/>
      <c r="AI3" s="793" t="s">
        <v>870</v>
      </c>
      <c r="AJ3" s="793" t="s">
        <v>871</v>
      </c>
      <c r="AK3" s="793" t="s">
        <v>872</v>
      </c>
      <c r="AL3" s="793" t="s">
        <v>873</v>
      </c>
      <c r="AM3" s="793" t="s">
        <v>874</v>
      </c>
      <c r="AN3" s="790" t="s">
        <v>875</v>
      </c>
      <c r="AO3" s="790" t="s">
        <v>876</v>
      </c>
      <c r="AP3" s="790" t="s">
        <v>877</v>
      </c>
      <c r="AQ3" s="790" t="s">
        <v>878</v>
      </c>
      <c r="AR3" s="790" t="s">
        <v>879</v>
      </c>
      <c r="AS3" s="790" t="s">
        <v>880</v>
      </c>
      <c r="AT3" s="790" t="s">
        <v>881</v>
      </c>
      <c r="AU3" s="790" t="s">
        <v>882</v>
      </c>
      <c r="AV3" s="790" t="s">
        <v>883</v>
      </c>
      <c r="AW3" s="790" t="s">
        <v>884</v>
      </c>
      <c r="AX3" s="790" t="s">
        <v>885</v>
      </c>
      <c r="AY3" s="790" t="s">
        <v>924</v>
      </c>
      <c r="AZ3" s="790" t="s">
        <v>925</v>
      </c>
      <c r="BA3" s="790" t="s">
        <v>926</v>
      </c>
      <c r="BB3" s="790" t="s">
        <v>927</v>
      </c>
      <c r="BC3" s="790" t="s">
        <v>928</v>
      </c>
      <c r="BD3" s="790" t="s">
        <v>929</v>
      </c>
      <c r="BE3" s="790" t="s">
        <v>936</v>
      </c>
      <c r="BF3" s="748" t="s">
        <v>1679</v>
      </c>
      <c r="BG3" s="748" t="s">
        <v>1680</v>
      </c>
      <c r="BH3" s="748" t="s">
        <v>1681</v>
      </c>
      <c r="BI3" s="748" t="s">
        <v>1682</v>
      </c>
      <c r="BJ3" s="748" t="s">
        <v>1683</v>
      </c>
      <c r="BK3" s="748" t="s">
        <v>1684</v>
      </c>
      <c r="BL3" s="761" t="s">
        <v>1685</v>
      </c>
    </row>
    <row r="4" spans="1:64" ht="6.75" customHeight="1">
      <c r="A4" s="21"/>
      <c r="B4" s="63"/>
      <c r="C4" s="63"/>
      <c r="D4" s="63"/>
      <c r="E4" s="63"/>
      <c r="F4" s="22"/>
      <c r="G4" s="22"/>
      <c r="H4" s="22"/>
      <c r="I4" s="22"/>
      <c r="J4" s="23"/>
      <c r="K4" s="590"/>
      <c r="L4" s="402"/>
      <c r="M4" s="393" t="s">
        <v>653</v>
      </c>
      <c r="N4" s="393"/>
      <c r="O4" s="402"/>
    </row>
    <row r="5" spans="1:64" ht="25.5" customHeight="1">
      <c r="A5" s="985" t="s">
        <v>1417</v>
      </c>
      <c r="B5" s="986"/>
      <c r="C5" s="986"/>
      <c r="D5" s="986"/>
      <c r="E5" s="986"/>
      <c r="F5" s="986"/>
      <c r="G5" s="986"/>
      <c r="H5" s="1044"/>
      <c r="I5" s="290"/>
      <c r="J5" s="170"/>
      <c r="K5" s="590"/>
      <c r="L5" s="402"/>
      <c r="M5" s="393"/>
      <c r="N5" s="393" t="s">
        <v>654</v>
      </c>
      <c r="O5" s="402"/>
      <c r="P5" s="390" t="str">
        <f ca="1">CELL("address",I5)</f>
        <v>$I$5</v>
      </c>
      <c r="Q5" s="538">
        <v>6</v>
      </c>
      <c r="R5" s="390" t="str">
        <f ca="1">MID(CELL("filename",Q5),FIND("]",CELL("filename",Q5))+1,256)</f>
        <v>6. Development - Details</v>
      </c>
      <c r="S5" s="390" t="s">
        <v>131</v>
      </c>
      <c r="T5" s="390" t="s">
        <v>475</v>
      </c>
      <c r="V5" s="390" t="str">
        <f ca="1">Q5&amp;"_"&amp;P5&amp;"_"&amp;T5</f>
        <v>6_$I$5_Attached Schedule</v>
      </c>
      <c r="W5" s="390" t="s">
        <v>401</v>
      </c>
      <c r="Y5" s="381" t="str">
        <f>CONCATENATE(AI5,",",AJ5)</f>
        <v>Submitted,Not submitted</v>
      </c>
      <c r="Z5" s="390" t="s">
        <v>86</v>
      </c>
      <c r="AA5" s="390" t="s">
        <v>86</v>
      </c>
      <c r="AI5" s="556" t="s">
        <v>684</v>
      </c>
      <c r="AJ5" s="555" t="s">
        <v>937</v>
      </c>
    </row>
    <row r="6" spans="1:64" ht="7.7" customHeight="1">
      <c r="A6" s="178"/>
      <c r="B6" s="179"/>
      <c r="C6" s="179"/>
      <c r="D6" s="179"/>
      <c r="E6" s="179"/>
      <c r="F6" s="179"/>
      <c r="G6" s="179"/>
      <c r="H6" s="179"/>
      <c r="I6" s="179"/>
      <c r="J6" s="170"/>
      <c r="K6" s="590"/>
      <c r="L6" s="402"/>
      <c r="M6" s="393" t="s">
        <v>653</v>
      </c>
      <c r="N6" s="393"/>
      <c r="O6" s="402"/>
    </row>
    <row r="7" spans="1:64" s="180" customFormat="1" ht="15" customHeight="1">
      <c r="A7" s="212" t="s">
        <v>224</v>
      </c>
      <c r="B7" s="673"/>
      <c r="C7" s="673"/>
      <c r="D7" s="673"/>
      <c r="E7" s="673"/>
      <c r="F7" s="673"/>
      <c r="G7" s="673"/>
      <c r="H7" s="673"/>
      <c r="I7" s="673"/>
      <c r="J7" s="255"/>
      <c r="K7" s="590"/>
      <c r="L7" s="402"/>
      <c r="M7" s="393"/>
      <c r="N7" s="393" t="s">
        <v>654</v>
      </c>
      <c r="O7" s="402"/>
      <c r="P7" s="390"/>
      <c r="R7" s="390"/>
      <c r="S7" s="390"/>
      <c r="T7" s="390"/>
      <c r="U7" s="390"/>
      <c r="V7" s="390"/>
      <c r="W7" s="390"/>
      <c r="X7" s="390"/>
      <c r="Y7" s="374"/>
      <c r="Z7" s="390"/>
      <c r="AA7" s="390"/>
      <c r="AB7" s="390"/>
      <c r="AC7" s="390"/>
      <c r="AD7" s="390"/>
      <c r="AE7" s="390"/>
      <c r="AF7" s="390"/>
      <c r="AG7" s="173"/>
      <c r="AH7" s="173"/>
      <c r="AI7" s="408"/>
      <c r="AJ7" s="408"/>
      <c r="AK7" s="408"/>
      <c r="AL7" s="408"/>
      <c r="AM7" s="173"/>
      <c r="AN7" s="173"/>
      <c r="AO7" s="173"/>
      <c r="AP7" s="173"/>
      <c r="AQ7" s="173"/>
      <c r="AR7" s="173"/>
      <c r="AS7" s="173"/>
      <c r="AT7" s="173"/>
      <c r="AU7" s="173"/>
      <c r="AV7" s="173"/>
      <c r="AW7" s="173"/>
      <c r="AX7" s="173"/>
      <c r="AY7" s="173"/>
      <c r="AZ7" s="173"/>
      <c r="BA7" s="173"/>
      <c r="BB7" s="173"/>
      <c r="BC7" s="173"/>
      <c r="BD7" s="173"/>
      <c r="BE7" s="398"/>
      <c r="BF7" s="173"/>
      <c r="BG7" s="173"/>
      <c r="BH7" s="173"/>
      <c r="BI7" s="173"/>
      <c r="BJ7" s="173"/>
      <c r="BK7" s="173"/>
      <c r="BL7" s="762"/>
    </row>
    <row r="8" spans="1:64" ht="7.7" customHeight="1">
      <c r="A8" s="178"/>
      <c r="B8" s="179"/>
      <c r="C8" s="179"/>
      <c r="D8" s="179"/>
      <c r="E8" s="179"/>
      <c r="F8" s="179"/>
      <c r="G8" s="179"/>
      <c r="H8" s="179"/>
      <c r="I8" s="179"/>
      <c r="J8" s="170"/>
      <c r="K8" s="590"/>
      <c r="L8" s="402"/>
      <c r="M8" s="393" t="s">
        <v>653</v>
      </c>
      <c r="N8" s="393"/>
      <c r="O8" s="402"/>
    </row>
    <row r="9" spans="1:64" ht="25.5" customHeight="1">
      <c r="A9" s="171"/>
      <c r="B9" s="96" t="s">
        <v>152</v>
      </c>
      <c r="C9" s="648"/>
      <c r="D9" s="96" t="s">
        <v>28</v>
      </c>
      <c r="E9" s="96" t="s">
        <v>1418</v>
      </c>
      <c r="F9" s="96"/>
      <c r="G9" s="648"/>
      <c r="H9" s="648"/>
      <c r="I9" s="648"/>
      <c r="J9" s="170"/>
      <c r="K9" s="590"/>
      <c r="L9" s="402"/>
      <c r="M9" s="402"/>
      <c r="N9" s="393" t="s">
        <v>654</v>
      </c>
      <c r="O9" s="402"/>
    </row>
    <row r="10" spans="1:64" ht="25.5" customHeight="1">
      <c r="A10" s="171"/>
      <c r="B10" s="96" t="s">
        <v>153</v>
      </c>
      <c r="C10" s="648"/>
      <c r="D10" s="96" t="s">
        <v>154</v>
      </c>
      <c r="E10" s="96" t="s">
        <v>157</v>
      </c>
      <c r="F10" s="96"/>
      <c r="G10" s="648"/>
      <c r="H10" s="648"/>
      <c r="I10" s="648"/>
      <c r="J10" s="170"/>
      <c r="K10" s="590"/>
      <c r="L10" s="402"/>
      <c r="M10" s="402"/>
      <c r="N10" s="393" t="s">
        <v>654</v>
      </c>
      <c r="O10" s="402"/>
    </row>
    <row r="11" spans="1:64" ht="25.5" customHeight="1">
      <c r="A11" s="171"/>
      <c r="B11" s="96" t="s">
        <v>25</v>
      </c>
      <c r="C11" s="648"/>
      <c r="D11" s="96" t="s">
        <v>155</v>
      </c>
      <c r="E11" s="96" t="s">
        <v>713</v>
      </c>
      <c r="F11" s="96"/>
      <c r="G11" s="648"/>
      <c r="H11" s="648"/>
      <c r="I11" s="648"/>
      <c r="J11" s="170"/>
      <c r="K11" s="590"/>
      <c r="L11" s="402"/>
      <c r="M11" s="402"/>
      <c r="N11" s="393" t="s">
        <v>654</v>
      </c>
      <c r="O11" s="402"/>
    </row>
    <row r="12" spans="1:64" ht="25.5" customHeight="1" thickBot="1">
      <c r="A12" s="171"/>
      <c r="B12" s="96" t="s">
        <v>66</v>
      </c>
      <c r="C12" s="648"/>
      <c r="D12" s="96" t="s">
        <v>156</v>
      </c>
      <c r="E12" s="648"/>
      <c r="F12" s="648"/>
      <c r="G12" s="648"/>
      <c r="H12" s="648"/>
      <c r="I12" s="648"/>
      <c r="J12" s="170"/>
      <c r="K12" s="590"/>
      <c r="L12" s="402"/>
      <c r="M12" s="402"/>
      <c r="N12" s="393" t="s">
        <v>654</v>
      </c>
      <c r="O12" s="402"/>
    </row>
    <row r="13" spans="1:64" ht="15.75" thickBot="1">
      <c r="A13" s="661" t="s">
        <v>28</v>
      </c>
      <c r="B13" s="62"/>
      <c r="C13" s="62"/>
      <c r="D13" s="62"/>
      <c r="E13" s="62"/>
      <c r="F13" s="20"/>
      <c r="G13" s="20"/>
      <c r="H13" s="20"/>
      <c r="I13" s="20"/>
      <c r="J13" s="24"/>
      <c r="L13"/>
      <c r="M13" s="393"/>
      <c r="N13" s="393" t="s">
        <v>654</v>
      </c>
      <c r="O13" s="393"/>
    </row>
    <row r="14" spans="1:64" ht="6.75" customHeight="1">
      <c r="A14" s="21"/>
      <c r="B14" s="63"/>
      <c r="C14" s="63"/>
      <c r="D14" s="63"/>
      <c r="E14" s="63"/>
      <c r="F14" s="22"/>
      <c r="G14" s="22"/>
      <c r="H14" s="22"/>
      <c r="I14" s="22"/>
      <c r="J14" s="23"/>
      <c r="L14"/>
      <c r="M14" s="393" t="s">
        <v>653</v>
      </c>
      <c r="N14" s="393"/>
      <c r="O14" s="393"/>
    </row>
    <row r="15" spans="1:64" s="105" customFormat="1" ht="26.1" customHeight="1">
      <c r="A15" s="1025" t="s">
        <v>225</v>
      </c>
      <c r="B15" s="1026"/>
      <c r="C15" s="1026"/>
      <c r="D15" s="1026"/>
      <c r="E15" s="1026"/>
      <c r="F15" s="1026"/>
      <c r="G15" s="1026"/>
      <c r="H15" s="1120"/>
      <c r="I15" s="1121"/>
      <c r="J15" s="87"/>
      <c r="K15"/>
      <c r="L15"/>
      <c r="M15" s="393"/>
      <c r="N15" s="393" t="s">
        <v>654</v>
      </c>
      <c r="O15" s="393"/>
      <c r="P15" s="390" t="str">
        <f ca="1">CELL("address",H15)</f>
        <v>$H$15</v>
      </c>
      <c r="Q15" s="390">
        <f>$Q$5</f>
        <v>6</v>
      </c>
      <c r="R15" s="390" t="str">
        <f ca="1">MID(CELL("filename",Q15),FIND("]",CELL("filename",Q15))+1,256)</f>
        <v>6. Development - Details</v>
      </c>
      <c r="S15" s="390" t="s">
        <v>28</v>
      </c>
      <c r="T15" s="390" t="s">
        <v>492</v>
      </c>
      <c r="U15" s="390"/>
      <c r="V15" s="390" t="str">
        <f ca="1">Q15&amp;"_"&amp;P15&amp;"_"&amp;T15</f>
        <v>6_$H$15_Arrangements or Commitments for Construction</v>
      </c>
      <c r="W15" s="390" t="s">
        <v>401</v>
      </c>
      <c r="X15" s="390"/>
      <c r="Y15" s="381" t="str">
        <f>CONCATENATE(AI15,",",AJ15)</f>
        <v>Yes,No</v>
      </c>
      <c r="Z15" s="390" t="s">
        <v>86</v>
      </c>
      <c r="AA15" s="390" t="s">
        <v>86</v>
      </c>
      <c r="AB15" s="390"/>
      <c r="AD15" s="397"/>
      <c r="AE15" s="390"/>
      <c r="AF15" s="390"/>
      <c r="AG15" s="397"/>
      <c r="AH15" s="397"/>
      <c r="AI15" s="553" t="s">
        <v>82</v>
      </c>
      <c r="AJ15" s="553" t="s">
        <v>86</v>
      </c>
      <c r="AK15" s="553"/>
      <c r="AL15" s="553"/>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744"/>
    </row>
    <row r="16" spans="1:64" ht="6.75" customHeight="1">
      <c r="A16" s="167"/>
      <c r="B16" s="168"/>
      <c r="C16" s="168"/>
      <c r="D16" s="168"/>
      <c r="E16" s="168"/>
      <c r="F16" s="169"/>
      <c r="G16" s="169"/>
      <c r="H16" s="169"/>
      <c r="I16" s="169"/>
      <c r="J16" s="170"/>
      <c r="L16"/>
      <c r="M16" s="393" t="s">
        <v>653</v>
      </c>
      <c r="N16" s="393"/>
      <c r="O16" s="393"/>
    </row>
    <row r="17" spans="1:64" s="180" customFormat="1" ht="26.1" customHeight="1">
      <c r="A17" s="1124" t="s">
        <v>227</v>
      </c>
      <c r="B17" s="1125"/>
      <c r="C17" s="1125"/>
      <c r="D17" s="1125"/>
      <c r="E17" s="1125"/>
      <c r="F17" s="1125"/>
      <c r="G17" s="1125"/>
      <c r="H17" s="1125"/>
      <c r="I17" s="1125"/>
      <c r="J17" s="174"/>
      <c r="K17"/>
      <c r="L17"/>
      <c r="M17" s="393"/>
      <c r="N17" s="393" t="s">
        <v>654</v>
      </c>
      <c r="O17" s="393"/>
      <c r="P17" s="390"/>
      <c r="R17" s="390"/>
      <c r="S17" s="390"/>
      <c r="T17" s="390"/>
      <c r="U17" s="390"/>
      <c r="V17" s="390"/>
      <c r="W17" s="390"/>
      <c r="X17" s="390"/>
      <c r="Y17" s="374"/>
      <c r="Z17" s="390"/>
      <c r="AA17" s="390"/>
      <c r="AB17" s="390"/>
      <c r="AC17" s="390"/>
      <c r="AD17" s="390"/>
      <c r="AE17" s="390"/>
      <c r="AF17" s="390"/>
      <c r="AG17" s="173"/>
      <c r="AH17" s="173"/>
      <c r="AI17" s="408"/>
      <c r="AJ17" s="408"/>
      <c r="AK17" s="408"/>
      <c r="AL17" s="408"/>
      <c r="AM17" s="173"/>
      <c r="AN17" s="173"/>
      <c r="AO17" s="173"/>
      <c r="AP17" s="173"/>
      <c r="AQ17" s="173"/>
      <c r="AR17" s="173"/>
      <c r="AS17" s="173"/>
      <c r="AT17" s="173"/>
      <c r="AU17" s="173"/>
      <c r="AV17" s="173"/>
      <c r="AW17" s="173"/>
      <c r="AX17" s="173"/>
      <c r="AY17" s="173"/>
      <c r="AZ17" s="173"/>
      <c r="BA17" s="173"/>
      <c r="BB17" s="173"/>
      <c r="BC17" s="173"/>
      <c r="BD17" s="173"/>
      <c r="BE17" s="398"/>
      <c r="BF17" s="173"/>
      <c r="BG17" s="173"/>
      <c r="BH17" s="173"/>
      <c r="BI17" s="173"/>
      <c r="BJ17" s="173"/>
      <c r="BK17" s="173"/>
      <c r="BL17" s="762"/>
    </row>
    <row r="18" spans="1:64" ht="6.75" customHeight="1">
      <c r="A18" s="97" t="s">
        <v>27</v>
      </c>
      <c r="B18" s="61"/>
      <c r="C18" s="61"/>
      <c r="D18" s="61"/>
      <c r="E18" s="61"/>
      <c r="F18" s="79"/>
      <c r="G18" s="79"/>
      <c r="H18" s="80"/>
      <c r="I18" s="81"/>
      <c r="J18" s="68"/>
      <c r="L18"/>
      <c r="M18" s="393" t="s">
        <v>653</v>
      </c>
      <c r="N18" s="393"/>
      <c r="O18" s="393"/>
    </row>
    <row r="19" spans="1:64" ht="15" customHeight="1">
      <c r="A19" s="1129" t="s">
        <v>1347</v>
      </c>
      <c r="B19" s="1128"/>
      <c r="C19" s="1128"/>
      <c r="D19" s="1128"/>
      <c r="E19" s="1128"/>
      <c r="F19" s="1128" t="s">
        <v>1348</v>
      </c>
      <c r="G19" s="1128"/>
      <c r="H19" s="1120"/>
      <c r="I19" s="1121"/>
      <c r="J19" s="68"/>
      <c r="L19"/>
      <c r="M19" s="393"/>
      <c r="N19" s="393" t="s">
        <v>654</v>
      </c>
      <c r="O19" s="393"/>
      <c r="P19" s="390" t="str">
        <f ca="1">CELL("address",H19)</f>
        <v>$H$19</v>
      </c>
      <c r="Q19" s="390">
        <f>$Q$5</f>
        <v>6</v>
      </c>
      <c r="R19" s="390" t="str">
        <f ca="1">MID(CELL("filename",Q19),FIND("]",CELL("filename",Q19))+1,256)</f>
        <v>6. Development - Details</v>
      </c>
      <c r="S19" s="390" t="s">
        <v>28</v>
      </c>
      <c r="T19" s="390" t="s">
        <v>1538</v>
      </c>
      <c r="V19" s="390" t="str">
        <f ca="1">Q19&amp;"_"&amp;P19&amp;"_"&amp;T19</f>
        <v>6_$H$19_Arrangements or Commitments for Construction Submitted</v>
      </c>
      <c r="W19" s="390" t="s">
        <v>401</v>
      </c>
      <c r="Y19" s="381" t="str">
        <f>CONCATENATE(AI19,",",AJ19)</f>
        <v>Submitted,Not submitted</v>
      </c>
      <c r="Z19" s="390" t="s">
        <v>86</v>
      </c>
      <c r="AA19" s="390" t="s">
        <v>86</v>
      </c>
      <c r="AI19" s="556" t="s">
        <v>684</v>
      </c>
      <c r="AJ19" s="555" t="s">
        <v>937</v>
      </c>
    </row>
    <row r="20" spans="1:64" ht="16.5" customHeight="1">
      <c r="A20" s="97"/>
      <c r="B20" s="61"/>
      <c r="C20" s="61"/>
      <c r="D20" s="61"/>
      <c r="E20" s="61"/>
      <c r="F20" s="629" t="s">
        <v>1350</v>
      </c>
      <c r="G20" s="79"/>
      <c r="H20" s="80"/>
      <c r="I20" s="81"/>
      <c r="J20" s="68"/>
      <c r="L20"/>
      <c r="M20" s="393" t="s">
        <v>653</v>
      </c>
      <c r="N20" s="393"/>
      <c r="O20" s="393"/>
    </row>
    <row r="21" spans="1:64" ht="170.1" customHeight="1">
      <c r="A21" s="1117"/>
      <c r="B21" s="1118"/>
      <c r="C21" s="1118"/>
      <c r="D21" s="1118"/>
      <c r="E21" s="1118"/>
      <c r="F21" s="1118"/>
      <c r="G21" s="1118"/>
      <c r="H21" s="1118"/>
      <c r="I21" s="1119"/>
      <c r="J21" s="87"/>
      <c r="L21"/>
      <c r="M21" s="393"/>
      <c r="N21" s="393" t="s">
        <v>654</v>
      </c>
      <c r="O21" s="393"/>
      <c r="P21" s="390" t="str">
        <f ca="1">CELL("address",A21)</f>
        <v>$A$21</v>
      </c>
      <c r="Q21" s="390">
        <f>$Q$5</f>
        <v>6</v>
      </c>
      <c r="R21" s="390" t="str">
        <f ca="1">MID(CELL("filename",Q21),FIND("]",CELL("filename",Q21))+1,256)</f>
        <v>6. Development - Details</v>
      </c>
      <c r="S21" s="390" t="s">
        <v>28</v>
      </c>
      <c r="T21" s="390" t="s">
        <v>493</v>
      </c>
      <c r="V21" s="390" t="str">
        <f ca="1">Q21&amp;"_"&amp;P21&amp;"_"&amp;T21</f>
        <v>6_$A$21_Description of Arrangements or Commitments for Construction</v>
      </c>
      <c r="W21" s="390" t="s">
        <v>392</v>
      </c>
      <c r="X21" s="390">
        <v>2000</v>
      </c>
      <c r="Z21" s="390" t="s">
        <v>86</v>
      </c>
      <c r="AA21" s="390" t="s">
        <v>86</v>
      </c>
      <c r="AC21" s="401" t="str">
        <f ca="1">"Requirement for "&amp;P21&amp;" based on "&amp;P15&amp;" answer of ""Yes"""</f>
        <v>Requirement for $A$21 based on $H$15 answer of "Yes"</v>
      </c>
    </row>
    <row r="22" spans="1:64" ht="9.75" customHeight="1">
      <c r="A22" s="167"/>
      <c r="B22" s="168"/>
      <c r="C22" s="168"/>
      <c r="D22" s="168"/>
      <c r="E22" s="168"/>
      <c r="F22" s="169"/>
      <c r="G22" s="169"/>
      <c r="H22" s="169"/>
      <c r="I22" s="169"/>
      <c r="J22" s="170"/>
      <c r="L22"/>
      <c r="M22" s="393" t="s">
        <v>653</v>
      </c>
      <c r="N22" s="393"/>
      <c r="O22" s="393"/>
      <c r="Y22" s="509"/>
    </row>
    <row r="23" spans="1:64" s="180" customFormat="1" ht="17.25" customHeight="1">
      <c r="A23" s="1124" t="s">
        <v>696</v>
      </c>
      <c r="B23" s="1125"/>
      <c r="C23" s="1125"/>
      <c r="D23" s="1125"/>
      <c r="E23" s="1125"/>
      <c r="F23" s="1125"/>
      <c r="G23" s="1125"/>
      <c r="H23" s="1125"/>
      <c r="I23" s="1125"/>
      <c r="J23" s="174"/>
      <c r="K23"/>
      <c r="L23"/>
      <c r="M23" s="393"/>
      <c r="N23" s="393" t="s">
        <v>654</v>
      </c>
      <c r="O23" s="393"/>
      <c r="P23" s="390"/>
      <c r="R23" s="390"/>
      <c r="S23" s="390"/>
      <c r="T23" s="390"/>
      <c r="U23" s="390"/>
      <c r="V23" s="390"/>
      <c r="W23" s="390"/>
      <c r="X23" s="390"/>
      <c r="Y23" s="509"/>
      <c r="Z23" s="390"/>
      <c r="AA23" s="390"/>
      <c r="AB23" s="390"/>
      <c r="AC23" s="390"/>
      <c r="AD23" s="390"/>
      <c r="AE23" s="390"/>
      <c r="AF23" s="390"/>
      <c r="AG23" s="173"/>
      <c r="AH23" s="173"/>
      <c r="AI23" s="408"/>
      <c r="AJ23" s="408"/>
      <c r="AK23" s="408"/>
      <c r="AL23" s="408"/>
      <c r="AM23" s="173"/>
      <c r="AN23" s="173"/>
      <c r="AO23" s="173"/>
      <c r="AP23" s="173"/>
      <c r="AQ23" s="173"/>
      <c r="AR23" s="173"/>
      <c r="AS23" s="173"/>
      <c r="AT23" s="173"/>
      <c r="AU23" s="173"/>
      <c r="AV23" s="173"/>
      <c r="AW23" s="173"/>
      <c r="AX23" s="173"/>
      <c r="AY23" s="173"/>
      <c r="AZ23" s="173"/>
      <c r="BA23" s="173"/>
      <c r="BB23" s="173"/>
      <c r="BC23" s="173"/>
      <c r="BD23" s="173"/>
      <c r="BE23" s="398"/>
      <c r="BF23" s="173"/>
      <c r="BG23" s="173"/>
      <c r="BH23" s="173"/>
      <c r="BI23" s="173"/>
      <c r="BJ23" s="173"/>
      <c r="BK23" s="173"/>
      <c r="BL23" s="762"/>
    </row>
    <row r="24" spans="1:64" ht="15" customHeight="1">
      <c r="A24" s="1129" t="s">
        <v>1347</v>
      </c>
      <c r="B24" s="1128"/>
      <c r="C24" s="1128"/>
      <c r="D24" s="1128"/>
      <c r="E24" s="1128"/>
      <c r="F24" s="1128" t="s">
        <v>1348</v>
      </c>
      <c r="G24" s="1128"/>
      <c r="H24" s="1120"/>
      <c r="I24" s="1121"/>
      <c r="J24" s="68"/>
      <c r="L24"/>
      <c r="M24" s="393"/>
      <c r="N24" s="393" t="s">
        <v>654</v>
      </c>
      <c r="O24" s="393"/>
      <c r="P24" s="390" t="str">
        <f ca="1">CELL("address",H24)</f>
        <v>$H$24</v>
      </c>
      <c r="Q24" s="390">
        <f>$Q$5</f>
        <v>6</v>
      </c>
      <c r="R24" s="390" t="str">
        <f ca="1">MID(CELL("filename",Q24),FIND("]",CELL("filename",Q24))+1,256)</f>
        <v>6. Development - Details</v>
      </c>
      <c r="S24" s="390" t="s">
        <v>28</v>
      </c>
      <c r="T24" s="390" t="s">
        <v>1539</v>
      </c>
      <c r="V24" s="390" t="str">
        <f ca="1">Q24&amp;"_"&amp;P24&amp;"_"&amp;T24</f>
        <v>6_$H$24_Arrangements or Commitments for Safe Harbored / Major Equipment Submitted</v>
      </c>
      <c r="W24" s="390" t="s">
        <v>401</v>
      </c>
      <c r="Y24" s="381" t="str">
        <f>CONCATENATE(AI24,",",AJ24)</f>
        <v>Submitted,Not submitted</v>
      </c>
      <c r="Z24" s="390" t="s">
        <v>86</v>
      </c>
      <c r="AA24" s="390" t="s">
        <v>86</v>
      </c>
      <c r="AI24" s="556" t="s">
        <v>684</v>
      </c>
      <c r="AJ24" s="555" t="s">
        <v>937</v>
      </c>
    </row>
    <row r="25" spans="1:64" ht="13.5" customHeight="1">
      <c r="A25" s="97"/>
      <c r="B25" s="61"/>
      <c r="C25" s="61"/>
      <c r="D25" s="61"/>
      <c r="E25" s="61"/>
      <c r="F25" s="629" t="s">
        <v>1349</v>
      </c>
      <c r="G25" s="79"/>
      <c r="H25" s="80"/>
      <c r="I25" s="81"/>
      <c r="J25" s="68"/>
      <c r="L25"/>
      <c r="M25" s="393" t="s">
        <v>653</v>
      </c>
      <c r="N25" s="393"/>
      <c r="O25" s="393"/>
      <c r="Y25" s="509"/>
    </row>
    <row r="26" spans="1:64" ht="108" customHeight="1">
      <c r="A26" s="1117"/>
      <c r="B26" s="1118"/>
      <c r="C26" s="1118"/>
      <c r="D26" s="1118"/>
      <c r="E26" s="1118"/>
      <c r="F26" s="1118"/>
      <c r="G26" s="1118"/>
      <c r="H26" s="1118"/>
      <c r="I26" s="1119"/>
      <c r="J26" s="87"/>
      <c r="L26"/>
      <c r="M26" s="393"/>
      <c r="N26" s="393" t="s">
        <v>654</v>
      </c>
      <c r="O26" s="393"/>
      <c r="P26" s="390" t="str">
        <f ca="1">CELL("address",A26)</f>
        <v>$A$26</v>
      </c>
      <c r="Q26" s="390">
        <f>$Q$5</f>
        <v>6</v>
      </c>
      <c r="R26" s="390" t="str">
        <f ca="1">MID(CELL("filename",Q26),FIND("]",CELL("filename",Q26))+1,256)</f>
        <v>6. Development - Details</v>
      </c>
      <c r="S26" s="390" t="s">
        <v>28</v>
      </c>
      <c r="T26" s="390" t="s">
        <v>1540</v>
      </c>
      <c r="V26" s="390" t="str">
        <f ca="1">Q26&amp;"_"&amp;P26&amp;"_"&amp;T26</f>
        <v>6_$A$26_Description gements or Commitments for Safe Harbored / Major Equipment</v>
      </c>
      <c r="W26" s="390" t="s">
        <v>392</v>
      </c>
      <c r="X26" s="390">
        <v>2000</v>
      </c>
      <c r="Y26" s="509"/>
      <c r="Z26" s="390" t="s">
        <v>86</v>
      </c>
      <c r="AA26" s="390" t="s">
        <v>86</v>
      </c>
      <c r="AC26" s="401" t="str">
        <f ca="1">"Requirement for "&amp;P26&amp;" based on "&amp;P21&amp;" answer of ""Yes"""</f>
        <v>Requirement for $A$26 based on $A$21 answer of "Yes"</v>
      </c>
    </row>
    <row r="27" spans="1:64" ht="6" customHeight="1">
      <c r="A27" s="653"/>
      <c r="B27" s="654"/>
      <c r="C27" s="654"/>
      <c r="D27" s="654"/>
      <c r="E27" s="654"/>
      <c r="F27" s="668"/>
      <c r="G27" s="668"/>
      <c r="H27" s="668"/>
      <c r="I27" s="61"/>
      <c r="J27" s="68"/>
      <c r="L27"/>
      <c r="M27" s="393" t="s">
        <v>653</v>
      </c>
      <c r="N27" s="393"/>
      <c r="O27" s="393"/>
    </row>
    <row r="28" spans="1:64" s="300" customFormat="1" ht="24.75" customHeight="1">
      <c r="A28" s="958" t="s">
        <v>1314</v>
      </c>
      <c r="B28" s="959"/>
      <c r="C28" s="959"/>
      <c r="D28" s="959"/>
      <c r="E28" s="959"/>
      <c r="F28" s="959"/>
      <c r="G28" s="1337"/>
      <c r="H28" s="1120"/>
      <c r="I28" s="1121"/>
      <c r="J28" s="254"/>
      <c r="K28"/>
      <c r="L28"/>
      <c r="M28" s="393"/>
      <c r="N28" s="393" t="s">
        <v>654</v>
      </c>
      <c r="O28" s="393"/>
      <c r="P28" s="390" t="str">
        <f ca="1">CELL("address",H28)</f>
        <v>$H$28</v>
      </c>
      <c r="Q28" s="390">
        <f>$Q$5</f>
        <v>6</v>
      </c>
      <c r="R28" s="390" t="str">
        <f ca="1">MID(CELL("filename",Q28),FIND("]",CELL("filename",Q28))+1,256)</f>
        <v>6. Development - Details</v>
      </c>
      <c r="S28" s="390" t="s">
        <v>28</v>
      </c>
      <c r="T28" s="390" t="s">
        <v>494</v>
      </c>
      <c r="U28" s="390"/>
      <c r="V28" s="390" t="str">
        <f ca="1">Q28&amp;"_"&amp;P28&amp;"_"&amp;T28</f>
        <v>6_$H$28_If not turnkey, attach information for those responsible for project management</v>
      </c>
      <c r="W28" s="390" t="s">
        <v>401</v>
      </c>
      <c r="X28" s="390"/>
      <c r="Y28" s="381" t="str">
        <f>CONCATENATE(AI28,",",AJ28,",",AK28,",",AL28)</f>
        <v>Submitted,Not Submitted: parties not yet determined,,</v>
      </c>
      <c r="Z28" s="390" t="s">
        <v>86</v>
      </c>
      <c r="AA28" s="390" t="s">
        <v>86</v>
      </c>
      <c r="AB28" s="390"/>
      <c r="AC28" s="390"/>
      <c r="AD28" s="390"/>
      <c r="AE28" s="390"/>
      <c r="AF28" s="390"/>
      <c r="AG28" s="553"/>
      <c r="AH28" s="553"/>
      <c r="AI28" s="551" t="s">
        <v>684</v>
      </c>
      <c r="AJ28" s="553" t="s">
        <v>1315</v>
      </c>
      <c r="AK28" s="553"/>
      <c r="AL28" s="553"/>
      <c r="AM28" s="553"/>
      <c r="AN28" s="553"/>
      <c r="AO28" s="553"/>
      <c r="AP28" s="553"/>
      <c r="AQ28" s="553"/>
      <c r="AR28" s="553"/>
      <c r="AS28" s="553"/>
      <c r="AT28" s="553"/>
      <c r="AU28" s="553"/>
      <c r="AV28" s="553"/>
      <c r="AW28" s="553"/>
      <c r="AX28" s="553"/>
      <c r="AY28" s="553"/>
      <c r="AZ28" s="553"/>
      <c r="BA28" s="553"/>
      <c r="BB28" s="553"/>
      <c r="BC28" s="553"/>
      <c r="BD28" s="553"/>
      <c r="BE28" s="553"/>
      <c r="BF28" s="553"/>
      <c r="BG28" s="553"/>
      <c r="BH28" s="553"/>
      <c r="BI28" s="553"/>
      <c r="BJ28" s="553"/>
      <c r="BK28" s="553"/>
      <c r="BL28" s="763"/>
    </row>
    <row r="29" spans="1:64" ht="15" customHeight="1">
      <c r="A29" s="653"/>
      <c r="B29" s="623" t="s">
        <v>1342</v>
      </c>
      <c r="C29" s="654"/>
      <c r="D29" s="654"/>
      <c r="E29" s="654"/>
      <c r="F29" s="668"/>
      <c r="G29" s="668"/>
      <c r="H29" s="668"/>
      <c r="I29" s="61"/>
      <c r="J29" s="68"/>
      <c r="L29"/>
      <c r="M29" s="393" t="s">
        <v>653</v>
      </c>
      <c r="N29" s="393"/>
      <c r="O29" s="393"/>
    </row>
    <row r="30" spans="1:64" ht="18">
      <c r="A30" s="653" t="s">
        <v>339</v>
      </c>
      <c r="B30" s="654"/>
      <c r="C30" s="654"/>
      <c r="D30" s="654"/>
      <c r="E30" s="654"/>
      <c r="F30" s="668"/>
      <c r="G30" s="668"/>
      <c r="H30" s="1120"/>
      <c r="I30" s="1121"/>
      <c r="J30" s="68"/>
      <c r="L30"/>
      <c r="M30" s="393"/>
      <c r="N30" s="393" t="s">
        <v>654</v>
      </c>
      <c r="O30" s="393"/>
      <c r="P30" s="390" t="str">
        <f ca="1">CELL("address",H30)</f>
        <v>$H$30</v>
      </c>
      <c r="Q30" s="390">
        <f>$Q$5</f>
        <v>6</v>
      </c>
      <c r="R30" s="390" t="str">
        <f ca="1">MID(CELL("filename",Q30),FIND("]",CELL("filename",Q30))+1,256)</f>
        <v>6. Development - Details</v>
      </c>
      <c r="S30" s="390" t="s">
        <v>28</v>
      </c>
      <c r="T30" s="390" t="s">
        <v>1781</v>
      </c>
      <c r="V30" s="390" t="str">
        <f ca="1">Q30&amp;"_"&amp;P30&amp;"_"&amp;T30</f>
        <v>6_$H$30_Respondent created a  plan</v>
      </c>
      <c r="W30" s="390" t="s">
        <v>401</v>
      </c>
      <c r="Y30" s="381" t="str">
        <f>CONCATENATE(AI30,",",AJ30)</f>
        <v>Yes,No</v>
      </c>
      <c r="Z30" s="390" t="s">
        <v>86</v>
      </c>
      <c r="AA30" s="390" t="s">
        <v>86</v>
      </c>
      <c r="AI30" s="553" t="s">
        <v>82</v>
      </c>
      <c r="AJ30" s="553" t="s">
        <v>86</v>
      </c>
    </row>
    <row r="31" spans="1:64" ht="6" customHeight="1" thickBot="1">
      <c r="A31" s="653"/>
      <c r="B31" s="654"/>
      <c r="C31" s="654"/>
      <c r="D31" s="654"/>
      <c r="E31" s="654"/>
      <c r="F31" s="668"/>
      <c r="G31" s="668"/>
      <c r="H31" s="668"/>
      <c r="I31" s="61"/>
      <c r="J31" s="68"/>
      <c r="L31"/>
      <c r="M31" s="393" t="s">
        <v>653</v>
      </c>
      <c r="N31" s="393"/>
      <c r="O31" s="393"/>
    </row>
    <row r="32" spans="1:64" s="180" customFormat="1" ht="18" customHeight="1" thickTop="1" thickBot="1">
      <c r="A32" s="364" t="s">
        <v>1782</v>
      </c>
      <c r="B32" s="96" t="s">
        <v>1799</v>
      </c>
      <c r="C32" s="96"/>
      <c r="D32" s="96"/>
      <c r="E32" s="96"/>
      <c r="F32" s="65"/>
      <c r="G32" s="65"/>
      <c r="H32" s="1120"/>
      <c r="I32" s="1121"/>
      <c r="J32" s="68"/>
      <c r="K32"/>
      <c r="L32" s="939" t="s">
        <v>1796</v>
      </c>
      <c r="M32" s="393"/>
      <c r="N32" s="393" t="s">
        <v>654</v>
      </c>
      <c r="O32" s="393"/>
      <c r="P32" s="390"/>
      <c r="R32" s="390"/>
      <c r="S32" s="390"/>
      <c r="T32" s="390"/>
      <c r="U32" s="390"/>
      <c r="V32" s="390"/>
      <c r="W32" s="390" t="s">
        <v>401</v>
      </c>
      <c r="X32" s="381"/>
      <c r="Y32" s="381" t="str">
        <f>CONCATENATE(AI32,",",AJ32)</f>
        <v>Submitted,Not submitted</v>
      </c>
      <c r="Z32" s="390"/>
      <c r="AA32" s="390"/>
      <c r="AB32" s="390"/>
      <c r="AC32" s="390"/>
      <c r="AD32" s="390"/>
      <c r="AE32" s="390"/>
      <c r="AF32" s="390"/>
      <c r="AG32" s="173"/>
      <c r="AH32" s="173"/>
      <c r="AI32" s="556" t="s">
        <v>684</v>
      </c>
      <c r="AJ32" s="555" t="s">
        <v>937</v>
      </c>
      <c r="AK32" s="408"/>
      <c r="AL32" s="408"/>
      <c r="AM32" s="173"/>
      <c r="AN32" s="173"/>
      <c r="AO32" s="173"/>
      <c r="AP32" s="173"/>
      <c r="AQ32" s="173"/>
      <c r="AR32" s="173"/>
      <c r="AS32" s="173"/>
      <c r="AT32" s="173"/>
      <c r="AU32" s="173"/>
      <c r="AV32" s="173"/>
      <c r="AW32" s="173"/>
      <c r="AX32" s="173"/>
      <c r="AY32" s="173"/>
      <c r="AZ32" s="173"/>
      <c r="BA32" s="173"/>
      <c r="BB32" s="173"/>
      <c r="BC32" s="173"/>
      <c r="BD32" s="173"/>
      <c r="BE32" s="398"/>
      <c r="BF32" s="173"/>
      <c r="BG32" s="173"/>
      <c r="BH32" s="173"/>
      <c r="BI32" s="173"/>
      <c r="BJ32" s="173"/>
      <c r="BK32" s="173"/>
      <c r="BL32" s="762"/>
    </row>
    <row r="33" spans="1:64" ht="11.25" customHeight="1" thickTop="1" thickBot="1">
      <c r="A33" s="364" t="s">
        <v>1782</v>
      </c>
      <c r="B33" s="946" t="s">
        <v>1795</v>
      </c>
      <c r="C33" s="934"/>
      <c r="D33" s="934"/>
      <c r="E33" s="934"/>
      <c r="F33" s="935"/>
      <c r="G33" s="935"/>
      <c r="H33" s="935"/>
      <c r="I33" s="61"/>
      <c r="J33" s="68"/>
      <c r="L33"/>
      <c r="M33" s="393" t="s">
        <v>653</v>
      </c>
      <c r="N33" s="393"/>
      <c r="O33" s="393"/>
      <c r="Y33" s="936"/>
    </row>
    <row r="34" spans="1:64" s="180" customFormat="1" ht="18" customHeight="1" thickTop="1" thickBot="1">
      <c r="A34" s="364" t="s">
        <v>1782</v>
      </c>
      <c r="B34" s="96" t="s">
        <v>1798</v>
      </c>
      <c r="C34" s="96"/>
      <c r="D34" s="96"/>
      <c r="E34" s="96"/>
      <c r="F34" s="65"/>
      <c r="G34" s="65"/>
      <c r="H34" s="65"/>
      <c r="I34" s="116"/>
      <c r="J34" s="68"/>
      <c r="K34"/>
      <c r="L34" s="939" t="s">
        <v>1794</v>
      </c>
      <c r="M34" s="393"/>
      <c r="N34" s="393" t="s">
        <v>654</v>
      </c>
      <c r="O34" s="393"/>
      <c r="P34" s="390"/>
      <c r="R34" s="390"/>
      <c r="S34" s="390"/>
      <c r="T34" s="390"/>
      <c r="U34" s="390"/>
      <c r="V34" s="390"/>
      <c r="W34" s="390"/>
      <c r="X34" s="390"/>
      <c r="Y34" s="374"/>
      <c r="Z34" s="390"/>
      <c r="AA34" s="390"/>
      <c r="AB34" s="390"/>
      <c r="AC34" s="390"/>
      <c r="AD34" s="390"/>
      <c r="AE34" s="390"/>
      <c r="AF34" s="390"/>
      <c r="AG34" s="173"/>
      <c r="AH34" s="173"/>
      <c r="AI34" s="408"/>
      <c r="AJ34" s="408"/>
      <c r="AK34" s="408"/>
      <c r="AL34" s="408"/>
      <c r="AM34" s="173"/>
      <c r="AN34" s="173"/>
      <c r="AO34" s="173"/>
      <c r="AP34" s="173"/>
      <c r="AQ34" s="173"/>
      <c r="AR34" s="173"/>
      <c r="AS34" s="173"/>
      <c r="AT34" s="173"/>
      <c r="AU34" s="173"/>
      <c r="AV34" s="173"/>
      <c r="AW34" s="173"/>
      <c r="AX34" s="173"/>
      <c r="AY34" s="173"/>
      <c r="AZ34" s="173"/>
      <c r="BA34" s="173"/>
      <c r="BB34" s="173"/>
      <c r="BC34" s="173"/>
      <c r="BD34" s="173"/>
      <c r="BE34" s="398"/>
      <c r="BF34" s="173"/>
      <c r="BG34" s="173"/>
      <c r="BH34" s="173"/>
      <c r="BI34" s="173"/>
      <c r="BJ34" s="173"/>
      <c r="BK34" s="173"/>
      <c r="BL34" s="762"/>
    </row>
    <row r="35" spans="1:64" ht="6" customHeight="1" thickTop="1">
      <c r="A35" s="653"/>
      <c r="B35" s="654"/>
      <c r="C35" s="654"/>
      <c r="D35" s="654"/>
      <c r="E35" s="654"/>
      <c r="F35" s="668"/>
      <c r="G35" s="668"/>
      <c r="H35" s="668"/>
      <c r="I35" s="61"/>
      <c r="J35" s="68"/>
      <c r="L35"/>
      <c r="M35" s="393" t="s">
        <v>653</v>
      </c>
      <c r="N35" s="393"/>
      <c r="O35" s="393"/>
    </row>
    <row r="36" spans="1:64" ht="18">
      <c r="A36" s="127" t="s">
        <v>1782</v>
      </c>
      <c r="B36" s="365" t="s">
        <v>1783</v>
      </c>
      <c r="C36" s="365"/>
      <c r="D36" s="365"/>
      <c r="E36" s="365"/>
      <c r="F36" s="668"/>
      <c r="G36" s="668"/>
      <c r="H36" s="1120"/>
      <c r="I36" s="1121"/>
      <c r="J36" s="68"/>
      <c r="L36"/>
      <c r="M36" s="393"/>
      <c r="N36" s="393" t="s">
        <v>654</v>
      </c>
      <c r="O36" s="393"/>
      <c r="P36" s="390" t="str">
        <f ca="1">CELL("address",H36)</f>
        <v>$H$36</v>
      </c>
      <c r="Q36" s="390">
        <f>$Q$5</f>
        <v>6</v>
      </c>
      <c r="R36" s="390" t="str">
        <f ca="1">MID(CELL("filename",Q36),FIND("]",CELL("filename",Q36))+1,256)</f>
        <v>6. Development - Details</v>
      </c>
      <c r="S36" s="390" t="s">
        <v>28</v>
      </c>
      <c r="T36" s="390" t="s">
        <v>1784</v>
      </c>
      <c r="V36" s="390" t="str">
        <f ca="1">Q36&amp;"_"&amp;P36&amp;"_"&amp;T36</f>
        <v>6_$H$36_Includes high  Standards</v>
      </c>
      <c r="W36" s="390" t="s">
        <v>401</v>
      </c>
      <c r="Y36" s="381" t="str">
        <f>CONCATENATE(AI36,",",AJ36)</f>
        <v>Yes,No</v>
      </c>
      <c r="Z36" s="390" t="s">
        <v>86</v>
      </c>
      <c r="AA36" s="390" t="s">
        <v>86</v>
      </c>
      <c r="AC36" s="401" t="str">
        <f ca="1">"Requirement for "&amp;P36&amp;" based on "&amp;P30&amp;" answer of ""Yes"""</f>
        <v>Requirement for $H$36 based on $H$30 answer of "Yes"</v>
      </c>
      <c r="AI36" s="553" t="s">
        <v>82</v>
      </c>
      <c r="AJ36" s="553" t="s">
        <v>86</v>
      </c>
    </row>
    <row r="37" spans="1:64" ht="6" customHeight="1">
      <c r="A37" s="653"/>
      <c r="B37" s="365"/>
      <c r="C37" s="365"/>
      <c r="D37" s="365"/>
      <c r="E37" s="365"/>
      <c r="F37" s="668"/>
      <c r="G37" s="668"/>
      <c r="H37" s="668"/>
      <c r="I37" s="61"/>
      <c r="J37" s="68"/>
      <c r="L37"/>
      <c r="M37" s="393" t="s">
        <v>653</v>
      </c>
      <c r="N37" s="393"/>
      <c r="O37" s="393"/>
    </row>
    <row r="38" spans="1:64" ht="18">
      <c r="A38" s="127" t="s">
        <v>1782</v>
      </c>
      <c r="B38" s="365" t="s">
        <v>232</v>
      </c>
      <c r="C38" s="365"/>
      <c r="D38" s="365"/>
      <c r="E38" s="365"/>
      <c r="F38" s="668"/>
      <c r="G38" s="668"/>
      <c r="H38" s="1120"/>
      <c r="I38" s="1121"/>
      <c r="J38" s="68"/>
      <c r="L38"/>
      <c r="M38" s="393"/>
      <c r="N38" s="393" t="s">
        <v>654</v>
      </c>
      <c r="O38" s="393"/>
      <c r="P38" s="390" t="str">
        <f ca="1">CELL("address",H38)</f>
        <v>$H$38</v>
      </c>
      <c r="Q38" s="390">
        <f>$Q$5</f>
        <v>6</v>
      </c>
      <c r="R38" s="390" t="str">
        <f ca="1">MID(CELL("filename",Q38),FIND("]",CELL("filename",Q38))+1,256)</f>
        <v>6. Development - Details</v>
      </c>
      <c r="S38" s="390" t="s">
        <v>28</v>
      </c>
      <c r="T38" s="390" t="s">
        <v>495</v>
      </c>
      <c r="V38" s="390" t="str">
        <f ca="1">Q38&amp;"_"&amp;P38&amp;"_"&amp;T38</f>
        <v>6_$H$38_Includes family - level wages</v>
      </c>
      <c r="W38" s="390" t="s">
        <v>401</v>
      </c>
      <c r="Y38" s="381" t="str">
        <f>CONCATENATE(AI38,",",AJ38)</f>
        <v>Yes,No</v>
      </c>
      <c r="Z38" s="390" t="s">
        <v>86</v>
      </c>
      <c r="AA38" s="390" t="s">
        <v>86</v>
      </c>
      <c r="AC38" s="401" t="str">
        <f ca="1">"Requirement for "&amp;P38&amp;" based on "&amp;P30&amp;" answer of ""Yes"""</f>
        <v>Requirement for $H$38 based on $H$30 answer of "Yes"</v>
      </c>
      <c r="AI38" s="553" t="s">
        <v>82</v>
      </c>
      <c r="AJ38" s="553" t="s">
        <v>86</v>
      </c>
    </row>
    <row r="39" spans="1:64" ht="6" customHeight="1">
      <c r="A39" s="653"/>
      <c r="B39" s="365"/>
      <c r="C39" s="365"/>
      <c r="D39" s="365"/>
      <c r="E39" s="365"/>
      <c r="F39" s="668"/>
      <c r="G39" s="668"/>
      <c r="H39" s="668"/>
      <c r="I39" s="61"/>
      <c r="J39" s="68"/>
      <c r="L39"/>
      <c r="M39" s="393" t="s">
        <v>653</v>
      </c>
      <c r="N39" s="393"/>
      <c r="O39" s="393"/>
    </row>
    <row r="40" spans="1:64" ht="18">
      <c r="A40" s="127" t="s">
        <v>1782</v>
      </c>
      <c r="B40" s="365" t="s">
        <v>233</v>
      </c>
      <c r="C40" s="365"/>
      <c r="D40" s="365"/>
      <c r="E40" s="365"/>
      <c r="F40" s="668"/>
      <c r="G40" s="668"/>
      <c r="H40" s="1120"/>
      <c r="I40" s="1121"/>
      <c r="J40" s="68"/>
      <c r="L40"/>
      <c r="M40" s="393"/>
      <c r="N40" s="393" t="s">
        <v>654</v>
      </c>
      <c r="O40" s="393"/>
      <c r="P40" s="390" t="str">
        <f ca="1">CELL("address",H40)</f>
        <v>$H$40</v>
      </c>
      <c r="Q40" s="390">
        <f>$Q$5</f>
        <v>6</v>
      </c>
      <c r="R40" s="390" t="str">
        <f ca="1">MID(CELL("filename",Q40),FIND("]",CELL("filename",Q40))+1,256)</f>
        <v>6. Development - Details</v>
      </c>
      <c r="S40" s="390" t="s">
        <v>28</v>
      </c>
      <c r="T40" s="390" t="s">
        <v>496</v>
      </c>
      <c r="V40" s="390" t="str">
        <f ca="1">Q40&amp;"_"&amp;P40&amp;"_"&amp;T40</f>
        <v>6_$H$40_Includes Benefits</v>
      </c>
      <c r="W40" s="390" t="s">
        <v>401</v>
      </c>
      <c r="Y40" s="381" t="str">
        <f>CONCATENATE(AI40,",",AJ40)</f>
        <v>Yes,No</v>
      </c>
      <c r="Z40" s="390" t="s">
        <v>86</v>
      </c>
      <c r="AA40" s="390" t="s">
        <v>86</v>
      </c>
      <c r="AC40" s="401" t="str">
        <f ca="1">"Requirement for "&amp;P40&amp;" based on "&amp;P30&amp;" answer of ""Yes"""</f>
        <v>Requirement for $H$40 based on $H$30 answer of "Yes"</v>
      </c>
      <c r="AI40" s="553" t="s">
        <v>82</v>
      </c>
      <c r="AJ40" s="553" t="s">
        <v>86</v>
      </c>
    </row>
    <row r="41" spans="1:64" ht="6" customHeight="1">
      <c r="A41" s="653"/>
      <c r="B41" s="365"/>
      <c r="C41" s="365"/>
      <c r="D41" s="365"/>
      <c r="E41" s="365"/>
      <c r="F41" s="668"/>
      <c r="G41" s="668"/>
      <c r="H41" s="668"/>
      <c r="I41" s="61"/>
      <c r="J41" s="68"/>
      <c r="L41"/>
      <c r="M41" s="393" t="s">
        <v>653</v>
      </c>
      <c r="N41" s="393"/>
      <c r="O41" s="393"/>
    </row>
    <row r="42" spans="1:64" ht="18">
      <c r="A42" s="127" t="s">
        <v>1782</v>
      </c>
      <c r="B42" s="365" t="s">
        <v>234</v>
      </c>
      <c r="C42" s="365"/>
      <c r="D42" s="365"/>
      <c r="E42" s="365"/>
      <c r="F42" s="668"/>
      <c r="G42" s="668"/>
      <c r="H42" s="1120"/>
      <c r="I42" s="1121"/>
      <c r="J42" s="68"/>
      <c r="L42"/>
      <c r="M42" s="393"/>
      <c r="N42" s="393" t="s">
        <v>654</v>
      </c>
      <c r="O42" s="393"/>
      <c r="P42" s="390" t="str">
        <f ca="1">CELL("address",H42)</f>
        <v>$H$42</v>
      </c>
      <c r="Q42" s="390">
        <f>$Q$5</f>
        <v>6</v>
      </c>
      <c r="R42" s="390" t="str">
        <f ca="1">MID(CELL("filename",Q42),FIND("]",CELL("filename",Q42))+1,256)</f>
        <v>6. Development - Details</v>
      </c>
      <c r="S42" s="390" t="s">
        <v>28</v>
      </c>
      <c r="T42" s="390" t="s">
        <v>497</v>
      </c>
      <c r="V42" s="390" t="str">
        <f ca="1">Q42&amp;"_"&amp;P42&amp;"_"&amp;T42</f>
        <v>6_$H$42_Includes Opportunities for local workers and businesses</v>
      </c>
      <c r="W42" s="390" t="s">
        <v>401</v>
      </c>
      <c r="Y42" s="381" t="str">
        <f>CONCATENATE(AI42,",",AJ42)</f>
        <v>Yes,No</v>
      </c>
      <c r="Z42" s="390" t="s">
        <v>86</v>
      </c>
      <c r="AA42" s="390" t="s">
        <v>86</v>
      </c>
      <c r="AC42" s="401" t="str">
        <f ca="1">"Requirement for "&amp;P42&amp;" based on "&amp;P30&amp;" answer of ""Yes"""</f>
        <v>Requirement for $H$42 based on $H$30 answer of "Yes"</v>
      </c>
      <c r="AI42" s="553" t="s">
        <v>82</v>
      </c>
      <c r="AJ42" s="553" t="s">
        <v>86</v>
      </c>
    </row>
    <row r="43" spans="1:64" ht="6" customHeight="1">
      <c r="A43" s="653"/>
      <c r="B43" s="654"/>
      <c r="C43" s="654"/>
      <c r="D43" s="654"/>
      <c r="E43" s="654"/>
      <c r="F43" s="668"/>
      <c r="G43" s="668"/>
      <c r="H43" s="668"/>
      <c r="I43" s="61"/>
      <c r="J43" s="68"/>
      <c r="L43"/>
      <c r="M43" s="393" t="s">
        <v>653</v>
      </c>
      <c r="N43" s="393"/>
      <c r="O43" s="393"/>
    </row>
    <row r="44" spans="1:64" ht="26.1" customHeight="1">
      <c r="A44" s="1025" t="s">
        <v>1785</v>
      </c>
      <c r="B44" s="1026"/>
      <c r="C44" s="1026"/>
      <c r="D44" s="1026"/>
      <c r="E44" s="1026"/>
      <c r="F44" s="1026"/>
      <c r="G44" s="1030"/>
      <c r="H44" s="1120"/>
      <c r="I44" s="1121"/>
      <c r="J44" s="68"/>
      <c r="L44"/>
      <c r="M44" s="393"/>
      <c r="N44" s="393" t="s">
        <v>654</v>
      </c>
      <c r="O44" s="393"/>
      <c r="P44" s="390" t="str">
        <f ca="1">CELL("address",H44)</f>
        <v>$H$44</v>
      </c>
      <c r="Q44" s="390">
        <f>$Q$5</f>
        <v>6</v>
      </c>
      <c r="R44" s="390" t="str">
        <f ca="1">MID(CELL("filename",Q44),FIND("]",CELL("filename",Q44))+1,256)</f>
        <v>6. Development - Details</v>
      </c>
      <c r="S44" s="390" t="s">
        <v>28</v>
      </c>
      <c r="T44" s="390" t="s">
        <v>1786</v>
      </c>
      <c r="V44" s="390" t="str">
        <f ca="1">Q44&amp;"_"&amp;P44&amp;"_"&amp;T44</f>
        <v>6_$H$44_Project utilization of Project  Agreement of Community Workforce Agreement</v>
      </c>
      <c r="W44" s="390" t="s">
        <v>401</v>
      </c>
      <c r="Y44" s="381" t="str">
        <f>CONCATENATE(AI44,",",AJ44)</f>
        <v>Yes,No</v>
      </c>
      <c r="Z44" s="390" t="s">
        <v>86</v>
      </c>
      <c r="AA44" s="390" t="s">
        <v>86</v>
      </c>
      <c r="AI44" s="553" t="s">
        <v>82</v>
      </c>
      <c r="AJ44" s="553" t="s">
        <v>86</v>
      </c>
    </row>
    <row r="45" spans="1:64" ht="6" customHeight="1">
      <c r="A45" s="653"/>
      <c r="B45" s="654"/>
      <c r="C45" s="654"/>
      <c r="D45" s="654"/>
      <c r="E45" s="654"/>
      <c r="F45" s="668"/>
      <c r="G45" s="668"/>
      <c r="H45" s="668"/>
      <c r="I45" s="61"/>
      <c r="J45" s="68"/>
      <c r="L45"/>
      <c r="M45" s="393" t="s">
        <v>653</v>
      </c>
      <c r="N45" s="393"/>
      <c r="O45" s="393"/>
    </row>
    <row r="46" spans="1:64" s="347" customFormat="1" ht="50.25" customHeight="1">
      <c r="A46" s="1093" t="s">
        <v>1787</v>
      </c>
      <c r="B46" s="1141"/>
      <c r="C46" s="1141"/>
      <c r="D46" s="1141"/>
      <c r="E46" s="1141"/>
      <c r="F46" s="1141"/>
      <c r="G46" s="1298"/>
      <c r="H46" s="1120"/>
      <c r="I46" s="1121"/>
      <c r="J46" s="346"/>
      <c r="K46"/>
      <c r="L46"/>
      <c r="M46" s="393"/>
      <c r="N46" s="393" t="s">
        <v>654</v>
      </c>
      <c r="O46" s="393"/>
      <c r="P46" s="390" t="str">
        <f ca="1">CELL("address",H46)</f>
        <v>$H$46</v>
      </c>
      <c r="Q46" s="390">
        <f>$Q$5</f>
        <v>6</v>
      </c>
      <c r="R46" s="390" t="str">
        <f ca="1">MID(CELL("filename",Q46),FIND("]",CELL("filename",Q46))+1,256)</f>
        <v>6. Development - Details</v>
      </c>
      <c r="S46" s="390" t="s">
        <v>28</v>
      </c>
      <c r="T46" s="390" t="s">
        <v>498</v>
      </c>
      <c r="U46" s="390"/>
      <c r="V46" s="390" t="str">
        <f ca="1">Q46&amp;"_"&amp;P46&amp;"_"&amp;T46</f>
        <v>6_$H$46_Efforts to be eligible to be certified according to RCW 19.405</v>
      </c>
      <c r="W46" s="390" t="s">
        <v>401</v>
      </c>
      <c r="X46" s="390"/>
      <c r="Y46" s="381" t="str">
        <f>CONCATENATE(AI46,",",AJ46)</f>
        <v>Yes,No</v>
      </c>
      <c r="Z46" s="390" t="s">
        <v>86</v>
      </c>
      <c r="AA46" s="390" t="s">
        <v>86</v>
      </c>
      <c r="AB46" s="390"/>
      <c r="AC46" s="374"/>
      <c r="AD46" s="601"/>
      <c r="AE46" s="404"/>
      <c r="AF46" s="374"/>
      <c r="AG46" s="554"/>
      <c r="AH46" s="554"/>
      <c r="AI46" s="553" t="s">
        <v>82</v>
      </c>
      <c r="AJ46" s="553" t="s">
        <v>86</v>
      </c>
      <c r="AK46" s="557"/>
      <c r="AL46" s="557"/>
      <c r="AM46" s="554"/>
      <c r="AN46" s="554"/>
      <c r="AO46" s="554"/>
      <c r="AP46" s="554"/>
      <c r="AQ46" s="554"/>
      <c r="AR46" s="554"/>
      <c r="AS46" s="554"/>
      <c r="AT46" s="554"/>
      <c r="AU46" s="554"/>
      <c r="AV46" s="554"/>
      <c r="AW46" s="554"/>
      <c r="AX46" s="554"/>
      <c r="AY46" s="554"/>
      <c r="AZ46" s="554"/>
      <c r="BA46" s="554"/>
      <c r="BB46" s="554"/>
      <c r="BC46" s="554"/>
      <c r="BD46" s="554"/>
      <c r="BE46" s="835"/>
      <c r="BF46" s="554"/>
      <c r="BG46" s="554"/>
      <c r="BH46" s="554"/>
      <c r="BI46" s="554"/>
      <c r="BJ46" s="554"/>
      <c r="BK46" s="554"/>
      <c r="BL46" s="764"/>
    </row>
    <row r="47" spans="1:64" ht="6" customHeight="1">
      <c r="A47" s="653"/>
      <c r="B47" s="654"/>
      <c r="C47" s="654"/>
      <c r="D47" s="654"/>
      <c r="E47" s="654"/>
      <c r="F47" s="668"/>
      <c r="G47" s="668"/>
      <c r="H47" s="668"/>
      <c r="I47" s="61"/>
      <c r="J47" s="68"/>
      <c r="L47"/>
      <c r="M47" s="393" t="s">
        <v>653</v>
      </c>
      <c r="N47" s="393"/>
      <c r="O47" s="393"/>
    </row>
    <row r="48" spans="1:64" ht="18" customHeight="1">
      <c r="A48" s="1025" t="s">
        <v>1788</v>
      </c>
      <c r="B48" s="1026"/>
      <c r="C48" s="1026"/>
      <c r="D48" s="1026"/>
      <c r="E48" s="1026"/>
      <c r="F48" s="1026"/>
      <c r="G48" s="1030"/>
      <c r="H48" s="1120"/>
      <c r="I48" s="1121"/>
      <c r="J48" s="68"/>
      <c r="L48"/>
      <c r="M48" s="393"/>
      <c r="N48" s="393" t="s">
        <v>654</v>
      </c>
      <c r="O48" s="393"/>
      <c r="P48" s="390" t="str">
        <f ca="1">CELL("address",H48)</f>
        <v>$H$48</v>
      </c>
      <c r="Q48" s="390">
        <f>$Q$5</f>
        <v>6</v>
      </c>
      <c r="R48" s="390" t="str">
        <f ca="1">MID(CELL("filename",Q48),FIND("]",CELL("filename",Q48))+1,256)</f>
        <v>6. Development - Details</v>
      </c>
      <c r="S48" s="390" t="s">
        <v>28</v>
      </c>
      <c r="T48" s="390" t="s">
        <v>1789</v>
      </c>
      <c r="V48" s="390" t="str">
        <f ca="1">Q48&amp;"_"&amp;P48&amp;"_"&amp;T48</f>
        <v xml:space="preserve">6_$H$48_Use of apprentiship </v>
      </c>
      <c r="W48" s="390" t="s">
        <v>401</v>
      </c>
      <c r="Y48" s="381" t="str">
        <f>CONCATENATE(AI48,",",AJ48)</f>
        <v>Yes,No</v>
      </c>
      <c r="Z48" s="390" t="s">
        <v>86</v>
      </c>
      <c r="AA48" s="390" t="s">
        <v>86</v>
      </c>
      <c r="AI48" s="553" t="s">
        <v>82</v>
      </c>
      <c r="AJ48" s="553" t="s">
        <v>86</v>
      </c>
    </row>
    <row r="49" spans="1:64" ht="6" customHeight="1">
      <c r="A49" s="653"/>
      <c r="B49" s="654"/>
      <c r="C49" s="654"/>
      <c r="D49" s="654"/>
      <c r="E49" s="654"/>
      <c r="F49" s="668"/>
      <c r="G49" s="668"/>
      <c r="H49" s="668"/>
      <c r="I49" s="61"/>
      <c r="J49" s="68"/>
      <c r="L49"/>
      <c r="M49" s="393" t="s">
        <v>653</v>
      </c>
      <c r="N49" s="393"/>
      <c r="O49" s="393"/>
    </row>
    <row r="50" spans="1:64" ht="53.25" customHeight="1">
      <c r="A50" s="1093" t="s">
        <v>1790</v>
      </c>
      <c r="B50" s="1141"/>
      <c r="C50" s="1141"/>
      <c r="D50" s="1141"/>
      <c r="E50" s="1141"/>
      <c r="F50" s="1141"/>
      <c r="G50" s="1298"/>
      <c r="H50" s="1120"/>
      <c r="I50" s="1121"/>
      <c r="J50" s="68"/>
      <c r="L50"/>
      <c r="M50" s="393"/>
      <c r="N50" s="393" t="s">
        <v>654</v>
      </c>
      <c r="O50" s="393"/>
      <c r="P50" s="390" t="str">
        <f ca="1">CELL("address",H50)</f>
        <v>$H$50</v>
      </c>
      <c r="Q50" s="390">
        <f>$Q$5</f>
        <v>6</v>
      </c>
      <c r="R50" s="390" t="str">
        <f ca="1">MID(CELL("filename",Q50),FIND("]",CELL("filename",Q50))+1,256)</f>
        <v>6. Development - Details</v>
      </c>
      <c r="S50" s="390" t="s">
        <v>28</v>
      </c>
      <c r="T50" s="390" t="s">
        <v>1791</v>
      </c>
      <c r="V50" s="390" t="str">
        <f ca="1">Q50&amp;"_"&amp;P50&amp;"_"&amp;T50</f>
        <v>6_$H$50_Renewable Attributes due to apprentiship of  accrue to PSE through term of proposal</v>
      </c>
      <c r="W50" s="390" t="s">
        <v>401</v>
      </c>
      <c r="Y50" s="381" t="str">
        <f>CONCATENATE(AI50,",",AJ50)</f>
        <v>Yes,No</v>
      </c>
      <c r="Z50" s="390" t="s">
        <v>86</v>
      </c>
      <c r="AA50" s="390" t="s">
        <v>86</v>
      </c>
      <c r="AF50" s="374"/>
      <c r="AI50" s="553" t="s">
        <v>82</v>
      </c>
      <c r="AJ50" s="553" t="s">
        <v>86</v>
      </c>
    </row>
    <row r="51" spans="1:64" ht="6" customHeight="1">
      <c r="A51" s="653"/>
      <c r="B51" s="654"/>
      <c r="C51" s="654"/>
      <c r="D51" s="654"/>
      <c r="E51" s="654"/>
      <c r="F51" s="668"/>
      <c r="G51" s="668"/>
      <c r="H51" s="668"/>
      <c r="I51" s="61"/>
      <c r="J51" s="68"/>
      <c r="L51"/>
      <c r="M51" s="393" t="s">
        <v>653</v>
      </c>
      <c r="N51" s="393"/>
      <c r="O51" s="393"/>
    </row>
    <row r="52" spans="1:64" s="180" customFormat="1" ht="18" customHeight="1">
      <c r="A52" s="653" t="s">
        <v>1792</v>
      </c>
      <c r="B52" s="96"/>
      <c r="C52" s="96"/>
      <c r="D52" s="96"/>
      <c r="E52" s="96"/>
      <c r="F52" s="65"/>
      <c r="G52" s="65"/>
      <c r="H52" s="65"/>
      <c r="I52" s="116"/>
      <c r="J52" s="68"/>
      <c r="K52"/>
      <c r="L52"/>
      <c r="M52" s="393"/>
      <c r="N52" s="393" t="s">
        <v>654</v>
      </c>
      <c r="O52" s="393"/>
      <c r="P52" s="390"/>
      <c r="R52" s="390"/>
      <c r="S52" s="390"/>
      <c r="T52" s="390"/>
      <c r="U52" s="390"/>
      <c r="V52" s="390"/>
      <c r="W52" s="390"/>
      <c r="X52" s="390"/>
      <c r="Y52" s="374"/>
      <c r="Z52" s="390"/>
      <c r="AA52" s="390"/>
      <c r="AB52" s="390"/>
      <c r="AC52" s="390"/>
      <c r="AD52" s="390"/>
      <c r="AE52" s="390"/>
      <c r="AF52" s="390"/>
      <c r="AG52" s="173"/>
      <c r="AH52" s="173"/>
      <c r="AI52" s="408"/>
      <c r="AJ52" s="408"/>
      <c r="AK52" s="408"/>
      <c r="AL52" s="408"/>
      <c r="AM52" s="173"/>
      <c r="AN52" s="173"/>
      <c r="AO52" s="173"/>
      <c r="AP52" s="173"/>
      <c r="AQ52" s="173"/>
      <c r="AR52" s="173"/>
      <c r="AS52" s="173"/>
      <c r="AT52" s="173"/>
      <c r="AU52" s="173"/>
      <c r="AV52" s="173"/>
      <c r="AW52" s="173"/>
      <c r="AX52" s="173"/>
      <c r="AY52" s="173"/>
      <c r="AZ52" s="173"/>
      <c r="BA52" s="173"/>
      <c r="BB52" s="173"/>
      <c r="BC52" s="173"/>
      <c r="BD52" s="173"/>
      <c r="BE52" s="398"/>
      <c r="BF52" s="173"/>
      <c r="BG52" s="173"/>
      <c r="BH52" s="173"/>
      <c r="BI52" s="173"/>
      <c r="BJ52" s="173"/>
      <c r="BK52" s="173"/>
      <c r="BL52" s="762"/>
    </row>
    <row r="53" spans="1:64" ht="6" customHeight="1">
      <c r="A53" s="653"/>
      <c r="B53" s="654"/>
      <c r="C53" s="654"/>
      <c r="D53" s="654"/>
      <c r="E53" s="654"/>
      <c r="F53" s="668"/>
      <c r="G53" s="668"/>
      <c r="H53" s="668"/>
      <c r="I53" s="61"/>
      <c r="J53" s="68"/>
      <c r="L53"/>
      <c r="M53" s="393" t="s">
        <v>653</v>
      </c>
      <c r="N53" s="393"/>
      <c r="O53" s="393"/>
    </row>
    <row r="54" spans="1:64" ht="125.45" customHeight="1">
      <c r="A54" s="1334"/>
      <c r="B54" s="1335"/>
      <c r="C54" s="1335"/>
      <c r="D54" s="1335"/>
      <c r="E54" s="1335"/>
      <c r="F54" s="1335"/>
      <c r="G54" s="1335"/>
      <c r="H54" s="1335"/>
      <c r="I54" s="1336"/>
      <c r="J54" s="87"/>
      <c r="L54"/>
      <c r="M54" s="393"/>
      <c r="N54" s="393" t="s">
        <v>654</v>
      </c>
      <c r="O54" s="393"/>
      <c r="P54" s="390" t="str">
        <f ca="1">CELL("address",A54)</f>
        <v>$A$54</v>
      </c>
      <c r="Q54" s="390">
        <f>$Q$5</f>
        <v>6</v>
      </c>
      <c r="R54" s="390" t="str">
        <f ca="1">MID(CELL("filename",Q54),FIND("]",CELL("filename",Q54))+1,256)</f>
        <v>6. Development - Details</v>
      </c>
      <c r="S54" s="390" t="s">
        <v>28</v>
      </c>
      <c r="T54" s="390" t="s">
        <v>1793</v>
      </c>
      <c r="V54" s="390" t="str">
        <f ca="1">Q54&amp;"_"&amp;P54&amp;"_"&amp;T54</f>
        <v>6_$A$54_Description of  Plan</v>
      </c>
      <c r="W54" s="390" t="s">
        <v>392</v>
      </c>
      <c r="X54" s="390">
        <v>2000</v>
      </c>
      <c r="Z54" s="390" t="s">
        <v>86</v>
      </c>
      <c r="AA54" s="390" t="s">
        <v>86</v>
      </c>
    </row>
    <row r="55" spans="1:64" ht="6" customHeight="1">
      <c r="A55" s="653"/>
      <c r="B55" s="654"/>
      <c r="C55" s="654"/>
      <c r="D55" s="654"/>
      <c r="E55" s="654"/>
      <c r="F55" s="668"/>
      <c r="G55" s="668"/>
      <c r="H55" s="668"/>
      <c r="I55" s="61"/>
      <c r="J55" s="68"/>
      <c r="L55"/>
      <c r="M55" s="393" t="s">
        <v>653</v>
      </c>
      <c r="N55" s="393"/>
      <c r="O55" s="393"/>
    </row>
    <row r="56" spans="1:64" s="105" customFormat="1" ht="26.1" customHeight="1">
      <c r="A56" s="1025" t="s">
        <v>226</v>
      </c>
      <c r="B56" s="1026"/>
      <c r="C56" s="1026"/>
      <c r="D56" s="1026"/>
      <c r="E56" s="1026"/>
      <c r="F56" s="1026"/>
      <c r="G56" s="1026"/>
      <c r="H56" s="1120"/>
      <c r="I56" s="1121"/>
      <c r="J56" s="87"/>
      <c r="K56"/>
      <c r="L56"/>
      <c r="M56" s="393"/>
      <c r="N56" s="393" t="s">
        <v>654</v>
      </c>
      <c r="O56" s="393"/>
      <c r="P56" s="390" t="str">
        <f ca="1">CELL("address",H56)</f>
        <v>$H$56</v>
      </c>
      <c r="Q56" s="390">
        <f>$Q$5</f>
        <v>6</v>
      </c>
      <c r="R56" s="390" t="str">
        <f ca="1">MID(CELL("filename",Q56),FIND("]",CELL("filename",Q56))+1,256)</f>
        <v>6. Development - Details</v>
      </c>
      <c r="S56" s="390" t="s">
        <v>28</v>
      </c>
      <c r="T56" s="390" t="s">
        <v>499</v>
      </c>
      <c r="U56" s="390"/>
      <c r="V56" s="390" t="str">
        <f ca="1">Q56&amp;"_"&amp;P56&amp;"_"&amp;T56</f>
        <v>6_$H$56_Open Warranty Issues</v>
      </c>
      <c r="W56" s="390" t="s">
        <v>401</v>
      </c>
      <c r="X56" s="390"/>
      <c r="Y56" s="381" t="str">
        <f>CONCATENATE(AI56,",",AJ56,",",AK56)</f>
        <v>Yes,No,Not Applicable: Construction Not Complete</v>
      </c>
      <c r="Z56" s="390" t="s">
        <v>86</v>
      </c>
      <c r="AA56" s="390" t="s">
        <v>86</v>
      </c>
      <c r="AB56" s="390"/>
      <c r="AD56" s="397"/>
      <c r="AE56" s="390"/>
      <c r="AF56" s="390"/>
      <c r="AG56" s="397"/>
      <c r="AH56" s="397"/>
      <c r="AI56" s="553" t="s">
        <v>82</v>
      </c>
      <c r="AJ56" s="553" t="s">
        <v>86</v>
      </c>
      <c r="AK56" s="553" t="s">
        <v>939</v>
      </c>
      <c r="AL56" s="553"/>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c r="BK56" s="397"/>
      <c r="BL56" s="744"/>
    </row>
    <row r="57" spans="1:64" ht="6.75" customHeight="1">
      <c r="A57" s="97"/>
      <c r="B57" s="61"/>
      <c r="C57" s="61"/>
      <c r="D57" s="61"/>
      <c r="E57" s="61"/>
      <c r="F57" s="79"/>
      <c r="G57" s="79"/>
      <c r="H57" s="80"/>
      <c r="I57" s="81"/>
      <c r="J57" s="68"/>
      <c r="L57"/>
      <c r="M57" s="393" t="s">
        <v>653</v>
      </c>
      <c r="N57" s="393"/>
      <c r="O57" s="393"/>
    </row>
    <row r="58" spans="1:64" s="300" customFormat="1" ht="18" customHeight="1">
      <c r="A58" s="166" t="s">
        <v>938</v>
      </c>
      <c r="B58" s="667"/>
      <c r="C58" s="667"/>
      <c r="D58" s="667"/>
      <c r="E58" s="667"/>
      <c r="F58" s="667"/>
      <c r="G58" s="667"/>
      <c r="H58" s="1120"/>
      <c r="I58" s="1121"/>
      <c r="J58" s="254"/>
      <c r="K58"/>
      <c r="L58"/>
      <c r="M58" s="393"/>
      <c r="N58" s="393" t="s">
        <v>654</v>
      </c>
      <c r="O58" s="393"/>
      <c r="P58" s="390" t="str">
        <f ca="1">CELL("address",H58)</f>
        <v>$H$58</v>
      </c>
      <c r="Q58" s="390">
        <f>$Q$5</f>
        <v>6</v>
      </c>
      <c r="R58" s="390" t="str">
        <f ca="1">MID(CELL("filename",Q58),FIND("]",CELL("filename",Q58))+1,256)</f>
        <v>6. Development - Details</v>
      </c>
      <c r="S58" s="390" t="s">
        <v>28</v>
      </c>
      <c r="T58" s="390" t="s">
        <v>712</v>
      </c>
      <c r="U58" s="390"/>
      <c r="V58" s="390" t="str">
        <f ca="1">Q58&amp;"_"&amp;P58&amp;"_"&amp;T58</f>
        <v>6_$H$58_List of open warranty issues</v>
      </c>
      <c r="W58" s="390" t="s">
        <v>401</v>
      </c>
      <c r="X58" s="390"/>
      <c r="Y58" s="381" t="str">
        <f>CONCATENATE(AI58,",",AJ58)</f>
        <v>Submitted,Not Submitted</v>
      </c>
      <c r="Z58" s="390" t="s">
        <v>86</v>
      </c>
      <c r="AA58" s="390" t="s">
        <v>86</v>
      </c>
      <c r="AB58" s="390"/>
      <c r="AC58" s="401" t="str">
        <f ca="1">"Requirement for "&amp;P58&amp;" based on "&amp;P56&amp;" answer of ""Yes"""</f>
        <v>Requirement for $H$58 based on $H$56 answer of "Yes"</v>
      </c>
      <c r="AD58" s="390"/>
      <c r="AE58" s="390"/>
      <c r="AF58" s="390"/>
      <c r="AG58" s="553"/>
      <c r="AH58" s="553"/>
      <c r="AI58" s="551" t="s">
        <v>684</v>
      </c>
      <c r="AJ58" s="553" t="s">
        <v>892</v>
      </c>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763"/>
    </row>
    <row r="59" spans="1:64" ht="15" customHeight="1">
      <c r="A59" s="97"/>
      <c r="B59" s="820" t="s">
        <v>1343</v>
      </c>
      <c r="C59" s="61"/>
      <c r="D59" s="61"/>
      <c r="E59" s="61"/>
      <c r="F59" s="79"/>
      <c r="G59" s="79"/>
      <c r="H59" s="80"/>
      <c r="I59" s="81"/>
      <c r="J59" s="68"/>
      <c r="L59"/>
      <c r="M59" s="792" t="s">
        <v>653</v>
      </c>
      <c r="N59" s="792"/>
      <c r="O59" s="792"/>
      <c r="P59" s="751"/>
      <c r="Q59" s="751"/>
      <c r="R59" s="751"/>
      <c r="S59" s="751"/>
      <c r="T59" s="751"/>
      <c r="U59" s="751"/>
      <c r="V59" s="751"/>
      <c r="W59" s="751"/>
      <c r="X59" s="751"/>
      <c r="Y59" s="791"/>
      <c r="Z59" s="751"/>
      <c r="AA59" s="751"/>
      <c r="AB59" s="751"/>
      <c r="AC59" s="751"/>
      <c r="AD59" s="751"/>
      <c r="AE59" s="751"/>
      <c r="AF59" s="751"/>
      <c r="AG59" s="748"/>
      <c r="AH59" s="748"/>
      <c r="AI59" s="799"/>
      <c r="AJ59" s="799"/>
      <c r="AK59" s="799"/>
      <c r="AL59" s="799"/>
      <c r="AM59" s="748"/>
      <c r="AN59" s="748"/>
      <c r="AO59" s="748"/>
      <c r="AP59" s="748"/>
      <c r="AQ59" s="748"/>
      <c r="AR59" s="748"/>
      <c r="AS59" s="748"/>
      <c r="AT59" s="748"/>
      <c r="AU59" s="748"/>
      <c r="AV59" s="748"/>
      <c r="AW59" s="748"/>
      <c r="AX59" s="748"/>
      <c r="AY59" s="748"/>
      <c r="AZ59" s="748"/>
      <c r="BA59" s="748"/>
      <c r="BB59" s="748"/>
      <c r="BC59" s="748"/>
      <c r="BD59" s="748"/>
      <c r="BE59" s="748"/>
      <c r="BF59" s="748"/>
      <c r="BG59" s="748"/>
      <c r="BH59" s="748"/>
      <c r="BI59" s="748"/>
      <c r="BJ59" s="748"/>
      <c r="BK59" s="748"/>
      <c r="BL59" s="761"/>
    </row>
    <row r="60" spans="1:64" ht="6" customHeight="1" thickBot="1">
      <c r="A60" s="130"/>
      <c r="B60" s="131"/>
      <c r="C60" s="131"/>
      <c r="D60" s="131"/>
      <c r="E60" s="131"/>
      <c r="F60" s="94"/>
      <c r="G60" s="131"/>
      <c r="H60" s="172"/>
      <c r="I60" s="172"/>
      <c r="J60" s="95"/>
      <c r="L60"/>
      <c r="M60" s="393"/>
      <c r="N60" s="393"/>
      <c r="O60" s="393"/>
    </row>
  </sheetData>
  <sheetProtection password="84F2" sheet="1" selectLockedCells="1"/>
  <mergeCells count="53">
    <mergeCell ref="AD2:AD3"/>
    <mergeCell ref="F19:G19"/>
    <mergeCell ref="H19:I19"/>
    <mergeCell ref="A5:H5"/>
    <mergeCell ref="A23:I23"/>
    <mergeCell ref="A15:G15"/>
    <mergeCell ref="H15:I15"/>
    <mergeCell ref="A21:I21"/>
    <mergeCell ref="A17:I17"/>
    <mergeCell ref="A19:E19"/>
    <mergeCell ref="Z2:Z3"/>
    <mergeCell ref="AA2:AA3"/>
    <mergeCell ref="AB2:AB3"/>
    <mergeCell ref="P1:Z1"/>
    <mergeCell ref="AA1:AF1"/>
    <mergeCell ref="A1:J1"/>
    <mergeCell ref="A2:J2"/>
    <mergeCell ref="Q2:R2"/>
    <mergeCell ref="P2:P3"/>
    <mergeCell ref="S2:S3"/>
    <mergeCell ref="T2:T3"/>
    <mergeCell ref="U2:U3"/>
    <mergeCell ref="V2:V3"/>
    <mergeCell ref="W2:W3"/>
    <mergeCell ref="X2:X3"/>
    <mergeCell ref="Y2:Y3"/>
    <mergeCell ref="AE2:AE3"/>
    <mergeCell ref="AF2:AF3"/>
    <mergeCell ref="AC2:AC3"/>
    <mergeCell ref="H28:I28"/>
    <mergeCell ref="A28:G28"/>
    <mergeCell ref="H30:I30"/>
    <mergeCell ref="H36:I36"/>
    <mergeCell ref="A24:E24"/>
    <mergeCell ref="F24:G24"/>
    <mergeCell ref="H24:I24"/>
    <mergeCell ref="A26:I26"/>
    <mergeCell ref="H32:I32"/>
    <mergeCell ref="H38:I38"/>
    <mergeCell ref="H46:I46"/>
    <mergeCell ref="H58:I58"/>
    <mergeCell ref="H40:I40"/>
    <mergeCell ref="H42:I42"/>
    <mergeCell ref="A54:I54"/>
    <mergeCell ref="H44:I44"/>
    <mergeCell ref="H48:I48"/>
    <mergeCell ref="A56:G56"/>
    <mergeCell ref="H56:I56"/>
    <mergeCell ref="H50:I50"/>
    <mergeCell ref="A50:G50"/>
    <mergeCell ref="A48:G48"/>
    <mergeCell ref="A46:G46"/>
    <mergeCell ref="A44:G44"/>
  </mergeCells>
  <dataValidations count="20">
    <dataValidation allowBlank="1" showInputMessage="1" showErrorMessage="1" errorTitle="Select technology type from list" sqref="J15 J56 J58 J28 J21 J26 J54"/>
    <dataValidation type="textLength" operator="lessThan" allowBlank="1" showInputMessage="1" showErrorMessage="1" promptTitle="Complete if applicable" prompt="Complete field, if bidder has established a labor plan._x000a__x000a_Field is limited to a maximum of 1,150 characters._x000a_" sqref="A54:I54">
      <formula1>1151</formula1>
    </dataValidation>
    <dataValidation type="textLength" operator="lessThan" allowBlank="1" showInputMessage="1" showErrorMessage="1" promptTitle="Complete if applicable" prompt="Field is required if response to previous question is yes._x000a__x000a_Field is limited to a maximum of 1,500 characters." sqref="A21:I21 A26:I26">
      <formula1>1501</formula1>
    </dataValidation>
    <dataValidation type="list" showInputMessage="1" showErrorMessage="1" promptTitle="Required field" prompt="Select response from drop-down list." sqref="I5">
      <formula1>$AI$5:$AJ$5</formula1>
    </dataValidation>
    <dataValidation type="list" allowBlank="1" showInputMessage="1" showErrorMessage="1" promptTitle="Complete if applicable" prompt="If response to previous question is yes, field is required._x000a__x000a_Select response from drop-down list._x000a_ (include &quot;Development warranty issues&quot; in filename of submitted document)" sqref="H58:I58">
      <formula1>$AI$58:$AJ$58</formula1>
    </dataValidation>
    <dataValidation type="list" allowBlank="1" showInputMessage="1" showErrorMessage="1" promptTitle="Required field" prompt="Required for all development and construction stage project proposals._x000a__x000a_Select response from drop-down list." sqref="H28:I28">
      <formula1>$AI$28:$AJ$28</formula1>
    </dataValidation>
    <dataValidation type="list" showInputMessage="1" showErrorMessage="1" promptTitle="Required field" prompt="Select response from drop-down list." sqref="H56:I56">
      <formula1>$AI$56:$AK$56</formula1>
    </dataValidation>
    <dataValidation type="list" showInputMessage="1" showErrorMessage="1" promptTitle="Complete if applicable" prompt="Complete field, if bidder has established a labor plan._x000a__x000a_Select response from drop-down list." sqref="H38:I38">
      <formula1>$AI$38:$AJ$38</formula1>
    </dataValidation>
    <dataValidation type="list" showInputMessage="1" showErrorMessage="1" promptTitle="Complete if applicable" prompt="Complete field, if bidder has established a labor plan._x000a__x000a_Select response from drop-down list." sqref="H40:I40">
      <formula1>$AI$40:$AJ$40</formula1>
    </dataValidation>
    <dataValidation type="list" showInputMessage="1" showErrorMessage="1" promptTitle="Complete if applicable" prompt="Complete field, if bidder has established a labor plan._x000a__x000a_Select response from drop-down list." sqref="H42:I42">
      <formula1>$AI$42:$AJ$42</formula1>
    </dataValidation>
    <dataValidation type="list" showInputMessage="1" showErrorMessage="1" promptTitle="Required field" prompt="Select response from drop-down list." sqref="H15:I15">
      <formula1>$AI$15:$AJ$15</formula1>
    </dataValidation>
    <dataValidation type="list" showInputMessage="1" showErrorMessage="1" promptTitle="Complete if applicable" prompt="Complete field, if bidder has established a labor plan._x000a__x000a_Select response from drop-down list." sqref="H36:I36">
      <formula1>$AI$36:$AJ$36</formula1>
    </dataValidation>
    <dataValidation type="list" showInputMessage="1" showErrorMessage="1" promptTitle="Required field" prompt="Select response from drop-down list." sqref="H30:I30">
      <formula1>$AI$30:$AJ$30</formula1>
    </dataValidation>
    <dataValidation type="list" showInputMessage="1" showErrorMessage="1" promptTitle="Required field" prompt="Select response from drop-down list." sqref="H44:I44">
      <formula1>$AI$44:$AJ$44</formula1>
    </dataValidation>
    <dataValidation type="list" showInputMessage="1" showErrorMessage="1" promptTitle="Complete if applicable" prompt="Select response from drop-down list." sqref="H46:I46">
      <formula1>$AI$46:$AJ$46</formula1>
    </dataValidation>
    <dataValidation type="list" showInputMessage="1" showErrorMessage="1" promptTitle="Required field" prompt="Select response from drop-down list." sqref="H48:I48">
      <formula1>$AI$48:$AJ$48</formula1>
    </dataValidation>
    <dataValidation type="list" showInputMessage="1" showErrorMessage="1" promptTitle="Complete if applicable" prompt="Select response from drop-down list." sqref="H50:I50">
      <formula1>$AI$50:$AJ$50</formula1>
    </dataValidation>
    <dataValidation type="list" showInputMessage="1" showErrorMessage="1" promptTitle="Required field" prompt="Select response from the drop-down list._x000a_(include &quot;Development Contractural structure&quot; in filename of submitted document)" sqref="H19:I19">
      <formula1>$AI$19:$AJ$19</formula1>
    </dataValidation>
    <dataValidation type="list" showInputMessage="1" showErrorMessage="1" promptTitle="Required field" prompt="Select response from the drop-down list._x000a_(include &quot;Development safe harbor and major equipment&quot; in filename of submitted document)" sqref="H24:I24">
      <formula1>$AI$24:$AJ$24</formula1>
    </dataValidation>
    <dataValidation type="list" showInputMessage="1" showErrorMessage="1" promptTitle="Complete if applicable" prompt="Complete field, if bidder has established a labor plan._x000a__x000a_Select response from drop-down list." sqref="H32:I32">
      <formula1>$AI$32:$AJ$32</formula1>
    </dataValidation>
  </dataValidations>
  <pageMargins left="0.7" right="0.7" top="0.75" bottom="0.75" header="0.3" footer="0.3"/>
  <pageSetup scale="70" fitToHeight="10" orientation="portrait" r:id="rId1"/>
  <headerFooter>
    <oddFooter>&amp;C&amp;"Arial,Italic"B-&amp;P</oddFooter>
  </headerFooter>
  <rowBreaks count="1" manualBreakCount="1">
    <brk id="1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pageSetUpPr fitToPage="1"/>
  </sheetPr>
  <dimension ref="A1:DI77"/>
  <sheetViews>
    <sheetView showGridLines="0" showRowColHeaders="0" zoomScaleNormal="100" zoomScaleSheetLayoutView="100" workbookViewId="0">
      <selection activeCell="J5" sqref="J5"/>
    </sheetView>
  </sheetViews>
  <sheetFormatPr defaultRowHeight="12.75"/>
  <cols>
    <col min="1" max="2" width="9.140625" style="132"/>
    <col min="3" max="3" width="50.85546875" style="132" bestFit="1" customWidth="1"/>
    <col min="4" max="39" width="9.140625" style="132"/>
    <col min="40" max="40" width="23.7109375" style="132" customWidth="1"/>
    <col min="41" max="41" width="9.140625" style="132" customWidth="1"/>
    <col min="42" max="42" width="8.28515625" style="389" hidden="1" customWidth="1"/>
    <col min="43" max="43" width="2.7109375" style="389" hidden="1" customWidth="1"/>
    <col min="44" max="44" width="25.140625" style="389" hidden="1" customWidth="1"/>
    <col min="45" max="45" width="26.42578125" style="389" hidden="1" customWidth="1"/>
    <col min="46" max="46" width="36.5703125" style="389" hidden="1" customWidth="1"/>
    <col min="47" max="47" width="12.5703125" style="389" hidden="1" customWidth="1"/>
    <col min="48" max="48" width="51.7109375" style="389" hidden="1" customWidth="1"/>
    <col min="49" max="49" width="9.140625" style="389" hidden="1" customWidth="1"/>
    <col min="50" max="50" width="11.7109375" style="389" hidden="1" customWidth="1"/>
    <col min="51" max="51" width="12.42578125" style="389" hidden="1" customWidth="1"/>
    <col min="52" max="52" width="9.140625" style="389" hidden="1" customWidth="1"/>
    <col min="53" max="54" width="7.85546875" style="389" hidden="1" customWidth="1"/>
    <col min="55" max="56" width="22.85546875" style="389" hidden="1" customWidth="1"/>
    <col min="57" max="57" width="10.7109375" style="389" hidden="1" customWidth="1"/>
    <col min="58" max="58" width="10.140625" style="397" hidden="1" customWidth="1"/>
    <col min="59" max="82" width="9.140625" style="305" hidden="1" customWidth="1"/>
    <col min="83" max="83" width="9.140625" style="397" hidden="1" customWidth="1"/>
    <col min="84" max="84" width="9.140625" style="305" hidden="1" customWidth="1"/>
    <col min="85" max="89" width="0" style="305" hidden="1" customWidth="1"/>
    <col min="90" max="90" width="0" style="744" hidden="1" customWidth="1"/>
    <col min="91" max="113" width="9.140625" style="305"/>
    <col min="114" max="16384" width="9.140625" style="132"/>
  </cols>
  <sheetData>
    <row r="1" spans="1:90" ht="24.75" customHeight="1">
      <c r="A1" s="1341" t="s">
        <v>763</v>
      </c>
      <c r="B1" s="1342"/>
      <c r="C1" s="1342"/>
      <c r="D1" s="1342"/>
      <c r="E1" s="1342"/>
      <c r="F1" s="1342"/>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7"/>
      <c r="AP1" s="999" t="s">
        <v>397</v>
      </c>
      <c r="AQ1" s="999"/>
      <c r="AR1" s="999"/>
      <c r="AS1" s="999"/>
      <c r="AT1" s="999"/>
      <c r="AU1" s="999"/>
      <c r="AV1" s="999"/>
      <c r="AW1" s="999"/>
      <c r="AX1" s="999"/>
      <c r="AY1" s="999"/>
      <c r="AZ1" s="999"/>
      <c r="BA1" s="1000" t="s">
        <v>521</v>
      </c>
      <c r="BB1" s="1000"/>
      <c r="BC1" s="1000"/>
      <c r="BD1" s="1000"/>
      <c r="BE1" s="1000"/>
      <c r="BF1" s="1000"/>
    </row>
    <row r="2" spans="1:90" ht="15.75" customHeight="1" thickBot="1">
      <c r="A2" s="1343" t="s">
        <v>145</v>
      </c>
      <c r="B2" s="1344"/>
      <c r="C2" s="1344"/>
      <c r="D2" s="1344"/>
      <c r="E2" s="1344"/>
      <c r="F2" s="1344"/>
      <c r="G2" s="138"/>
      <c r="H2" s="139"/>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40"/>
      <c r="AP2" s="968" t="s">
        <v>396</v>
      </c>
      <c r="AQ2" s="970" t="s">
        <v>372</v>
      </c>
      <c r="AR2" s="970"/>
      <c r="AS2" s="971" t="s">
        <v>136</v>
      </c>
      <c r="AT2" s="971" t="s">
        <v>375</v>
      </c>
      <c r="AU2" s="971" t="s">
        <v>376</v>
      </c>
      <c r="AV2" s="971" t="s">
        <v>425</v>
      </c>
      <c r="AW2" s="971" t="s">
        <v>393</v>
      </c>
      <c r="AX2" s="971" t="s">
        <v>394</v>
      </c>
      <c r="AY2" s="971" t="s">
        <v>395</v>
      </c>
      <c r="AZ2" s="971" t="s">
        <v>522</v>
      </c>
      <c r="BA2" s="966" t="s">
        <v>1466</v>
      </c>
      <c r="BB2" s="966" t="s">
        <v>520</v>
      </c>
      <c r="BC2" s="966" t="s">
        <v>398</v>
      </c>
      <c r="BD2" s="966" t="s">
        <v>1307</v>
      </c>
      <c r="BE2" s="966" t="s">
        <v>523</v>
      </c>
      <c r="BF2" s="966" t="s">
        <v>399</v>
      </c>
    </row>
    <row r="3" spans="1:90" ht="15" customHeight="1" thickBot="1">
      <c r="A3" s="1345"/>
      <c r="B3" s="1346"/>
      <c r="C3" s="1346"/>
      <c r="D3" s="1346"/>
      <c r="E3" s="1346"/>
      <c r="F3" s="1346"/>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P3" s="969"/>
      <c r="AQ3" s="405" t="s">
        <v>1550</v>
      </c>
      <c r="AR3" s="406" t="s">
        <v>374</v>
      </c>
      <c r="AS3" s="969"/>
      <c r="AT3" s="969"/>
      <c r="AU3" s="969"/>
      <c r="AV3" s="969"/>
      <c r="AW3" s="969"/>
      <c r="AX3" s="969"/>
      <c r="AY3" s="972"/>
      <c r="AZ3" s="969"/>
      <c r="BA3" s="967"/>
      <c r="BB3" s="967"/>
      <c r="BC3" s="967"/>
      <c r="BD3" s="975"/>
      <c r="BE3" s="967"/>
      <c r="BF3" s="967"/>
      <c r="BG3" s="753"/>
      <c r="BH3" s="753"/>
      <c r="BI3" s="787" t="s">
        <v>870</v>
      </c>
      <c r="BJ3" s="787" t="s">
        <v>871</v>
      </c>
      <c r="BK3" s="787" t="s">
        <v>872</v>
      </c>
      <c r="BL3" s="753" t="s">
        <v>873</v>
      </c>
      <c r="BM3" s="753" t="s">
        <v>874</v>
      </c>
      <c r="BN3" s="753" t="s">
        <v>875</v>
      </c>
      <c r="BO3" s="753" t="s">
        <v>876</v>
      </c>
      <c r="BP3" s="753" t="s">
        <v>877</v>
      </c>
      <c r="BQ3" s="753" t="s">
        <v>878</v>
      </c>
      <c r="BR3" s="753" t="s">
        <v>879</v>
      </c>
      <c r="BS3" s="753" t="s">
        <v>880</v>
      </c>
      <c r="BT3" s="753" t="s">
        <v>881</v>
      </c>
      <c r="BU3" s="753" t="s">
        <v>882</v>
      </c>
      <c r="BV3" s="753" t="s">
        <v>883</v>
      </c>
      <c r="BW3" s="753" t="s">
        <v>884</v>
      </c>
      <c r="BX3" s="753" t="s">
        <v>885</v>
      </c>
      <c r="BY3" s="753" t="s">
        <v>924</v>
      </c>
      <c r="BZ3" s="753" t="s">
        <v>925</v>
      </c>
      <c r="CA3" s="753" t="s">
        <v>926</v>
      </c>
      <c r="CB3" s="753" t="s">
        <v>927</v>
      </c>
      <c r="CC3" s="753" t="s">
        <v>928</v>
      </c>
      <c r="CD3" s="753" t="s">
        <v>929</v>
      </c>
      <c r="CE3" s="753" t="s">
        <v>936</v>
      </c>
      <c r="CF3" s="753" t="s">
        <v>1679</v>
      </c>
      <c r="CG3" s="753" t="s">
        <v>1680</v>
      </c>
      <c r="CH3" s="753" t="s">
        <v>1681</v>
      </c>
      <c r="CI3" s="756" t="s">
        <v>1682</v>
      </c>
      <c r="CJ3" s="753" t="s">
        <v>1683</v>
      </c>
      <c r="CK3" s="753" t="s">
        <v>1684</v>
      </c>
      <c r="CL3" s="756" t="s">
        <v>1685</v>
      </c>
    </row>
    <row r="4" spans="1:90" ht="7.7" customHeight="1">
      <c r="A4" s="244"/>
      <c r="B4" s="245"/>
      <c r="C4" s="105"/>
      <c r="D4" s="105"/>
      <c r="E4" s="141"/>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22"/>
    </row>
    <row r="5" spans="1:90" ht="18" customHeight="1">
      <c r="A5" s="218"/>
      <c r="B5" s="246"/>
      <c r="C5" s="105"/>
      <c r="D5" s="105"/>
      <c r="E5" s="321" t="s">
        <v>34</v>
      </c>
      <c r="F5" s="105"/>
      <c r="G5" s="105"/>
      <c r="H5" s="105"/>
      <c r="I5" s="105"/>
      <c r="J5" s="311"/>
      <c r="K5" s="105"/>
      <c r="L5" s="320" t="s">
        <v>36</v>
      </c>
      <c r="M5" s="105"/>
      <c r="N5" s="105"/>
      <c r="O5" s="105"/>
      <c r="P5" s="310"/>
      <c r="Q5" s="105"/>
      <c r="R5" s="105"/>
      <c r="S5" s="105"/>
      <c r="T5" s="105"/>
      <c r="U5" s="105"/>
      <c r="V5" s="105"/>
      <c r="W5" s="105"/>
      <c r="X5" s="105"/>
      <c r="Y5" s="105"/>
      <c r="Z5" s="105"/>
      <c r="AA5" s="105"/>
      <c r="AB5" s="105"/>
      <c r="AC5" s="105"/>
      <c r="AD5" s="105"/>
      <c r="AE5" s="105"/>
      <c r="AF5" s="105"/>
      <c r="AG5" s="105"/>
      <c r="AH5" s="105"/>
      <c r="AI5" s="105"/>
      <c r="AJ5" s="105"/>
      <c r="AK5" s="105"/>
      <c r="AL5" s="105"/>
      <c r="AM5" s="105"/>
      <c r="AN5" s="222"/>
      <c r="AP5" s="390" t="str">
        <f ca="1">CELL("address",J5)</f>
        <v>$J$5</v>
      </c>
      <c r="AQ5" s="539">
        <v>7</v>
      </c>
      <c r="AR5" s="390" t="str">
        <f ca="1">MID(CELL("filename",AQ5),FIND("]",CELL("filename",AQ5))+1,256)</f>
        <v>7. Ownership - Capital Costs</v>
      </c>
      <c r="AT5" s="389" t="s">
        <v>458</v>
      </c>
      <c r="AV5" s="389" t="str">
        <f ca="1">AQ5&amp;"_"&amp;AP5&amp;"_"&amp;AT5</f>
        <v>7_$J$5_Costs Nominal or Real</v>
      </c>
      <c r="AW5" s="389" t="s">
        <v>401</v>
      </c>
      <c r="AY5" s="381" t="str">
        <f>CONCATENATE(BI5,",",BJ5)</f>
        <v>Nominal,Real</v>
      </c>
      <c r="AZ5" s="389" t="s">
        <v>86</v>
      </c>
      <c r="BA5" s="389" t="s">
        <v>86</v>
      </c>
      <c r="BI5" s="305" t="s">
        <v>35</v>
      </c>
      <c r="BJ5" s="305" t="s">
        <v>214</v>
      </c>
    </row>
    <row r="6" spans="1:90">
      <c r="A6" s="244"/>
      <c r="B6" s="245"/>
      <c r="C6" s="105"/>
      <c r="D6" s="105"/>
      <c r="E6" s="141"/>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222"/>
    </row>
    <row r="7" spans="1:90" ht="21.75" thickBot="1">
      <c r="A7" s="226"/>
      <c r="B7" s="227"/>
      <c r="C7" s="224" t="s">
        <v>37</v>
      </c>
      <c r="D7" s="224" t="s">
        <v>38</v>
      </c>
      <c r="E7" s="224" t="s">
        <v>39</v>
      </c>
      <c r="F7" s="224" t="s">
        <v>40</v>
      </c>
      <c r="G7" s="224" t="s">
        <v>41</v>
      </c>
      <c r="H7" s="224" t="s">
        <v>42</v>
      </c>
      <c r="I7" s="224" t="s">
        <v>43</v>
      </c>
      <c r="J7" s="224" t="s">
        <v>44</v>
      </c>
      <c r="K7" s="224" t="s">
        <v>45</v>
      </c>
      <c r="L7" s="224" t="s">
        <v>46</v>
      </c>
      <c r="M7" s="224" t="s">
        <v>47</v>
      </c>
      <c r="N7" s="224" t="s">
        <v>48</v>
      </c>
      <c r="O7" s="224" t="s">
        <v>49</v>
      </c>
      <c r="P7" s="224" t="s">
        <v>50</v>
      </c>
      <c r="Q7" s="224" t="s">
        <v>51</v>
      </c>
      <c r="R7" s="224" t="s">
        <v>52</v>
      </c>
      <c r="S7" s="224" t="s">
        <v>53</v>
      </c>
      <c r="T7" s="224" t="s">
        <v>54</v>
      </c>
      <c r="U7" s="224" t="s">
        <v>55</v>
      </c>
      <c r="V7" s="224" t="s">
        <v>56</v>
      </c>
      <c r="W7" s="224" t="s">
        <v>57</v>
      </c>
      <c r="X7" s="224" t="s">
        <v>58</v>
      </c>
      <c r="Y7" s="224" t="s">
        <v>59</v>
      </c>
      <c r="Z7" s="224" t="s">
        <v>60</v>
      </c>
      <c r="AA7" s="224" t="s">
        <v>61</v>
      </c>
      <c r="AB7" s="224" t="s">
        <v>62</v>
      </c>
      <c r="AC7" s="224" t="s">
        <v>63</v>
      </c>
      <c r="AD7" s="224" t="s">
        <v>63</v>
      </c>
      <c r="AE7" s="224" t="s">
        <v>63</v>
      </c>
      <c r="AF7" s="224" t="s">
        <v>63</v>
      </c>
      <c r="AG7" s="224" t="s">
        <v>63</v>
      </c>
      <c r="AH7" s="224" t="s">
        <v>63</v>
      </c>
      <c r="AI7" s="224" t="s">
        <v>63</v>
      </c>
      <c r="AJ7" s="224" t="s">
        <v>63</v>
      </c>
      <c r="AK7" s="224" t="s">
        <v>63</v>
      </c>
      <c r="AL7" s="224" t="s">
        <v>63</v>
      </c>
      <c r="AM7" s="224" t="s">
        <v>63</v>
      </c>
      <c r="AN7" s="247" t="s">
        <v>64</v>
      </c>
      <c r="AP7" s="390" t="str">
        <f ca="1">CELL("address",P5)</f>
        <v>$P$5</v>
      </c>
      <c r="AQ7" s="389">
        <f>$AQ$5</f>
        <v>7</v>
      </c>
      <c r="AR7" s="390" t="str">
        <f ca="1">MID(CELL("filename",AQ7),FIND("]",CELL("filename",AQ7))+1,256)</f>
        <v>7. Ownership - Capital Costs</v>
      </c>
      <c r="AT7" s="389" t="s">
        <v>459</v>
      </c>
      <c r="AV7" s="389" t="str">
        <f ca="1">AQ7&amp;"_"&amp;AP7&amp;"_"&amp;AT7</f>
        <v>7_$P$5_Assumed Escalation Rate</v>
      </c>
      <c r="AW7" s="389" t="s">
        <v>407</v>
      </c>
      <c r="AY7" s="389" t="str">
        <f>"0.00"</f>
        <v>0.00</v>
      </c>
      <c r="AZ7" s="389" t="s">
        <v>86</v>
      </c>
      <c r="BA7" s="389" t="s">
        <v>86</v>
      </c>
    </row>
    <row r="8" spans="1:90" ht="18" thickBot="1">
      <c r="A8" s="239">
        <v>1</v>
      </c>
      <c r="B8" s="319" t="s">
        <v>263</v>
      </c>
      <c r="C8" s="142"/>
      <c r="D8" s="143"/>
      <c r="E8" s="248">
        <v>2020</v>
      </c>
      <c r="F8" s="248">
        <f>+E8+1</f>
        <v>2021</v>
      </c>
      <c r="G8" s="248">
        <f t="shared" ref="G8:AC8" si="0">+F8+1</f>
        <v>2022</v>
      </c>
      <c r="H8" s="248">
        <f t="shared" si="0"/>
        <v>2023</v>
      </c>
      <c r="I8" s="248">
        <f t="shared" si="0"/>
        <v>2024</v>
      </c>
      <c r="J8" s="248">
        <f t="shared" si="0"/>
        <v>2025</v>
      </c>
      <c r="K8" s="248">
        <f t="shared" si="0"/>
        <v>2026</v>
      </c>
      <c r="L8" s="248">
        <f t="shared" si="0"/>
        <v>2027</v>
      </c>
      <c r="M8" s="248">
        <f t="shared" si="0"/>
        <v>2028</v>
      </c>
      <c r="N8" s="248">
        <f t="shared" si="0"/>
        <v>2029</v>
      </c>
      <c r="O8" s="248">
        <f t="shared" si="0"/>
        <v>2030</v>
      </c>
      <c r="P8" s="248">
        <f t="shared" si="0"/>
        <v>2031</v>
      </c>
      <c r="Q8" s="248">
        <f t="shared" si="0"/>
        <v>2032</v>
      </c>
      <c r="R8" s="248">
        <f t="shared" si="0"/>
        <v>2033</v>
      </c>
      <c r="S8" s="248">
        <f t="shared" si="0"/>
        <v>2034</v>
      </c>
      <c r="T8" s="248">
        <f t="shared" si="0"/>
        <v>2035</v>
      </c>
      <c r="U8" s="248">
        <f t="shared" si="0"/>
        <v>2036</v>
      </c>
      <c r="V8" s="248">
        <f t="shared" si="0"/>
        <v>2037</v>
      </c>
      <c r="W8" s="248">
        <f t="shared" si="0"/>
        <v>2038</v>
      </c>
      <c r="X8" s="248">
        <f t="shared" si="0"/>
        <v>2039</v>
      </c>
      <c r="Y8" s="248">
        <f t="shared" si="0"/>
        <v>2040</v>
      </c>
      <c r="Z8" s="248">
        <f t="shared" si="0"/>
        <v>2041</v>
      </c>
      <c r="AA8" s="248">
        <f t="shared" si="0"/>
        <v>2042</v>
      </c>
      <c r="AB8" s="248">
        <f t="shared" si="0"/>
        <v>2043</v>
      </c>
      <c r="AC8" s="248">
        <f t="shared" si="0"/>
        <v>2044</v>
      </c>
      <c r="AD8" s="248">
        <f t="shared" ref="AD8:AM8" si="1">+AC8+1</f>
        <v>2045</v>
      </c>
      <c r="AE8" s="248">
        <f t="shared" si="1"/>
        <v>2046</v>
      </c>
      <c r="AF8" s="248">
        <f t="shared" si="1"/>
        <v>2047</v>
      </c>
      <c r="AG8" s="248">
        <f t="shared" si="1"/>
        <v>2048</v>
      </c>
      <c r="AH8" s="248">
        <f t="shared" si="1"/>
        <v>2049</v>
      </c>
      <c r="AI8" s="248">
        <f t="shared" si="1"/>
        <v>2050</v>
      </c>
      <c r="AJ8" s="248">
        <f t="shared" si="1"/>
        <v>2051</v>
      </c>
      <c r="AK8" s="248">
        <f t="shared" si="1"/>
        <v>2052</v>
      </c>
      <c r="AL8" s="248">
        <f t="shared" si="1"/>
        <v>2053</v>
      </c>
      <c r="AM8" s="248">
        <f t="shared" si="1"/>
        <v>2054</v>
      </c>
      <c r="AN8" s="231" t="s">
        <v>133</v>
      </c>
      <c r="AP8" s="394"/>
    </row>
    <row r="9" spans="1:90" ht="13.5" thickBot="1">
      <c r="A9" s="239">
        <f>+A8+1</f>
        <v>2</v>
      </c>
      <c r="B9" s="144"/>
      <c r="C9" s="314" t="s">
        <v>264</v>
      </c>
      <c r="D9" s="145" t="s">
        <v>65</v>
      </c>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5"/>
      <c r="AE9" s="915"/>
      <c r="AF9" s="915"/>
      <c r="AG9" s="915"/>
      <c r="AH9" s="915"/>
      <c r="AI9" s="915"/>
      <c r="AJ9" s="915"/>
      <c r="AK9" s="915"/>
      <c r="AL9" s="915"/>
      <c r="AM9" s="915"/>
      <c r="AN9" s="312"/>
      <c r="AP9" s="390" t="str">
        <f ca="1">CELL("address",E9)</f>
        <v>$E$9</v>
      </c>
      <c r="AQ9" s="389">
        <v>7</v>
      </c>
      <c r="AR9" s="390" t="str">
        <f t="shared" ref="AR9:AR16" ca="1" si="2">MID(CELL("filename",AQ9),FIND("]",CELL("filename",AQ9))+1,256)</f>
        <v>7. Ownership - Capital Costs</v>
      </c>
      <c r="AS9" s="389" t="s">
        <v>464</v>
      </c>
      <c r="AT9" s="390" t="s">
        <v>264</v>
      </c>
      <c r="AU9" s="390">
        <v>2020</v>
      </c>
      <c r="AV9" s="390" t="str">
        <f ca="1">AQ9&amp;"_"&amp;AP9&amp;"_"&amp;AT9&amp;"_"&amp;AU9</f>
        <v>7_$E$9_Land acquisition_2020</v>
      </c>
      <c r="AW9" s="390" t="s">
        <v>407</v>
      </c>
      <c r="AX9" s="390"/>
      <c r="AY9" s="389" t="str">
        <f>"0.00"</f>
        <v>0.00</v>
      </c>
      <c r="AZ9" s="389" t="s">
        <v>86</v>
      </c>
      <c r="BA9" s="389" t="s">
        <v>86</v>
      </c>
      <c r="BC9" s="389" t="s">
        <v>468</v>
      </c>
    </row>
    <row r="10" spans="1:90" ht="13.5" thickBot="1">
      <c r="A10" s="239">
        <f>+A9+1</f>
        <v>3</v>
      </c>
      <c r="B10" s="144"/>
      <c r="C10" s="315" t="s">
        <v>66</v>
      </c>
      <c r="D10" s="145" t="s">
        <v>65</v>
      </c>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5"/>
      <c r="AE10" s="915"/>
      <c r="AF10" s="915"/>
      <c r="AG10" s="915"/>
      <c r="AH10" s="915"/>
      <c r="AI10" s="915"/>
      <c r="AJ10" s="915"/>
      <c r="AK10" s="915"/>
      <c r="AL10" s="915"/>
      <c r="AM10" s="915"/>
      <c r="AN10" s="312"/>
      <c r="AP10" s="390" t="str">
        <f t="shared" ref="AP10:AP16" ca="1" si="3">CELL("address",E10)</f>
        <v>$E$10</v>
      </c>
      <c r="AQ10" s="389">
        <v>7</v>
      </c>
      <c r="AR10" s="390" t="str">
        <f t="shared" ca="1" si="2"/>
        <v>7. Ownership - Capital Costs</v>
      </c>
      <c r="AS10" s="389" t="s">
        <v>464</v>
      </c>
      <c r="AT10" s="390" t="s">
        <v>66</v>
      </c>
      <c r="AU10" s="390">
        <v>2020</v>
      </c>
      <c r="AV10" s="390" t="str">
        <f t="shared" ref="AV10:AV16" ca="1" si="4">AQ10&amp;"_"&amp;AP10&amp;"_"&amp;AT10&amp;"_"&amp;AU10</f>
        <v>7_$E$10_Engineering_2020</v>
      </c>
      <c r="AW10" s="390" t="s">
        <v>407</v>
      </c>
      <c r="AX10" s="390"/>
      <c r="AY10" s="389" t="str">
        <f t="shared" ref="AY10:AY16" si="5">"0.00"</f>
        <v>0.00</v>
      </c>
      <c r="AZ10" s="389" t="s">
        <v>86</v>
      </c>
      <c r="BA10" s="389" t="s">
        <v>86</v>
      </c>
      <c r="BC10" s="389" t="s">
        <v>468</v>
      </c>
    </row>
    <row r="11" spans="1:90" ht="13.5" thickBot="1">
      <c r="A11" s="239">
        <f t="shared" ref="A11:A43" si="6">+A10+1</f>
        <v>4</v>
      </c>
      <c r="B11" s="144"/>
      <c r="C11" s="315" t="s">
        <v>67</v>
      </c>
      <c r="D11" s="145" t="s">
        <v>65</v>
      </c>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5"/>
      <c r="AE11" s="915"/>
      <c r="AF11" s="915"/>
      <c r="AG11" s="915"/>
      <c r="AH11" s="915"/>
      <c r="AI11" s="915"/>
      <c r="AJ11" s="915"/>
      <c r="AK11" s="915"/>
      <c r="AL11" s="915"/>
      <c r="AM11" s="915"/>
      <c r="AN11" s="312"/>
      <c r="AP11" s="390" t="str">
        <f t="shared" ca="1" si="3"/>
        <v>$E$11</v>
      </c>
      <c r="AQ11" s="389">
        <v>7</v>
      </c>
      <c r="AR11" s="390" t="str">
        <f t="shared" ca="1" si="2"/>
        <v>7. Ownership - Capital Costs</v>
      </c>
      <c r="AS11" s="389" t="s">
        <v>464</v>
      </c>
      <c r="AT11" s="390" t="s">
        <v>67</v>
      </c>
      <c r="AU11" s="390">
        <v>2020</v>
      </c>
      <c r="AV11" s="390" t="str">
        <f t="shared" ca="1" si="4"/>
        <v>7_$E$11_Permitting_2020</v>
      </c>
      <c r="AW11" s="390" t="s">
        <v>407</v>
      </c>
      <c r="AX11" s="390"/>
      <c r="AY11" s="389" t="str">
        <f t="shared" si="5"/>
        <v>0.00</v>
      </c>
      <c r="AZ11" s="389" t="s">
        <v>86</v>
      </c>
      <c r="BA11" s="389" t="s">
        <v>86</v>
      </c>
      <c r="BC11" s="389" t="s">
        <v>468</v>
      </c>
    </row>
    <row r="12" spans="1:90" ht="13.5" thickBot="1">
      <c r="A12" s="239">
        <f t="shared" si="6"/>
        <v>5</v>
      </c>
      <c r="B12" s="144"/>
      <c r="C12" s="316" t="s">
        <v>265</v>
      </c>
      <c r="D12" s="145" t="s">
        <v>65</v>
      </c>
      <c r="E12" s="914"/>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5"/>
      <c r="AE12" s="915"/>
      <c r="AF12" s="915"/>
      <c r="AG12" s="915"/>
      <c r="AH12" s="915"/>
      <c r="AI12" s="915"/>
      <c r="AJ12" s="915"/>
      <c r="AK12" s="915"/>
      <c r="AL12" s="915"/>
      <c r="AM12" s="915"/>
      <c r="AN12" s="312"/>
      <c r="AP12" s="390" t="str">
        <f t="shared" ca="1" si="3"/>
        <v>$E$12</v>
      </c>
      <c r="AQ12" s="389">
        <v>7</v>
      </c>
      <c r="AR12" s="390" t="str">
        <f t="shared" ca="1" si="2"/>
        <v>7. Ownership - Capital Costs</v>
      </c>
      <c r="AS12" s="389" t="s">
        <v>464</v>
      </c>
      <c r="AT12" s="390" t="s">
        <v>265</v>
      </c>
      <c r="AU12" s="390">
        <v>2020</v>
      </c>
      <c r="AV12" s="390" t="str">
        <f t="shared" ca="1" si="4"/>
        <v>7_$E$12_Development fees_2020</v>
      </c>
      <c r="AW12" s="390" t="s">
        <v>407</v>
      </c>
      <c r="AX12" s="390"/>
      <c r="AY12" s="389" t="str">
        <f t="shared" si="5"/>
        <v>0.00</v>
      </c>
      <c r="AZ12" s="389" t="s">
        <v>86</v>
      </c>
      <c r="BA12" s="389" t="s">
        <v>86</v>
      </c>
      <c r="BC12" s="389" t="s">
        <v>468</v>
      </c>
    </row>
    <row r="13" spans="1:90" ht="13.5" thickBot="1">
      <c r="A13" s="239">
        <f t="shared" si="6"/>
        <v>6</v>
      </c>
      <c r="B13" s="144"/>
      <c r="C13" s="314" t="s">
        <v>266</v>
      </c>
      <c r="D13" s="145" t="s">
        <v>65</v>
      </c>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5"/>
      <c r="AE13" s="915"/>
      <c r="AF13" s="915"/>
      <c r="AG13" s="915"/>
      <c r="AH13" s="915"/>
      <c r="AI13" s="915"/>
      <c r="AJ13" s="915"/>
      <c r="AK13" s="915"/>
      <c r="AL13" s="915"/>
      <c r="AM13" s="915"/>
      <c r="AN13" s="312"/>
      <c r="AP13" s="390" t="str">
        <f t="shared" ca="1" si="3"/>
        <v>$E$13</v>
      </c>
      <c r="AQ13" s="389">
        <v>7</v>
      </c>
      <c r="AR13" s="390" t="str">
        <f t="shared" ca="1" si="2"/>
        <v>7. Ownership - Capital Costs</v>
      </c>
      <c r="AS13" s="389" t="s">
        <v>464</v>
      </c>
      <c r="AT13" s="390" t="s">
        <v>266</v>
      </c>
      <c r="AU13" s="390">
        <v>2020</v>
      </c>
      <c r="AV13" s="390" t="str">
        <f t="shared" ca="1" si="4"/>
        <v>7_$E$13_Other development costs_2020</v>
      </c>
      <c r="AW13" s="390" t="s">
        <v>407</v>
      </c>
      <c r="AX13" s="390"/>
      <c r="AY13" s="389" t="str">
        <f t="shared" si="5"/>
        <v>0.00</v>
      </c>
      <c r="AZ13" s="389" t="s">
        <v>86</v>
      </c>
      <c r="BA13" s="389" t="s">
        <v>86</v>
      </c>
      <c r="BC13" s="389" t="s">
        <v>468</v>
      </c>
    </row>
    <row r="14" spans="1:90" ht="13.5" thickBot="1">
      <c r="A14" s="239">
        <f t="shared" si="6"/>
        <v>7</v>
      </c>
      <c r="B14" s="144"/>
      <c r="C14" s="314" t="s">
        <v>267</v>
      </c>
      <c r="D14" s="145" t="s">
        <v>65</v>
      </c>
      <c r="E14" s="914"/>
      <c r="F14" s="914"/>
      <c r="G14" s="914"/>
      <c r="H14" s="914"/>
      <c r="I14" s="914"/>
      <c r="J14" s="914"/>
      <c r="K14" s="914"/>
      <c r="L14" s="914"/>
      <c r="M14" s="914"/>
      <c r="N14" s="914"/>
      <c r="O14" s="914"/>
      <c r="P14" s="914"/>
      <c r="Q14" s="914"/>
      <c r="R14" s="914"/>
      <c r="S14" s="914"/>
      <c r="T14" s="914"/>
      <c r="U14" s="914"/>
      <c r="V14" s="914"/>
      <c r="W14" s="914"/>
      <c r="X14" s="914"/>
      <c r="Y14" s="914"/>
      <c r="Z14" s="914"/>
      <c r="AA14" s="914"/>
      <c r="AB14" s="914"/>
      <c r="AC14" s="914"/>
      <c r="AD14" s="915"/>
      <c r="AE14" s="915"/>
      <c r="AF14" s="915"/>
      <c r="AG14" s="915"/>
      <c r="AH14" s="915"/>
      <c r="AI14" s="915"/>
      <c r="AJ14" s="915"/>
      <c r="AK14" s="915"/>
      <c r="AL14" s="915"/>
      <c r="AM14" s="915"/>
      <c r="AN14" s="312"/>
      <c r="AP14" s="390" t="str">
        <f t="shared" ca="1" si="3"/>
        <v>$E$14</v>
      </c>
      <c r="AQ14" s="389">
        <v>7</v>
      </c>
      <c r="AR14" s="390" t="str">
        <f t="shared" ca="1" si="2"/>
        <v>7. Ownership - Capital Costs</v>
      </c>
      <c r="AS14" s="389" t="s">
        <v>464</v>
      </c>
      <c r="AT14" s="390" t="s">
        <v>267</v>
      </c>
      <c r="AU14" s="390">
        <v>2020</v>
      </c>
      <c r="AV14" s="390" t="str">
        <f t="shared" ca="1" si="4"/>
        <v>7_$E$14_Generation facility_2020</v>
      </c>
      <c r="AW14" s="390" t="s">
        <v>407</v>
      </c>
      <c r="AX14" s="390"/>
      <c r="AY14" s="389" t="str">
        <f t="shared" si="5"/>
        <v>0.00</v>
      </c>
      <c r="AZ14" s="389" t="s">
        <v>86</v>
      </c>
      <c r="BA14" s="389" t="s">
        <v>86</v>
      </c>
      <c r="BC14" s="389" t="s">
        <v>468</v>
      </c>
    </row>
    <row r="15" spans="1:90" ht="13.5" thickBot="1">
      <c r="A15" s="239">
        <f t="shared" si="6"/>
        <v>8</v>
      </c>
      <c r="B15" s="144"/>
      <c r="C15" s="314" t="s">
        <v>268</v>
      </c>
      <c r="D15" s="145" t="s">
        <v>65</v>
      </c>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5"/>
      <c r="AE15" s="915"/>
      <c r="AF15" s="915"/>
      <c r="AG15" s="915"/>
      <c r="AH15" s="915"/>
      <c r="AI15" s="915"/>
      <c r="AJ15" s="915"/>
      <c r="AK15" s="915"/>
      <c r="AL15" s="915"/>
      <c r="AM15" s="915"/>
      <c r="AN15" s="312"/>
      <c r="AP15" s="390" t="str">
        <f t="shared" ca="1" si="3"/>
        <v>$E$15</v>
      </c>
      <c r="AQ15" s="389">
        <v>7</v>
      </c>
      <c r="AR15" s="390" t="str">
        <f t="shared" ca="1" si="2"/>
        <v>7. Ownership - Capital Costs</v>
      </c>
      <c r="AS15" s="389" t="s">
        <v>464</v>
      </c>
      <c r="AT15" s="390" t="s">
        <v>268</v>
      </c>
      <c r="AU15" s="390">
        <v>2020</v>
      </c>
      <c r="AV15" s="390" t="str">
        <f t="shared" ca="1" si="4"/>
        <v>7_$E$15_O&amp;M building _2020</v>
      </c>
      <c r="AW15" s="390" t="s">
        <v>407</v>
      </c>
      <c r="AX15" s="390"/>
      <c r="AY15" s="389" t="str">
        <f t="shared" si="5"/>
        <v>0.00</v>
      </c>
      <c r="AZ15" s="389" t="s">
        <v>86</v>
      </c>
      <c r="BA15" s="389" t="s">
        <v>86</v>
      </c>
      <c r="BC15" s="389" t="s">
        <v>468</v>
      </c>
    </row>
    <row r="16" spans="1:90" ht="13.5" thickBot="1">
      <c r="A16" s="239">
        <f t="shared" si="6"/>
        <v>9</v>
      </c>
      <c r="B16" s="144"/>
      <c r="C16" s="314" t="s">
        <v>269</v>
      </c>
      <c r="D16" s="145" t="s">
        <v>65</v>
      </c>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5"/>
      <c r="AE16" s="915"/>
      <c r="AF16" s="915"/>
      <c r="AG16" s="915"/>
      <c r="AH16" s="915"/>
      <c r="AI16" s="915"/>
      <c r="AJ16" s="915"/>
      <c r="AK16" s="915"/>
      <c r="AL16" s="915"/>
      <c r="AM16" s="915"/>
      <c r="AN16" s="312"/>
      <c r="AP16" s="390" t="str">
        <f t="shared" ca="1" si="3"/>
        <v>$E$16</v>
      </c>
      <c r="AQ16" s="389">
        <v>7</v>
      </c>
      <c r="AR16" s="390" t="str">
        <f t="shared" ca="1" si="2"/>
        <v>7. Ownership - Capital Costs</v>
      </c>
      <c r="AS16" s="389" t="s">
        <v>464</v>
      </c>
      <c r="AT16" s="390" t="s">
        <v>269</v>
      </c>
      <c r="AU16" s="390">
        <v>2020</v>
      </c>
      <c r="AV16" s="390" t="str">
        <f t="shared" ca="1" si="4"/>
        <v>7_$E$16_Project substation _2020</v>
      </c>
      <c r="AW16" s="390" t="s">
        <v>407</v>
      </c>
      <c r="AX16" s="390"/>
      <c r="AY16" s="389" t="str">
        <f t="shared" si="5"/>
        <v>0.00</v>
      </c>
      <c r="AZ16" s="389" t="s">
        <v>86</v>
      </c>
      <c r="BA16" s="389" t="s">
        <v>86</v>
      </c>
      <c r="BC16" s="389" t="s">
        <v>468</v>
      </c>
    </row>
    <row r="17" spans="1:55" ht="13.5" thickBot="1">
      <c r="A17" s="239">
        <f t="shared" si="6"/>
        <v>10</v>
      </c>
      <c r="B17" s="144"/>
      <c r="C17" s="314" t="s">
        <v>270</v>
      </c>
      <c r="D17" s="343"/>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71"/>
      <c r="AE17" s="371"/>
      <c r="AF17" s="371"/>
      <c r="AG17" s="371"/>
      <c r="AH17" s="371"/>
      <c r="AI17" s="371"/>
      <c r="AJ17" s="371"/>
      <c r="AK17" s="371"/>
      <c r="AL17" s="371"/>
      <c r="AM17" s="371"/>
      <c r="AN17" s="345"/>
      <c r="AT17" s="390"/>
      <c r="AU17" s="390"/>
      <c r="AV17" s="390"/>
      <c r="AW17" s="390"/>
      <c r="AX17" s="390"/>
    </row>
    <row r="18" spans="1:55" ht="13.5" thickBot="1">
      <c r="A18" s="239">
        <v>11</v>
      </c>
      <c r="B18" s="144"/>
      <c r="C18" s="317" t="s">
        <v>271</v>
      </c>
      <c r="D18" s="145" t="s">
        <v>65</v>
      </c>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5"/>
      <c r="AE18" s="915"/>
      <c r="AF18" s="915"/>
      <c r="AG18" s="915"/>
      <c r="AH18" s="915"/>
      <c r="AI18" s="915"/>
      <c r="AJ18" s="915"/>
      <c r="AK18" s="915"/>
      <c r="AL18" s="915"/>
      <c r="AM18" s="915"/>
      <c r="AN18" s="312"/>
      <c r="AP18" s="390" t="str">
        <f t="shared" ref="AP18:AP31" ca="1" si="7">CELL("address",E18)</f>
        <v>$E$18</v>
      </c>
      <c r="AQ18" s="389">
        <v>7</v>
      </c>
      <c r="AR18" s="390" t="str">
        <f t="shared" ref="AR18:AR31" ca="1" si="8">MID(CELL("filename",AQ18),FIND("]",CELL("filename",AQ18))+1,256)</f>
        <v>7. Ownership - Capital Costs</v>
      </c>
      <c r="AS18" s="389" t="s">
        <v>465</v>
      </c>
      <c r="AT18" s="390" t="s">
        <v>271</v>
      </c>
      <c r="AU18" s="390">
        <v>2020</v>
      </c>
      <c r="AV18" s="390" t="str">
        <f t="shared" ref="AV18:AV31" ca="1" si="9">AQ18&amp;"_"&amp;AP18&amp;"_"&amp;AT18&amp;"_"&amp;AU18</f>
        <v>7_$E$18_Wind turbines_2020</v>
      </c>
      <c r="AW18" s="390" t="s">
        <v>407</v>
      </c>
      <c r="AX18" s="390"/>
      <c r="AY18" s="389" t="str">
        <f t="shared" ref="AY18:AY31" si="10">"0.00"</f>
        <v>0.00</v>
      </c>
      <c r="AZ18" s="389" t="s">
        <v>86</v>
      </c>
      <c r="BA18" s="389" t="s">
        <v>86</v>
      </c>
      <c r="BC18" s="389" t="s">
        <v>468</v>
      </c>
    </row>
    <row r="19" spans="1:55" ht="13.5" thickBot="1">
      <c r="A19" s="239">
        <f>+A18+1</f>
        <v>12</v>
      </c>
      <c r="B19" s="144"/>
      <c r="C19" s="317" t="s">
        <v>272</v>
      </c>
      <c r="D19" s="145" t="s">
        <v>65</v>
      </c>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5"/>
      <c r="AE19" s="915"/>
      <c r="AF19" s="915"/>
      <c r="AG19" s="915"/>
      <c r="AH19" s="915"/>
      <c r="AI19" s="915"/>
      <c r="AJ19" s="915"/>
      <c r="AK19" s="915"/>
      <c r="AL19" s="915"/>
      <c r="AM19" s="915"/>
      <c r="AN19" s="312"/>
      <c r="AP19" s="390" t="str">
        <f t="shared" ca="1" si="7"/>
        <v>$E$19</v>
      </c>
      <c r="AQ19" s="389">
        <v>7</v>
      </c>
      <c r="AR19" s="390" t="str">
        <f t="shared" ca="1" si="8"/>
        <v>7. Ownership - Capital Costs</v>
      </c>
      <c r="AS19" s="389" t="s">
        <v>465</v>
      </c>
      <c r="AT19" s="390" t="s">
        <v>272</v>
      </c>
      <c r="AU19" s="390">
        <v>2020</v>
      </c>
      <c r="AV19" s="390" t="str">
        <f t="shared" ca="1" si="9"/>
        <v>7_$E$19_Solar array(s)_2020</v>
      </c>
      <c r="AW19" s="390" t="s">
        <v>407</v>
      </c>
      <c r="AX19" s="390"/>
      <c r="AY19" s="389" t="str">
        <f t="shared" si="10"/>
        <v>0.00</v>
      </c>
      <c r="AZ19" s="389" t="s">
        <v>86</v>
      </c>
      <c r="BA19" s="389" t="s">
        <v>86</v>
      </c>
      <c r="BC19" s="389" t="s">
        <v>468</v>
      </c>
    </row>
    <row r="20" spans="1:55" ht="13.5" thickBot="1">
      <c r="A20" s="239">
        <f>+A19+1</f>
        <v>13</v>
      </c>
      <c r="B20" s="144"/>
      <c r="C20" s="317" t="s">
        <v>273</v>
      </c>
      <c r="D20" s="145" t="s">
        <v>65</v>
      </c>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5"/>
      <c r="AE20" s="915"/>
      <c r="AF20" s="915"/>
      <c r="AG20" s="915"/>
      <c r="AH20" s="915"/>
      <c r="AI20" s="915"/>
      <c r="AJ20" s="915"/>
      <c r="AK20" s="915"/>
      <c r="AL20" s="915"/>
      <c r="AM20" s="915"/>
      <c r="AN20" s="312"/>
      <c r="AP20" s="390" t="str">
        <f t="shared" ca="1" si="7"/>
        <v>$E$20</v>
      </c>
      <c r="AQ20" s="389">
        <v>7</v>
      </c>
      <c r="AR20" s="390" t="str">
        <f t="shared" ca="1" si="8"/>
        <v>7. Ownership - Capital Costs</v>
      </c>
      <c r="AS20" s="389" t="s">
        <v>465</v>
      </c>
      <c r="AT20" s="390" t="s">
        <v>273</v>
      </c>
      <c r="AU20" s="390">
        <v>2020</v>
      </c>
      <c r="AV20" s="390" t="str">
        <f t="shared" ca="1" si="9"/>
        <v>7_$E$20_Combustion turbine / generator_2020</v>
      </c>
      <c r="AW20" s="390" t="s">
        <v>407</v>
      </c>
      <c r="AX20" s="390"/>
      <c r="AY20" s="389" t="str">
        <f t="shared" si="10"/>
        <v>0.00</v>
      </c>
      <c r="AZ20" s="389" t="s">
        <v>86</v>
      </c>
      <c r="BA20" s="389" t="s">
        <v>86</v>
      </c>
      <c r="BC20" s="389" t="s">
        <v>468</v>
      </c>
    </row>
    <row r="21" spans="1:55" ht="13.5" thickBot="1">
      <c r="A21" s="239">
        <f t="shared" si="6"/>
        <v>14</v>
      </c>
      <c r="B21" s="144"/>
      <c r="C21" s="317" t="s">
        <v>334</v>
      </c>
      <c r="D21" s="145" t="s">
        <v>65</v>
      </c>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5"/>
      <c r="AE21" s="915"/>
      <c r="AF21" s="915"/>
      <c r="AG21" s="915"/>
      <c r="AH21" s="915"/>
      <c r="AI21" s="915"/>
      <c r="AJ21" s="915"/>
      <c r="AK21" s="915"/>
      <c r="AL21" s="915"/>
      <c r="AM21" s="915"/>
      <c r="AN21" s="312"/>
      <c r="AP21" s="390" t="str">
        <f t="shared" ca="1" si="7"/>
        <v>$E$21</v>
      </c>
      <c r="AQ21" s="389">
        <v>7</v>
      </c>
      <c r="AR21" s="390" t="str">
        <f t="shared" ca="1" si="8"/>
        <v>7. Ownership - Capital Costs</v>
      </c>
      <c r="AS21" s="389" t="s">
        <v>465</v>
      </c>
      <c r="AT21" s="390" t="s">
        <v>334</v>
      </c>
      <c r="AU21" s="390">
        <v>2020</v>
      </c>
      <c r="AV21" s="390" t="str">
        <f t="shared" ca="1" si="9"/>
        <v>7_$E$21_Batteries_2020</v>
      </c>
      <c r="AW21" s="390" t="s">
        <v>407</v>
      </c>
      <c r="AX21" s="390"/>
      <c r="AY21" s="389" t="str">
        <f t="shared" si="10"/>
        <v>0.00</v>
      </c>
      <c r="AZ21" s="389" t="s">
        <v>86</v>
      </c>
      <c r="BA21" s="389" t="s">
        <v>86</v>
      </c>
      <c r="BC21" s="389" t="s">
        <v>468</v>
      </c>
    </row>
    <row r="22" spans="1:55" ht="13.5" thickBot="1">
      <c r="A22" s="239">
        <f t="shared" si="6"/>
        <v>15</v>
      </c>
      <c r="B22" s="144"/>
      <c r="C22" s="317" t="s">
        <v>335</v>
      </c>
      <c r="D22" s="145" t="s">
        <v>65</v>
      </c>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5"/>
      <c r="AE22" s="915"/>
      <c r="AF22" s="915"/>
      <c r="AG22" s="915"/>
      <c r="AH22" s="915"/>
      <c r="AI22" s="915"/>
      <c r="AJ22" s="915"/>
      <c r="AK22" s="915"/>
      <c r="AL22" s="915"/>
      <c r="AM22" s="915"/>
      <c r="AN22" s="312"/>
      <c r="AP22" s="390" t="str">
        <f t="shared" ca="1" si="7"/>
        <v>$E$22</v>
      </c>
      <c r="AQ22" s="389">
        <v>7</v>
      </c>
      <c r="AR22" s="390" t="str">
        <f t="shared" ca="1" si="8"/>
        <v>7. Ownership - Capital Costs</v>
      </c>
      <c r="AS22" s="389" t="s">
        <v>465</v>
      </c>
      <c r="AT22" s="390" t="s">
        <v>335</v>
      </c>
      <c r="AU22" s="390">
        <v>2020</v>
      </c>
      <c r="AV22" s="390" t="str">
        <f t="shared" ca="1" si="9"/>
        <v>7_$E$22_Power control systems / inverters_2020</v>
      </c>
      <c r="AW22" s="390" t="s">
        <v>407</v>
      </c>
      <c r="AX22" s="390"/>
      <c r="AY22" s="389" t="str">
        <f t="shared" si="10"/>
        <v>0.00</v>
      </c>
      <c r="AZ22" s="389" t="s">
        <v>86</v>
      </c>
      <c r="BA22" s="389" t="s">
        <v>86</v>
      </c>
      <c r="BC22" s="389" t="s">
        <v>468</v>
      </c>
    </row>
    <row r="23" spans="1:55" ht="13.5" thickBot="1">
      <c r="A23" s="239">
        <f t="shared" si="6"/>
        <v>16</v>
      </c>
      <c r="B23" s="144"/>
      <c r="C23" s="317" t="s">
        <v>274</v>
      </c>
      <c r="D23" s="145" t="s">
        <v>65</v>
      </c>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915"/>
      <c r="AE23" s="915"/>
      <c r="AF23" s="915"/>
      <c r="AG23" s="915"/>
      <c r="AH23" s="915"/>
      <c r="AI23" s="915"/>
      <c r="AJ23" s="915"/>
      <c r="AK23" s="915"/>
      <c r="AL23" s="915"/>
      <c r="AM23" s="915"/>
      <c r="AN23" s="312"/>
      <c r="AP23" s="390" t="str">
        <f t="shared" ca="1" si="7"/>
        <v>$E$23</v>
      </c>
      <c r="AQ23" s="389">
        <v>7</v>
      </c>
      <c r="AR23" s="390" t="str">
        <f t="shared" ca="1" si="8"/>
        <v>7. Ownership - Capital Costs</v>
      </c>
      <c r="AS23" s="389" t="s">
        <v>465</v>
      </c>
      <c r="AT23" s="390" t="s">
        <v>274</v>
      </c>
      <c r="AU23" s="390">
        <v>2020</v>
      </c>
      <c r="AV23" s="390" t="str">
        <f t="shared" ca="1" si="9"/>
        <v>7_$E$23_Steam turbine_2020</v>
      </c>
      <c r="AW23" s="390" t="s">
        <v>407</v>
      </c>
      <c r="AX23" s="390"/>
      <c r="AY23" s="389" t="str">
        <f t="shared" si="10"/>
        <v>0.00</v>
      </c>
      <c r="AZ23" s="389" t="s">
        <v>86</v>
      </c>
      <c r="BA23" s="389" t="s">
        <v>86</v>
      </c>
      <c r="BC23" s="389" t="s">
        <v>468</v>
      </c>
    </row>
    <row r="24" spans="1:55" ht="13.5" thickBot="1">
      <c r="A24" s="239">
        <f t="shared" si="6"/>
        <v>17</v>
      </c>
      <c r="B24" s="144"/>
      <c r="C24" s="317" t="s">
        <v>275</v>
      </c>
      <c r="D24" s="145" t="s">
        <v>65</v>
      </c>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5"/>
      <c r="AE24" s="915"/>
      <c r="AF24" s="915"/>
      <c r="AG24" s="915"/>
      <c r="AH24" s="915"/>
      <c r="AI24" s="915"/>
      <c r="AJ24" s="915"/>
      <c r="AK24" s="915"/>
      <c r="AL24" s="915"/>
      <c r="AM24" s="915"/>
      <c r="AN24" s="312"/>
      <c r="AP24" s="390" t="str">
        <f t="shared" ca="1" si="7"/>
        <v>$E$24</v>
      </c>
      <c r="AQ24" s="389">
        <v>7</v>
      </c>
      <c r="AR24" s="390" t="str">
        <f t="shared" ca="1" si="8"/>
        <v>7. Ownership - Capital Costs</v>
      </c>
      <c r="AS24" s="389" t="s">
        <v>465</v>
      </c>
      <c r="AT24" s="390" t="s">
        <v>275</v>
      </c>
      <c r="AU24" s="390">
        <v>2020</v>
      </c>
      <c r="AV24" s="390" t="str">
        <f t="shared" ca="1" si="9"/>
        <v>7_$E$24_Spare parts _2020</v>
      </c>
      <c r="AW24" s="390" t="s">
        <v>407</v>
      </c>
      <c r="AX24" s="390"/>
      <c r="AY24" s="389" t="str">
        <f t="shared" si="10"/>
        <v>0.00</v>
      </c>
      <c r="AZ24" s="389" t="s">
        <v>86</v>
      </c>
      <c r="BA24" s="389" t="s">
        <v>86</v>
      </c>
      <c r="BC24" s="389" t="s">
        <v>468</v>
      </c>
    </row>
    <row r="25" spans="1:55" ht="13.5" thickBot="1">
      <c r="A25" s="239">
        <f t="shared" si="6"/>
        <v>18</v>
      </c>
      <c r="B25" s="144"/>
      <c r="C25" s="314" t="s">
        <v>276</v>
      </c>
      <c r="D25" s="145" t="s">
        <v>65</v>
      </c>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5"/>
      <c r="AE25" s="915"/>
      <c r="AF25" s="915"/>
      <c r="AG25" s="915"/>
      <c r="AH25" s="915"/>
      <c r="AI25" s="915"/>
      <c r="AJ25" s="915"/>
      <c r="AK25" s="915"/>
      <c r="AL25" s="915"/>
      <c r="AM25" s="915"/>
      <c r="AN25" s="312"/>
      <c r="AP25" s="390" t="str">
        <f t="shared" ca="1" si="7"/>
        <v>$E$25</v>
      </c>
      <c r="AQ25" s="389">
        <v>7</v>
      </c>
      <c r="AR25" s="390" t="str">
        <f t="shared" ca="1" si="8"/>
        <v>7. Ownership - Capital Costs</v>
      </c>
      <c r="AS25" s="389" t="s">
        <v>464</v>
      </c>
      <c r="AT25" s="390" t="s">
        <v>276</v>
      </c>
      <c r="AU25" s="390">
        <v>2020</v>
      </c>
      <c r="AV25" s="390" t="str">
        <f t="shared" ca="1" si="9"/>
        <v>7_$E$25_Pipeline build-out_2020</v>
      </c>
      <c r="AW25" s="390" t="s">
        <v>407</v>
      </c>
      <c r="AX25" s="390"/>
      <c r="AY25" s="389" t="str">
        <f t="shared" si="10"/>
        <v>0.00</v>
      </c>
      <c r="AZ25" s="389" t="s">
        <v>86</v>
      </c>
      <c r="BA25" s="389" t="s">
        <v>86</v>
      </c>
      <c r="BC25" s="389" t="s">
        <v>468</v>
      </c>
    </row>
    <row r="26" spans="1:55" ht="13.5" thickBot="1">
      <c r="A26" s="239">
        <f t="shared" si="6"/>
        <v>19</v>
      </c>
      <c r="B26" s="144"/>
      <c r="C26" s="314" t="s">
        <v>277</v>
      </c>
      <c r="D26" s="145" t="s">
        <v>65</v>
      </c>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5"/>
      <c r="AE26" s="915"/>
      <c r="AF26" s="915"/>
      <c r="AG26" s="915"/>
      <c r="AH26" s="915"/>
      <c r="AI26" s="915"/>
      <c r="AJ26" s="915"/>
      <c r="AK26" s="915"/>
      <c r="AL26" s="915"/>
      <c r="AM26" s="915"/>
      <c r="AN26" s="312"/>
      <c r="AP26" s="390" t="str">
        <f t="shared" ca="1" si="7"/>
        <v>$E$26</v>
      </c>
      <c r="AQ26" s="389">
        <v>7</v>
      </c>
      <c r="AR26" s="390" t="str">
        <f t="shared" ca="1" si="8"/>
        <v>7. Ownership - Capital Costs</v>
      </c>
      <c r="AS26" s="389" t="s">
        <v>464</v>
      </c>
      <c r="AT26" s="390" t="s">
        <v>277</v>
      </c>
      <c r="AU26" s="390">
        <v>2020</v>
      </c>
      <c r="AV26" s="390" t="str">
        <f t="shared" ca="1" si="9"/>
        <v>7_$E$26_Environmental management / containment_2020</v>
      </c>
      <c r="AW26" s="390" t="s">
        <v>407</v>
      </c>
      <c r="AX26" s="390"/>
      <c r="AY26" s="389" t="str">
        <f t="shared" si="10"/>
        <v>0.00</v>
      </c>
      <c r="AZ26" s="389" t="s">
        <v>86</v>
      </c>
      <c r="BA26" s="389" t="s">
        <v>86</v>
      </c>
      <c r="BC26" s="389" t="s">
        <v>468</v>
      </c>
    </row>
    <row r="27" spans="1:55" ht="13.5" thickBot="1">
      <c r="A27" s="239">
        <f t="shared" si="6"/>
        <v>20</v>
      </c>
      <c r="B27" s="144"/>
      <c r="C27" s="314" t="s">
        <v>278</v>
      </c>
      <c r="D27" s="145" t="s">
        <v>65</v>
      </c>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5"/>
      <c r="AE27" s="915"/>
      <c r="AF27" s="915"/>
      <c r="AG27" s="915"/>
      <c r="AH27" s="915"/>
      <c r="AI27" s="915"/>
      <c r="AJ27" s="915"/>
      <c r="AK27" s="915"/>
      <c r="AL27" s="915"/>
      <c r="AM27" s="915"/>
      <c r="AN27" s="312"/>
      <c r="AP27" s="390" t="str">
        <f t="shared" ca="1" si="7"/>
        <v>$E$27</v>
      </c>
      <c r="AQ27" s="389">
        <v>7</v>
      </c>
      <c r="AR27" s="390" t="str">
        <f t="shared" ca="1" si="8"/>
        <v>7. Ownership - Capital Costs</v>
      </c>
      <c r="AS27" s="389" t="s">
        <v>464</v>
      </c>
      <c r="AT27" s="390" t="s">
        <v>278</v>
      </c>
      <c r="AU27" s="390">
        <v>2020</v>
      </c>
      <c r="AV27" s="390" t="str">
        <f t="shared" ca="1" si="9"/>
        <v>7_$E$27_Remaining balance of plant construction_2020</v>
      </c>
      <c r="AW27" s="390" t="s">
        <v>407</v>
      </c>
      <c r="AX27" s="390"/>
      <c r="AY27" s="389" t="str">
        <f t="shared" si="10"/>
        <v>0.00</v>
      </c>
      <c r="AZ27" s="389" t="s">
        <v>86</v>
      </c>
      <c r="BA27" s="389" t="s">
        <v>86</v>
      </c>
      <c r="BC27" s="389" t="s">
        <v>468</v>
      </c>
    </row>
    <row r="28" spans="1:55" ht="13.5" thickBot="1">
      <c r="A28" s="239">
        <v>21</v>
      </c>
      <c r="B28" s="144"/>
      <c r="C28" s="314" t="s">
        <v>279</v>
      </c>
      <c r="D28" s="145" t="s">
        <v>65</v>
      </c>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5"/>
      <c r="AE28" s="915"/>
      <c r="AF28" s="915"/>
      <c r="AG28" s="915"/>
      <c r="AH28" s="915"/>
      <c r="AI28" s="915"/>
      <c r="AJ28" s="915"/>
      <c r="AK28" s="915"/>
      <c r="AL28" s="915"/>
      <c r="AM28" s="915"/>
      <c r="AN28" s="312"/>
      <c r="AP28" s="390" t="str">
        <f t="shared" ca="1" si="7"/>
        <v>$E$28</v>
      </c>
      <c r="AQ28" s="389">
        <v>7</v>
      </c>
      <c r="AR28" s="390" t="str">
        <f t="shared" ca="1" si="8"/>
        <v>7. Ownership - Capital Costs</v>
      </c>
      <c r="AS28" s="389" t="s">
        <v>464</v>
      </c>
      <c r="AT28" s="390" t="s">
        <v>279</v>
      </c>
      <c r="AU28" s="390">
        <v>2020</v>
      </c>
      <c r="AV28" s="390" t="str">
        <f t="shared" ca="1" si="9"/>
        <v>7_$E$28_Other (taxes, insurance, etc.)_2020</v>
      </c>
      <c r="AW28" s="390" t="s">
        <v>407</v>
      </c>
      <c r="AX28" s="390"/>
      <c r="AY28" s="389" t="str">
        <f t="shared" si="10"/>
        <v>0.00</v>
      </c>
      <c r="AZ28" s="389" t="s">
        <v>86</v>
      </c>
      <c r="BA28" s="389" t="s">
        <v>86</v>
      </c>
      <c r="BC28" s="389" t="s">
        <v>468</v>
      </c>
    </row>
    <row r="29" spans="1:55" ht="13.5" thickBot="1">
      <c r="A29" s="239">
        <f>+A28+1</f>
        <v>22</v>
      </c>
      <c r="B29" s="144"/>
      <c r="C29" s="315" t="s">
        <v>68</v>
      </c>
      <c r="D29" s="145" t="s">
        <v>65</v>
      </c>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5"/>
      <c r="AE29" s="915"/>
      <c r="AF29" s="915"/>
      <c r="AG29" s="915"/>
      <c r="AH29" s="915"/>
      <c r="AI29" s="915"/>
      <c r="AJ29" s="915"/>
      <c r="AK29" s="915"/>
      <c r="AL29" s="915"/>
      <c r="AM29" s="915"/>
      <c r="AN29" s="312"/>
      <c r="AP29" s="390" t="str">
        <f t="shared" ca="1" si="7"/>
        <v>$E$29</v>
      </c>
      <c r="AQ29" s="389">
        <v>7</v>
      </c>
      <c r="AR29" s="390" t="str">
        <f t="shared" ca="1" si="8"/>
        <v>7. Ownership - Capital Costs</v>
      </c>
      <c r="AS29" s="389" t="s">
        <v>464</v>
      </c>
      <c r="AT29" s="390" t="s">
        <v>68</v>
      </c>
      <c r="AU29" s="390">
        <v>2020</v>
      </c>
      <c r="AV29" s="390" t="str">
        <f t="shared" ca="1" si="9"/>
        <v>7_$E$29_Contingency_2020</v>
      </c>
      <c r="AW29" s="390" t="s">
        <v>407</v>
      </c>
      <c r="AX29" s="390"/>
      <c r="AY29" s="389" t="str">
        <f t="shared" si="10"/>
        <v>0.00</v>
      </c>
      <c r="AZ29" s="389" t="s">
        <v>86</v>
      </c>
      <c r="BA29" s="389" t="s">
        <v>86</v>
      </c>
      <c r="BC29" s="389" t="s">
        <v>468</v>
      </c>
    </row>
    <row r="30" spans="1:55" ht="13.5" thickBot="1">
      <c r="A30" s="239">
        <f>+A29+1</f>
        <v>23</v>
      </c>
      <c r="B30" s="144"/>
      <c r="C30" s="314" t="s">
        <v>280</v>
      </c>
      <c r="D30" s="145" t="s">
        <v>65</v>
      </c>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5"/>
      <c r="AE30" s="915"/>
      <c r="AF30" s="915"/>
      <c r="AG30" s="915"/>
      <c r="AH30" s="915"/>
      <c r="AI30" s="915"/>
      <c r="AJ30" s="915"/>
      <c r="AK30" s="915"/>
      <c r="AL30" s="915"/>
      <c r="AM30" s="915"/>
      <c r="AN30" s="312"/>
      <c r="AP30" s="390" t="str">
        <f t="shared" ca="1" si="7"/>
        <v>$E$30</v>
      </c>
      <c r="AQ30" s="389">
        <v>7</v>
      </c>
      <c r="AR30" s="390" t="str">
        <f t="shared" ca="1" si="8"/>
        <v>7. Ownership - Capital Costs</v>
      </c>
      <c r="AS30" s="389" t="s">
        <v>464</v>
      </c>
      <c r="AT30" s="390" t="s">
        <v>280</v>
      </c>
      <c r="AU30" s="390">
        <v>2020</v>
      </c>
      <c r="AV30" s="390" t="str">
        <f t="shared" ca="1" si="9"/>
        <v>7_$E$30_Initial working capital_2020</v>
      </c>
      <c r="AW30" s="390" t="s">
        <v>407</v>
      </c>
      <c r="AX30" s="390"/>
      <c r="AY30" s="389" t="str">
        <f t="shared" si="10"/>
        <v>0.00</v>
      </c>
      <c r="AZ30" s="389" t="s">
        <v>86</v>
      </c>
      <c r="BA30" s="389" t="s">
        <v>86</v>
      </c>
      <c r="BC30" s="389" t="s">
        <v>468</v>
      </c>
    </row>
    <row r="31" spans="1:55" ht="13.5" thickBot="1">
      <c r="A31" s="239">
        <f t="shared" si="6"/>
        <v>24</v>
      </c>
      <c r="B31" s="144"/>
      <c r="C31" s="314" t="s">
        <v>281</v>
      </c>
      <c r="D31" s="145" t="s">
        <v>65</v>
      </c>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5"/>
      <c r="AE31" s="915"/>
      <c r="AF31" s="915"/>
      <c r="AG31" s="915"/>
      <c r="AH31" s="915"/>
      <c r="AI31" s="915"/>
      <c r="AJ31" s="915"/>
      <c r="AK31" s="915"/>
      <c r="AL31" s="915"/>
      <c r="AM31" s="915"/>
      <c r="AN31" s="312"/>
      <c r="AP31" s="390" t="str">
        <f t="shared" ca="1" si="7"/>
        <v>$E$31</v>
      </c>
      <c r="AQ31" s="389">
        <v>7</v>
      </c>
      <c r="AR31" s="390" t="str">
        <f t="shared" ca="1" si="8"/>
        <v>7. Ownership - Capital Costs</v>
      </c>
      <c r="AS31" s="389" t="s">
        <v>464</v>
      </c>
      <c r="AT31" s="390" t="s">
        <v>281</v>
      </c>
      <c r="AU31" s="390">
        <v>2020</v>
      </c>
      <c r="AV31" s="390" t="str">
        <f t="shared" ca="1" si="9"/>
        <v>7_$E$31_Start up power credit: sales of test power_2020</v>
      </c>
      <c r="AW31" s="390" t="s">
        <v>407</v>
      </c>
      <c r="AX31" s="390"/>
      <c r="AY31" s="389" t="str">
        <f t="shared" si="10"/>
        <v>0.00</v>
      </c>
      <c r="AZ31" s="389" t="s">
        <v>86</v>
      </c>
      <c r="BA31" s="389" t="s">
        <v>86</v>
      </c>
      <c r="BC31" s="389" t="s">
        <v>468</v>
      </c>
    </row>
    <row r="32" spans="1:55">
      <c r="A32" s="239">
        <f t="shared" si="6"/>
        <v>25</v>
      </c>
      <c r="B32" s="105"/>
      <c r="C32" s="105"/>
      <c r="D32" s="105"/>
      <c r="E32" s="149"/>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249"/>
    </row>
    <row r="33" spans="1:62" ht="15.75" thickBot="1">
      <c r="A33" s="239">
        <f t="shared" si="6"/>
        <v>26</v>
      </c>
      <c r="B33" s="318" t="s">
        <v>282</v>
      </c>
      <c r="C33" s="146"/>
      <c r="D33" s="146"/>
      <c r="E33" s="248">
        <v>2020</v>
      </c>
      <c r="F33" s="248">
        <f>+E33+1</f>
        <v>2021</v>
      </c>
      <c r="G33" s="248">
        <f t="shared" ref="G33:AC33" si="11">+F33+1</f>
        <v>2022</v>
      </c>
      <c r="H33" s="248">
        <f t="shared" si="11"/>
        <v>2023</v>
      </c>
      <c r="I33" s="248">
        <f t="shared" si="11"/>
        <v>2024</v>
      </c>
      <c r="J33" s="248">
        <f t="shared" si="11"/>
        <v>2025</v>
      </c>
      <c r="K33" s="248">
        <f t="shared" si="11"/>
        <v>2026</v>
      </c>
      <c r="L33" s="248">
        <f t="shared" si="11"/>
        <v>2027</v>
      </c>
      <c r="M33" s="248">
        <f t="shared" si="11"/>
        <v>2028</v>
      </c>
      <c r="N33" s="248">
        <f t="shared" si="11"/>
        <v>2029</v>
      </c>
      <c r="O33" s="248">
        <f t="shared" si="11"/>
        <v>2030</v>
      </c>
      <c r="P33" s="248">
        <f t="shared" si="11"/>
        <v>2031</v>
      </c>
      <c r="Q33" s="248">
        <f t="shared" si="11"/>
        <v>2032</v>
      </c>
      <c r="R33" s="248">
        <f t="shared" si="11"/>
        <v>2033</v>
      </c>
      <c r="S33" s="248">
        <f t="shared" si="11"/>
        <v>2034</v>
      </c>
      <c r="T33" s="248">
        <f t="shared" si="11"/>
        <v>2035</v>
      </c>
      <c r="U33" s="248">
        <f t="shared" si="11"/>
        <v>2036</v>
      </c>
      <c r="V33" s="248">
        <f t="shared" si="11"/>
        <v>2037</v>
      </c>
      <c r="W33" s="248">
        <f t="shared" si="11"/>
        <v>2038</v>
      </c>
      <c r="X33" s="248">
        <f t="shared" si="11"/>
        <v>2039</v>
      </c>
      <c r="Y33" s="248">
        <f t="shared" si="11"/>
        <v>2040</v>
      </c>
      <c r="Z33" s="248">
        <f t="shared" si="11"/>
        <v>2041</v>
      </c>
      <c r="AA33" s="248">
        <f t="shared" si="11"/>
        <v>2042</v>
      </c>
      <c r="AB33" s="248">
        <f t="shared" si="11"/>
        <v>2043</v>
      </c>
      <c r="AC33" s="248">
        <f t="shared" si="11"/>
        <v>2044</v>
      </c>
      <c r="AD33" s="248">
        <f t="shared" ref="AD33" si="12">+AC33+1</f>
        <v>2045</v>
      </c>
      <c r="AE33" s="248">
        <f t="shared" ref="AE33" si="13">+AD33+1</f>
        <v>2046</v>
      </c>
      <c r="AF33" s="248">
        <f t="shared" ref="AF33" si="14">+AE33+1</f>
        <v>2047</v>
      </c>
      <c r="AG33" s="248">
        <f t="shared" ref="AG33" si="15">+AF33+1</f>
        <v>2048</v>
      </c>
      <c r="AH33" s="248">
        <f t="shared" ref="AH33" si="16">+AG33+1</f>
        <v>2049</v>
      </c>
      <c r="AI33" s="248">
        <f t="shared" ref="AI33" si="17">+AH33+1</f>
        <v>2050</v>
      </c>
      <c r="AJ33" s="248">
        <f t="shared" ref="AJ33" si="18">+AI33+1</f>
        <v>2051</v>
      </c>
      <c r="AK33" s="248">
        <f t="shared" ref="AK33" si="19">+AJ33+1</f>
        <v>2052</v>
      </c>
      <c r="AL33" s="248">
        <f t="shared" ref="AL33" si="20">+AK33+1</f>
        <v>2053</v>
      </c>
      <c r="AM33" s="248">
        <f t="shared" ref="AM33" si="21">+AL33+1</f>
        <v>2054</v>
      </c>
      <c r="AN33" s="250" t="s">
        <v>133</v>
      </c>
      <c r="AP33" s="394"/>
    </row>
    <row r="34" spans="1:62" ht="13.5" customHeight="1" thickBot="1">
      <c r="A34" s="239">
        <f t="shared" si="6"/>
        <v>27</v>
      </c>
      <c r="B34" s="147"/>
      <c r="C34" s="303" t="s">
        <v>283</v>
      </c>
      <c r="D34" s="148" t="s">
        <v>65</v>
      </c>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7"/>
      <c r="AE34" s="917"/>
      <c r="AF34" s="917"/>
      <c r="AG34" s="917"/>
      <c r="AH34" s="917"/>
      <c r="AI34" s="917"/>
      <c r="AJ34" s="917"/>
      <c r="AK34" s="917"/>
      <c r="AL34" s="917"/>
      <c r="AM34" s="917"/>
      <c r="AN34" s="312"/>
      <c r="AP34" s="390" t="str">
        <f t="shared" ref="AP34:AP39" ca="1" si="22">CELL("address",E34)</f>
        <v>$E$34</v>
      </c>
      <c r="AQ34" s="389">
        <v>7</v>
      </c>
      <c r="AR34" s="390" t="str">
        <f t="shared" ref="AR34:AR39" ca="1" si="23">MID(CELL("filename",AQ34),FIND("]",CELL("filename",AQ34))+1,256)</f>
        <v>7. Ownership - Capital Costs</v>
      </c>
      <c r="AS34" s="389" t="s">
        <v>466</v>
      </c>
      <c r="AT34" s="390" t="s">
        <v>283</v>
      </c>
      <c r="AU34" s="390">
        <v>2020</v>
      </c>
      <c r="AV34" s="390" t="str">
        <f t="shared" ref="AV34:AV39" ca="1" si="24">AQ34&amp;"_"&amp;AP34&amp;"_"&amp;AT34&amp;"_"&amp;AU34</f>
        <v>7_$E$34_Incremental capital needs (please list)_2020</v>
      </c>
      <c r="AW34" s="390" t="s">
        <v>407</v>
      </c>
      <c r="AX34" s="390"/>
      <c r="AY34" s="389" t="str">
        <f t="shared" ref="AY34:AY39" si="25">"0.00"</f>
        <v>0.00</v>
      </c>
      <c r="AZ34" s="389" t="s">
        <v>86</v>
      </c>
      <c r="BA34" s="389" t="s">
        <v>86</v>
      </c>
      <c r="BC34" s="389" t="s">
        <v>468</v>
      </c>
    </row>
    <row r="35" spans="1:62" ht="13.5" thickBot="1">
      <c r="A35" s="239">
        <f t="shared" si="6"/>
        <v>28</v>
      </c>
      <c r="B35" s="144"/>
      <c r="C35" s="304" t="s">
        <v>284</v>
      </c>
      <c r="D35" s="148" t="s">
        <v>65</v>
      </c>
      <c r="E35" s="914"/>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5"/>
      <c r="AE35" s="915"/>
      <c r="AF35" s="915"/>
      <c r="AG35" s="915"/>
      <c r="AH35" s="915"/>
      <c r="AI35" s="915"/>
      <c r="AJ35" s="915"/>
      <c r="AK35" s="915"/>
      <c r="AL35" s="915"/>
      <c r="AM35" s="915"/>
      <c r="AN35" s="312"/>
      <c r="AP35" s="390" t="str">
        <f t="shared" ca="1" si="22"/>
        <v>$E$35</v>
      </c>
      <c r="AQ35" s="389">
        <v>7</v>
      </c>
      <c r="AR35" s="390" t="str">
        <f t="shared" ca="1" si="23"/>
        <v>7. Ownership - Capital Costs</v>
      </c>
      <c r="AS35" s="389" t="s">
        <v>466</v>
      </c>
      <c r="AT35" s="389" t="s">
        <v>284</v>
      </c>
      <c r="AU35" s="390">
        <v>2020</v>
      </c>
      <c r="AV35" s="390" t="str">
        <f t="shared" ca="1" si="24"/>
        <v>7_$E$35_Major maintenance_2020</v>
      </c>
      <c r="AW35" s="390" t="s">
        <v>407</v>
      </c>
      <c r="AX35" s="390"/>
      <c r="AY35" s="389" t="str">
        <f t="shared" si="25"/>
        <v>0.00</v>
      </c>
      <c r="AZ35" s="389" t="s">
        <v>86</v>
      </c>
      <c r="BA35" s="389" t="s">
        <v>86</v>
      </c>
      <c r="BC35" s="389" t="s">
        <v>468</v>
      </c>
    </row>
    <row r="36" spans="1:62" ht="13.5" thickBot="1">
      <c r="A36" s="239">
        <f t="shared" si="6"/>
        <v>29</v>
      </c>
      <c r="B36" s="144"/>
      <c r="C36" s="304" t="s">
        <v>285</v>
      </c>
      <c r="D36" s="148" t="s">
        <v>65</v>
      </c>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5"/>
      <c r="AE36" s="915"/>
      <c r="AF36" s="915"/>
      <c r="AG36" s="915"/>
      <c r="AH36" s="915"/>
      <c r="AI36" s="915"/>
      <c r="AJ36" s="915"/>
      <c r="AK36" s="915"/>
      <c r="AL36" s="915"/>
      <c r="AM36" s="915"/>
      <c r="AN36" s="312"/>
      <c r="AP36" s="390" t="str">
        <f t="shared" ca="1" si="22"/>
        <v>$E$36</v>
      </c>
      <c r="AQ36" s="389">
        <v>7</v>
      </c>
      <c r="AR36" s="390" t="str">
        <f t="shared" ca="1" si="23"/>
        <v>7. Ownership - Capital Costs</v>
      </c>
      <c r="AS36" s="389" t="s">
        <v>466</v>
      </c>
      <c r="AT36" s="389" t="s">
        <v>285</v>
      </c>
      <c r="AU36" s="390">
        <v>2020</v>
      </c>
      <c r="AV36" s="390" t="str">
        <f t="shared" ca="1" si="24"/>
        <v>7_$E$36_Combustion inspection_2020</v>
      </c>
      <c r="AW36" s="390" t="s">
        <v>407</v>
      </c>
      <c r="AX36" s="390"/>
      <c r="AY36" s="389" t="str">
        <f t="shared" si="25"/>
        <v>0.00</v>
      </c>
      <c r="AZ36" s="389" t="s">
        <v>86</v>
      </c>
      <c r="BA36" s="389" t="s">
        <v>86</v>
      </c>
      <c r="BC36" s="389" t="s">
        <v>468</v>
      </c>
    </row>
    <row r="37" spans="1:62" ht="13.5" thickBot="1">
      <c r="A37" s="239">
        <f t="shared" si="6"/>
        <v>30</v>
      </c>
      <c r="B37" s="144"/>
      <c r="C37" s="304" t="s">
        <v>286</v>
      </c>
      <c r="D37" s="148" t="s">
        <v>65</v>
      </c>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5"/>
      <c r="AE37" s="915"/>
      <c r="AF37" s="915"/>
      <c r="AG37" s="915"/>
      <c r="AH37" s="915"/>
      <c r="AI37" s="915"/>
      <c r="AJ37" s="915"/>
      <c r="AK37" s="915"/>
      <c r="AL37" s="915"/>
      <c r="AM37" s="915"/>
      <c r="AN37" s="312"/>
      <c r="AP37" s="390" t="str">
        <f t="shared" ca="1" si="22"/>
        <v>$E$37</v>
      </c>
      <c r="AQ37" s="389">
        <v>7</v>
      </c>
      <c r="AR37" s="390" t="str">
        <f t="shared" ca="1" si="23"/>
        <v>7. Ownership - Capital Costs</v>
      </c>
      <c r="AS37" s="389" t="s">
        <v>466</v>
      </c>
      <c r="AT37" s="389" t="s">
        <v>286</v>
      </c>
      <c r="AU37" s="390">
        <v>2020</v>
      </c>
      <c r="AV37" s="390" t="str">
        <f t="shared" ca="1" si="24"/>
        <v>7_$E$37_Hot gas path_2020</v>
      </c>
      <c r="AW37" s="390" t="s">
        <v>407</v>
      </c>
      <c r="AX37" s="390"/>
      <c r="AY37" s="389" t="str">
        <f t="shared" si="25"/>
        <v>0.00</v>
      </c>
      <c r="AZ37" s="389" t="s">
        <v>86</v>
      </c>
      <c r="BA37" s="389" t="s">
        <v>86</v>
      </c>
      <c r="BC37" s="389" t="s">
        <v>468</v>
      </c>
    </row>
    <row r="38" spans="1:62" ht="13.5" thickBot="1">
      <c r="A38" s="239">
        <v>31</v>
      </c>
      <c r="B38" s="144"/>
      <c r="C38" s="304" t="s">
        <v>287</v>
      </c>
      <c r="D38" s="148" t="s">
        <v>65</v>
      </c>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5"/>
      <c r="AE38" s="915"/>
      <c r="AF38" s="915"/>
      <c r="AG38" s="915"/>
      <c r="AH38" s="915"/>
      <c r="AI38" s="915"/>
      <c r="AJ38" s="915"/>
      <c r="AK38" s="915"/>
      <c r="AL38" s="915"/>
      <c r="AM38" s="915"/>
      <c r="AN38" s="312"/>
      <c r="AP38" s="390" t="str">
        <f t="shared" ca="1" si="22"/>
        <v>$E$38</v>
      </c>
      <c r="AQ38" s="389">
        <v>7</v>
      </c>
      <c r="AR38" s="390" t="str">
        <f t="shared" ca="1" si="23"/>
        <v>7. Ownership - Capital Costs</v>
      </c>
      <c r="AS38" s="389" t="s">
        <v>466</v>
      </c>
      <c r="AT38" s="389" t="s">
        <v>287</v>
      </c>
      <c r="AU38" s="390">
        <v>2020</v>
      </c>
      <c r="AV38" s="390" t="str">
        <f t="shared" ca="1" si="24"/>
        <v>7_$E$38_Turbine refurbishments_2020</v>
      </c>
      <c r="AW38" s="390" t="s">
        <v>407</v>
      </c>
      <c r="AX38" s="390"/>
      <c r="AY38" s="389" t="str">
        <f t="shared" si="25"/>
        <v>0.00</v>
      </c>
      <c r="AZ38" s="389" t="s">
        <v>86</v>
      </c>
      <c r="BA38" s="389" t="s">
        <v>86</v>
      </c>
      <c r="BC38" s="389" t="s">
        <v>468</v>
      </c>
    </row>
    <row r="39" spans="1:62" ht="13.5" thickBot="1">
      <c r="A39" s="239">
        <f>+A38+1</f>
        <v>32</v>
      </c>
      <c r="B39" s="144"/>
      <c r="C39" s="304" t="s">
        <v>288</v>
      </c>
      <c r="D39" s="148" t="s">
        <v>65</v>
      </c>
      <c r="E39" s="914"/>
      <c r="F39" s="914"/>
      <c r="G39" s="914"/>
      <c r="H39" s="914"/>
      <c r="I39" s="914"/>
      <c r="J39" s="914"/>
      <c r="K39" s="914"/>
      <c r="L39" s="914"/>
      <c r="M39" s="914"/>
      <c r="N39" s="914"/>
      <c r="O39" s="914"/>
      <c r="P39" s="914"/>
      <c r="Q39" s="914"/>
      <c r="R39" s="914"/>
      <c r="S39" s="914"/>
      <c r="T39" s="914"/>
      <c r="U39" s="914"/>
      <c r="V39" s="914"/>
      <c r="W39" s="914"/>
      <c r="X39" s="914"/>
      <c r="Y39" s="914"/>
      <c r="Z39" s="914"/>
      <c r="AA39" s="914"/>
      <c r="AB39" s="914"/>
      <c r="AC39" s="914"/>
      <c r="AD39" s="915"/>
      <c r="AE39" s="915"/>
      <c r="AF39" s="915"/>
      <c r="AG39" s="915"/>
      <c r="AH39" s="915"/>
      <c r="AI39" s="915"/>
      <c r="AJ39" s="915"/>
      <c r="AK39" s="915"/>
      <c r="AL39" s="915"/>
      <c r="AM39" s="915"/>
      <c r="AN39" s="312"/>
      <c r="AP39" s="390" t="str">
        <f t="shared" ca="1" si="22"/>
        <v>$E$39</v>
      </c>
      <c r="AQ39" s="389">
        <v>7</v>
      </c>
      <c r="AR39" s="390" t="str">
        <f t="shared" ca="1" si="23"/>
        <v>7. Ownership - Capital Costs</v>
      </c>
      <c r="AS39" s="389" t="s">
        <v>466</v>
      </c>
      <c r="AT39" s="389" t="s">
        <v>288</v>
      </c>
      <c r="AU39" s="390">
        <v>2020</v>
      </c>
      <c r="AV39" s="390" t="str">
        <f t="shared" ca="1" si="24"/>
        <v>7_$E$39_Plant upgrades_2020</v>
      </c>
      <c r="AW39" s="390" t="s">
        <v>407</v>
      </c>
      <c r="AX39" s="390"/>
      <c r="AY39" s="389" t="str">
        <f t="shared" si="25"/>
        <v>0.00</v>
      </c>
      <c r="AZ39" s="389" t="s">
        <v>86</v>
      </c>
      <c r="BA39" s="389" t="s">
        <v>86</v>
      </c>
      <c r="BC39" s="389" t="s">
        <v>468</v>
      </c>
    </row>
    <row r="40" spans="1:62">
      <c r="A40" s="239">
        <f>+A39+1</f>
        <v>33</v>
      </c>
      <c r="B40" s="105"/>
      <c r="C40" s="105"/>
      <c r="D40" s="105"/>
      <c r="E40" s="251"/>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222"/>
    </row>
    <row r="41" spans="1:62">
      <c r="A41" s="239">
        <f t="shared" si="6"/>
        <v>34</v>
      </c>
      <c r="B41" s="105"/>
      <c r="C41" s="105"/>
      <c r="D41" s="105"/>
      <c r="E41" s="251"/>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222"/>
    </row>
    <row r="42" spans="1:62">
      <c r="A42" s="239">
        <f t="shared" si="6"/>
        <v>35</v>
      </c>
      <c r="B42" s="105"/>
      <c r="C42" s="197"/>
      <c r="D42" s="197"/>
      <c r="E42" s="251"/>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222"/>
    </row>
    <row r="43" spans="1:62">
      <c r="A43" s="239">
        <f t="shared" si="6"/>
        <v>36</v>
      </c>
      <c r="B43" s="105"/>
      <c r="C43" s="320" t="s">
        <v>69</v>
      </c>
      <c r="D43" s="197"/>
      <c r="E43" s="313"/>
      <c r="F43" s="252"/>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222"/>
      <c r="AP43" s="390" t="str">
        <f ca="1">CELL("address",E43)</f>
        <v>$E$43</v>
      </c>
      <c r="AQ43" s="389">
        <v>7</v>
      </c>
      <c r="AR43" s="390" t="str">
        <f ca="1">MID(CELL("filename",AQ43),FIND("]",CELL("filename",AQ43))+1,256)</f>
        <v>7. Ownership - Capital Costs</v>
      </c>
      <c r="AT43" s="389" t="s">
        <v>467</v>
      </c>
      <c r="AV43" s="389" t="str">
        <f ca="1">AQ43&amp;"_"&amp;AP43&amp;"_"&amp;AT43</f>
        <v>7_$E$43_Sales Tax Included in Line Items</v>
      </c>
      <c r="AW43" s="389" t="s">
        <v>401</v>
      </c>
      <c r="AY43" s="381" t="str">
        <f>CONCATENATE(BI43,",",BJ43)</f>
        <v>Yes,No</v>
      </c>
      <c r="AZ43" s="389" t="s">
        <v>86</v>
      </c>
      <c r="BA43" s="389" t="s">
        <v>86</v>
      </c>
      <c r="BI43" s="305" t="s">
        <v>82</v>
      </c>
      <c r="BJ43" s="305" t="s">
        <v>86</v>
      </c>
    </row>
    <row r="44" spans="1:62" ht="13.5" thickBot="1">
      <c r="A44" s="253"/>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2"/>
    </row>
    <row r="45" spans="1:62">
      <c r="AP45" s="398"/>
      <c r="AQ45" s="398"/>
      <c r="AR45" s="398"/>
    </row>
    <row r="46" spans="1:62">
      <c r="AP46" s="398"/>
      <c r="AQ46" s="398"/>
      <c r="AR46" s="398"/>
    </row>
    <row r="47" spans="1:62">
      <c r="AP47" s="390" t="str">
        <f ca="1">CELL("address",AN9)</f>
        <v>$AN$9</v>
      </c>
      <c r="AQ47" s="389">
        <v>7</v>
      </c>
      <c r="AR47" s="390" t="str">
        <f t="shared" ref="AR47:AR54" ca="1" si="26">MID(CELL("filename",AQ47),FIND("]",CELL("filename",AQ47))+1,256)</f>
        <v>7. Ownership - Capital Costs</v>
      </c>
      <c r="AS47" s="389" t="s">
        <v>464</v>
      </c>
      <c r="AT47" s="390" t="s">
        <v>264</v>
      </c>
      <c r="AU47" s="390" t="s">
        <v>133</v>
      </c>
      <c r="AV47" s="390" t="str">
        <f t="shared" ref="AV47:AV54" ca="1" si="27">AQ47&amp;"_"&amp;AP47&amp;"_"&amp;AT47&amp;"_"&amp;AU47</f>
        <v>7_$AN$9_Land acquisition_Additional Info</v>
      </c>
      <c r="AW47" s="389" t="s">
        <v>392</v>
      </c>
      <c r="AX47" s="389">
        <v>100</v>
      </c>
      <c r="AZ47" s="389" t="s">
        <v>86</v>
      </c>
      <c r="BA47" s="389" t="s">
        <v>86</v>
      </c>
    </row>
    <row r="48" spans="1:62">
      <c r="AP48" s="390" t="str">
        <f t="shared" ref="AP48:AP54" ca="1" si="28">CELL("address",AN10)</f>
        <v>$AN$10</v>
      </c>
      <c r="AQ48" s="389">
        <v>7</v>
      </c>
      <c r="AR48" s="390" t="str">
        <f t="shared" ca="1" si="26"/>
        <v>7. Ownership - Capital Costs</v>
      </c>
      <c r="AS48" s="389" t="s">
        <v>464</v>
      </c>
      <c r="AT48" s="390" t="s">
        <v>66</v>
      </c>
      <c r="AU48" s="390" t="s">
        <v>133</v>
      </c>
      <c r="AV48" s="390" t="str">
        <f t="shared" ca="1" si="27"/>
        <v>7_$AN$10_Engineering_Additional Info</v>
      </c>
      <c r="AW48" s="389" t="s">
        <v>392</v>
      </c>
      <c r="AX48" s="389">
        <v>100</v>
      </c>
      <c r="AZ48" s="389" t="s">
        <v>86</v>
      </c>
      <c r="BA48" s="389" t="s">
        <v>86</v>
      </c>
    </row>
    <row r="49" spans="42:53">
      <c r="AP49" s="390" t="str">
        <f t="shared" ca="1" si="28"/>
        <v>$AN$11</v>
      </c>
      <c r="AQ49" s="389">
        <v>7</v>
      </c>
      <c r="AR49" s="390" t="str">
        <f t="shared" ca="1" si="26"/>
        <v>7. Ownership - Capital Costs</v>
      </c>
      <c r="AS49" s="389" t="s">
        <v>464</v>
      </c>
      <c r="AT49" s="390" t="s">
        <v>67</v>
      </c>
      <c r="AU49" s="390" t="s">
        <v>133</v>
      </c>
      <c r="AV49" s="390" t="str">
        <f t="shared" ca="1" si="27"/>
        <v>7_$AN$11_Permitting_Additional Info</v>
      </c>
      <c r="AW49" s="389" t="s">
        <v>392</v>
      </c>
      <c r="AX49" s="389">
        <v>100</v>
      </c>
      <c r="AZ49" s="389" t="s">
        <v>86</v>
      </c>
      <c r="BA49" s="389" t="s">
        <v>86</v>
      </c>
    </row>
    <row r="50" spans="42:53">
      <c r="AP50" s="390" t="str">
        <f t="shared" ca="1" si="28"/>
        <v>$AN$12</v>
      </c>
      <c r="AQ50" s="389">
        <v>7</v>
      </c>
      <c r="AR50" s="390" t="str">
        <f t="shared" ca="1" si="26"/>
        <v>7. Ownership - Capital Costs</v>
      </c>
      <c r="AS50" s="389" t="s">
        <v>464</v>
      </c>
      <c r="AT50" s="390" t="s">
        <v>265</v>
      </c>
      <c r="AU50" s="390" t="s">
        <v>133</v>
      </c>
      <c r="AV50" s="390" t="str">
        <f t="shared" ca="1" si="27"/>
        <v>7_$AN$12_Development fees_Additional Info</v>
      </c>
      <c r="AW50" s="389" t="s">
        <v>392</v>
      </c>
      <c r="AX50" s="389">
        <v>100</v>
      </c>
      <c r="AZ50" s="389" t="s">
        <v>86</v>
      </c>
      <c r="BA50" s="389" t="s">
        <v>86</v>
      </c>
    </row>
    <row r="51" spans="42:53">
      <c r="AP51" s="390" t="str">
        <f t="shared" ca="1" si="28"/>
        <v>$AN$13</v>
      </c>
      <c r="AQ51" s="389">
        <v>7</v>
      </c>
      <c r="AR51" s="390" t="str">
        <f t="shared" ca="1" si="26"/>
        <v>7. Ownership - Capital Costs</v>
      </c>
      <c r="AS51" s="389" t="s">
        <v>464</v>
      </c>
      <c r="AT51" s="390" t="s">
        <v>266</v>
      </c>
      <c r="AU51" s="390" t="s">
        <v>133</v>
      </c>
      <c r="AV51" s="390" t="str">
        <f t="shared" ca="1" si="27"/>
        <v>7_$AN$13_Other development costs_Additional Info</v>
      </c>
      <c r="AW51" s="389" t="s">
        <v>392</v>
      </c>
      <c r="AX51" s="389">
        <v>100</v>
      </c>
      <c r="AZ51" s="389" t="s">
        <v>86</v>
      </c>
      <c r="BA51" s="389" t="s">
        <v>86</v>
      </c>
    </row>
    <row r="52" spans="42:53">
      <c r="AP52" s="390" t="str">
        <f t="shared" ca="1" si="28"/>
        <v>$AN$14</v>
      </c>
      <c r="AQ52" s="389">
        <v>7</v>
      </c>
      <c r="AR52" s="390" t="str">
        <f t="shared" ca="1" si="26"/>
        <v>7. Ownership - Capital Costs</v>
      </c>
      <c r="AS52" s="389" t="s">
        <v>464</v>
      </c>
      <c r="AT52" s="390" t="s">
        <v>267</v>
      </c>
      <c r="AU52" s="390" t="s">
        <v>133</v>
      </c>
      <c r="AV52" s="390" t="str">
        <f t="shared" ca="1" si="27"/>
        <v>7_$AN$14_Generation facility_Additional Info</v>
      </c>
      <c r="AW52" s="389" t="s">
        <v>392</v>
      </c>
      <c r="AX52" s="389">
        <v>100</v>
      </c>
      <c r="AZ52" s="389" t="s">
        <v>86</v>
      </c>
      <c r="BA52" s="389" t="s">
        <v>86</v>
      </c>
    </row>
    <row r="53" spans="42:53">
      <c r="AP53" s="390" t="str">
        <f t="shared" ca="1" si="28"/>
        <v>$AN$15</v>
      </c>
      <c r="AQ53" s="389">
        <v>7</v>
      </c>
      <c r="AR53" s="390" t="str">
        <f t="shared" ca="1" si="26"/>
        <v>7. Ownership - Capital Costs</v>
      </c>
      <c r="AS53" s="389" t="s">
        <v>464</v>
      </c>
      <c r="AT53" s="390" t="s">
        <v>268</v>
      </c>
      <c r="AU53" s="390" t="s">
        <v>133</v>
      </c>
      <c r="AV53" s="390" t="str">
        <f t="shared" ca="1" si="27"/>
        <v>7_$AN$15_O&amp;M building _Additional Info</v>
      </c>
      <c r="AW53" s="389" t="s">
        <v>392</v>
      </c>
      <c r="AX53" s="389">
        <v>100</v>
      </c>
      <c r="AZ53" s="389" t="s">
        <v>86</v>
      </c>
      <c r="BA53" s="389" t="s">
        <v>86</v>
      </c>
    </row>
    <row r="54" spans="42:53">
      <c r="AP54" s="390" t="str">
        <f t="shared" ca="1" si="28"/>
        <v>$AN$16</v>
      </c>
      <c r="AQ54" s="389">
        <v>7</v>
      </c>
      <c r="AR54" s="390" t="str">
        <f t="shared" ca="1" si="26"/>
        <v>7. Ownership - Capital Costs</v>
      </c>
      <c r="AS54" s="389" t="s">
        <v>464</v>
      </c>
      <c r="AT54" s="390" t="s">
        <v>269</v>
      </c>
      <c r="AU54" s="390" t="s">
        <v>133</v>
      </c>
      <c r="AV54" s="390" t="str">
        <f t="shared" ca="1" si="27"/>
        <v>7_$AN$16_Project substation _Additional Info</v>
      </c>
      <c r="AW54" s="389" t="s">
        <v>392</v>
      </c>
      <c r="AX54" s="389">
        <v>100</v>
      </c>
      <c r="AZ54" s="389" t="s">
        <v>86</v>
      </c>
      <c r="BA54" s="389" t="s">
        <v>86</v>
      </c>
    </row>
    <row r="55" spans="42:53">
      <c r="AT55" s="390"/>
    </row>
    <row r="56" spans="42:53">
      <c r="AP56" s="390" t="str">
        <f ca="1">CELL("address",AN18)</f>
        <v>$AN$18</v>
      </c>
      <c r="AQ56" s="389">
        <v>7</v>
      </c>
      <c r="AR56" s="390" t="str">
        <f t="shared" ref="AR56:AR69" ca="1" si="29">MID(CELL("filename",AQ56),FIND("]",CELL("filename",AQ56))+1,256)</f>
        <v>7. Ownership - Capital Costs</v>
      </c>
      <c r="AS56" s="389" t="s">
        <v>465</v>
      </c>
      <c r="AT56" s="390" t="s">
        <v>271</v>
      </c>
      <c r="AU56" s="390" t="s">
        <v>133</v>
      </c>
      <c r="AV56" s="390" t="str">
        <f t="shared" ref="AV56:AV69" ca="1" si="30">AQ56&amp;"_"&amp;AP56&amp;"_"&amp;AT56&amp;"_"&amp;AU56</f>
        <v>7_$AN$18_Wind turbines_Additional Info</v>
      </c>
      <c r="AW56" s="389" t="s">
        <v>392</v>
      </c>
      <c r="AX56" s="389">
        <v>100</v>
      </c>
      <c r="AZ56" s="389" t="s">
        <v>86</v>
      </c>
      <c r="BA56" s="389" t="s">
        <v>86</v>
      </c>
    </row>
    <row r="57" spans="42:53">
      <c r="AP57" s="390" t="str">
        <f t="shared" ref="AP57:AP69" ca="1" si="31">CELL("address",AN19)</f>
        <v>$AN$19</v>
      </c>
      <c r="AQ57" s="389">
        <v>7</v>
      </c>
      <c r="AR57" s="390" t="str">
        <f t="shared" ca="1" si="29"/>
        <v>7. Ownership - Capital Costs</v>
      </c>
      <c r="AS57" s="389" t="s">
        <v>465</v>
      </c>
      <c r="AT57" s="390" t="s">
        <v>272</v>
      </c>
      <c r="AU57" s="390" t="s">
        <v>133</v>
      </c>
      <c r="AV57" s="390" t="str">
        <f t="shared" ca="1" si="30"/>
        <v>7_$AN$19_Solar array(s)_Additional Info</v>
      </c>
      <c r="AW57" s="389" t="s">
        <v>392</v>
      </c>
      <c r="AX57" s="389">
        <v>100</v>
      </c>
      <c r="AZ57" s="389" t="s">
        <v>86</v>
      </c>
      <c r="BA57" s="389" t="s">
        <v>86</v>
      </c>
    </row>
    <row r="58" spans="42:53">
      <c r="AP58" s="390" t="str">
        <f t="shared" ca="1" si="31"/>
        <v>$AN$20</v>
      </c>
      <c r="AQ58" s="389">
        <v>7</v>
      </c>
      <c r="AR58" s="390" t="str">
        <f t="shared" ca="1" si="29"/>
        <v>7. Ownership - Capital Costs</v>
      </c>
      <c r="AS58" s="389" t="s">
        <v>465</v>
      </c>
      <c r="AT58" s="390" t="s">
        <v>273</v>
      </c>
      <c r="AU58" s="390" t="s">
        <v>133</v>
      </c>
      <c r="AV58" s="390" t="str">
        <f t="shared" ca="1" si="30"/>
        <v>7_$AN$20_Combustion turbine / generator_Additional Info</v>
      </c>
      <c r="AW58" s="389" t="s">
        <v>392</v>
      </c>
      <c r="AX58" s="389">
        <v>100</v>
      </c>
      <c r="AZ58" s="389" t="s">
        <v>86</v>
      </c>
      <c r="BA58" s="389" t="s">
        <v>86</v>
      </c>
    </row>
    <row r="59" spans="42:53">
      <c r="AP59" s="390" t="str">
        <f t="shared" ca="1" si="31"/>
        <v>$AN$21</v>
      </c>
      <c r="AQ59" s="389">
        <v>7</v>
      </c>
      <c r="AR59" s="390" t="str">
        <f t="shared" ca="1" si="29"/>
        <v>7. Ownership - Capital Costs</v>
      </c>
      <c r="AS59" s="389" t="s">
        <v>465</v>
      </c>
      <c r="AT59" s="390" t="s">
        <v>334</v>
      </c>
      <c r="AU59" s="390" t="s">
        <v>133</v>
      </c>
      <c r="AV59" s="390" t="str">
        <f t="shared" ca="1" si="30"/>
        <v>7_$AN$21_Batteries_Additional Info</v>
      </c>
      <c r="AW59" s="389" t="s">
        <v>392</v>
      </c>
      <c r="AX59" s="389">
        <v>100</v>
      </c>
      <c r="AZ59" s="389" t="s">
        <v>86</v>
      </c>
      <c r="BA59" s="389" t="s">
        <v>86</v>
      </c>
    </row>
    <row r="60" spans="42:53">
      <c r="AP60" s="390" t="str">
        <f t="shared" ca="1" si="31"/>
        <v>$AN$22</v>
      </c>
      <c r="AQ60" s="389">
        <v>7</v>
      </c>
      <c r="AR60" s="390" t="str">
        <f t="shared" ca="1" si="29"/>
        <v>7. Ownership - Capital Costs</v>
      </c>
      <c r="AS60" s="389" t="s">
        <v>465</v>
      </c>
      <c r="AT60" s="390" t="s">
        <v>335</v>
      </c>
      <c r="AU60" s="390" t="s">
        <v>133</v>
      </c>
      <c r="AV60" s="390" t="str">
        <f t="shared" ca="1" si="30"/>
        <v>7_$AN$22_Power control systems / inverters_Additional Info</v>
      </c>
      <c r="AW60" s="389" t="s">
        <v>392</v>
      </c>
      <c r="AX60" s="389">
        <v>100</v>
      </c>
      <c r="AZ60" s="389" t="s">
        <v>86</v>
      </c>
      <c r="BA60" s="389" t="s">
        <v>86</v>
      </c>
    </row>
    <row r="61" spans="42:53">
      <c r="AP61" s="390" t="str">
        <f t="shared" ca="1" si="31"/>
        <v>$AN$23</v>
      </c>
      <c r="AQ61" s="389">
        <v>7</v>
      </c>
      <c r="AR61" s="390" t="str">
        <f t="shared" ca="1" si="29"/>
        <v>7. Ownership - Capital Costs</v>
      </c>
      <c r="AS61" s="389" t="s">
        <v>465</v>
      </c>
      <c r="AT61" s="390" t="s">
        <v>274</v>
      </c>
      <c r="AU61" s="390" t="s">
        <v>133</v>
      </c>
      <c r="AV61" s="390" t="str">
        <f t="shared" ca="1" si="30"/>
        <v>7_$AN$23_Steam turbine_Additional Info</v>
      </c>
      <c r="AW61" s="389" t="s">
        <v>392</v>
      </c>
      <c r="AX61" s="389">
        <v>100</v>
      </c>
      <c r="AZ61" s="389" t="s">
        <v>86</v>
      </c>
      <c r="BA61" s="389" t="s">
        <v>86</v>
      </c>
    </row>
    <row r="62" spans="42:53">
      <c r="AP62" s="390" t="str">
        <f t="shared" ca="1" si="31"/>
        <v>$AN$24</v>
      </c>
      <c r="AQ62" s="389">
        <v>7</v>
      </c>
      <c r="AR62" s="390" t="str">
        <f t="shared" ca="1" si="29"/>
        <v>7. Ownership - Capital Costs</v>
      </c>
      <c r="AS62" s="389" t="s">
        <v>465</v>
      </c>
      <c r="AT62" s="390" t="s">
        <v>275</v>
      </c>
      <c r="AU62" s="390" t="s">
        <v>133</v>
      </c>
      <c r="AV62" s="390" t="str">
        <f t="shared" ca="1" si="30"/>
        <v>7_$AN$24_Spare parts _Additional Info</v>
      </c>
      <c r="AW62" s="389" t="s">
        <v>392</v>
      </c>
      <c r="AX62" s="389">
        <v>100</v>
      </c>
      <c r="AZ62" s="389" t="s">
        <v>86</v>
      </c>
      <c r="BA62" s="389" t="s">
        <v>86</v>
      </c>
    </row>
    <row r="63" spans="42:53">
      <c r="AP63" s="390" t="str">
        <f t="shared" ca="1" si="31"/>
        <v>$AN$25</v>
      </c>
      <c r="AQ63" s="389">
        <v>7</v>
      </c>
      <c r="AR63" s="390" t="str">
        <f t="shared" ca="1" si="29"/>
        <v>7. Ownership - Capital Costs</v>
      </c>
      <c r="AS63" s="389" t="s">
        <v>464</v>
      </c>
      <c r="AT63" s="390" t="s">
        <v>276</v>
      </c>
      <c r="AU63" s="390" t="s">
        <v>133</v>
      </c>
      <c r="AV63" s="390" t="str">
        <f t="shared" ca="1" si="30"/>
        <v>7_$AN$25_Pipeline build-out_Additional Info</v>
      </c>
      <c r="AW63" s="389" t="s">
        <v>392</v>
      </c>
      <c r="AX63" s="389">
        <v>100</v>
      </c>
      <c r="AZ63" s="389" t="s">
        <v>86</v>
      </c>
      <c r="BA63" s="389" t="s">
        <v>86</v>
      </c>
    </row>
    <row r="64" spans="42:53">
      <c r="AP64" s="390" t="str">
        <f t="shared" ca="1" si="31"/>
        <v>$AN$26</v>
      </c>
      <c r="AQ64" s="389">
        <v>7</v>
      </c>
      <c r="AR64" s="390" t="str">
        <f t="shared" ca="1" si="29"/>
        <v>7. Ownership - Capital Costs</v>
      </c>
      <c r="AS64" s="389" t="s">
        <v>464</v>
      </c>
      <c r="AT64" s="390" t="s">
        <v>277</v>
      </c>
      <c r="AU64" s="390" t="s">
        <v>133</v>
      </c>
      <c r="AV64" s="390" t="str">
        <f t="shared" ca="1" si="30"/>
        <v>7_$AN$26_Environmental management / containment_Additional Info</v>
      </c>
      <c r="AW64" s="389" t="s">
        <v>392</v>
      </c>
      <c r="AX64" s="389">
        <v>100</v>
      </c>
      <c r="AZ64" s="389" t="s">
        <v>86</v>
      </c>
      <c r="BA64" s="389" t="s">
        <v>86</v>
      </c>
    </row>
    <row r="65" spans="42:90">
      <c r="AP65" s="390" t="str">
        <f t="shared" ca="1" si="31"/>
        <v>$AN$27</v>
      </c>
      <c r="AQ65" s="389">
        <v>7</v>
      </c>
      <c r="AR65" s="390" t="str">
        <f t="shared" ca="1" si="29"/>
        <v>7. Ownership - Capital Costs</v>
      </c>
      <c r="AS65" s="389" t="s">
        <v>464</v>
      </c>
      <c r="AT65" s="390" t="s">
        <v>278</v>
      </c>
      <c r="AU65" s="390" t="s">
        <v>133</v>
      </c>
      <c r="AV65" s="390" t="str">
        <f t="shared" ca="1" si="30"/>
        <v>7_$AN$27_Remaining balance of plant construction_Additional Info</v>
      </c>
      <c r="AW65" s="389" t="s">
        <v>392</v>
      </c>
      <c r="AX65" s="389">
        <v>100</v>
      </c>
      <c r="AZ65" s="389" t="s">
        <v>86</v>
      </c>
      <c r="BA65" s="389" t="s">
        <v>86</v>
      </c>
    </row>
    <row r="66" spans="42:90">
      <c r="AP66" s="390" t="str">
        <f t="shared" ca="1" si="31"/>
        <v>$AN$28</v>
      </c>
      <c r="AQ66" s="389">
        <v>7</v>
      </c>
      <c r="AR66" s="390" t="str">
        <f t="shared" ca="1" si="29"/>
        <v>7. Ownership - Capital Costs</v>
      </c>
      <c r="AS66" s="389" t="s">
        <v>464</v>
      </c>
      <c r="AT66" s="390" t="s">
        <v>279</v>
      </c>
      <c r="AU66" s="390" t="s">
        <v>133</v>
      </c>
      <c r="AV66" s="390" t="str">
        <f t="shared" ca="1" si="30"/>
        <v>7_$AN$28_Other (taxes, insurance, etc.)_Additional Info</v>
      </c>
      <c r="AW66" s="389" t="s">
        <v>392</v>
      </c>
      <c r="AX66" s="389">
        <v>100</v>
      </c>
      <c r="AZ66" s="389" t="s">
        <v>86</v>
      </c>
      <c r="BA66" s="389" t="s">
        <v>86</v>
      </c>
    </row>
    <row r="67" spans="42:90">
      <c r="AP67" s="390" t="str">
        <f t="shared" ca="1" si="31"/>
        <v>$AN$29</v>
      </c>
      <c r="AQ67" s="389">
        <v>7</v>
      </c>
      <c r="AR67" s="390" t="str">
        <f t="shared" ca="1" si="29"/>
        <v>7. Ownership - Capital Costs</v>
      </c>
      <c r="AS67" s="389" t="s">
        <v>464</v>
      </c>
      <c r="AT67" s="390" t="s">
        <v>68</v>
      </c>
      <c r="AU67" s="390" t="s">
        <v>133</v>
      </c>
      <c r="AV67" s="390" t="str">
        <f t="shared" ca="1" si="30"/>
        <v>7_$AN$29_Contingency_Additional Info</v>
      </c>
      <c r="AW67" s="389" t="s">
        <v>392</v>
      </c>
      <c r="AX67" s="389">
        <v>100</v>
      </c>
      <c r="AZ67" s="389" t="s">
        <v>86</v>
      </c>
      <c r="BA67" s="389" t="s">
        <v>86</v>
      </c>
    </row>
    <row r="68" spans="42:90">
      <c r="AP68" s="390" t="str">
        <f t="shared" ca="1" si="31"/>
        <v>$AN$30</v>
      </c>
      <c r="AQ68" s="389">
        <v>7</v>
      </c>
      <c r="AR68" s="390" t="str">
        <f t="shared" ca="1" si="29"/>
        <v>7. Ownership - Capital Costs</v>
      </c>
      <c r="AS68" s="389" t="s">
        <v>464</v>
      </c>
      <c r="AT68" s="390" t="s">
        <v>280</v>
      </c>
      <c r="AU68" s="390" t="s">
        <v>133</v>
      </c>
      <c r="AV68" s="390" t="str">
        <f t="shared" ca="1" si="30"/>
        <v>7_$AN$30_Initial working capital_Additional Info</v>
      </c>
      <c r="AW68" s="389" t="s">
        <v>392</v>
      </c>
      <c r="AX68" s="389">
        <v>100</v>
      </c>
      <c r="AZ68" s="389" t="s">
        <v>86</v>
      </c>
      <c r="BA68" s="389" t="s">
        <v>86</v>
      </c>
    </row>
    <row r="69" spans="42:90">
      <c r="AP69" s="390" t="str">
        <f t="shared" ca="1" si="31"/>
        <v>$AN$31</v>
      </c>
      <c r="AQ69" s="389">
        <v>7</v>
      </c>
      <c r="AR69" s="390" t="str">
        <f t="shared" ca="1" si="29"/>
        <v>7. Ownership - Capital Costs</v>
      </c>
      <c r="AS69" s="389" t="s">
        <v>464</v>
      </c>
      <c r="AT69" s="390" t="s">
        <v>281</v>
      </c>
      <c r="AU69" s="390" t="s">
        <v>133</v>
      </c>
      <c r="AV69" s="390" t="str">
        <f t="shared" ca="1" si="30"/>
        <v>7_$AN$31_Start up power credit: sales of test power_Additional Info</v>
      </c>
      <c r="AW69" s="389" t="s">
        <v>392</v>
      </c>
      <c r="AX69" s="389">
        <v>100</v>
      </c>
      <c r="AZ69" s="389" t="s">
        <v>86</v>
      </c>
      <c r="BA69" s="389" t="s">
        <v>86</v>
      </c>
    </row>
    <row r="71" spans="42:90">
      <c r="AP71" s="398"/>
      <c r="AQ71" s="398"/>
      <c r="AR71" s="398"/>
    </row>
    <row r="72" spans="42:90">
      <c r="AP72" s="390" t="str">
        <f t="shared" ref="AP72:AP77" ca="1" si="32">CELL("address",AN34)</f>
        <v>$AN$34</v>
      </c>
      <c r="AQ72" s="389">
        <v>7</v>
      </c>
      <c r="AR72" s="390" t="str">
        <f t="shared" ref="AR72:AR77" ca="1" si="33">MID(CELL("filename",AQ72),FIND("]",CELL("filename",AQ72))+1,256)</f>
        <v>7. Ownership - Capital Costs</v>
      </c>
      <c r="AS72" s="389" t="s">
        <v>466</v>
      </c>
      <c r="AT72" s="390" t="s">
        <v>283</v>
      </c>
      <c r="AU72" s="390" t="s">
        <v>133</v>
      </c>
      <c r="AV72" s="390" t="str">
        <f t="shared" ref="AV72:AV77" ca="1" si="34">AQ72&amp;"_"&amp;AP72&amp;"_"&amp;AT72&amp;"_"&amp;AU72</f>
        <v>7_$AN$34_Incremental capital needs (please list)_Additional Info</v>
      </c>
      <c r="AW72" s="389" t="s">
        <v>392</v>
      </c>
      <c r="AX72" s="389">
        <v>100</v>
      </c>
      <c r="AZ72" s="389" t="s">
        <v>86</v>
      </c>
      <c r="BA72" s="389" t="s">
        <v>86</v>
      </c>
    </row>
    <row r="73" spans="42:90">
      <c r="AP73" s="390" t="str">
        <f t="shared" ca="1" si="32"/>
        <v>$AN$35</v>
      </c>
      <c r="AQ73" s="389">
        <v>7</v>
      </c>
      <c r="AR73" s="390" t="str">
        <f t="shared" ca="1" si="33"/>
        <v>7. Ownership - Capital Costs</v>
      </c>
      <c r="AS73" s="389" t="s">
        <v>466</v>
      </c>
      <c r="AT73" s="389" t="s">
        <v>284</v>
      </c>
      <c r="AU73" s="390" t="s">
        <v>133</v>
      </c>
      <c r="AV73" s="390" t="str">
        <f t="shared" ca="1" si="34"/>
        <v>7_$AN$35_Major maintenance_Additional Info</v>
      </c>
      <c r="AW73" s="389" t="s">
        <v>392</v>
      </c>
      <c r="AX73" s="389">
        <v>100</v>
      </c>
      <c r="AZ73" s="389" t="s">
        <v>86</v>
      </c>
      <c r="BA73" s="389" t="s">
        <v>86</v>
      </c>
    </row>
    <row r="74" spans="42:90">
      <c r="AP74" s="390" t="str">
        <f t="shared" ca="1" si="32"/>
        <v>$AN$36</v>
      </c>
      <c r="AQ74" s="389">
        <v>7</v>
      </c>
      <c r="AR74" s="390" t="str">
        <f t="shared" ca="1" si="33"/>
        <v>7. Ownership - Capital Costs</v>
      </c>
      <c r="AS74" s="389" t="s">
        <v>466</v>
      </c>
      <c r="AT74" s="389" t="s">
        <v>285</v>
      </c>
      <c r="AU74" s="390" t="s">
        <v>133</v>
      </c>
      <c r="AV74" s="390" t="str">
        <f t="shared" ca="1" si="34"/>
        <v>7_$AN$36_Combustion inspection_Additional Info</v>
      </c>
      <c r="AW74" s="389" t="s">
        <v>392</v>
      </c>
      <c r="AX74" s="389">
        <v>100</v>
      </c>
      <c r="AZ74" s="389" t="s">
        <v>86</v>
      </c>
      <c r="BA74" s="389" t="s">
        <v>86</v>
      </c>
    </row>
    <row r="75" spans="42:90">
      <c r="AP75" s="390" t="str">
        <f t="shared" ca="1" si="32"/>
        <v>$AN$37</v>
      </c>
      <c r="AQ75" s="389">
        <v>7</v>
      </c>
      <c r="AR75" s="390" t="str">
        <f t="shared" ca="1" si="33"/>
        <v>7. Ownership - Capital Costs</v>
      </c>
      <c r="AS75" s="389" t="s">
        <v>466</v>
      </c>
      <c r="AT75" s="389" t="s">
        <v>286</v>
      </c>
      <c r="AU75" s="390" t="s">
        <v>133</v>
      </c>
      <c r="AV75" s="390" t="str">
        <f t="shared" ca="1" si="34"/>
        <v>7_$AN$37_Hot gas path_Additional Info</v>
      </c>
      <c r="AW75" s="389" t="s">
        <v>392</v>
      </c>
      <c r="AX75" s="389">
        <v>100</v>
      </c>
      <c r="AZ75" s="389" t="s">
        <v>86</v>
      </c>
      <c r="BA75" s="389" t="s">
        <v>86</v>
      </c>
    </row>
    <row r="76" spans="42:90">
      <c r="AP76" s="390" t="str">
        <f t="shared" ca="1" si="32"/>
        <v>$AN$38</v>
      </c>
      <c r="AQ76" s="389">
        <v>7</v>
      </c>
      <c r="AR76" s="390" t="str">
        <f t="shared" ca="1" si="33"/>
        <v>7. Ownership - Capital Costs</v>
      </c>
      <c r="AS76" s="389" t="s">
        <v>466</v>
      </c>
      <c r="AT76" s="389" t="s">
        <v>287</v>
      </c>
      <c r="AU76" s="390" t="s">
        <v>133</v>
      </c>
      <c r="AV76" s="390" t="str">
        <f t="shared" ca="1" si="34"/>
        <v>7_$AN$38_Turbine refurbishments_Additional Info</v>
      </c>
      <c r="AW76" s="389" t="s">
        <v>392</v>
      </c>
      <c r="AX76" s="389">
        <v>100</v>
      </c>
      <c r="AZ76" s="389" t="s">
        <v>86</v>
      </c>
      <c r="BA76" s="389" t="s">
        <v>86</v>
      </c>
    </row>
    <row r="77" spans="42:90">
      <c r="AP77" s="751" t="str">
        <f t="shared" ca="1" si="32"/>
        <v>$AN$39</v>
      </c>
      <c r="AQ77" s="759">
        <v>7</v>
      </c>
      <c r="AR77" s="751" t="str">
        <f t="shared" ca="1" si="33"/>
        <v>7. Ownership - Capital Costs</v>
      </c>
      <c r="AS77" s="759" t="s">
        <v>466</v>
      </c>
      <c r="AT77" s="759" t="s">
        <v>288</v>
      </c>
      <c r="AU77" s="751" t="s">
        <v>133</v>
      </c>
      <c r="AV77" s="751" t="str">
        <f t="shared" ca="1" si="34"/>
        <v>7_$AN$39_Plant upgrades_Additional Info</v>
      </c>
      <c r="AW77" s="759" t="s">
        <v>392</v>
      </c>
      <c r="AX77" s="759">
        <v>100</v>
      </c>
      <c r="AY77" s="759"/>
      <c r="AZ77" s="759" t="s">
        <v>86</v>
      </c>
      <c r="BA77" s="759" t="s">
        <v>86</v>
      </c>
      <c r="BB77" s="759"/>
      <c r="BC77" s="759"/>
      <c r="BD77" s="759"/>
      <c r="BE77" s="759"/>
      <c r="BF77" s="748"/>
      <c r="BG77" s="748"/>
      <c r="BH77" s="748"/>
      <c r="BI77" s="748"/>
      <c r="BJ77" s="748"/>
      <c r="BK77" s="748"/>
      <c r="BL77" s="748"/>
      <c r="BM77" s="748"/>
      <c r="BN77" s="748"/>
      <c r="BO77" s="748"/>
      <c r="BP77" s="748"/>
      <c r="BQ77" s="748"/>
      <c r="BR77" s="748"/>
      <c r="BS77" s="748"/>
      <c r="BT77" s="748"/>
      <c r="BU77" s="748"/>
      <c r="BV77" s="748"/>
      <c r="BW77" s="748"/>
      <c r="BX77" s="748"/>
      <c r="BY77" s="748"/>
      <c r="BZ77" s="748"/>
      <c r="CA77" s="748"/>
      <c r="CB77" s="748"/>
      <c r="CC77" s="748"/>
      <c r="CD77" s="748"/>
      <c r="CE77" s="748"/>
      <c r="CF77" s="748"/>
      <c r="CG77" s="748"/>
      <c r="CH77" s="748"/>
      <c r="CI77" s="748"/>
      <c r="CJ77" s="748"/>
      <c r="CK77" s="748"/>
      <c r="CL77" s="761"/>
    </row>
  </sheetData>
  <sheetProtection password="84F2" sheet="1" selectLockedCells="1"/>
  <mergeCells count="21">
    <mergeCell ref="A1:F1"/>
    <mergeCell ref="A2:F2"/>
    <mergeCell ref="A3:F3"/>
    <mergeCell ref="AP2:AP3"/>
    <mergeCell ref="AQ2:AR2"/>
    <mergeCell ref="AP1:AZ1"/>
    <mergeCell ref="AS2:AS3"/>
    <mergeCell ref="AT2:AT3"/>
    <mergeCell ref="AU2:AU3"/>
    <mergeCell ref="AV2:AV3"/>
    <mergeCell ref="AW2:AW3"/>
    <mergeCell ref="AX2:AX3"/>
    <mergeCell ref="AY2:AY3"/>
    <mergeCell ref="AZ2:AZ3"/>
    <mergeCell ref="BA2:BA3"/>
    <mergeCell ref="BC2:BC3"/>
    <mergeCell ref="BB2:BB3"/>
    <mergeCell ref="BE2:BE3"/>
    <mergeCell ref="BA1:BF1"/>
    <mergeCell ref="BF2:BF3"/>
    <mergeCell ref="BD2:BD3"/>
  </mergeCells>
  <dataValidations count="5">
    <dataValidation type="decimal" operator="lessThanOrEqual" allowBlank="1" showInputMessage="1" showErrorMessage="1" sqref="P5">
      <formula1>100</formula1>
    </dataValidation>
    <dataValidation type="textLength" operator="lessThanOrEqual" allowBlank="1" showInputMessage="1" showErrorMessage="1" sqref="AN9:AN31 AN34:AN39">
      <formula1>AN9</formula1>
    </dataValidation>
    <dataValidation type="whole" operator="greaterThanOrEqual" allowBlank="1" showInputMessage="1" showErrorMessage="1" sqref="E9:AM31 E34:AM39">
      <formula1>0</formula1>
    </dataValidation>
    <dataValidation type="list" allowBlank="1" showInputMessage="1" showErrorMessage="1" sqref="J5">
      <formula1>$BI$5:$BJ$5</formula1>
    </dataValidation>
    <dataValidation type="list" allowBlank="1" showInputMessage="1" showErrorMessage="1" sqref="E43">
      <formula1>$BI$43:$BJ$43</formula1>
    </dataValidation>
  </dataValidations>
  <pageMargins left="0.7" right="0.7" top="0.75" bottom="0.75" header="0.3" footer="0.3"/>
  <pageSetup paperSize="17" scale="46" fitToHeight="10" orientation="landscape" r:id="rId1"/>
  <headerFooter>
    <oddFooter>&amp;C&amp;"Arial,Italic"B-&amp;P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499984740745262"/>
    <pageSetUpPr fitToPage="1"/>
  </sheetPr>
  <dimension ref="A1:CS114"/>
  <sheetViews>
    <sheetView showGridLines="0" showRowColHeaders="0" zoomScaleNormal="100" zoomScaleSheetLayoutView="100" workbookViewId="0">
      <selection activeCell="I5" sqref="I5"/>
    </sheetView>
  </sheetViews>
  <sheetFormatPr defaultRowHeight="12.75"/>
  <cols>
    <col min="1" max="2" width="9.140625" style="132"/>
    <col min="3" max="3" width="51.85546875" style="132" customWidth="1"/>
    <col min="4" max="4" width="16" style="132" customWidth="1"/>
    <col min="5" max="20" width="9.140625" style="132"/>
    <col min="21" max="39" width="9.140625" style="132" customWidth="1"/>
    <col min="40" max="40" width="27.42578125" style="132" customWidth="1"/>
    <col min="41" max="41" width="9.140625" style="132" customWidth="1"/>
    <col min="42" max="42" width="10" style="391" hidden="1" customWidth="1"/>
    <col min="43" max="43" width="8.140625" style="391" hidden="1" customWidth="1"/>
    <col min="44" max="44" width="28.140625" style="391" hidden="1" customWidth="1"/>
    <col min="45" max="45" width="25.85546875" style="391" hidden="1" customWidth="1"/>
    <col min="46" max="46" width="44" style="391" hidden="1" customWidth="1"/>
    <col min="47" max="47" width="14.42578125" style="391" hidden="1" customWidth="1"/>
    <col min="48" max="48" width="55.85546875" style="391" hidden="1" customWidth="1"/>
    <col min="49" max="49" width="8.28515625" style="391" hidden="1" customWidth="1"/>
    <col min="50" max="50" width="11.7109375" style="391" hidden="1" customWidth="1"/>
    <col min="51" max="51" width="13.140625" style="391" hidden="1" customWidth="1"/>
    <col min="52" max="52" width="8.85546875" style="391" hidden="1" customWidth="1"/>
    <col min="53" max="54" width="8.85546875" style="173" hidden="1" customWidth="1"/>
    <col min="55" max="56" width="22.85546875" style="173" hidden="1" customWidth="1"/>
    <col min="57" max="57" width="10.7109375" style="173" hidden="1" customWidth="1"/>
    <col min="58" max="58" width="10.140625" style="173" hidden="1" customWidth="1"/>
    <col min="59" max="82" width="9.140625" style="305" hidden="1" customWidth="1"/>
    <col min="83" max="83" width="9.140625" style="397" hidden="1" customWidth="1"/>
    <col min="84" max="89" width="9.140625" style="305" hidden="1" customWidth="1"/>
    <col min="90" max="90" width="9.140625" style="744" hidden="1" customWidth="1"/>
    <col min="91" max="97" width="9.140625" style="305"/>
    <col min="98" max="16384" width="9.140625" style="132"/>
  </cols>
  <sheetData>
    <row r="1" spans="1:90" ht="24.75" customHeight="1">
      <c r="A1" s="1341" t="s">
        <v>764</v>
      </c>
      <c r="B1" s="1342"/>
      <c r="C1" s="1342"/>
      <c r="D1" s="1342"/>
      <c r="E1" s="1342"/>
      <c r="F1" s="1342"/>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7"/>
      <c r="AP1" s="999" t="s">
        <v>397</v>
      </c>
      <c r="AQ1" s="999"/>
      <c r="AR1" s="999"/>
      <c r="AS1" s="999"/>
      <c r="AT1" s="999"/>
      <c r="AU1" s="999"/>
      <c r="AV1" s="999"/>
      <c r="AW1" s="999"/>
      <c r="AX1" s="999"/>
      <c r="AY1" s="999"/>
      <c r="AZ1" s="999"/>
      <c r="BA1" s="1000" t="s">
        <v>521</v>
      </c>
      <c r="BB1" s="1000"/>
      <c r="BC1" s="1000"/>
      <c r="BD1" s="1000"/>
      <c r="BE1" s="1000"/>
      <c r="BF1" s="1000"/>
    </row>
    <row r="2" spans="1:90" ht="15.75" customHeight="1" thickBot="1">
      <c r="A2" s="1343" t="s">
        <v>145</v>
      </c>
      <c r="B2" s="1344"/>
      <c r="C2" s="1344"/>
      <c r="D2" s="1344"/>
      <c r="E2" s="1344"/>
      <c r="F2" s="1344"/>
      <c r="G2" s="138"/>
      <c r="H2" s="139"/>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40"/>
      <c r="AP2" s="968" t="s">
        <v>396</v>
      </c>
      <c r="AQ2" s="970" t="s">
        <v>372</v>
      </c>
      <c r="AR2" s="970"/>
      <c r="AS2" s="971" t="s">
        <v>136</v>
      </c>
      <c r="AT2" s="971" t="s">
        <v>375</v>
      </c>
      <c r="AU2" s="971" t="s">
        <v>376</v>
      </c>
      <c r="AV2" s="971" t="s">
        <v>425</v>
      </c>
      <c r="AW2" s="971" t="s">
        <v>393</v>
      </c>
      <c r="AX2" s="971" t="s">
        <v>394</v>
      </c>
      <c r="AY2" s="971" t="s">
        <v>395</v>
      </c>
      <c r="AZ2" s="971" t="s">
        <v>522</v>
      </c>
      <c r="BA2" s="966" t="s">
        <v>1466</v>
      </c>
      <c r="BB2" s="966" t="s">
        <v>520</v>
      </c>
      <c r="BC2" s="966" t="s">
        <v>398</v>
      </c>
      <c r="BD2" s="966" t="s">
        <v>1307</v>
      </c>
      <c r="BE2" s="966" t="s">
        <v>523</v>
      </c>
      <c r="BF2" s="966" t="s">
        <v>399</v>
      </c>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row>
    <row r="3" spans="1:90" ht="15" customHeight="1" thickBot="1">
      <c r="A3" s="1345"/>
      <c r="B3" s="1346"/>
      <c r="C3" s="1346"/>
      <c r="D3" s="1346"/>
      <c r="E3" s="1346"/>
      <c r="F3" s="1346"/>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P3" s="969"/>
      <c r="AQ3" s="731" t="s">
        <v>1550</v>
      </c>
      <c r="AR3" s="406" t="s">
        <v>374</v>
      </c>
      <c r="AS3" s="969"/>
      <c r="AT3" s="969"/>
      <c r="AU3" s="969"/>
      <c r="AV3" s="969"/>
      <c r="AW3" s="969"/>
      <c r="AX3" s="969"/>
      <c r="AY3" s="972"/>
      <c r="AZ3" s="969"/>
      <c r="BA3" s="967"/>
      <c r="BB3" s="967"/>
      <c r="BC3" s="967"/>
      <c r="BD3" s="975"/>
      <c r="BE3" s="967"/>
      <c r="BF3" s="967"/>
      <c r="BG3" s="748"/>
      <c r="BH3" s="748"/>
      <c r="BI3" s="792" t="s">
        <v>870</v>
      </c>
      <c r="BJ3" s="792" t="s">
        <v>871</v>
      </c>
      <c r="BK3" s="792" t="s">
        <v>872</v>
      </c>
      <c r="BL3" s="748" t="s">
        <v>873</v>
      </c>
      <c r="BM3" s="748" t="s">
        <v>874</v>
      </c>
      <c r="BN3" s="748" t="s">
        <v>875</v>
      </c>
      <c r="BO3" s="748" t="s">
        <v>876</v>
      </c>
      <c r="BP3" s="748" t="s">
        <v>877</v>
      </c>
      <c r="BQ3" s="748" t="s">
        <v>878</v>
      </c>
      <c r="BR3" s="748" t="s">
        <v>879</v>
      </c>
      <c r="BS3" s="748" t="s">
        <v>880</v>
      </c>
      <c r="BT3" s="748" t="s">
        <v>881</v>
      </c>
      <c r="BU3" s="748" t="s">
        <v>882</v>
      </c>
      <c r="BV3" s="748" t="s">
        <v>883</v>
      </c>
      <c r="BW3" s="748" t="s">
        <v>884</v>
      </c>
      <c r="BX3" s="748" t="s">
        <v>885</v>
      </c>
      <c r="BY3" s="748" t="s">
        <v>924</v>
      </c>
      <c r="BZ3" s="748" t="s">
        <v>925</v>
      </c>
      <c r="CA3" s="748" t="s">
        <v>926</v>
      </c>
      <c r="CB3" s="748" t="s">
        <v>927</v>
      </c>
      <c r="CC3" s="748" t="s">
        <v>928</v>
      </c>
      <c r="CD3" s="748" t="s">
        <v>929</v>
      </c>
      <c r="CE3" s="748" t="s">
        <v>936</v>
      </c>
      <c r="CF3" s="753" t="s">
        <v>1679</v>
      </c>
      <c r="CG3" s="753" t="s">
        <v>1680</v>
      </c>
      <c r="CH3" s="753" t="s">
        <v>1681</v>
      </c>
      <c r="CI3" s="756" t="s">
        <v>1682</v>
      </c>
      <c r="CJ3" s="753" t="s">
        <v>1683</v>
      </c>
      <c r="CK3" s="753" t="s">
        <v>1684</v>
      </c>
      <c r="CL3" s="756" t="s">
        <v>1685</v>
      </c>
    </row>
    <row r="4" spans="1:90" ht="7.7" customHeight="1">
      <c r="A4" s="240"/>
      <c r="B4" s="241"/>
      <c r="C4" s="241"/>
      <c r="D4" s="241"/>
      <c r="E4" s="241"/>
      <c r="F4" s="241"/>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3"/>
    </row>
    <row r="5" spans="1:90" ht="18" customHeight="1">
      <c r="A5" s="218"/>
      <c r="B5" s="219"/>
      <c r="C5" s="220"/>
      <c r="D5" s="221"/>
      <c r="E5" s="321" t="s">
        <v>34</v>
      </c>
      <c r="F5" s="105"/>
      <c r="G5" s="105"/>
      <c r="H5" s="105"/>
      <c r="I5" s="311"/>
      <c r="J5" s="105"/>
      <c r="K5" s="105"/>
      <c r="L5" s="105"/>
      <c r="M5" s="105"/>
      <c r="N5" s="320" t="s">
        <v>36</v>
      </c>
      <c r="O5" s="105"/>
      <c r="P5" s="105"/>
      <c r="Q5" s="924"/>
      <c r="R5" s="238"/>
      <c r="S5" s="105"/>
      <c r="T5" s="105"/>
      <c r="U5" s="105"/>
      <c r="V5" s="105"/>
      <c r="W5" s="105"/>
      <c r="X5" s="105"/>
      <c r="Y5" s="105"/>
      <c r="Z5" s="105"/>
      <c r="AA5" s="105"/>
      <c r="AB5" s="105"/>
      <c r="AC5" s="105"/>
      <c r="AD5" s="105"/>
      <c r="AE5" s="105"/>
      <c r="AF5" s="105"/>
      <c r="AG5" s="105"/>
      <c r="AH5" s="105"/>
      <c r="AI5" s="105"/>
      <c r="AJ5" s="105"/>
      <c r="AK5" s="105"/>
      <c r="AL5" s="105"/>
      <c r="AM5" s="105"/>
      <c r="AN5" s="222"/>
      <c r="AP5" s="390" t="str">
        <f ca="1">CELL("address",I5)</f>
        <v>$I$5</v>
      </c>
      <c r="AQ5" s="538">
        <v>8</v>
      </c>
      <c r="AR5" s="390" t="str">
        <f ca="1">MID(CELL("filename",AQ5),FIND("]",CELL("filename",AQ5))+1,256)</f>
        <v>8. Ownership - Operating Costs</v>
      </c>
      <c r="AS5" s="391" t="s">
        <v>457</v>
      </c>
      <c r="AT5" s="391" t="s">
        <v>458</v>
      </c>
      <c r="AV5" s="390" t="str">
        <f ca="1">AQ5&amp;"_"&amp;AP5&amp;"_"&amp;AT5</f>
        <v>8_$I$5_Costs Nominal or Real</v>
      </c>
      <c r="AW5" s="391" t="s">
        <v>401</v>
      </c>
      <c r="AY5" s="381" t="str">
        <f>CONCATENATE(BI5,",",BJ5)</f>
        <v>Nominal,Real</v>
      </c>
      <c r="AZ5" s="391" t="s">
        <v>86</v>
      </c>
      <c r="BA5" s="391" t="s">
        <v>86</v>
      </c>
      <c r="BB5" s="391"/>
      <c r="BI5" s="305" t="s">
        <v>35</v>
      </c>
      <c r="BJ5" s="305" t="s">
        <v>214</v>
      </c>
    </row>
    <row r="6" spans="1:90" ht="15.75">
      <c r="A6" s="223"/>
      <c r="B6" s="220"/>
      <c r="C6" s="224"/>
      <c r="D6" s="224"/>
      <c r="E6" s="224"/>
      <c r="F6" s="224"/>
      <c r="G6" s="224"/>
      <c r="H6" s="224"/>
      <c r="I6" s="224"/>
      <c r="J6" s="224"/>
      <c r="K6" s="224"/>
      <c r="L6" s="224"/>
      <c r="M6" s="224"/>
      <c r="N6" s="224"/>
      <c r="O6" s="224"/>
      <c r="P6" s="224"/>
      <c r="Q6" s="224"/>
      <c r="R6" s="224"/>
      <c r="S6" s="224"/>
      <c r="T6" s="220"/>
      <c r="U6" s="220"/>
      <c r="V6" s="220"/>
      <c r="W6" s="220"/>
      <c r="X6" s="220"/>
      <c r="Y6" s="220"/>
      <c r="Z6" s="220"/>
      <c r="AA6" s="220"/>
      <c r="AB6" s="220"/>
      <c r="AC6" s="220"/>
      <c r="AD6" s="220"/>
      <c r="AE6" s="220"/>
      <c r="AF6" s="220"/>
      <c r="AG6" s="220"/>
      <c r="AH6" s="220"/>
      <c r="AI6" s="220"/>
      <c r="AJ6" s="220"/>
      <c r="AK6" s="220"/>
      <c r="AL6" s="220"/>
      <c r="AM6" s="220"/>
      <c r="AN6" s="225"/>
      <c r="AO6" s="301"/>
      <c r="AP6" s="390" t="str">
        <f ca="1">CELL("address",Q5)</f>
        <v>$Q$5</v>
      </c>
      <c r="AQ6" s="390">
        <f>$AQ$5</f>
        <v>8</v>
      </c>
      <c r="AR6" s="390" t="str">
        <f ca="1">MID(CELL("filename",AQ6),FIND("]",CELL("filename",AQ6))+1,256)</f>
        <v>8. Ownership - Operating Costs</v>
      </c>
      <c r="AS6" s="391" t="s">
        <v>457</v>
      </c>
      <c r="AT6" s="391" t="s">
        <v>459</v>
      </c>
      <c r="AV6" s="390" t="str">
        <f ca="1">AQ6&amp;"_"&amp;AP6&amp;"_"&amp;AT6</f>
        <v>8_$Q$5_Assumed Escalation Rate</v>
      </c>
      <c r="AW6" s="390" t="s">
        <v>1678</v>
      </c>
      <c r="AX6" s="390"/>
      <c r="AY6" s="384" t="s">
        <v>1741</v>
      </c>
      <c r="AZ6" s="391" t="s">
        <v>86</v>
      </c>
      <c r="BA6" s="391" t="s">
        <v>86</v>
      </c>
      <c r="BB6" s="391"/>
    </row>
    <row r="7" spans="1:90" ht="21.75" thickBot="1">
      <c r="A7" s="226"/>
      <c r="B7" s="227"/>
      <c r="C7" s="228" t="s">
        <v>37</v>
      </c>
      <c r="D7" s="228" t="s">
        <v>38</v>
      </c>
      <c r="E7" s="228" t="s">
        <v>70</v>
      </c>
      <c r="F7" s="228" t="s">
        <v>39</v>
      </c>
      <c r="G7" s="228" t="s">
        <v>40</v>
      </c>
      <c r="H7" s="228" t="s">
        <v>41</v>
      </c>
      <c r="I7" s="228" t="s">
        <v>42</v>
      </c>
      <c r="J7" s="228" t="s">
        <v>43</v>
      </c>
      <c r="K7" s="228" t="s">
        <v>44</v>
      </c>
      <c r="L7" s="228" t="s">
        <v>45</v>
      </c>
      <c r="M7" s="228" t="s">
        <v>46</v>
      </c>
      <c r="N7" s="228" t="s">
        <v>47</v>
      </c>
      <c r="O7" s="228" t="s">
        <v>48</v>
      </c>
      <c r="P7" s="228" t="s">
        <v>49</v>
      </c>
      <c r="Q7" s="228" t="s">
        <v>50</v>
      </c>
      <c r="R7" s="228" t="s">
        <v>51</v>
      </c>
      <c r="S7" s="228" t="s">
        <v>52</v>
      </c>
      <c r="T7" s="228" t="s">
        <v>53</v>
      </c>
      <c r="U7" s="228" t="s">
        <v>54</v>
      </c>
      <c r="V7" s="228" t="s">
        <v>55</v>
      </c>
      <c r="W7" s="228" t="s">
        <v>56</v>
      </c>
      <c r="X7" s="228" t="s">
        <v>57</v>
      </c>
      <c r="Y7" s="330" t="s">
        <v>58</v>
      </c>
      <c r="Z7" s="330" t="s">
        <v>59</v>
      </c>
      <c r="AA7" s="330" t="s">
        <v>60</v>
      </c>
      <c r="AB7" s="330" t="s">
        <v>61</v>
      </c>
      <c r="AC7" s="330" t="s">
        <v>62</v>
      </c>
      <c r="AD7" s="330"/>
      <c r="AE7" s="330"/>
      <c r="AF7" s="330"/>
      <c r="AG7" s="330"/>
      <c r="AH7" s="330"/>
      <c r="AI7" s="330"/>
      <c r="AJ7" s="330"/>
      <c r="AK7" s="330"/>
      <c r="AL7" s="330"/>
      <c r="AM7" s="330"/>
      <c r="AN7" s="331" t="s">
        <v>63</v>
      </c>
      <c r="AO7" s="302"/>
      <c r="AP7" s="396"/>
      <c r="AQ7" s="396"/>
    </row>
    <row r="8" spans="1:90" ht="15.75" thickBot="1">
      <c r="A8" s="156">
        <v>1</v>
      </c>
      <c r="B8" s="319" t="s">
        <v>289</v>
      </c>
      <c r="C8" s="229"/>
      <c r="D8" s="230"/>
      <c r="E8" s="248">
        <v>2020</v>
      </c>
      <c r="F8" s="248">
        <f>+E8+1</f>
        <v>2021</v>
      </c>
      <c r="G8" s="248">
        <f t="shared" ref="G8:AC8" si="0">+F8+1</f>
        <v>2022</v>
      </c>
      <c r="H8" s="248">
        <f t="shared" si="0"/>
        <v>2023</v>
      </c>
      <c r="I8" s="248">
        <f t="shared" si="0"/>
        <v>2024</v>
      </c>
      <c r="J8" s="248">
        <f t="shared" si="0"/>
        <v>2025</v>
      </c>
      <c r="K8" s="248">
        <f t="shared" si="0"/>
        <v>2026</v>
      </c>
      <c r="L8" s="248">
        <f t="shared" si="0"/>
        <v>2027</v>
      </c>
      <c r="M8" s="248">
        <f t="shared" si="0"/>
        <v>2028</v>
      </c>
      <c r="N8" s="248">
        <f t="shared" si="0"/>
        <v>2029</v>
      </c>
      <c r="O8" s="248">
        <f t="shared" si="0"/>
        <v>2030</v>
      </c>
      <c r="P8" s="248">
        <f t="shared" si="0"/>
        <v>2031</v>
      </c>
      <c r="Q8" s="248">
        <f t="shared" si="0"/>
        <v>2032</v>
      </c>
      <c r="R8" s="248">
        <f t="shared" si="0"/>
        <v>2033</v>
      </c>
      <c r="S8" s="248">
        <f t="shared" si="0"/>
        <v>2034</v>
      </c>
      <c r="T8" s="248">
        <f t="shared" si="0"/>
        <v>2035</v>
      </c>
      <c r="U8" s="248">
        <f t="shared" si="0"/>
        <v>2036</v>
      </c>
      <c r="V8" s="248">
        <f t="shared" si="0"/>
        <v>2037</v>
      </c>
      <c r="W8" s="248">
        <f t="shared" si="0"/>
        <v>2038</v>
      </c>
      <c r="X8" s="248">
        <f t="shared" si="0"/>
        <v>2039</v>
      </c>
      <c r="Y8" s="248">
        <f t="shared" si="0"/>
        <v>2040</v>
      </c>
      <c r="Z8" s="248">
        <f t="shared" si="0"/>
        <v>2041</v>
      </c>
      <c r="AA8" s="248">
        <f t="shared" si="0"/>
        <v>2042</v>
      </c>
      <c r="AB8" s="248">
        <f t="shared" si="0"/>
        <v>2043</v>
      </c>
      <c r="AC8" s="248">
        <f t="shared" si="0"/>
        <v>2044</v>
      </c>
      <c r="AD8" s="248">
        <f t="shared" ref="AD8:AM8" si="1">+AC8+1</f>
        <v>2045</v>
      </c>
      <c r="AE8" s="248">
        <f t="shared" si="1"/>
        <v>2046</v>
      </c>
      <c r="AF8" s="248">
        <f t="shared" si="1"/>
        <v>2047</v>
      </c>
      <c r="AG8" s="248">
        <f t="shared" si="1"/>
        <v>2048</v>
      </c>
      <c r="AH8" s="248">
        <f t="shared" si="1"/>
        <v>2049</v>
      </c>
      <c r="AI8" s="248">
        <f t="shared" si="1"/>
        <v>2050</v>
      </c>
      <c r="AJ8" s="248">
        <f t="shared" si="1"/>
        <v>2051</v>
      </c>
      <c r="AK8" s="248">
        <f t="shared" si="1"/>
        <v>2052</v>
      </c>
      <c r="AL8" s="248">
        <f t="shared" si="1"/>
        <v>2053</v>
      </c>
      <c r="AM8" s="248">
        <f t="shared" si="1"/>
        <v>2054</v>
      </c>
      <c r="AN8" s="231" t="s">
        <v>134</v>
      </c>
      <c r="AO8" s="301"/>
      <c r="AP8" s="394"/>
      <c r="AQ8" s="394"/>
    </row>
    <row r="9" spans="1:90" ht="13.5" thickBot="1">
      <c r="A9" s="156">
        <f>+A8+1</f>
        <v>2</v>
      </c>
      <c r="B9" s="220"/>
      <c r="C9" s="1347" t="s">
        <v>1419</v>
      </c>
      <c r="D9" s="323" t="s">
        <v>13</v>
      </c>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9"/>
      <c r="AE9" s="919"/>
      <c r="AF9" s="919"/>
      <c r="AG9" s="919"/>
      <c r="AH9" s="919"/>
      <c r="AI9" s="919"/>
      <c r="AJ9" s="919"/>
      <c r="AK9" s="919"/>
      <c r="AL9" s="919"/>
      <c r="AM9" s="919"/>
      <c r="AN9" s="534"/>
      <c r="AO9" s="301"/>
      <c r="AP9" s="390" t="str">
        <f t="shared" ref="AP9:AP15" ca="1" si="2">CELL("address",E9)</f>
        <v>$E$9</v>
      </c>
      <c r="AQ9" s="390">
        <f t="shared" ref="AQ9:AQ15" si="3">$AQ$5</f>
        <v>8</v>
      </c>
      <c r="AR9" s="390" t="str">
        <f t="shared" ref="AR9:AR15" ca="1" si="4">MID(CELL("filename",AQ9),FIND("]",CELL("filename",AQ9))+1,256)</f>
        <v>8. Ownership - Operating Costs</v>
      </c>
      <c r="AS9" s="391" t="s">
        <v>457</v>
      </c>
      <c r="AT9" s="390" t="s">
        <v>291</v>
      </c>
      <c r="AU9" s="390">
        <v>2020</v>
      </c>
      <c r="AV9" s="390" t="str">
        <f ca="1">AQ9&amp;"_"&amp;AP9&amp;"_"&amp;AT9&amp;"_"&amp;AU9</f>
        <v>8_$E$9_Nameplate capacity (same as form)_2020</v>
      </c>
      <c r="AW9" s="390" t="s">
        <v>407</v>
      </c>
      <c r="AX9" s="390"/>
      <c r="AY9" s="391" t="str">
        <f t="shared" ref="AY9:AY10" si="5">"0.00"</f>
        <v>0.00</v>
      </c>
      <c r="AZ9" s="391" t="s">
        <v>86</v>
      </c>
      <c r="BA9" s="391" t="s">
        <v>86</v>
      </c>
      <c r="BB9" s="391"/>
      <c r="BC9" s="391" t="s">
        <v>463</v>
      </c>
      <c r="BD9" s="391"/>
      <c r="BE9" s="391"/>
    </row>
    <row r="10" spans="1:90" ht="13.5" thickBot="1">
      <c r="A10" s="156">
        <f>+A9+1</f>
        <v>3</v>
      </c>
      <c r="B10" s="220"/>
      <c r="C10" s="1347"/>
      <c r="D10" s="323" t="s">
        <v>91</v>
      </c>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9"/>
      <c r="AE10" s="919"/>
      <c r="AF10" s="919"/>
      <c r="AG10" s="919"/>
      <c r="AH10" s="919"/>
      <c r="AI10" s="919"/>
      <c r="AJ10" s="919"/>
      <c r="AK10" s="919"/>
      <c r="AL10" s="919"/>
      <c r="AM10" s="919"/>
      <c r="AN10" s="534"/>
      <c r="AO10" s="301"/>
      <c r="AP10" s="390" t="str">
        <f t="shared" ca="1" si="2"/>
        <v>$E$10</v>
      </c>
      <c r="AQ10" s="390">
        <f t="shared" si="3"/>
        <v>8</v>
      </c>
      <c r="AR10" s="390" t="str">
        <f t="shared" ca="1" si="4"/>
        <v>8. Ownership - Operating Costs</v>
      </c>
      <c r="AS10" s="391" t="s">
        <v>457</v>
      </c>
      <c r="AT10" s="390" t="s">
        <v>291</v>
      </c>
      <c r="AU10" s="390">
        <v>2020</v>
      </c>
      <c r="AV10" s="390" t="str">
        <f t="shared" ref="AV10:AV15" ca="1" si="6">AQ10&amp;"_"&amp;AP10&amp;"_"&amp;AT10&amp;"_"&amp;AU10</f>
        <v>8_$E$10_Nameplate capacity (same as form)_2020</v>
      </c>
      <c r="AW10" s="390" t="s">
        <v>407</v>
      </c>
      <c r="AX10" s="390"/>
      <c r="AY10" s="391" t="str">
        <f t="shared" si="5"/>
        <v>0.00</v>
      </c>
      <c r="AZ10" s="391" t="s">
        <v>86</v>
      </c>
      <c r="BA10" s="391" t="s">
        <v>86</v>
      </c>
      <c r="BB10" s="391"/>
      <c r="BC10" s="391" t="s">
        <v>463</v>
      </c>
      <c r="BD10" s="391"/>
      <c r="BE10" s="391"/>
    </row>
    <row r="11" spans="1:90" ht="13.5" thickBot="1">
      <c r="A11" s="156">
        <f t="shared" ref="A11:A62" si="7">+A10+1</f>
        <v>4</v>
      </c>
      <c r="B11" s="220"/>
      <c r="C11" s="322" t="s">
        <v>121</v>
      </c>
      <c r="D11" s="323" t="s">
        <v>21</v>
      </c>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3"/>
      <c r="AE11" s="923"/>
      <c r="AF11" s="923"/>
      <c r="AG11" s="923"/>
      <c r="AH11" s="923"/>
      <c r="AI11" s="923"/>
      <c r="AJ11" s="923"/>
      <c r="AK11" s="923"/>
      <c r="AL11" s="923"/>
      <c r="AM11" s="923"/>
      <c r="AN11" s="534"/>
      <c r="AO11" s="301"/>
      <c r="AP11" s="390" t="str">
        <f t="shared" ca="1" si="2"/>
        <v>$E$11</v>
      </c>
      <c r="AQ11" s="390">
        <f t="shared" si="3"/>
        <v>8</v>
      </c>
      <c r="AR11" s="390" t="str">
        <f t="shared" ca="1" si="4"/>
        <v>8. Ownership - Operating Costs</v>
      </c>
      <c r="AS11" s="391" t="s">
        <v>457</v>
      </c>
      <c r="AT11" s="390" t="s">
        <v>121</v>
      </c>
      <c r="AU11" s="390">
        <v>2020</v>
      </c>
      <c r="AV11" s="390" t="str">
        <f t="shared" ca="1" si="6"/>
        <v>8_$E$11_Forced outage rate_2020</v>
      </c>
      <c r="AW11" s="390" t="s">
        <v>1678</v>
      </c>
      <c r="AX11" s="390"/>
      <c r="AY11" s="384" t="s">
        <v>1741</v>
      </c>
      <c r="AZ11" s="391" t="s">
        <v>86</v>
      </c>
      <c r="BA11" s="391" t="s">
        <v>86</v>
      </c>
      <c r="BB11" s="391"/>
      <c r="BC11" s="391" t="s">
        <v>463</v>
      </c>
      <c r="BD11" s="391"/>
      <c r="BE11" s="391"/>
    </row>
    <row r="12" spans="1:90" ht="13.5" thickBot="1">
      <c r="A12" s="156">
        <f t="shared" si="7"/>
        <v>5</v>
      </c>
      <c r="B12" s="220"/>
      <c r="C12" s="322" t="s">
        <v>292</v>
      </c>
      <c r="D12" s="323" t="s">
        <v>21</v>
      </c>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3"/>
      <c r="AE12" s="923"/>
      <c r="AF12" s="923"/>
      <c r="AG12" s="923"/>
      <c r="AH12" s="923"/>
      <c r="AI12" s="923"/>
      <c r="AJ12" s="923"/>
      <c r="AK12" s="923"/>
      <c r="AL12" s="923"/>
      <c r="AM12" s="923"/>
      <c r="AN12" s="534"/>
      <c r="AO12" s="301"/>
      <c r="AP12" s="390" t="str">
        <f t="shared" ca="1" si="2"/>
        <v>$E$12</v>
      </c>
      <c r="AQ12" s="390">
        <f t="shared" si="3"/>
        <v>8</v>
      </c>
      <c r="AR12" s="390" t="str">
        <f t="shared" ca="1" si="4"/>
        <v>8. Ownership - Operating Costs</v>
      </c>
      <c r="AS12" s="391" t="s">
        <v>457</v>
      </c>
      <c r="AT12" s="390" t="s">
        <v>292</v>
      </c>
      <c r="AU12" s="390">
        <v>2020</v>
      </c>
      <c r="AV12" s="390" t="str">
        <f t="shared" ca="1" si="6"/>
        <v>8_$E$12_Planned outage rate_2020</v>
      </c>
      <c r="AW12" s="390" t="s">
        <v>1678</v>
      </c>
      <c r="AX12" s="390"/>
      <c r="AY12" s="384" t="s">
        <v>1741</v>
      </c>
      <c r="AZ12" s="391" t="s">
        <v>86</v>
      </c>
      <c r="BA12" s="391" t="s">
        <v>86</v>
      </c>
      <c r="BB12" s="391"/>
      <c r="BC12" s="391" t="s">
        <v>463</v>
      </c>
      <c r="BD12" s="391"/>
      <c r="BE12" s="391"/>
    </row>
    <row r="13" spans="1:90" ht="13.5" thickBot="1">
      <c r="A13" s="156">
        <f t="shared" si="7"/>
        <v>6</v>
      </c>
      <c r="B13" s="220"/>
      <c r="C13" s="322" t="s">
        <v>293</v>
      </c>
      <c r="D13" s="323" t="s">
        <v>21</v>
      </c>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3"/>
      <c r="AE13" s="923"/>
      <c r="AF13" s="923"/>
      <c r="AG13" s="923"/>
      <c r="AH13" s="923"/>
      <c r="AI13" s="923"/>
      <c r="AJ13" s="923"/>
      <c r="AK13" s="923"/>
      <c r="AL13" s="923"/>
      <c r="AM13" s="923"/>
      <c r="AN13" s="534"/>
      <c r="AO13" s="301"/>
      <c r="AP13" s="390" t="str">
        <f t="shared" ca="1" si="2"/>
        <v>$E$13</v>
      </c>
      <c r="AQ13" s="390">
        <f t="shared" si="3"/>
        <v>8</v>
      </c>
      <c r="AR13" s="390" t="str">
        <f t="shared" ca="1" si="4"/>
        <v>8. Ownership - Operating Costs</v>
      </c>
      <c r="AS13" s="391" t="s">
        <v>457</v>
      </c>
      <c r="AT13" s="390" t="s">
        <v>293</v>
      </c>
      <c r="AU13" s="390">
        <v>2020</v>
      </c>
      <c r="AV13" s="390" t="str">
        <f t="shared" ca="1" si="6"/>
        <v>8_$E$13_Annual availability factor_2020</v>
      </c>
      <c r="AW13" s="390" t="s">
        <v>1678</v>
      </c>
      <c r="AX13" s="390"/>
      <c r="AY13" s="384" t="s">
        <v>1741</v>
      </c>
      <c r="AZ13" s="391" t="s">
        <v>86</v>
      </c>
      <c r="BA13" s="391" t="s">
        <v>86</v>
      </c>
      <c r="BB13" s="391"/>
      <c r="BC13" s="391" t="s">
        <v>463</v>
      </c>
      <c r="BD13" s="391"/>
      <c r="BE13" s="391"/>
    </row>
    <row r="14" spans="1:90" ht="13.5" thickBot="1">
      <c r="A14" s="156">
        <f t="shared" si="7"/>
        <v>7</v>
      </c>
      <c r="B14" s="220"/>
      <c r="C14" s="322" t="s">
        <v>546</v>
      </c>
      <c r="D14" s="323" t="s">
        <v>21</v>
      </c>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3"/>
      <c r="AE14" s="923"/>
      <c r="AF14" s="923"/>
      <c r="AG14" s="923"/>
      <c r="AH14" s="923"/>
      <c r="AI14" s="923"/>
      <c r="AJ14" s="923"/>
      <c r="AK14" s="923"/>
      <c r="AL14" s="923"/>
      <c r="AM14" s="923"/>
      <c r="AN14" s="534"/>
      <c r="AO14" s="301"/>
      <c r="AP14" s="390" t="str">
        <f t="shared" ca="1" si="2"/>
        <v>$E$14</v>
      </c>
      <c r="AQ14" s="390">
        <f t="shared" si="3"/>
        <v>8</v>
      </c>
      <c r="AR14" s="390" t="str">
        <f t="shared" ca="1" si="4"/>
        <v>8. Ownership - Operating Costs</v>
      </c>
      <c r="AS14" s="391" t="s">
        <v>457</v>
      </c>
      <c r="AT14" s="390" t="s">
        <v>294</v>
      </c>
      <c r="AU14" s="390">
        <v>2020</v>
      </c>
      <c r="AV14" s="390" t="str">
        <f t="shared" ca="1" si="6"/>
        <v>8_$E$14_Net capacity factor_2020</v>
      </c>
      <c r="AW14" s="390" t="s">
        <v>1678</v>
      </c>
      <c r="AX14" s="390"/>
      <c r="AY14" s="384" t="s">
        <v>1741</v>
      </c>
      <c r="AZ14" s="391" t="s">
        <v>86</v>
      </c>
      <c r="BA14" s="391" t="s">
        <v>86</v>
      </c>
      <c r="BB14" s="391"/>
      <c r="BC14" s="391" t="s">
        <v>463</v>
      </c>
      <c r="BD14" s="391"/>
      <c r="BE14" s="391"/>
    </row>
    <row r="15" spans="1:90" ht="13.5" thickBot="1">
      <c r="A15" s="156">
        <f t="shared" si="7"/>
        <v>8</v>
      </c>
      <c r="B15" s="220"/>
      <c r="C15" s="322" t="s">
        <v>295</v>
      </c>
      <c r="D15" s="323" t="s">
        <v>71</v>
      </c>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9"/>
      <c r="AE15" s="919"/>
      <c r="AF15" s="919"/>
      <c r="AG15" s="919"/>
      <c r="AH15" s="919"/>
      <c r="AI15" s="919"/>
      <c r="AJ15" s="919"/>
      <c r="AK15" s="919"/>
      <c r="AL15" s="919"/>
      <c r="AM15" s="919"/>
      <c r="AN15" s="534"/>
      <c r="AO15" s="301"/>
      <c r="AP15" s="390" t="str">
        <f t="shared" ca="1" si="2"/>
        <v>$E$15</v>
      </c>
      <c r="AQ15" s="390">
        <f t="shared" si="3"/>
        <v>8</v>
      </c>
      <c r="AR15" s="390" t="str">
        <f t="shared" ca="1" si="4"/>
        <v>8. Ownership - Operating Costs</v>
      </c>
      <c r="AS15" s="391" t="s">
        <v>457</v>
      </c>
      <c r="AT15" s="390" t="s">
        <v>295</v>
      </c>
      <c r="AU15" s="390">
        <v>2020</v>
      </c>
      <c r="AV15" s="390" t="str">
        <f t="shared" ca="1" si="6"/>
        <v>8_$E$15_Net annual generation (AC)_2020</v>
      </c>
      <c r="AW15" s="390" t="s">
        <v>407</v>
      </c>
      <c r="AX15" s="390"/>
      <c r="AY15" s="391" t="str">
        <f>"0.00"</f>
        <v>0.00</v>
      </c>
      <c r="AZ15" s="391" t="s">
        <v>86</v>
      </c>
      <c r="BA15" s="391" t="s">
        <v>86</v>
      </c>
      <c r="BB15" s="391"/>
      <c r="BC15" s="391" t="s">
        <v>463</v>
      </c>
      <c r="BD15" s="391"/>
      <c r="BE15" s="391"/>
    </row>
    <row r="16" spans="1:90">
      <c r="A16" s="156">
        <f t="shared" si="7"/>
        <v>9</v>
      </c>
      <c r="B16" s="220"/>
      <c r="C16" s="220"/>
      <c r="D16" s="23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5"/>
      <c r="AO16" s="301"/>
      <c r="AP16" s="395"/>
      <c r="AQ16" s="395"/>
    </row>
    <row r="17" spans="1:57" ht="13.5" thickBot="1">
      <c r="A17" s="156">
        <f t="shared" si="7"/>
        <v>10</v>
      </c>
      <c r="B17" s="220"/>
      <c r="C17" s="220"/>
      <c r="D17" s="23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5"/>
      <c r="AO17" s="301"/>
      <c r="AP17" s="395"/>
      <c r="AQ17" s="395"/>
    </row>
    <row r="18" spans="1:57" ht="15.75" thickBot="1">
      <c r="A18" s="156">
        <f t="shared" si="7"/>
        <v>11</v>
      </c>
      <c r="B18" s="319" t="s">
        <v>290</v>
      </c>
      <c r="C18" s="232"/>
      <c r="D18" s="230"/>
      <c r="E18" s="248">
        <v>2020</v>
      </c>
      <c r="F18" s="248">
        <f>+E18+1</f>
        <v>2021</v>
      </c>
      <c r="G18" s="248">
        <f t="shared" ref="G18:AC18" si="8">+F18+1</f>
        <v>2022</v>
      </c>
      <c r="H18" s="248">
        <f t="shared" si="8"/>
        <v>2023</v>
      </c>
      <c r="I18" s="248">
        <f t="shared" si="8"/>
        <v>2024</v>
      </c>
      <c r="J18" s="248">
        <f t="shared" si="8"/>
        <v>2025</v>
      </c>
      <c r="K18" s="248">
        <f t="shared" si="8"/>
        <v>2026</v>
      </c>
      <c r="L18" s="248">
        <f t="shared" si="8"/>
        <v>2027</v>
      </c>
      <c r="M18" s="248">
        <f t="shared" si="8"/>
        <v>2028</v>
      </c>
      <c r="N18" s="248">
        <f t="shared" si="8"/>
        <v>2029</v>
      </c>
      <c r="O18" s="248">
        <f t="shared" si="8"/>
        <v>2030</v>
      </c>
      <c r="P18" s="248">
        <f t="shared" si="8"/>
        <v>2031</v>
      </c>
      <c r="Q18" s="248">
        <f t="shared" si="8"/>
        <v>2032</v>
      </c>
      <c r="R18" s="248">
        <f t="shared" si="8"/>
        <v>2033</v>
      </c>
      <c r="S18" s="248">
        <f t="shared" si="8"/>
        <v>2034</v>
      </c>
      <c r="T18" s="248">
        <f t="shared" si="8"/>
        <v>2035</v>
      </c>
      <c r="U18" s="248">
        <f t="shared" si="8"/>
        <v>2036</v>
      </c>
      <c r="V18" s="248">
        <f t="shared" si="8"/>
        <v>2037</v>
      </c>
      <c r="W18" s="248">
        <f t="shared" si="8"/>
        <v>2038</v>
      </c>
      <c r="X18" s="248">
        <f t="shared" si="8"/>
        <v>2039</v>
      </c>
      <c r="Y18" s="248">
        <f t="shared" si="8"/>
        <v>2040</v>
      </c>
      <c r="Z18" s="248">
        <f t="shared" si="8"/>
        <v>2041</v>
      </c>
      <c r="AA18" s="248">
        <f t="shared" si="8"/>
        <v>2042</v>
      </c>
      <c r="AB18" s="248">
        <f t="shared" si="8"/>
        <v>2043</v>
      </c>
      <c r="AC18" s="248">
        <f t="shared" si="8"/>
        <v>2044</v>
      </c>
      <c r="AD18" s="248">
        <f t="shared" ref="AD18:AM18" si="9">+AC18+1</f>
        <v>2045</v>
      </c>
      <c r="AE18" s="248">
        <f t="shared" si="9"/>
        <v>2046</v>
      </c>
      <c r="AF18" s="248">
        <f t="shared" si="9"/>
        <v>2047</v>
      </c>
      <c r="AG18" s="248">
        <f t="shared" si="9"/>
        <v>2048</v>
      </c>
      <c r="AH18" s="248">
        <f t="shared" si="9"/>
        <v>2049</v>
      </c>
      <c r="AI18" s="248">
        <f t="shared" si="9"/>
        <v>2050</v>
      </c>
      <c r="AJ18" s="248">
        <f t="shared" si="9"/>
        <v>2051</v>
      </c>
      <c r="AK18" s="248">
        <f t="shared" si="9"/>
        <v>2052</v>
      </c>
      <c r="AL18" s="248">
        <f t="shared" si="9"/>
        <v>2053</v>
      </c>
      <c r="AM18" s="248">
        <f t="shared" si="9"/>
        <v>2054</v>
      </c>
      <c r="AN18" s="231" t="s">
        <v>134</v>
      </c>
      <c r="AO18" s="301"/>
      <c r="AP18" s="394"/>
      <c r="AQ18" s="394"/>
    </row>
    <row r="19" spans="1:57" ht="13.5" thickBot="1">
      <c r="A19" s="156">
        <f t="shared" si="7"/>
        <v>12</v>
      </c>
      <c r="B19" s="229"/>
      <c r="C19" s="322" t="s">
        <v>296</v>
      </c>
      <c r="D19" s="323" t="s">
        <v>72</v>
      </c>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9"/>
      <c r="AE19" s="919"/>
      <c r="AF19" s="919"/>
      <c r="AG19" s="919"/>
      <c r="AH19" s="919"/>
      <c r="AI19" s="919"/>
      <c r="AJ19" s="919"/>
      <c r="AK19" s="919"/>
      <c r="AL19" s="919"/>
      <c r="AM19" s="919"/>
      <c r="AN19" s="535"/>
      <c r="AO19" s="301"/>
      <c r="AP19" s="390" t="str">
        <f t="shared" ref="AP19:AP27" ca="1" si="10">CELL("address",E19)</f>
        <v>$E$19</v>
      </c>
      <c r="AQ19" s="390">
        <f t="shared" ref="AQ19:AQ26" si="11">$AQ$5</f>
        <v>8</v>
      </c>
      <c r="AR19" s="390" t="str">
        <f t="shared" ref="AR19:AR26" ca="1" si="12">MID(CELL("filename",AQ19),FIND("]",CELL("filename",AQ19))+1,256)</f>
        <v>8. Ownership - Operating Costs</v>
      </c>
      <c r="AS19" s="391" t="s">
        <v>460</v>
      </c>
      <c r="AT19" s="390" t="s">
        <v>296</v>
      </c>
      <c r="AU19" s="390">
        <v>2020</v>
      </c>
      <c r="AV19" s="390" t="str">
        <f t="shared" ref="AV19:AV26" ca="1" si="13">AQ19&amp;"_"&amp;AP19&amp;"_"&amp;AT19&amp;"_"&amp;AU19</f>
        <v>8_$E$19_O&amp;M - general _2020</v>
      </c>
      <c r="AW19" s="390" t="s">
        <v>407</v>
      </c>
      <c r="AX19" s="390"/>
      <c r="AY19" s="391" t="str">
        <f t="shared" ref="AY19:AY26" si="14">"0.00"</f>
        <v>0.00</v>
      </c>
      <c r="AZ19" s="391" t="s">
        <v>86</v>
      </c>
      <c r="BA19" s="391" t="s">
        <v>86</v>
      </c>
      <c r="BB19" s="391"/>
      <c r="BC19" s="391" t="s">
        <v>463</v>
      </c>
      <c r="BD19" s="391"/>
      <c r="BE19" s="391"/>
    </row>
    <row r="20" spans="1:57" ht="13.5" thickBot="1">
      <c r="A20" s="156">
        <f t="shared" si="7"/>
        <v>13</v>
      </c>
      <c r="B20" s="229"/>
      <c r="C20" s="322" t="s">
        <v>297</v>
      </c>
      <c r="D20" s="323" t="s">
        <v>72</v>
      </c>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9"/>
      <c r="AE20" s="919"/>
      <c r="AF20" s="919"/>
      <c r="AG20" s="919"/>
      <c r="AH20" s="919"/>
      <c r="AI20" s="919"/>
      <c r="AJ20" s="919"/>
      <c r="AK20" s="919"/>
      <c r="AL20" s="919"/>
      <c r="AM20" s="919"/>
      <c r="AN20" s="535"/>
      <c r="AO20" s="301"/>
      <c r="AP20" s="390" t="str">
        <f t="shared" ca="1" si="10"/>
        <v>$E$20</v>
      </c>
      <c r="AQ20" s="390">
        <f t="shared" si="11"/>
        <v>8</v>
      </c>
      <c r="AR20" s="390" t="str">
        <f t="shared" ca="1" si="12"/>
        <v>8. Ownership - Operating Costs</v>
      </c>
      <c r="AS20" s="391" t="s">
        <v>460</v>
      </c>
      <c r="AT20" s="390" t="s">
        <v>297</v>
      </c>
      <c r="AU20" s="390">
        <v>2020</v>
      </c>
      <c r="AV20" s="390" t="str">
        <f t="shared" ca="1" si="13"/>
        <v>8_$E$20_Transmission - electric to point of delivery (POD)_2020</v>
      </c>
      <c r="AW20" s="390" t="s">
        <v>407</v>
      </c>
      <c r="AX20" s="390"/>
      <c r="AY20" s="391" t="str">
        <f t="shared" si="14"/>
        <v>0.00</v>
      </c>
      <c r="AZ20" s="391" t="s">
        <v>86</v>
      </c>
      <c r="BA20" s="391" t="s">
        <v>86</v>
      </c>
      <c r="BB20" s="391"/>
      <c r="BC20" s="391" t="s">
        <v>463</v>
      </c>
      <c r="BD20" s="391"/>
      <c r="BE20" s="391"/>
    </row>
    <row r="21" spans="1:57" ht="13.5" thickBot="1">
      <c r="A21" s="156">
        <f t="shared" si="7"/>
        <v>14</v>
      </c>
      <c r="B21" s="229"/>
      <c r="C21" s="324" t="s">
        <v>73</v>
      </c>
      <c r="D21" s="323" t="s">
        <v>65</v>
      </c>
      <c r="E21" s="918"/>
      <c r="F21" s="918"/>
      <c r="G21" s="918"/>
      <c r="H21" s="918"/>
      <c r="I21" s="918"/>
      <c r="J21" s="918"/>
      <c r="K21" s="918"/>
      <c r="L21" s="918"/>
      <c r="M21" s="918"/>
      <c r="N21" s="918"/>
      <c r="O21" s="918"/>
      <c r="P21" s="918"/>
      <c r="Q21" s="918"/>
      <c r="R21" s="918"/>
      <c r="S21" s="918"/>
      <c r="T21" s="918"/>
      <c r="U21" s="918"/>
      <c r="V21" s="918"/>
      <c r="W21" s="918"/>
      <c r="X21" s="918"/>
      <c r="Y21" s="918"/>
      <c r="Z21" s="918"/>
      <c r="AA21" s="918"/>
      <c r="AB21" s="918"/>
      <c r="AC21" s="918"/>
      <c r="AD21" s="919"/>
      <c r="AE21" s="919"/>
      <c r="AF21" s="919"/>
      <c r="AG21" s="919"/>
      <c r="AH21" s="919"/>
      <c r="AI21" s="919"/>
      <c r="AJ21" s="919"/>
      <c r="AK21" s="919"/>
      <c r="AL21" s="919"/>
      <c r="AM21" s="919"/>
      <c r="AN21" s="535"/>
      <c r="AO21" s="301"/>
      <c r="AP21" s="390" t="str">
        <f t="shared" ca="1" si="10"/>
        <v>$E$21</v>
      </c>
      <c r="AQ21" s="390">
        <f t="shared" si="11"/>
        <v>8</v>
      </c>
      <c r="AR21" s="390" t="str">
        <f t="shared" ca="1" si="12"/>
        <v>8. Ownership - Operating Costs</v>
      </c>
      <c r="AS21" s="391" t="s">
        <v>460</v>
      </c>
      <c r="AT21" s="390" t="s">
        <v>73</v>
      </c>
      <c r="AU21" s="390">
        <v>2020</v>
      </c>
      <c r="AV21" s="390" t="str">
        <f t="shared" ca="1" si="13"/>
        <v>8_$E$21_Insurance_2020</v>
      </c>
      <c r="AW21" s="390" t="s">
        <v>407</v>
      </c>
      <c r="AX21" s="390"/>
      <c r="AY21" s="391" t="str">
        <f t="shared" si="14"/>
        <v>0.00</v>
      </c>
      <c r="AZ21" s="391" t="s">
        <v>86</v>
      </c>
      <c r="BA21" s="391" t="s">
        <v>86</v>
      </c>
      <c r="BB21" s="391"/>
      <c r="BC21" s="391" t="s">
        <v>463</v>
      </c>
      <c r="BD21" s="391"/>
      <c r="BE21" s="391"/>
    </row>
    <row r="22" spans="1:57" ht="13.5" thickBot="1">
      <c r="A22" s="156">
        <f t="shared" si="7"/>
        <v>15</v>
      </c>
      <c r="B22" s="229"/>
      <c r="C22" s="322" t="s">
        <v>298</v>
      </c>
      <c r="D22" s="323" t="s">
        <v>65</v>
      </c>
      <c r="E22" s="918"/>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9"/>
      <c r="AE22" s="919"/>
      <c r="AF22" s="919"/>
      <c r="AG22" s="919"/>
      <c r="AH22" s="919"/>
      <c r="AI22" s="919"/>
      <c r="AJ22" s="919"/>
      <c r="AK22" s="919"/>
      <c r="AL22" s="919"/>
      <c r="AM22" s="919"/>
      <c r="AN22" s="535"/>
      <c r="AO22" s="301"/>
      <c r="AP22" s="390" t="str">
        <f t="shared" ca="1" si="10"/>
        <v>$E$22</v>
      </c>
      <c r="AQ22" s="390">
        <f t="shared" si="11"/>
        <v>8</v>
      </c>
      <c r="AR22" s="390" t="str">
        <f t="shared" ca="1" si="12"/>
        <v>8. Ownership - Operating Costs</v>
      </c>
      <c r="AS22" s="391" t="s">
        <v>460</v>
      </c>
      <c r="AT22" s="390" t="s">
        <v>298</v>
      </c>
      <c r="AU22" s="390">
        <v>2020</v>
      </c>
      <c r="AV22" s="390" t="str">
        <f t="shared" ca="1" si="13"/>
        <v>8_$E$22_Property tax_2020</v>
      </c>
      <c r="AW22" s="390" t="s">
        <v>407</v>
      </c>
      <c r="AX22" s="390"/>
      <c r="AY22" s="391" t="str">
        <f t="shared" si="14"/>
        <v>0.00</v>
      </c>
      <c r="AZ22" s="391" t="s">
        <v>86</v>
      </c>
      <c r="BA22" s="391" t="s">
        <v>86</v>
      </c>
      <c r="BB22" s="391"/>
      <c r="BC22" s="391" t="s">
        <v>463</v>
      </c>
      <c r="BD22" s="391"/>
      <c r="BE22" s="391"/>
    </row>
    <row r="23" spans="1:57" ht="13.5" thickBot="1">
      <c r="A23" s="156">
        <f t="shared" si="7"/>
        <v>16</v>
      </c>
      <c r="B23" s="229"/>
      <c r="C23" s="322" t="s">
        <v>299</v>
      </c>
      <c r="D23" s="323" t="s">
        <v>65</v>
      </c>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9"/>
      <c r="AE23" s="919"/>
      <c r="AF23" s="919"/>
      <c r="AG23" s="919"/>
      <c r="AH23" s="919"/>
      <c r="AI23" s="919"/>
      <c r="AJ23" s="919"/>
      <c r="AK23" s="919"/>
      <c r="AL23" s="919"/>
      <c r="AM23" s="919"/>
      <c r="AN23" s="535"/>
      <c r="AO23" s="301"/>
      <c r="AP23" s="390" t="str">
        <f t="shared" ca="1" si="10"/>
        <v>$E$23</v>
      </c>
      <c r="AQ23" s="390">
        <f t="shared" si="11"/>
        <v>8</v>
      </c>
      <c r="AR23" s="390" t="str">
        <f t="shared" ca="1" si="12"/>
        <v>8. Ownership - Operating Costs</v>
      </c>
      <c r="AS23" s="391" t="s">
        <v>460</v>
      </c>
      <c r="AT23" s="390" t="s">
        <v>299</v>
      </c>
      <c r="AU23" s="390">
        <v>2020</v>
      </c>
      <c r="AV23" s="390" t="str">
        <f t="shared" ca="1" si="13"/>
        <v>8_$E$23_Asset management fee_2020</v>
      </c>
      <c r="AW23" s="390" t="s">
        <v>407</v>
      </c>
      <c r="AX23" s="390"/>
      <c r="AY23" s="391" t="str">
        <f t="shared" si="14"/>
        <v>0.00</v>
      </c>
      <c r="AZ23" s="391" t="s">
        <v>86</v>
      </c>
      <c r="BA23" s="391" t="s">
        <v>86</v>
      </c>
      <c r="BB23" s="391"/>
      <c r="BC23" s="391" t="s">
        <v>463</v>
      </c>
      <c r="BD23" s="391"/>
      <c r="BE23" s="391"/>
    </row>
    <row r="24" spans="1:57" ht="13.5" thickBot="1">
      <c r="A24" s="156">
        <f t="shared" si="7"/>
        <v>17</v>
      </c>
      <c r="B24" s="229"/>
      <c r="C24" s="322" t="s">
        <v>300</v>
      </c>
      <c r="D24" s="323" t="s">
        <v>65</v>
      </c>
      <c r="E24" s="918"/>
      <c r="F24" s="918"/>
      <c r="G24" s="918"/>
      <c r="H24" s="918"/>
      <c r="I24" s="918"/>
      <c r="J24" s="918"/>
      <c r="K24" s="918"/>
      <c r="L24" s="918"/>
      <c r="M24" s="918"/>
      <c r="N24" s="918"/>
      <c r="O24" s="918"/>
      <c r="P24" s="918"/>
      <c r="Q24" s="918"/>
      <c r="R24" s="918"/>
      <c r="S24" s="918"/>
      <c r="T24" s="918"/>
      <c r="U24" s="918"/>
      <c r="V24" s="918"/>
      <c r="W24" s="918"/>
      <c r="X24" s="918"/>
      <c r="Y24" s="918"/>
      <c r="Z24" s="918"/>
      <c r="AA24" s="918"/>
      <c r="AB24" s="918"/>
      <c r="AC24" s="918"/>
      <c r="AD24" s="919"/>
      <c r="AE24" s="919"/>
      <c r="AF24" s="919"/>
      <c r="AG24" s="919"/>
      <c r="AH24" s="919"/>
      <c r="AI24" s="919"/>
      <c r="AJ24" s="919"/>
      <c r="AK24" s="919"/>
      <c r="AL24" s="919"/>
      <c r="AM24" s="919"/>
      <c r="AN24" s="535"/>
      <c r="AO24" s="301"/>
      <c r="AP24" s="390" t="str">
        <f t="shared" ca="1" si="10"/>
        <v>$E$24</v>
      </c>
      <c r="AQ24" s="390">
        <f t="shared" si="11"/>
        <v>8</v>
      </c>
      <c r="AR24" s="390" t="str">
        <f t="shared" ca="1" si="12"/>
        <v>8. Ownership - Operating Costs</v>
      </c>
      <c r="AS24" s="391" t="s">
        <v>460</v>
      </c>
      <c r="AT24" s="390" t="s">
        <v>300</v>
      </c>
      <c r="AU24" s="390">
        <v>2020</v>
      </c>
      <c r="AV24" s="390" t="str">
        <f t="shared" ca="1" si="13"/>
        <v>8_$E$24_Environmental monitoring_2020</v>
      </c>
      <c r="AW24" s="390" t="s">
        <v>407</v>
      </c>
      <c r="AX24" s="390"/>
      <c r="AY24" s="391" t="str">
        <f t="shared" si="14"/>
        <v>0.00</v>
      </c>
      <c r="AZ24" s="391" t="s">
        <v>86</v>
      </c>
      <c r="BA24" s="391" t="s">
        <v>86</v>
      </c>
      <c r="BB24" s="391"/>
      <c r="BC24" s="391" t="s">
        <v>463</v>
      </c>
      <c r="BD24" s="391"/>
      <c r="BE24" s="391"/>
    </row>
    <row r="25" spans="1:57" ht="13.5" thickBot="1">
      <c r="A25" s="156">
        <f t="shared" si="7"/>
        <v>18</v>
      </c>
      <c r="B25" s="229"/>
      <c r="C25" s="322" t="s">
        <v>301</v>
      </c>
      <c r="D25" s="323" t="s">
        <v>65</v>
      </c>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9"/>
      <c r="AE25" s="919"/>
      <c r="AF25" s="919"/>
      <c r="AG25" s="919"/>
      <c r="AH25" s="919"/>
      <c r="AI25" s="919"/>
      <c r="AJ25" s="919"/>
      <c r="AK25" s="919"/>
      <c r="AL25" s="919"/>
      <c r="AM25" s="919"/>
      <c r="AN25" s="535"/>
      <c r="AO25" s="301"/>
      <c r="AP25" s="390" t="str">
        <f t="shared" ca="1" si="10"/>
        <v>$E$25</v>
      </c>
      <c r="AQ25" s="390">
        <f t="shared" si="11"/>
        <v>8</v>
      </c>
      <c r="AR25" s="390" t="str">
        <f t="shared" ca="1" si="12"/>
        <v>8. Ownership - Operating Costs</v>
      </c>
      <c r="AS25" s="391" t="s">
        <v>460</v>
      </c>
      <c r="AT25" s="390" t="s">
        <v>301</v>
      </c>
      <c r="AU25" s="390">
        <v>2020</v>
      </c>
      <c r="AV25" s="390" t="str">
        <f t="shared" ca="1" si="13"/>
        <v>8_$E$25_Outside services_2020</v>
      </c>
      <c r="AW25" s="390" t="s">
        <v>407</v>
      </c>
      <c r="AX25" s="390"/>
      <c r="AY25" s="391" t="str">
        <f t="shared" si="14"/>
        <v>0.00</v>
      </c>
      <c r="AZ25" s="391" t="s">
        <v>86</v>
      </c>
      <c r="BA25" s="391" t="s">
        <v>86</v>
      </c>
      <c r="BB25" s="391"/>
      <c r="BC25" s="391" t="s">
        <v>463</v>
      </c>
      <c r="BD25" s="391"/>
      <c r="BE25" s="391"/>
    </row>
    <row r="26" spans="1:57" ht="13.5" thickBot="1">
      <c r="A26" s="156">
        <f t="shared" si="7"/>
        <v>19</v>
      </c>
      <c r="B26" s="229"/>
      <c r="C26" s="324" t="s">
        <v>74</v>
      </c>
      <c r="D26" s="323" t="s">
        <v>65</v>
      </c>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9"/>
      <c r="AE26" s="919"/>
      <c r="AF26" s="919"/>
      <c r="AG26" s="919"/>
      <c r="AH26" s="919"/>
      <c r="AI26" s="919"/>
      <c r="AJ26" s="919"/>
      <c r="AK26" s="919"/>
      <c r="AL26" s="919"/>
      <c r="AM26" s="919"/>
      <c r="AN26" s="535"/>
      <c r="AO26" s="301"/>
      <c r="AP26" s="390" t="str">
        <f t="shared" ca="1" si="10"/>
        <v>$E$26</v>
      </c>
      <c r="AQ26" s="390">
        <f t="shared" si="11"/>
        <v>8</v>
      </c>
      <c r="AR26" s="390" t="str">
        <f t="shared" ca="1" si="12"/>
        <v>8. Ownership - Operating Costs</v>
      </c>
      <c r="AS26" s="391" t="s">
        <v>460</v>
      </c>
      <c r="AT26" s="390" t="s">
        <v>74</v>
      </c>
      <c r="AU26" s="390">
        <v>2020</v>
      </c>
      <c r="AV26" s="390" t="str">
        <f t="shared" ca="1" si="13"/>
        <v>8_$E$26_Other_2020</v>
      </c>
      <c r="AW26" s="390" t="s">
        <v>407</v>
      </c>
      <c r="AX26" s="390"/>
      <c r="AY26" s="391" t="str">
        <f t="shared" si="14"/>
        <v>0.00</v>
      </c>
      <c r="AZ26" s="391" t="s">
        <v>86</v>
      </c>
      <c r="BA26" s="391" t="s">
        <v>86</v>
      </c>
      <c r="BB26" s="391"/>
      <c r="BC26" s="391" t="s">
        <v>463</v>
      </c>
      <c r="BD26" s="391"/>
      <c r="BE26" s="391"/>
    </row>
    <row r="27" spans="1:57" ht="13.5" thickBot="1">
      <c r="A27" s="156">
        <f t="shared" si="7"/>
        <v>20</v>
      </c>
      <c r="B27" s="233"/>
      <c r="C27" s="324" t="s">
        <v>75</v>
      </c>
      <c r="D27" s="342"/>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1"/>
      <c r="AE27" s="921"/>
      <c r="AF27" s="921"/>
      <c r="AG27" s="921"/>
      <c r="AH27" s="921"/>
      <c r="AI27" s="921"/>
      <c r="AJ27" s="921"/>
      <c r="AK27" s="921"/>
      <c r="AL27" s="921"/>
      <c r="AM27" s="921"/>
      <c r="AN27" s="341"/>
      <c r="AO27" s="301"/>
      <c r="AP27" s="390" t="str">
        <f t="shared" ca="1" si="10"/>
        <v>$E$27</v>
      </c>
      <c r="AQ27" s="390"/>
      <c r="AT27" s="390"/>
      <c r="AU27" s="390"/>
      <c r="AV27" s="390"/>
      <c r="BA27" s="391"/>
      <c r="BB27" s="391"/>
      <c r="BC27" s="391"/>
      <c r="BD27" s="391"/>
      <c r="BE27" s="391"/>
    </row>
    <row r="28" spans="1:57" ht="13.5" thickBot="1">
      <c r="A28" s="156">
        <f t="shared" si="7"/>
        <v>21</v>
      </c>
      <c r="B28" s="233"/>
      <c r="C28" s="325" t="s">
        <v>302</v>
      </c>
      <c r="D28" s="323" t="s">
        <v>72</v>
      </c>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9"/>
      <c r="AE28" s="919"/>
      <c r="AF28" s="919"/>
      <c r="AG28" s="919"/>
      <c r="AH28" s="919"/>
      <c r="AI28" s="919"/>
      <c r="AJ28" s="919"/>
      <c r="AK28" s="919"/>
      <c r="AL28" s="919"/>
      <c r="AM28" s="919"/>
      <c r="AN28" s="535"/>
      <c r="AO28" s="301"/>
      <c r="AP28" s="390" t="str">
        <f ca="1">CELL("address",E28)</f>
        <v>$E$28</v>
      </c>
      <c r="AQ28" s="390">
        <f>$AQ$5</f>
        <v>8</v>
      </c>
      <c r="AR28" s="390" t="str">
        <f ca="1">MID(CELL("filename",AQ28),FIND("]",CELL("filename",AQ28))+1,256)</f>
        <v>8. Ownership - Operating Costs</v>
      </c>
      <c r="AS28" s="391" t="s">
        <v>460</v>
      </c>
      <c r="AT28" s="390" t="s">
        <v>302</v>
      </c>
      <c r="AU28" s="390">
        <v>2020</v>
      </c>
      <c r="AV28" s="390" t="str">
        <f t="shared" ref="AV28:AV31" ca="1" si="15">AQ28&amp;"_"&amp;AP28&amp;"_"&amp;AT28&amp;"_"&amp;AU28</f>
        <v>8_$E$28_Primary fuel source_2020</v>
      </c>
      <c r="AW28" s="390" t="s">
        <v>407</v>
      </c>
      <c r="AX28" s="390"/>
      <c r="AY28" s="391" t="str">
        <f>"0.00"</f>
        <v>0.00</v>
      </c>
      <c r="AZ28" s="391" t="s">
        <v>86</v>
      </c>
      <c r="BA28" s="391" t="s">
        <v>86</v>
      </c>
      <c r="BB28" s="391"/>
      <c r="BC28" s="391" t="s">
        <v>463</v>
      </c>
      <c r="BD28" s="391"/>
      <c r="BE28" s="391"/>
    </row>
    <row r="29" spans="1:57" ht="13.5" thickBot="1">
      <c r="A29" s="156">
        <f t="shared" si="7"/>
        <v>22</v>
      </c>
      <c r="B29" s="233"/>
      <c r="C29" s="325" t="s">
        <v>303</v>
      </c>
      <c r="D29" s="323" t="s">
        <v>72</v>
      </c>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9"/>
      <c r="AE29" s="919"/>
      <c r="AF29" s="919"/>
      <c r="AG29" s="919"/>
      <c r="AH29" s="919"/>
      <c r="AI29" s="919"/>
      <c r="AJ29" s="919"/>
      <c r="AK29" s="919"/>
      <c r="AL29" s="919"/>
      <c r="AM29" s="919"/>
      <c r="AN29" s="535"/>
      <c r="AO29" s="301"/>
      <c r="AP29" s="390" t="str">
        <f ca="1">CELL("address",E29)</f>
        <v>$E$29</v>
      </c>
      <c r="AQ29" s="390">
        <f>$AQ$5</f>
        <v>8</v>
      </c>
      <c r="AR29" s="390" t="str">
        <f ca="1">MID(CELL("filename",AQ29),FIND("]",CELL("filename",AQ29))+1,256)</f>
        <v>8. Ownership - Operating Costs</v>
      </c>
      <c r="AS29" s="391" t="s">
        <v>460</v>
      </c>
      <c r="AT29" s="390" t="s">
        <v>303</v>
      </c>
      <c r="AU29" s="390">
        <v>2020</v>
      </c>
      <c r="AV29" s="390" t="str">
        <f t="shared" ca="1" si="15"/>
        <v>8_$E$29_Secondary fuel source_2020</v>
      </c>
      <c r="AW29" s="390" t="s">
        <v>407</v>
      </c>
      <c r="AX29" s="390"/>
      <c r="AY29" s="391" t="str">
        <f>"0.00"</f>
        <v>0.00</v>
      </c>
      <c r="AZ29" s="391" t="s">
        <v>86</v>
      </c>
      <c r="BA29" s="391" t="s">
        <v>86</v>
      </c>
      <c r="BB29" s="391"/>
      <c r="BC29" s="391" t="s">
        <v>463</v>
      </c>
      <c r="BD29" s="391"/>
      <c r="BE29" s="391"/>
    </row>
    <row r="30" spans="1:57" ht="13.5" thickBot="1">
      <c r="A30" s="156">
        <f t="shared" si="7"/>
        <v>23</v>
      </c>
      <c r="B30" s="233"/>
      <c r="C30" s="325" t="s">
        <v>304</v>
      </c>
      <c r="D30" s="323" t="s">
        <v>72</v>
      </c>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9"/>
      <c r="AE30" s="919"/>
      <c r="AF30" s="919"/>
      <c r="AG30" s="919"/>
      <c r="AH30" s="919"/>
      <c r="AI30" s="919"/>
      <c r="AJ30" s="919"/>
      <c r="AK30" s="919"/>
      <c r="AL30" s="919"/>
      <c r="AM30" s="919"/>
      <c r="AN30" s="535"/>
      <c r="AO30" s="301"/>
      <c r="AP30" s="390" t="str">
        <f ca="1">CELL("address",E30)</f>
        <v>$E$30</v>
      </c>
      <c r="AQ30" s="390">
        <f>$AQ$5</f>
        <v>8</v>
      </c>
      <c r="AR30" s="390" t="str">
        <f ca="1">MID(CELL("filename",AQ30),FIND("]",CELL("filename",AQ30))+1,256)</f>
        <v>8. Ownership - Operating Costs</v>
      </c>
      <c r="AS30" s="391" t="s">
        <v>460</v>
      </c>
      <c r="AT30" s="390" t="s">
        <v>304</v>
      </c>
      <c r="AU30" s="390">
        <v>2020</v>
      </c>
      <c r="AV30" s="390" t="str">
        <f t="shared" ca="1" si="15"/>
        <v>8_$E$30_Primary fuel transportation_2020</v>
      </c>
      <c r="AW30" s="390" t="s">
        <v>407</v>
      </c>
      <c r="AX30" s="390"/>
      <c r="AY30" s="391" t="str">
        <f>"0.00"</f>
        <v>0.00</v>
      </c>
      <c r="AZ30" s="391" t="s">
        <v>86</v>
      </c>
      <c r="BA30" s="391" t="s">
        <v>86</v>
      </c>
      <c r="BB30" s="391"/>
      <c r="BC30" s="391" t="s">
        <v>463</v>
      </c>
      <c r="BD30" s="391"/>
      <c r="BE30" s="391"/>
    </row>
    <row r="31" spans="1:57" ht="13.5" thickBot="1">
      <c r="A31" s="156">
        <f t="shared" si="7"/>
        <v>24</v>
      </c>
      <c r="B31" s="233"/>
      <c r="C31" s="325" t="s">
        <v>305</v>
      </c>
      <c r="D31" s="323" t="s">
        <v>72</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9"/>
      <c r="AE31" s="919"/>
      <c r="AF31" s="919"/>
      <c r="AG31" s="919"/>
      <c r="AH31" s="919"/>
      <c r="AI31" s="919"/>
      <c r="AJ31" s="919"/>
      <c r="AK31" s="919"/>
      <c r="AL31" s="919"/>
      <c r="AM31" s="919"/>
      <c r="AN31" s="535"/>
      <c r="AO31" s="301"/>
      <c r="AP31" s="390" t="str">
        <f ca="1">CELL("address",E31)</f>
        <v>$E$31</v>
      </c>
      <c r="AQ31" s="390">
        <f>$AQ$5</f>
        <v>8</v>
      </c>
      <c r="AR31" s="390" t="str">
        <f ca="1">MID(CELL("filename",AQ31),FIND("]",CELL("filename",AQ31))+1,256)</f>
        <v>8. Ownership - Operating Costs</v>
      </c>
      <c r="AS31" s="391" t="s">
        <v>460</v>
      </c>
      <c r="AT31" s="390" t="s">
        <v>305</v>
      </c>
      <c r="AU31" s="390">
        <v>2020</v>
      </c>
      <c r="AV31" s="390" t="str">
        <f t="shared" ca="1" si="15"/>
        <v>8_$E$31_Secondary fuel transportation_2020</v>
      </c>
      <c r="AW31" s="390" t="s">
        <v>407</v>
      </c>
      <c r="AX31" s="390"/>
      <c r="AY31" s="391" t="str">
        <f>"0.00"</f>
        <v>0.00</v>
      </c>
      <c r="AZ31" s="391" t="s">
        <v>86</v>
      </c>
      <c r="BA31" s="391" t="s">
        <v>86</v>
      </c>
      <c r="BB31" s="391"/>
      <c r="BC31" s="391" t="s">
        <v>463</v>
      </c>
      <c r="BD31" s="391"/>
      <c r="BE31" s="391"/>
    </row>
    <row r="32" spans="1:57" ht="13.5" thickBot="1">
      <c r="A32" s="156">
        <f t="shared" si="7"/>
        <v>25</v>
      </c>
      <c r="B32" s="233"/>
      <c r="C32" s="322" t="s">
        <v>306</v>
      </c>
      <c r="D32" s="340"/>
      <c r="E32" s="920"/>
      <c r="F32" s="920"/>
      <c r="G32" s="920"/>
      <c r="H32" s="920"/>
      <c r="I32" s="920"/>
      <c r="J32" s="920"/>
      <c r="K32" s="920"/>
      <c r="L32" s="920"/>
      <c r="M32" s="920"/>
      <c r="N32" s="920"/>
      <c r="O32" s="920"/>
      <c r="P32" s="920"/>
      <c r="Q32" s="920"/>
      <c r="R32" s="920"/>
      <c r="S32" s="920"/>
      <c r="T32" s="920"/>
      <c r="U32" s="920"/>
      <c r="V32" s="920"/>
      <c r="W32" s="920"/>
      <c r="X32" s="920"/>
      <c r="Y32" s="920"/>
      <c r="Z32" s="920"/>
      <c r="AA32" s="920"/>
      <c r="AB32" s="920"/>
      <c r="AC32" s="920"/>
      <c r="AD32" s="921"/>
      <c r="AE32" s="921"/>
      <c r="AF32" s="921"/>
      <c r="AG32" s="921"/>
      <c r="AH32" s="921"/>
      <c r="AI32" s="921"/>
      <c r="AJ32" s="921"/>
      <c r="AK32" s="921"/>
      <c r="AL32" s="921"/>
      <c r="AM32" s="921"/>
      <c r="AN32" s="341"/>
      <c r="AO32" s="301"/>
      <c r="AP32" s="390" t="str">
        <f ca="1">CELL("address",E32)</f>
        <v>$E$32</v>
      </c>
      <c r="AQ32" s="390"/>
      <c r="AT32" s="390"/>
      <c r="AU32" s="390"/>
      <c r="AV32" s="390"/>
      <c r="BA32" s="391"/>
      <c r="BB32" s="391"/>
      <c r="BC32" s="391"/>
      <c r="BD32" s="391"/>
      <c r="BE32" s="391"/>
    </row>
    <row r="33" spans="1:57" ht="13.5" thickBot="1">
      <c r="A33" s="156">
        <f t="shared" si="7"/>
        <v>26</v>
      </c>
      <c r="B33" s="220"/>
      <c r="C33" s="327" t="s">
        <v>307</v>
      </c>
      <c r="D33" s="323" t="s">
        <v>72</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9"/>
      <c r="AE33" s="919"/>
      <c r="AF33" s="919"/>
      <c r="AG33" s="919"/>
      <c r="AH33" s="919"/>
      <c r="AI33" s="919"/>
      <c r="AJ33" s="919"/>
      <c r="AK33" s="919"/>
      <c r="AL33" s="919"/>
      <c r="AM33" s="919"/>
      <c r="AN33" s="535"/>
      <c r="AO33" s="301"/>
      <c r="AP33" s="390" t="str">
        <f t="shared" ref="AP33:AP42" ca="1" si="16">CELL("address",E33)</f>
        <v>$E$33</v>
      </c>
      <c r="AQ33" s="390">
        <f t="shared" ref="AQ33:AQ42" si="17">$AQ$5</f>
        <v>8</v>
      </c>
      <c r="AR33" s="390" t="str">
        <f t="shared" ref="AR33:AR42" ca="1" si="18">MID(CELL("filename",AQ33),FIND("]",CELL("filename",AQ33))+1,256)</f>
        <v>8. Ownership - Operating Costs</v>
      </c>
      <c r="AS33" s="391" t="s">
        <v>460</v>
      </c>
      <c r="AT33" s="374" t="s">
        <v>307</v>
      </c>
      <c r="AU33" s="390">
        <v>2020</v>
      </c>
      <c r="AV33" s="390" t="str">
        <f t="shared" ref="AV33:AV41" ca="1" si="19">AQ33&amp;"_"&amp;AP33&amp;"_"&amp;AT33&amp;"_"&amp;AU33</f>
        <v>8_$E$33_Turbine / Generator O&amp;M - service agreement_2020</v>
      </c>
      <c r="AW33" s="390" t="s">
        <v>407</v>
      </c>
      <c r="AX33" s="390"/>
      <c r="AY33" s="391" t="str">
        <f t="shared" ref="AY33:AY42" si="20">"0.00"</f>
        <v>0.00</v>
      </c>
      <c r="AZ33" s="391" t="s">
        <v>86</v>
      </c>
      <c r="BA33" s="391" t="s">
        <v>86</v>
      </c>
      <c r="BB33" s="391"/>
      <c r="BC33" s="391" t="s">
        <v>463</v>
      </c>
      <c r="BD33" s="391"/>
      <c r="BE33" s="391"/>
    </row>
    <row r="34" spans="1:57" ht="13.5" thickBot="1">
      <c r="A34" s="156">
        <f t="shared" si="7"/>
        <v>27</v>
      </c>
      <c r="B34" s="220"/>
      <c r="C34" s="327" t="s">
        <v>308</v>
      </c>
      <c r="D34" s="323" t="s">
        <v>72</v>
      </c>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9"/>
      <c r="AE34" s="919"/>
      <c r="AF34" s="919"/>
      <c r="AG34" s="919"/>
      <c r="AH34" s="919"/>
      <c r="AI34" s="919"/>
      <c r="AJ34" s="919"/>
      <c r="AK34" s="919"/>
      <c r="AL34" s="919"/>
      <c r="AM34" s="919"/>
      <c r="AN34" s="535"/>
      <c r="AO34" s="301"/>
      <c r="AP34" s="390" t="str">
        <f t="shared" ca="1" si="16"/>
        <v>$E$34</v>
      </c>
      <c r="AQ34" s="390">
        <f t="shared" si="17"/>
        <v>8</v>
      </c>
      <c r="AR34" s="390" t="str">
        <f t="shared" ca="1" si="18"/>
        <v>8. Ownership - Operating Costs</v>
      </c>
      <c r="AS34" s="391" t="s">
        <v>460</v>
      </c>
      <c r="AT34" s="374" t="s">
        <v>308</v>
      </c>
      <c r="AU34" s="390">
        <v>2020</v>
      </c>
      <c r="AV34" s="390" t="str">
        <f t="shared" ca="1" si="19"/>
        <v>8_$E$34_Remaining plant O&amp;M - service agreement_2020</v>
      </c>
      <c r="AW34" s="390" t="s">
        <v>407</v>
      </c>
      <c r="AX34" s="390"/>
      <c r="AY34" s="391" t="str">
        <f t="shared" si="20"/>
        <v>0.00</v>
      </c>
      <c r="AZ34" s="391" t="s">
        <v>86</v>
      </c>
      <c r="BA34" s="391" t="s">
        <v>86</v>
      </c>
      <c r="BB34" s="391"/>
      <c r="BC34" s="391" t="s">
        <v>463</v>
      </c>
      <c r="BD34" s="391"/>
      <c r="BE34" s="391"/>
    </row>
    <row r="35" spans="1:57" ht="13.5" thickBot="1">
      <c r="A35" s="156">
        <f t="shared" si="7"/>
        <v>28</v>
      </c>
      <c r="B35" s="220"/>
      <c r="C35" s="327" t="s">
        <v>309</v>
      </c>
      <c r="D35" s="323" t="s">
        <v>72</v>
      </c>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9"/>
      <c r="AE35" s="919"/>
      <c r="AF35" s="919"/>
      <c r="AG35" s="919"/>
      <c r="AH35" s="919"/>
      <c r="AI35" s="919"/>
      <c r="AJ35" s="919"/>
      <c r="AK35" s="919"/>
      <c r="AL35" s="919"/>
      <c r="AM35" s="919"/>
      <c r="AN35" s="535"/>
      <c r="AO35" s="301"/>
      <c r="AP35" s="390" t="str">
        <f t="shared" ca="1" si="16"/>
        <v>$E$35</v>
      </c>
      <c r="AQ35" s="390">
        <f t="shared" si="17"/>
        <v>8</v>
      </c>
      <c r="AR35" s="390" t="str">
        <f t="shared" ca="1" si="18"/>
        <v>8. Ownership - Operating Costs</v>
      </c>
      <c r="AS35" s="391" t="s">
        <v>460</v>
      </c>
      <c r="AT35" s="374" t="s">
        <v>309</v>
      </c>
      <c r="AU35" s="390">
        <v>2020</v>
      </c>
      <c r="AV35" s="390" t="str">
        <f t="shared" ca="1" si="19"/>
        <v>8_$E$35_Capacity payment_2020</v>
      </c>
      <c r="AW35" s="390" t="s">
        <v>407</v>
      </c>
      <c r="AX35" s="390"/>
      <c r="AY35" s="391" t="str">
        <f t="shared" si="20"/>
        <v>0.00</v>
      </c>
      <c r="AZ35" s="391" t="s">
        <v>86</v>
      </c>
      <c r="BA35" s="391" t="s">
        <v>86</v>
      </c>
      <c r="BB35" s="391"/>
      <c r="BC35" s="391" t="s">
        <v>463</v>
      </c>
      <c r="BD35" s="391"/>
      <c r="BE35" s="391"/>
    </row>
    <row r="36" spans="1:57" ht="13.5" thickBot="1">
      <c r="A36" s="156">
        <f t="shared" si="7"/>
        <v>29</v>
      </c>
      <c r="B36" s="220"/>
      <c r="C36" s="326" t="s">
        <v>310</v>
      </c>
      <c r="D36" s="323" t="s">
        <v>72</v>
      </c>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9"/>
      <c r="AE36" s="919"/>
      <c r="AF36" s="919"/>
      <c r="AG36" s="919"/>
      <c r="AH36" s="919"/>
      <c r="AI36" s="919"/>
      <c r="AJ36" s="919"/>
      <c r="AK36" s="919"/>
      <c r="AL36" s="919"/>
      <c r="AM36" s="919"/>
      <c r="AN36" s="535"/>
      <c r="AO36" s="301"/>
      <c r="AP36" s="390" t="str">
        <f t="shared" ca="1" si="16"/>
        <v>$E$36</v>
      </c>
      <c r="AQ36" s="390">
        <f t="shared" si="17"/>
        <v>8</v>
      </c>
      <c r="AR36" s="390" t="str">
        <f t="shared" ca="1" si="18"/>
        <v>8. Ownership - Operating Costs</v>
      </c>
      <c r="AS36" s="391" t="s">
        <v>460</v>
      </c>
      <c r="AT36" s="374" t="s">
        <v>310</v>
      </c>
      <c r="AU36" s="390">
        <v>2020</v>
      </c>
      <c r="AV36" s="390" t="str">
        <f t="shared" ca="1" si="19"/>
        <v>8_$E$36_Water / Wastewater treatment_2020</v>
      </c>
      <c r="AW36" s="390" t="s">
        <v>407</v>
      </c>
      <c r="AX36" s="390"/>
      <c r="AY36" s="391" t="str">
        <f t="shared" si="20"/>
        <v>0.00</v>
      </c>
      <c r="AZ36" s="391" t="s">
        <v>86</v>
      </c>
      <c r="BA36" s="391" t="s">
        <v>86</v>
      </c>
      <c r="BB36" s="391"/>
      <c r="BC36" s="391" t="s">
        <v>463</v>
      </c>
      <c r="BD36" s="391"/>
      <c r="BE36" s="391"/>
    </row>
    <row r="37" spans="1:57" ht="13.5" thickBot="1">
      <c r="A37" s="156">
        <f t="shared" si="7"/>
        <v>30</v>
      </c>
      <c r="B37" s="220"/>
      <c r="C37" s="322" t="s">
        <v>311</v>
      </c>
      <c r="D37" s="323" t="s">
        <v>72</v>
      </c>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9"/>
      <c r="AE37" s="919"/>
      <c r="AF37" s="919"/>
      <c r="AG37" s="919"/>
      <c r="AH37" s="919"/>
      <c r="AI37" s="919"/>
      <c r="AJ37" s="919"/>
      <c r="AK37" s="919"/>
      <c r="AL37" s="919"/>
      <c r="AM37" s="919"/>
      <c r="AN37" s="535"/>
      <c r="AO37" s="301"/>
      <c r="AP37" s="390" t="str">
        <f t="shared" ca="1" si="16"/>
        <v>$E$37</v>
      </c>
      <c r="AQ37" s="390">
        <f t="shared" si="17"/>
        <v>8</v>
      </c>
      <c r="AR37" s="390" t="str">
        <f t="shared" ca="1" si="18"/>
        <v>8. Ownership - Operating Costs</v>
      </c>
      <c r="AS37" s="391" t="s">
        <v>460</v>
      </c>
      <c r="AT37" s="390" t="s">
        <v>311</v>
      </c>
      <c r="AU37" s="390">
        <v>2020</v>
      </c>
      <c r="AV37" s="390" t="str">
        <f t="shared" ca="1" si="19"/>
        <v>8_$E$37_Spare parts_2020</v>
      </c>
      <c r="AW37" s="390" t="s">
        <v>407</v>
      </c>
      <c r="AX37" s="390"/>
      <c r="AY37" s="391" t="str">
        <f t="shared" si="20"/>
        <v>0.00</v>
      </c>
      <c r="AZ37" s="391" t="s">
        <v>86</v>
      </c>
      <c r="BA37" s="391" t="s">
        <v>86</v>
      </c>
      <c r="BB37" s="391"/>
      <c r="BC37" s="391" t="s">
        <v>463</v>
      </c>
      <c r="BD37" s="391"/>
      <c r="BE37" s="391"/>
    </row>
    <row r="38" spans="1:57" ht="13.5" thickBot="1">
      <c r="A38" s="156">
        <f t="shared" si="7"/>
        <v>31</v>
      </c>
      <c r="B38" s="220"/>
      <c r="C38" s="322" t="s">
        <v>312</v>
      </c>
      <c r="D38" s="323" t="s">
        <v>76</v>
      </c>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9"/>
      <c r="AE38" s="919"/>
      <c r="AF38" s="919"/>
      <c r="AG38" s="919"/>
      <c r="AH38" s="919"/>
      <c r="AI38" s="919"/>
      <c r="AJ38" s="919"/>
      <c r="AK38" s="919"/>
      <c r="AL38" s="919"/>
      <c r="AM38" s="919"/>
      <c r="AN38" s="535"/>
      <c r="AO38" s="301"/>
      <c r="AP38" s="390" t="str">
        <f t="shared" ca="1" si="16"/>
        <v>$E$38</v>
      </c>
      <c r="AQ38" s="390">
        <f t="shared" si="17"/>
        <v>8</v>
      </c>
      <c r="AR38" s="390" t="str">
        <f t="shared" ca="1" si="18"/>
        <v>8. Ownership - Operating Costs</v>
      </c>
      <c r="AS38" s="391" t="s">
        <v>460</v>
      </c>
      <c r="AT38" s="390" t="s">
        <v>312</v>
      </c>
      <c r="AU38" s="390">
        <v>2020</v>
      </c>
      <c r="AV38" s="390" t="str">
        <f t="shared" ca="1" si="19"/>
        <v>8_$E$38_Parasitic power_2020</v>
      </c>
      <c r="AW38" s="390" t="s">
        <v>407</v>
      </c>
      <c r="AX38" s="390"/>
      <c r="AY38" s="391" t="str">
        <f t="shared" si="20"/>
        <v>0.00</v>
      </c>
      <c r="AZ38" s="391" t="s">
        <v>86</v>
      </c>
      <c r="BA38" s="391" t="s">
        <v>86</v>
      </c>
      <c r="BB38" s="391"/>
      <c r="BC38" s="391" t="s">
        <v>463</v>
      </c>
      <c r="BD38" s="391"/>
      <c r="BE38" s="391"/>
    </row>
    <row r="39" spans="1:57" ht="13.5" thickBot="1">
      <c r="A39" s="156">
        <f t="shared" si="7"/>
        <v>32</v>
      </c>
      <c r="B39" s="220"/>
      <c r="C39" s="322" t="s">
        <v>313</v>
      </c>
      <c r="D39" s="323" t="s">
        <v>65</v>
      </c>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9"/>
      <c r="AE39" s="919"/>
      <c r="AF39" s="919"/>
      <c r="AG39" s="919"/>
      <c r="AH39" s="919"/>
      <c r="AI39" s="919"/>
      <c r="AJ39" s="919"/>
      <c r="AK39" s="919"/>
      <c r="AL39" s="919"/>
      <c r="AM39" s="919"/>
      <c r="AN39" s="535"/>
      <c r="AO39" s="301"/>
      <c r="AP39" s="390" t="str">
        <f t="shared" ca="1" si="16"/>
        <v>$E$39</v>
      </c>
      <c r="AQ39" s="390">
        <f t="shared" si="17"/>
        <v>8</v>
      </c>
      <c r="AR39" s="390" t="str">
        <f t="shared" ca="1" si="18"/>
        <v>8. Ownership - Operating Costs</v>
      </c>
      <c r="AS39" s="391" t="s">
        <v>460</v>
      </c>
      <c r="AT39" s="390" t="s">
        <v>313</v>
      </c>
      <c r="AU39" s="390">
        <v>2020</v>
      </c>
      <c r="AV39" s="390" t="str">
        <f t="shared" ca="1" si="19"/>
        <v>8_$E$39_Permit requirements_2020</v>
      </c>
      <c r="AW39" s="390" t="s">
        <v>407</v>
      </c>
      <c r="AX39" s="390"/>
      <c r="AY39" s="391" t="str">
        <f t="shared" si="20"/>
        <v>0.00</v>
      </c>
      <c r="AZ39" s="391" t="s">
        <v>86</v>
      </c>
      <c r="BA39" s="391" t="s">
        <v>86</v>
      </c>
      <c r="BB39" s="391"/>
      <c r="BC39" s="391" t="s">
        <v>463</v>
      </c>
      <c r="BD39" s="391"/>
      <c r="BE39" s="391"/>
    </row>
    <row r="40" spans="1:57" ht="13.5" thickBot="1">
      <c r="A40" s="156">
        <f t="shared" si="7"/>
        <v>33</v>
      </c>
      <c r="B40" s="220"/>
      <c r="C40" s="322" t="s">
        <v>314</v>
      </c>
      <c r="D40" s="323" t="s">
        <v>77</v>
      </c>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9"/>
      <c r="AE40" s="919"/>
      <c r="AF40" s="919"/>
      <c r="AG40" s="919"/>
      <c r="AH40" s="919"/>
      <c r="AI40" s="919"/>
      <c r="AJ40" s="919"/>
      <c r="AK40" s="919"/>
      <c r="AL40" s="919"/>
      <c r="AM40" s="919"/>
      <c r="AN40" s="535"/>
      <c r="AO40" s="301"/>
      <c r="AP40" s="390" t="str">
        <f t="shared" ca="1" si="16"/>
        <v>$E$40</v>
      </c>
      <c r="AQ40" s="390">
        <f t="shared" si="17"/>
        <v>8</v>
      </c>
      <c r="AR40" s="390" t="str">
        <f t="shared" ca="1" si="18"/>
        <v>8. Ownership - Operating Costs</v>
      </c>
      <c r="AS40" s="391" t="s">
        <v>460</v>
      </c>
      <c r="AT40" s="390" t="s">
        <v>314</v>
      </c>
      <c r="AU40" s="390">
        <v>2020</v>
      </c>
      <c r="AV40" s="390" t="str">
        <f t="shared" ca="1" si="19"/>
        <v>8_$E$40_O&amp;M service agreement - wind_2020</v>
      </c>
      <c r="AW40" s="390" t="s">
        <v>407</v>
      </c>
      <c r="AX40" s="390"/>
      <c r="AY40" s="391" t="str">
        <f t="shared" si="20"/>
        <v>0.00</v>
      </c>
      <c r="AZ40" s="391" t="s">
        <v>86</v>
      </c>
      <c r="BA40" s="391" t="s">
        <v>86</v>
      </c>
      <c r="BB40" s="391"/>
      <c r="BC40" s="391" t="s">
        <v>463</v>
      </c>
      <c r="BD40" s="391"/>
      <c r="BE40" s="391"/>
    </row>
    <row r="41" spans="1:57" ht="13.5" thickBot="1">
      <c r="A41" s="156">
        <f t="shared" si="7"/>
        <v>34</v>
      </c>
      <c r="B41" s="220"/>
      <c r="C41" s="322" t="s">
        <v>315</v>
      </c>
      <c r="D41" s="323" t="s">
        <v>65</v>
      </c>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9"/>
      <c r="AE41" s="919"/>
      <c r="AF41" s="919"/>
      <c r="AG41" s="919"/>
      <c r="AH41" s="919"/>
      <c r="AI41" s="919"/>
      <c r="AJ41" s="919"/>
      <c r="AK41" s="919"/>
      <c r="AL41" s="919"/>
      <c r="AM41" s="919"/>
      <c r="AN41" s="535"/>
      <c r="AO41" s="301"/>
      <c r="AP41" s="390" t="str">
        <f t="shared" ca="1" si="16"/>
        <v>$E$41</v>
      </c>
      <c r="AQ41" s="390">
        <f t="shared" si="17"/>
        <v>8</v>
      </c>
      <c r="AR41" s="390" t="str">
        <f t="shared" ca="1" si="18"/>
        <v>8. Ownership - Operating Costs</v>
      </c>
      <c r="AS41" s="391" t="s">
        <v>460</v>
      </c>
      <c r="AT41" s="390" t="s">
        <v>315</v>
      </c>
      <c r="AU41" s="390">
        <v>2020</v>
      </c>
      <c r="AV41" s="390" t="str">
        <f t="shared" ca="1" si="19"/>
        <v>8_$E$41_Development fee_2020</v>
      </c>
      <c r="AW41" s="390" t="s">
        <v>407</v>
      </c>
      <c r="AX41" s="390"/>
      <c r="AY41" s="391" t="str">
        <f t="shared" si="20"/>
        <v>0.00</v>
      </c>
      <c r="AZ41" s="391" t="s">
        <v>86</v>
      </c>
      <c r="BA41" s="391" t="s">
        <v>86</v>
      </c>
      <c r="BB41" s="391"/>
      <c r="BC41" s="391" t="s">
        <v>463</v>
      </c>
      <c r="BD41" s="391"/>
      <c r="BE41" s="391"/>
    </row>
    <row r="42" spans="1:57" ht="13.5" thickBot="1">
      <c r="A42" s="156">
        <f t="shared" si="7"/>
        <v>35</v>
      </c>
      <c r="B42" s="220"/>
      <c r="C42" s="328" t="s">
        <v>316</v>
      </c>
      <c r="D42" s="323" t="s">
        <v>65</v>
      </c>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9"/>
      <c r="AE42" s="919"/>
      <c r="AF42" s="919"/>
      <c r="AG42" s="919"/>
      <c r="AH42" s="919"/>
      <c r="AI42" s="919"/>
      <c r="AJ42" s="919"/>
      <c r="AK42" s="919"/>
      <c r="AL42" s="919"/>
      <c r="AM42" s="919"/>
      <c r="AN42" s="535"/>
      <c r="AO42" s="301"/>
      <c r="AP42" s="390" t="str">
        <f t="shared" ca="1" si="16"/>
        <v>$E$42</v>
      </c>
      <c r="AQ42" s="390">
        <f t="shared" si="17"/>
        <v>8</v>
      </c>
      <c r="AR42" s="390" t="str">
        <f t="shared" ca="1" si="18"/>
        <v>8. Ownership - Operating Costs</v>
      </c>
      <c r="AS42" s="391" t="s">
        <v>460</v>
      </c>
      <c r="AT42" s="390" t="s">
        <v>316</v>
      </c>
      <c r="AU42" s="390">
        <v>2020</v>
      </c>
      <c r="AV42" s="390" t="str">
        <f t="shared" ref="AV42" si="21">AQ42&amp;"_"&amp;AT42&amp;"_"&amp;AU42</f>
        <v>8_Land leases_2020</v>
      </c>
      <c r="AW42" s="390" t="s">
        <v>407</v>
      </c>
      <c r="AX42" s="390"/>
      <c r="AY42" s="391" t="str">
        <f t="shared" si="20"/>
        <v>0.00</v>
      </c>
      <c r="AZ42" s="391" t="s">
        <v>86</v>
      </c>
      <c r="BA42" s="391" t="s">
        <v>86</v>
      </c>
      <c r="BB42" s="391"/>
      <c r="BC42" s="391" t="s">
        <v>463</v>
      </c>
      <c r="BD42" s="391"/>
      <c r="BE42" s="391"/>
    </row>
    <row r="43" spans="1:57">
      <c r="A43" s="156">
        <f t="shared" si="7"/>
        <v>36</v>
      </c>
      <c r="B43" s="220"/>
      <c r="C43" s="232"/>
      <c r="D43" s="23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5"/>
      <c r="AO43" s="301"/>
      <c r="AP43" s="395"/>
      <c r="AQ43" s="395"/>
    </row>
    <row r="44" spans="1:57">
      <c r="A44" s="156">
        <f>+A43+1</f>
        <v>37</v>
      </c>
      <c r="B44" s="220"/>
      <c r="C44" s="232"/>
      <c r="D44" s="23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5"/>
      <c r="AO44" s="301"/>
      <c r="AP44" s="395"/>
      <c r="AQ44" s="395"/>
    </row>
    <row r="45" spans="1:57" ht="13.5" thickBot="1">
      <c r="A45" s="156">
        <f t="shared" si="7"/>
        <v>38</v>
      </c>
      <c r="B45" s="220"/>
      <c r="C45" s="234"/>
      <c r="D45" s="23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5"/>
      <c r="AO45" s="301"/>
      <c r="AP45" s="395"/>
      <c r="AQ45" s="395"/>
    </row>
    <row r="46" spans="1:57" ht="15.75" thickBot="1">
      <c r="A46" s="156">
        <f t="shared" si="7"/>
        <v>39</v>
      </c>
      <c r="B46" s="319" t="s">
        <v>317</v>
      </c>
      <c r="C46" s="234"/>
      <c r="D46" s="230"/>
      <c r="E46" s="248">
        <v>2020</v>
      </c>
      <c r="F46" s="248">
        <f>+E46+1</f>
        <v>2021</v>
      </c>
      <c r="G46" s="248">
        <f t="shared" ref="G46:AC46" si="22">+F46+1</f>
        <v>2022</v>
      </c>
      <c r="H46" s="248">
        <f t="shared" si="22"/>
        <v>2023</v>
      </c>
      <c r="I46" s="248">
        <f t="shared" si="22"/>
        <v>2024</v>
      </c>
      <c r="J46" s="248">
        <f t="shared" si="22"/>
        <v>2025</v>
      </c>
      <c r="K46" s="248">
        <f t="shared" si="22"/>
        <v>2026</v>
      </c>
      <c r="L46" s="248">
        <f t="shared" si="22"/>
        <v>2027</v>
      </c>
      <c r="M46" s="248">
        <f t="shared" si="22"/>
        <v>2028</v>
      </c>
      <c r="N46" s="248">
        <f t="shared" si="22"/>
        <v>2029</v>
      </c>
      <c r="O46" s="248">
        <f t="shared" si="22"/>
        <v>2030</v>
      </c>
      <c r="P46" s="248">
        <f t="shared" si="22"/>
        <v>2031</v>
      </c>
      <c r="Q46" s="248">
        <f t="shared" si="22"/>
        <v>2032</v>
      </c>
      <c r="R46" s="248">
        <f t="shared" si="22"/>
        <v>2033</v>
      </c>
      <c r="S46" s="248">
        <f t="shared" si="22"/>
        <v>2034</v>
      </c>
      <c r="T46" s="248">
        <f t="shared" si="22"/>
        <v>2035</v>
      </c>
      <c r="U46" s="248">
        <f t="shared" si="22"/>
        <v>2036</v>
      </c>
      <c r="V46" s="248">
        <f t="shared" si="22"/>
        <v>2037</v>
      </c>
      <c r="W46" s="248">
        <f t="shared" si="22"/>
        <v>2038</v>
      </c>
      <c r="X46" s="248">
        <f t="shared" si="22"/>
        <v>2039</v>
      </c>
      <c r="Y46" s="248">
        <f t="shared" si="22"/>
        <v>2040</v>
      </c>
      <c r="Z46" s="248">
        <f t="shared" si="22"/>
        <v>2041</v>
      </c>
      <c r="AA46" s="248">
        <f t="shared" si="22"/>
        <v>2042</v>
      </c>
      <c r="AB46" s="248">
        <f t="shared" si="22"/>
        <v>2043</v>
      </c>
      <c r="AC46" s="248">
        <f t="shared" si="22"/>
        <v>2044</v>
      </c>
      <c r="AD46" s="248">
        <f t="shared" ref="AD46:AM46" si="23">+AC46+1</f>
        <v>2045</v>
      </c>
      <c r="AE46" s="248">
        <f t="shared" si="23"/>
        <v>2046</v>
      </c>
      <c r="AF46" s="248">
        <f t="shared" si="23"/>
        <v>2047</v>
      </c>
      <c r="AG46" s="248">
        <f t="shared" si="23"/>
        <v>2048</v>
      </c>
      <c r="AH46" s="248">
        <f t="shared" si="23"/>
        <v>2049</v>
      </c>
      <c r="AI46" s="248">
        <f t="shared" si="23"/>
        <v>2050</v>
      </c>
      <c r="AJ46" s="248">
        <f t="shared" si="23"/>
        <v>2051</v>
      </c>
      <c r="AK46" s="248">
        <f t="shared" si="23"/>
        <v>2052</v>
      </c>
      <c r="AL46" s="248">
        <f t="shared" si="23"/>
        <v>2053</v>
      </c>
      <c r="AM46" s="248">
        <f t="shared" si="23"/>
        <v>2054</v>
      </c>
      <c r="AN46" s="231" t="s">
        <v>134</v>
      </c>
      <c r="AO46" s="301"/>
      <c r="AP46" s="394"/>
      <c r="AQ46" s="394"/>
    </row>
    <row r="47" spans="1:57" ht="13.5" thickBot="1">
      <c r="A47" s="156">
        <f>+A45+1</f>
        <v>39</v>
      </c>
      <c r="B47" s="229"/>
      <c r="C47" s="328" t="s">
        <v>318</v>
      </c>
      <c r="D47" s="323" t="s">
        <v>78</v>
      </c>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9"/>
      <c r="AE47" s="919"/>
      <c r="AF47" s="919"/>
      <c r="AG47" s="919"/>
      <c r="AH47" s="919"/>
      <c r="AI47" s="919"/>
      <c r="AJ47" s="919"/>
      <c r="AK47" s="919"/>
      <c r="AL47" s="919"/>
      <c r="AM47" s="919"/>
      <c r="AN47" s="535"/>
      <c r="AO47" s="301"/>
      <c r="AP47" s="390" t="str">
        <f ca="1">CELL("address",E47)</f>
        <v>$E$47</v>
      </c>
      <c r="AQ47" s="390">
        <f>$AQ$5</f>
        <v>8</v>
      </c>
      <c r="AR47" s="390" t="str">
        <f ca="1">MID(CELL("filename",AQ47),FIND("]",CELL("filename",AQ47))+1,256)</f>
        <v>8. Ownership - Operating Costs</v>
      </c>
      <c r="AS47" s="391" t="s">
        <v>461</v>
      </c>
      <c r="AT47" s="390" t="s">
        <v>318</v>
      </c>
      <c r="AU47" s="390">
        <v>2020</v>
      </c>
      <c r="AV47" s="390" t="str">
        <f t="shared" ref="AV47:AV49" ca="1" si="24">AQ47&amp;"_"&amp;AP47&amp;"_"&amp;AT47&amp;"_"&amp;AU47</f>
        <v>8_$E$47_O&amp;M - general_2020</v>
      </c>
      <c r="AW47" s="390" t="s">
        <v>407</v>
      </c>
      <c r="AX47" s="390"/>
      <c r="AY47" s="391" t="str">
        <f>"0.00"</f>
        <v>0.00</v>
      </c>
      <c r="AZ47" s="391" t="s">
        <v>86</v>
      </c>
      <c r="BA47" s="391" t="s">
        <v>86</v>
      </c>
      <c r="BB47" s="391"/>
      <c r="BC47" s="391" t="s">
        <v>463</v>
      </c>
      <c r="BD47" s="391"/>
      <c r="BE47" s="391"/>
    </row>
    <row r="48" spans="1:57" ht="30.75" customHeight="1" thickBot="1">
      <c r="A48" s="156">
        <f t="shared" si="7"/>
        <v>40</v>
      </c>
      <c r="B48" s="229"/>
      <c r="C48" s="326" t="s">
        <v>1420</v>
      </c>
      <c r="D48" s="323" t="s">
        <v>571</v>
      </c>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9"/>
      <c r="AE48" s="919"/>
      <c r="AF48" s="919"/>
      <c r="AG48" s="919"/>
      <c r="AH48" s="919"/>
      <c r="AI48" s="919"/>
      <c r="AJ48" s="919"/>
      <c r="AK48" s="919"/>
      <c r="AL48" s="919"/>
      <c r="AM48" s="919"/>
      <c r="AN48" s="535"/>
      <c r="AO48" s="301"/>
      <c r="AP48" s="390" t="str">
        <f ca="1">CELL("address",E48)</f>
        <v>$E$48</v>
      </c>
      <c r="AQ48" s="390">
        <f>$AQ$5</f>
        <v>8</v>
      </c>
      <c r="AR48" s="390" t="str">
        <f ca="1">MID(CELL("filename",AQ48),FIND("]",CELL("filename",AQ48))+1,256)</f>
        <v>8. Ownership - Operating Costs</v>
      </c>
      <c r="AS48" s="391" t="s">
        <v>461</v>
      </c>
      <c r="AT48" s="390" t="s">
        <v>868</v>
      </c>
      <c r="AU48" s="390">
        <v>2020</v>
      </c>
      <c r="AV48" s="390" t="str">
        <f t="shared" ca="1" si="24"/>
        <v>8_$E$48_Running Costs_2020</v>
      </c>
      <c r="AW48" s="390" t="s">
        <v>407</v>
      </c>
      <c r="AX48" s="390"/>
      <c r="AY48" s="391" t="str">
        <f>"0.00"</f>
        <v>0.00</v>
      </c>
      <c r="AZ48" s="391" t="s">
        <v>86</v>
      </c>
      <c r="BA48" s="391" t="s">
        <v>86</v>
      </c>
      <c r="BB48" s="391"/>
      <c r="BC48" s="391" t="s">
        <v>463</v>
      </c>
      <c r="BD48" s="391"/>
      <c r="BE48" s="391"/>
    </row>
    <row r="49" spans="1:97" ht="13.5" thickBot="1">
      <c r="A49" s="156">
        <f t="shared" si="7"/>
        <v>41</v>
      </c>
      <c r="B49" s="229"/>
      <c r="C49" s="322" t="s">
        <v>297</v>
      </c>
      <c r="D49" s="323" t="s">
        <v>78</v>
      </c>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9"/>
      <c r="AE49" s="919"/>
      <c r="AF49" s="919"/>
      <c r="AG49" s="919"/>
      <c r="AH49" s="919"/>
      <c r="AI49" s="919"/>
      <c r="AJ49" s="919"/>
      <c r="AK49" s="919"/>
      <c r="AL49" s="919"/>
      <c r="AM49" s="919"/>
      <c r="AN49" s="535"/>
      <c r="AO49" s="301"/>
      <c r="AP49" s="390" t="str">
        <f ca="1">CELL("address",E49)</f>
        <v>$E$49</v>
      </c>
      <c r="AQ49" s="390">
        <f>$AQ$5</f>
        <v>8</v>
      </c>
      <c r="AR49" s="390" t="str">
        <f ca="1">MID(CELL("filename",AQ49),FIND("]",CELL("filename",AQ49))+1,256)</f>
        <v>8. Ownership - Operating Costs</v>
      </c>
      <c r="AS49" s="391" t="s">
        <v>461</v>
      </c>
      <c r="AT49" s="390" t="s">
        <v>297</v>
      </c>
      <c r="AU49" s="390">
        <v>2020</v>
      </c>
      <c r="AV49" s="390" t="str">
        <f t="shared" ca="1" si="24"/>
        <v>8_$E$49_Transmission - electric to point of delivery (POD)_2020</v>
      </c>
      <c r="AW49" s="390" t="s">
        <v>407</v>
      </c>
      <c r="AX49" s="390"/>
      <c r="AY49" s="391" t="str">
        <f>"0.00"</f>
        <v>0.00</v>
      </c>
      <c r="AZ49" s="391" t="s">
        <v>86</v>
      </c>
      <c r="BA49" s="391" t="s">
        <v>86</v>
      </c>
      <c r="BB49" s="391"/>
      <c r="BC49" s="391" t="s">
        <v>463</v>
      </c>
      <c r="BD49" s="391"/>
      <c r="BE49" s="391"/>
    </row>
    <row r="50" spans="1:97" ht="13.5" thickBot="1">
      <c r="A50" s="156">
        <f t="shared" si="7"/>
        <v>42</v>
      </c>
      <c r="B50" s="233"/>
      <c r="C50" s="322" t="s">
        <v>75</v>
      </c>
      <c r="D50" s="324"/>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1"/>
      <c r="AE50" s="921"/>
      <c r="AF50" s="921"/>
      <c r="AG50" s="921"/>
      <c r="AH50" s="921"/>
      <c r="AI50" s="921"/>
      <c r="AJ50" s="921"/>
      <c r="AK50" s="921"/>
      <c r="AL50" s="921"/>
      <c r="AM50" s="921"/>
      <c r="AN50" s="341"/>
      <c r="AO50" s="301"/>
      <c r="AP50" s="390"/>
      <c r="AQ50" s="390"/>
      <c r="AT50" s="390"/>
      <c r="AU50" s="390"/>
      <c r="AV50" s="390"/>
      <c r="BA50" s="391"/>
      <c r="BB50" s="391"/>
      <c r="BC50" s="391"/>
      <c r="BD50" s="391"/>
      <c r="BE50" s="391"/>
    </row>
    <row r="51" spans="1:97" ht="13.5" thickBot="1">
      <c r="A51" s="156">
        <f t="shared" si="7"/>
        <v>43</v>
      </c>
      <c r="B51" s="233"/>
      <c r="C51" s="325" t="s">
        <v>304</v>
      </c>
      <c r="D51" s="323" t="s">
        <v>79</v>
      </c>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9"/>
      <c r="AE51" s="919"/>
      <c r="AF51" s="919"/>
      <c r="AG51" s="919"/>
      <c r="AH51" s="919"/>
      <c r="AI51" s="919"/>
      <c r="AJ51" s="919"/>
      <c r="AK51" s="919"/>
      <c r="AL51" s="919"/>
      <c r="AM51" s="919"/>
      <c r="AN51" s="535"/>
      <c r="AO51" s="301"/>
      <c r="AP51" s="390" t="str">
        <f ca="1">CELL("address",E51)</f>
        <v>$E$51</v>
      </c>
      <c r="AQ51" s="390">
        <f>$AQ$5</f>
        <v>8</v>
      </c>
      <c r="AR51" s="390" t="str">
        <f ca="1">MID(CELL("filename",AQ51),FIND("]",CELL("filename",AQ51))+1,256)</f>
        <v>8. Ownership - Operating Costs</v>
      </c>
      <c r="AS51" s="391" t="s">
        <v>461</v>
      </c>
      <c r="AT51" s="390" t="s">
        <v>304</v>
      </c>
      <c r="AU51" s="390">
        <v>2020</v>
      </c>
      <c r="AV51" s="390" t="str">
        <f t="shared" ref="AV51:AV52" ca="1" si="25">AQ51&amp;"_"&amp;AP51&amp;"_"&amp;AT51&amp;"_"&amp;AU51</f>
        <v>8_$E$51_Primary fuel transportation_2020</v>
      </c>
      <c r="AW51" s="390" t="s">
        <v>407</v>
      </c>
      <c r="AX51" s="390"/>
      <c r="AY51" s="391" t="str">
        <f>"0.00"</f>
        <v>0.00</v>
      </c>
      <c r="AZ51" s="391" t="s">
        <v>86</v>
      </c>
      <c r="BA51" s="391" t="s">
        <v>86</v>
      </c>
      <c r="BB51" s="391"/>
      <c r="BC51" s="391" t="s">
        <v>463</v>
      </c>
      <c r="BD51" s="391"/>
      <c r="BE51" s="391"/>
    </row>
    <row r="52" spans="1:97" ht="13.5" thickBot="1">
      <c r="A52" s="156">
        <f t="shared" si="7"/>
        <v>44</v>
      </c>
      <c r="B52" s="233"/>
      <c r="C52" s="325" t="s">
        <v>305</v>
      </c>
      <c r="D52" s="323" t="s">
        <v>79</v>
      </c>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9"/>
      <c r="AE52" s="919"/>
      <c r="AF52" s="919"/>
      <c r="AG52" s="919"/>
      <c r="AH52" s="919"/>
      <c r="AI52" s="919"/>
      <c r="AJ52" s="919"/>
      <c r="AK52" s="919"/>
      <c r="AL52" s="919"/>
      <c r="AM52" s="919"/>
      <c r="AN52" s="535"/>
      <c r="AO52" s="301"/>
      <c r="AP52" s="390" t="str">
        <f ca="1">CELL("address",E52)</f>
        <v>$E$52</v>
      </c>
      <c r="AQ52" s="390">
        <f>$AQ$5</f>
        <v>8</v>
      </c>
      <c r="AR52" s="390" t="str">
        <f ca="1">MID(CELL("filename",AQ52),FIND("]",CELL("filename",AQ52))+1,256)</f>
        <v>8. Ownership - Operating Costs</v>
      </c>
      <c r="AS52" s="391" t="s">
        <v>461</v>
      </c>
      <c r="AT52" s="390" t="s">
        <v>305</v>
      </c>
      <c r="AU52" s="390">
        <v>2020</v>
      </c>
      <c r="AV52" s="390" t="str">
        <f t="shared" ca="1" si="25"/>
        <v>8_$E$52_Secondary fuel transportation_2020</v>
      </c>
      <c r="AW52" s="390" t="s">
        <v>407</v>
      </c>
      <c r="AX52" s="390"/>
      <c r="AY52" s="391" t="str">
        <f>"0.00"</f>
        <v>0.00</v>
      </c>
      <c r="AZ52" s="391" t="s">
        <v>86</v>
      </c>
      <c r="BA52" s="391" t="s">
        <v>86</v>
      </c>
      <c r="BB52" s="391"/>
      <c r="BC52" s="391" t="s">
        <v>463</v>
      </c>
      <c r="BD52" s="391"/>
      <c r="BE52" s="391"/>
    </row>
    <row r="53" spans="1:97" ht="13.5" thickBot="1">
      <c r="A53" s="156">
        <f t="shared" si="7"/>
        <v>45</v>
      </c>
      <c r="B53" s="233"/>
      <c r="C53" s="322" t="s">
        <v>306</v>
      </c>
      <c r="D53" s="323"/>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1"/>
      <c r="AE53" s="921"/>
      <c r="AF53" s="921"/>
      <c r="AG53" s="921"/>
      <c r="AH53" s="921"/>
      <c r="AI53" s="921"/>
      <c r="AJ53" s="921"/>
      <c r="AK53" s="921"/>
      <c r="AL53" s="921"/>
      <c r="AM53" s="921"/>
      <c r="AN53" s="341"/>
      <c r="AO53" s="301"/>
      <c r="AP53" s="390"/>
      <c r="AQ53" s="390"/>
      <c r="AT53" s="390"/>
      <c r="AU53" s="390"/>
      <c r="AV53" s="390"/>
      <c r="BA53" s="391"/>
      <c r="BB53" s="391"/>
      <c r="BC53" s="391"/>
      <c r="BD53" s="391"/>
      <c r="BE53" s="391"/>
    </row>
    <row r="54" spans="1:97" ht="13.5" thickBot="1">
      <c r="A54" s="156">
        <f t="shared" si="7"/>
        <v>46</v>
      </c>
      <c r="B54" s="220"/>
      <c r="C54" s="327" t="s">
        <v>307</v>
      </c>
      <c r="D54" s="323" t="s">
        <v>78</v>
      </c>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9"/>
      <c r="AE54" s="919"/>
      <c r="AF54" s="919"/>
      <c r="AG54" s="919"/>
      <c r="AH54" s="919"/>
      <c r="AI54" s="919"/>
      <c r="AJ54" s="919"/>
      <c r="AK54" s="919"/>
      <c r="AL54" s="919"/>
      <c r="AM54" s="919"/>
      <c r="AN54" s="535"/>
      <c r="AO54" s="301"/>
      <c r="AP54" s="390" t="str">
        <f t="shared" ref="AP54:AP60" ca="1" si="26">CELL("address",E54)</f>
        <v>$E$54</v>
      </c>
      <c r="AQ54" s="390">
        <f t="shared" ref="AQ54:AQ60" si="27">$AQ$5</f>
        <v>8</v>
      </c>
      <c r="AR54" s="390" t="str">
        <f t="shared" ref="AR54:AR60" ca="1" si="28">MID(CELL("filename",AQ54),FIND("]",CELL("filename",AQ54))+1,256)</f>
        <v>8. Ownership - Operating Costs</v>
      </c>
      <c r="AS54" s="391" t="s">
        <v>461</v>
      </c>
      <c r="AT54" s="374" t="s">
        <v>307</v>
      </c>
      <c r="AU54" s="390">
        <v>2020</v>
      </c>
      <c r="AV54" s="390" t="str">
        <f t="shared" ref="AV54:AV60" ca="1" si="29">AQ54&amp;"_"&amp;AP54&amp;"_"&amp;AT54&amp;"_"&amp;AU54</f>
        <v>8_$E$54_Turbine / Generator O&amp;M - service agreement_2020</v>
      </c>
      <c r="AW54" s="390" t="s">
        <v>407</v>
      </c>
      <c r="AX54" s="390"/>
      <c r="AY54" s="391" t="str">
        <f t="shared" ref="AY54:AY60" si="30">"0.00"</f>
        <v>0.00</v>
      </c>
      <c r="AZ54" s="391" t="s">
        <v>86</v>
      </c>
      <c r="BA54" s="391" t="s">
        <v>86</v>
      </c>
      <c r="BB54" s="391"/>
      <c r="BC54" s="391" t="s">
        <v>463</v>
      </c>
      <c r="BD54" s="391"/>
      <c r="BE54" s="391"/>
    </row>
    <row r="55" spans="1:97" ht="13.5" thickBot="1">
      <c r="A55" s="156">
        <f t="shared" si="7"/>
        <v>47</v>
      </c>
      <c r="B55" s="220"/>
      <c r="C55" s="327" t="s">
        <v>308</v>
      </c>
      <c r="D55" s="323" t="s">
        <v>78</v>
      </c>
      <c r="E55" s="918"/>
      <c r="F55" s="918"/>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9"/>
      <c r="AE55" s="919"/>
      <c r="AF55" s="919"/>
      <c r="AG55" s="919"/>
      <c r="AH55" s="919"/>
      <c r="AI55" s="919"/>
      <c r="AJ55" s="919"/>
      <c r="AK55" s="919"/>
      <c r="AL55" s="919"/>
      <c r="AM55" s="919"/>
      <c r="AN55" s="535"/>
      <c r="AO55" s="301"/>
      <c r="AP55" s="390" t="str">
        <f t="shared" ca="1" si="26"/>
        <v>$E$55</v>
      </c>
      <c r="AQ55" s="390">
        <f t="shared" si="27"/>
        <v>8</v>
      </c>
      <c r="AR55" s="390" t="str">
        <f t="shared" ca="1" si="28"/>
        <v>8. Ownership - Operating Costs</v>
      </c>
      <c r="AS55" s="391" t="s">
        <v>461</v>
      </c>
      <c r="AT55" s="374" t="s">
        <v>308</v>
      </c>
      <c r="AU55" s="390">
        <v>2020</v>
      </c>
      <c r="AV55" s="390" t="str">
        <f t="shared" ca="1" si="29"/>
        <v>8_$E$55_Remaining plant O&amp;M - service agreement_2020</v>
      </c>
      <c r="AW55" s="390" t="s">
        <v>407</v>
      </c>
      <c r="AX55" s="390"/>
      <c r="AY55" s="391" t="str">
        <f t="shared" si="30"/>
        <v>0.00</v>
      </c>
      <c r="AZ55" s="391" t="s">
        <v>86</v>
      </c>
      <c r="BA55" s="391" t="s">
        <v>86</v>
      </c>
      <c r="BB55" s="391"/>
      <c r="BC55" s="391" t="s">
        <v>463</v>
      </c>
      <c r="BD55" s="391"/>
      <c r="BE55" s="391"/>
    </row>
    <row r="56" spans="1:97" ht="13.5" thickBot="1">
      <c r="A56" s="156">
        <f t="shared" si="7"/>
        <v>48</v>
      </c>
      <c r="B56" s="220"/>
      <c r="C56" s="322" t="s">
        <v>80</v>
      </c>
      <c r="D56" s="323" t="s">
        <v>78</v>
      </c>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9"/>
      <c r="AE56" s="919"/>
      <c r="AF56" s="919"/>
      <c r="AG56" s="919"/>
      <c r="AH56" s="919"/>
      <c r="AI56" s="919"/>
      <c r="AJ56" s="919"/>
      <c r="AK56" s="919"/>
      <c r="AL56" s="919"/>
      <c r="AM56" s="919"/>
      <c r="AN56" s="535"/>
      <c r="AO56" s="301"/>
      <c r="AP56" s="390" t="str">
        <f t="shared" ca="1" si="26"/>
        <v>$E$56</v>
      </c>
      <c r="AQ56" s="390">
        <f t="shared" si="27"/>
        <v>8</v>
      </c>
      <c r="AR56" s="390" t="str">
        <f t="shared" ca="1" si="28"/>
        <v>8. Ownership - Operating Costs</v>
      </c>
      <c r="AS56" s="391" t="s">
        <v>461</v>
      </c>
      <c r="AT56" s="390" t="s">
        <v>80</v>
      </c>
      <c r="AU56" s="390">
        <v>2020</v>
      </c>
      <c r="AV56" s="390" t="str">
        <f t="shared" ca="1" si="29"/>
        <v>8_$E$56_Chemicals_2020</v>
      </c>
      <c r="AW56" s="390" t="s">
        <v>407</v>
      </c>
      <c r="AX56" s="390"/>
      <c r="AY56" s="391" t="str">
        <f t="shared" si="30"/>
        <v>0.00</v>
      </c>
      <c r="AZ56" s="391" t="s">
        <v>86</v>
      </c>
      <c r="BA56" s="391" t="s">
        <v>86</v>
      </c>
      <c r="BB56" s="391"/>
      <c r="BC56" s="391" t="s">
        <v>463</v>
      </c>
      <c r="BD56" s="391"/>
      <c r="BE56" s="391"/>
    </row>
    <row r="57" spans="1:97" ht="13.5" thickBot="1">
      <c r="A57" s="156">
        <f t="shared" si="7"/>
        <v>49</v>
      </c>
      <c r="B57" s="220"/>
      <c r="C57" s="322" t="s">
        <v>319</v>
      </c>
      <c r="D57" s="323" t="s">
        <v>78</v>
      </c>
      <c r="E57" s="918"/>
      <c r="F57" s="918"/>
      <c r="G57" s="918"/>
      <c r="H57" s="918"/>
      <c r="I57" s="918"/>
      <c r="J57" s="918"/>
      <c r="K57" s="918"/>
      <c r="L57" s="918"/>
      <c r="M57" s="918"/>
      <c r="N57" s="918"/>
      <c r="O57" s="918"/>
      <c r="P57" s="918"/>
      <c r="Q57" s="918"/>
      <c r="R57" s="918"/>
      <c r="S57" s="918"/>
      <c r="T57" s="918"/>
      <c r="U57" s="918"/>
      <c r="V57" s="918"/>
      <c r="W57" s="918"/>
      <c r="X57" s="918"/>
      <c r="Y57" s="918"/>
      <c r="Z57" s="918"/>
      <c r="AA57" s="918"/>
      <c r="AB57" s="918"/>
      <c r="AC57" s="918"/>
      <c r="AD57" s="919"/>
      <c r="AE57" s="919"/>
      <c r="AF57" s="919"/>
      <c r="AG57" s="919"/>
      <c r="AH57" s="919"/>
      <c r="AI57" s="919"/>
      <c r="AJ57" s="919"/>
      <c r="AK57" s="919"/>
      <c r="AL57" s="919"/>
      <c r="AM57" s="919"/>
      <c r="AN57" s="535"/>
      <c r="AO57" s="301"/>
      <c r="AP57" s="390" t="str">
        <f t="shared" ca="1" si="26"/>
        <v>$E$57</v>
      </c>
      <c r="AQ57" s="390">
        <f t="shared" si="27"/>
        <v>8</v>
      </c>
      <c r="AR57" s="390" t="str">
        <f t="shared" ca="1" si="28"/>
        <v>8. Ownership - Operating Costs</v>
      </c>
      <c r="AS57" s="391" t="s">
        <v>461</v>
      </c>
      <c r="AT57" s="390" t="s">
        <v>319</v>
      </c>
      <c r="AU57" s="390">
        <v>2020</v>
      </c>
      <c r="AV57" s="390" t="str">
        <f t="shared" ca="1" si="29"/>
        <v>8_$E$57_Production payments to developer_2020</v>
      </c>
      <c r="AW57" s="390" t="s">
        <v>407</v>
      </c>
      <c r="AX57" s="390"/>
      <c r="AY57" s="391" t="str">
        <f t="shared" si="30"/>
        <v>0.00</v>
      </c>
      <c r="AZ57" s="391" t="s">
        <v>86</v>
      </c>
      <c r="BA57" s="391" t="s">
        <v>86</v>
      </c>
      <c r="BB57" s="391"/>
      <c r="BC57" s="391" t="s">
        <v>463</v>
      </c>
      <c r="BD57" s="391"/>
      <c r="BE57" s="391"/>
    </row>
    <row r="58" spans="1:97" ht="13.5" thickBot="1">
      <c r="A58" s="156">
        <f t="shared" si="7"/>
        <v>50</v>
      </c>
      <c r="B58" s="220"/>
      <c r="C58" s="328" t="s">
        <v>320</v>
      </c>
      <c r="D58" s="323" t="s">
        <v>78</v>
      </c>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9"/>
      <c r="AE58" s="919"/>
      <c r="AF58" s="919"/>
      <c r="AG58" s="919"/>
      <c r="AH58" s="919"/>
      <c r="AI58" s="919"/>
      <c r="AJ58" s="919"/>
      <c r="AK58" s="919"/>
      <c r="AL58" s="919"/>
      <c r="AM58" s="919"/>
      <c r="AN58" s="535"/>
      <c r="AO58" s="301"/>
      <c r="AP58" s="390" t="str">
        <f t="shared" ca="1" si="26"/>
        <v>$E$58</v>
      </c>
      <c r="AQ58" s="390">
        <f t="shared" si="27"/>
        <v>8</v>
      </c>
      <c r="AR58" s="390" t="str">
        <f t="shared" ca="1" si="28"/>
        <v>8. Ownership - Operating Costs</v>
      </c>
      <c r="AS58" s="391" t="s">
        <v>461</v>
      </c>
      <c r="AT58" s="390" t="s">
        <v>320</v>
      </c>
      <c r="AU58" s="390">
        <v>2020</v>
      </c>
      <c r="AV58" s="390" t="str">
        <f t="shared" ca="1" si="29"/>
        <v>8_$E$58_Landowner royalties_2020</v>
      </c>
      <c r="AW58" s="390" t="s">
        <v>407</v>
      </c>
      <c r="AX58" s="390"/>
      <c r="AY58" s="391" t="str">
        <f t="shared" si="30"/>
        <v>0.00</v>
      </c>
      <c r="AZ58" s="391" t="s">
        <v>86</v>
      </c>
      <c r="BA58" s="391" t="s">
        <v>86</v>
      </c>
      <c r="BB58" s="391"/>
      <c r="BC58" s="391" t="s">
        <v>463</v>
      </c>
      <c r="BD58" s="391"/>
      <c r="BE58" s="391"/>
    </row>
    <row r="59" spans="1:97" ht="13.5" thickBot="1">
      <c r="A59" s="156">
        <f t="shared" si="7"/>
        <v>51</v>
      </c>
      <c r="B59" s="220"/>
      <c r="C59" s="328" t="s">
        <v>321</v>
      </c>
      <c r="D59" s="323" t="s">
        <v>81</v>
      </c>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9"/>
      <c r="AE59" s="919"/>
      <c r="AF59" s="919"/>
      <c r="AG59" s="919"/>
      <c r="AH59" s="919"/>
      <c r="AI59" s="919"/>
      <c r="AJ59" s="919"/>
      <c r="AK59" s="919"/>
      <c r="AL59" s="919"/>
      <c r="AM59" s="919"/>
      <c r="AN59" s="535"/>
      <c r="AO59" s="301"/>
      <c r="AP59" s="390" t="str">
        <f t="shared" ca="1" si="26"/>
        <v>$E$59</v>
      </c>
      <c r="AQ59" s="390">
        <f t="shared" si="27"/>
        <v>8</v>
      </c>
      <c r="AR59" s="390" t="str">
        <f t="shared" ca="1" si="28"/>
        <v>8. Ownership - Operating Costs</v>
      </c>
      <c r="AS59" s="391" t="s">
        <v>461</v>
      </c>
      <c r="AT59" s="390" t="s">
        <v>321</v>
      </c>
      <c r="AU59" s="390">
        <v>2020</v>
      </c>
      <c r="AV59" s="390" t="str">
        <f t="shared" ca="1" si="29"/>
        <v>8_$E$59_Fuel cost per unit_2020</v>
      </c>
      <c r="AW59" s="390" t="s">
        <v>407</v>
      </c>
      <c r="AX59" s="390"/>
      <c r="AY59" s="391" t="str">
        <f t="shared" si="30"/>
        <v>0.00</v>
      </c>
      <c r="AZ59" s="391" t="s">
        <v>86</v>
      </c>
      <c r="BA59" s="391" t="s">
        <v>86</v>
      </c>
      <c r="BB59" s="391"/>
      <c r="BC59" s="391" t="s">
        <v>463</v>
      </c>
      <c r="BD59" s="391"/>
      <c r="BE59" s="391"/>
    </row>
    <row r="60" spans="1:97" ht="13.5" thickBot="1">
      <c r="A60" s="156">
        <f t="shared" si="7"/>
        <v>52</v>
      </c>
      <c r="B60" s="220"/>
      <c r="C60" s="328" t="s">
        <v>322</v>
      </c>
      <c r="D60" s="323" t="s">
        <v>78</v>
      </c>
      <c r="E60" s="918"/>
      <c r="F60" s="918"/>
      <c r="G60" s="918"/>
      <c r="H60" s="918"/>
      <c r="I60" s="918"/>
      <c r="J60" s="918"/>
      <c r="K60" s="918"/>
      <c r="L60" s="918"/>
      <c r="M60" s="918"/>
      <c r="N60" s="918"/>
      <c r="O60" s="918"/>
      <c r="P60" s="918"/>
      <c r="Q60" s="918"/>
      <c r="R60" s="918"/>
      <c r="S60" s="918"/>
      <c r="T60" s="918"/>
      <c r="U60" s="918"/>
      <c r="V60" s="918"/>
      <c r="W60" s="918"/>
      <c r="X60" s="918"/>
      <c r="Y60" s="918"/>
      <c r="Z60" s="918"/>
      <c r="AA60" s="918"/>
      <c r="AB60" s="918"/>
      <c r="AC60" s="918"/>
      <c r="AD60" s="919"/>
      <c r="AE60" s="919"/>
      <c r="AF60" s="919"/>
      <c r="AG60" s="919"/>
      <c r="AH60" s="919"/>
      <c r="AI60" s="919"/>
      <c r="AJ60" s="919"/>
      <c r="AK60" s="919"/>
      <c r="AL60" s="919"/>
      <c r="AM60" s="919"/>
      <c r="AN60" s="535"/>
      <c r="AO60" s="301"/>
      <c r="AP60" s="390" t="str">
        <f t="shared" ca="1" si="26"/>
        <v>$E$60</v>
      </c>
      <c r="AQ60" s="390">
        <f t="shared" si="27"/>
        <v>8</v>
      </c>
      <c r="AR60" s="390" t="str">
        <f t="shared" ca="1" si="28"/>
        <v>8. Ownership - Operating Costs</v>
      </c>
      <c r="AS60" s="391" t="s">
        <v>461</v>
      </c>
      <c r="AT60" s="390" t="s">
        <v>322</v>
      </c>
      <c r="AU60" s="390">
        <v>2020</v>
      </c>
      <c r="AV60" s="390" t="str">
        <f t="shared" ca="1" si="29"/>
        <v>8_$E$60_Emissions cost_2020</v>
      </c>
      <c r="AW60" s="390" t="s">
        <v>407</v>
      </c>
      <c r="AX60" s="390"/>
      <c r="AY60" s="391" t="str">
        <f t="shared" si="30"/>
        <v>0.00</v>
      </c>
      <c r="AZ60" s="391" t="s">
        <v>86</v>
      </c>
      <c r="BA60" s="391" t="s">
        <v>86</v>
      </c>
      <c r="BB60" s="391"/>
      <c r="BC60" s="391" t="s">
        <v>463</v>
      </c>
      <c r="BD60" s="391"/>
      <c r="BE60" s="391"/>
    </row>
    <row r="61" spans="1:97">
      <c r="A61" s="156">
        <f t="shared" si="7"/>
        <v>53</v>
      </c>
      <c r="B61" s="220"/>
      <c r="C61" s="197"/>
      <c r="D61" s="197"/>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5"/>
      <c r="AO61" s="301"/>
      <c r="AP61" s="395"/>
      <c r="AQ61" s="395"/>
    </row>
    <row r="62" spans="1:97" s="105" customFormat="1">
      <c r="A62" s="156">
        <f t="shared" si="7"/>
        <v>54</v>
      </c>
      <c r="C62" s="320" t="s">
        <v>69</v>
      </c>
      <c r="D62" s="197"/>
      <c r="E62" s="329"/>
      <c r="AN62" s="222"/>
      <c r="AP62" s="390" t="str">
        <f ca="1">CELL("address",E62)</f>
        <v>$E$62</v>
      </c>
      <c r="AQ62" s="390">
        <f>$AQ$5</f>
        <v>8</v>
      </c>
      <c r="AR62" s="390" t="str">
        <f ca="1">MID(CELL("filename",AQ62),FIND("]",CELL("filename",AQ62))+1,256)</f>
        <v>8. Ownership - Operating Costs</v>
      </c>
      <c r="AS62" s="391" t="s">
        <v>1616</v>
      </c>
      <c r="AT62" s="391" t="s">
        <v>462</v>
      </c>
      <c r="AU62" s="391"/>
      <c r="AV62" s="390" t="str">
        <f ca="1">AQ62&amp;"_"&amp;AP62&amp;"_"&amp;AT62</f>
        <v>8_$E$62_Sales Tax Included</v>
      </c>
      <c r="AW62" s="390" t="s">
        <v>401</v>
      </c>
      <c r="AX62" s="390"/>
      <c r="AY62" s="381" t="str">
        <f>CONCATENATE(BI62,",",BJ62)</f>
        <v>Yes,No</v>
      </c>
      <c r="AZ62" s="391" t="s">
        <v>86</v>
      </c>
      <c r="BA62" s="391" t="s">
        <v>86</v>
      </c>
      <c r="BB62" s="391"/>
      <c r="BC62" s="173"/>
      <c r="BD62" s="173"/>
      <c r="BE62" s="173"/>
      <c r="BF62" s="173"/>
      <c r="BG62" s="397"/>
      <c r="BH62" s="397"/>
      <c r="BI62" s="397" t="s">
        <v>82</v>
      </c>
      <c r="BJ62" s="397" t="s">
        <v>86</v>
      </c>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744"/>
      <c r="CM62" s="397"/>
      <c r="CN62" s="397"/>
      <c r="CO62" s="397"/>
      <c r="CP62" s="397"/>
      <c r="CQ62" s="397"/>
      <c r="CR62" s="397"/>
      <c r="CS62" s="397"/>
    </row>
    <row r="63" spans="1:97" s="105" customFormat="1" ht="13.5" thickBot="1">
      <c r="A63" s="235"/>
      <c r="B63" s="151"/>
      <c r="C63" s="236"/>
      <c r="D63" s="237"/>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2"/>
      <c r="AP63" s="390"/>
      <c r="AQ63" s="390"/>
      <c r="AR63" s="391"/>
      <c r="AS63" s="391"/>
      <c r="AT63" s="391"/>
      <c r="AU63" s="391"/>
      <c r="AV63" s="391"/>
      <c r="AW63" s="391"/>
      <c r="AX63" s="391"/>
      <c r="AY63" s="391"/>
      <c r="AZ63" s="391"/>
      <c r="BA63" s="173"/>
      <c r="BB63" s="173"/>
      <c r="BC63" s="173"/>
      <c r="BD63" s="173"/>
      <c r="BE63" s="173"/>
      <c r="BF63" s="173"/>
      <c r="BG63" s="397"/>
      <c r="BH63" s="397"/>
      <c r="BI63" s="397"/>
      <c r="BJ63" s="397"/>
      <c r="BK63" s="397"/>
      <c r="BL63" s="397"/>
      <c r="BM63" s="397"/>
      <c r="BN63" s="397"/>
      <c r="BO63" s="397"/>
      <c r="BP63" s="397"/>
      <c r="BQ63" s="397"/>
      <c r="BR63" s="397"/>
      <c r="BS63" s="397"/>
      <c r="BT63" s="397"/>
      <c r="BU63" s="397"/>
      <c r="BV63" s="397"/>
      <c r="BW63" s="397"/>
      <c r="BX63" s="397"/>
      <c r="BY63" s="397"/>
      <c r="BZ63" s="397"/>
      <c r="CA63" s="397"/>
      <c r="CB63" s="397"/>
      <c r="CC63" s="397"/>
      <c r="CD63" s="397"/>
      <c r="CE63" s="397"/>
      <c r="CF63" s="397"/>
      <c r="CG63" s="397"/>
      <c r="CH63" s="397"/>
      <c r="CI63" s="397"/>
      <c r="CJ63" s="397"/>
      <c r="CK63" s="397"/>
      <c r="CL63" s="744"/>
      <c r="CM63" s="397"/>
      <c r="CN63" s="397"/>
      <c r="CO63" s="397"/>
      <c r="CP63" s="397"/>
      <c r="CQ63" s="397"/>
      <c r="CR63" s="397"/>
      <c r="CS63" s="397"/>
    </row>
    <row r="66" spans="42:53">
      <c r="AP66" s="173"/>
      <c r="AQ66" s="173"/>
      <c r="AR66" s="173"/>
    </row>
    <row r="67" spans="42:53">
      <c r="AP67" s="390" t="str">
        <f ca="1">CELL("address",AN9)</f>
        <v>$AN$9</v>
      </c>
      <c r="AQ67" s="390">
        <f t="shared" ref="AQ67:AQ72" si="31">$AQ$5</f>
        <v>8</v>
      </c>
      <c r="AR67" s="390" t="str">
        <f t="shared" ref="AR67:AR72" ca="1" si="32">MID(CELL("filename",AQ67),FIND("]",CELL("filename",AQ67))+1,256)</f>
        <v>8. Ownership - Operating Costs</v>
      </c>
      <c r="AS67" s="391" t="s">
        <v>460</v>
      </c>
      <c r="AT67" s="390" t="s">
        <v>291</v>
      </c>
      <c r="AU67" s="391" t="s">
        <v>525</v>
      </c>
      <c r="AV67" s="390" t="str">
        <f t="shared" ref="AV67:AV72" ca="1" si="33">AQ67&amp;"_"&amp;AP67&amp;"_"&amp;AT67&amp;"_"&amp;AU67</f>
        <v>8_$AN$9_Nameplate capacity (same as form)_Info</v>
      </c>
      <c r="AW67" s="391" t="s">
        <v>392</v>
      </c>
      <c r="AX67" s="391">
        <v>100</v>
      </c>
      <c r="AZ67" s="391" t="s">
        <v>86</v>
      </c>
      <c r="BA67" s="391" t="s">
        <v>86</v>
      </c>
    </row>
    <row r="68" spans="42:53">
      <c r="AP68" s="390" t="str">
        <f ca="1">CELL("address",AN11)</f>
        <v>$AN$11</v>
      </c>
      <c r="AQ68" s="390">
        <f t="shared" si="31"/>
        <v>8</v>
      </c>
      <c r="AR68" s="390" t="str">
        <f t="shared" ca="1" si="32"/>
        <v>8. Ownership - Operating Costs</v>
      </c>
      <c r="AS68" s="391" t="s">
        <v>460</v>
      </c>
      <c r="AT68" s="390" t="s">
        <v>121</v>
      </c>
      <c r="AU68" s="391" t="s">
        <v>525</v>
      </c>
      <c r="AV68" s="390" t="str">
        <f t="shared" ca="1" si="33"/>
        <v>8_$AN$11_Forced outage rate_Info</v>
      </c>
      <c r="AW68" s="391" t="s">
        <v>392</v>
      </c>
      <c r="AX68" s="391">
        <v>100</v>
      </c>
      <c r="AZ68" s="391" t="s">
        <v>86</v>
      </c>
      <c r="BA68" s="391" t="s">
        <v>86</v>
      </c>
    </row>
    <row r="69" spans="42:53">
      <c r="AP69" s="390" t="str">
        <f ca="1">CELL("address",AN12)</f>
        <v>$AN$12</v>
      </c>
      <c r="AQ69" s="390">
        <f t="shared" si="31"/>
        <v>8</v>
      </c>
      <c r="AR69" s="390" t="str">
        <f t="shared" ca="1" si="32"/>
        <v>8. Ownership - Operating Costs</v>
      </c>
      <c r="AS69" s="391" t="s">
        <v>460</v>
      </c>
      <c r="AT69" s="390" t="s">
        <v>292</v>
      </c>
      <c r="AU69" s="391" t="s">
        <v>525</v>
      </c>
      <c r="AV69" s="390" t="str">
        <f t="shared" ca="1" si="33"/>
        <v>8_$AN$12_Planned outage rate_Info</v>
      </c>
      <c r="AW69" s="391" t="s">
        <v>392</v>
      </c>
      <c r="AX69" s="391">
        <v>100</v>
      </c>
      <c r="AZ69" s="391" t="s">
        <v>86</v>
      </c>
      <c r="BA69" s="391" t="s">
        <v>86</v>
      </c>
    </row>
    <row r="70" spans="42:53">
      <c r="AP70" s="390" t="str">
        <f ca="1">CELL("address",AN13)</f>
        <v>$AN$13</v>
      </c>
      <c r="AQ70" s="390">
        <f t="shared" si="31"/>
        <v>8</v>
      </c>
      <c r="AR70" s="390" t="str">
        <f t="shared" ca="1" si="32"/>
        <v>8. Ownership - Operating Costs</v>
      </c>
      <c r="AS70" s="391" t="s">
        <v>460</v>
      </c>
      <c r="AT70" s="390" t="s">
        <v>293</v>
      </c>
      <c r="AU70" s="391" t="s">
        <v>525</v>
      </c>
      <c r="AV70" s="390" t="str">
        <f t="shared" ca="1" si="33"/>
        <v>8_$AN$13_Annual availability factor_Info</v>
      </c>
      <c r="AW70" s="391" t="s">
        <v>392</v>
      </c>
      <c r="AX70" s="391">
        <v>100</v>
      </c>
      <c r="AZ70" s="391" t="s">
        <v>86</v>
      </c>
      <c r="BA70" s="391" t="s">
        <v>86</v>
      </c>
    </row>
    <row r="71" spans="42:53">
      <c r="AP71" s="390" t="str">
        <f ca="1">CELL("address",AN14)</f>
        <v>$AN$14</v>
      </c>
      <c r="AQ71" s="390">
        <f t="shared" si="31"/>
        <v>8</v>
      </c>
      <c r="AR71" s="390" t="str">
        <f t="shared" ca="1" si="32"/>
        <v>8. Ownership - Operating Costs</v>
      </c>
      <c r="AS71" s="391" t="s">
        <v>460</v>
      </c>
      <c r="AT71" s="390" t="s">
        <v>294</v>
      </c>
      <c r="AU71" s="391" t="s">
        <v>525</v>
      </c>
      <c r="AV71" s="390" t="str">
        <f t="shared" ca="1" si="33"/>
        <v>8_$AN$14_Net capacity factor_Info</v>
      </c>
      <c r="AW71" s="391" t="s">
        <v>392</v>
      </c>
      <c r="AX71" s="391">
        <v>100</v>
      </c>
      <c r="AZ71" s="391" t="s">
        <v>86</v>
      </c>
      <c r="BA71" s="391" t="s">
        <v>86</v>
      </c>
    </row>
    <row r="72" spans="42:53">
      <c r="AP72" s="390" t="str">
        <f ca="1">CELL("address",AN15)</f>
        <v>$AN$15</v>
      </c>
      <c r="AQ72" s="390">
        <f t="shared" si="31"/>
        <v>8</v>
      </c>
      <c r="AR72" s="390" t="str">
        <f t="shared" ca="1" si="32"/>
        <v>8. Ownership - Operating Costs</v>
      </c>
      <c r="AS72" s="391" t="s">
        <v>460</v>
      </c>
      <c r="AT72" s="390" t="s">
        <v>295</v>
      </c>
      <c r="AU72" s="391" t="s">
        <v>525</v>
      </c>
      <c r="AV72" s="390" t="str">
        <f t="shared" ca="1" si="33"/>
        <v>8_$AN$15_Net annual generation (AC)_Info</v>
      </c>
      <c r="AW72" s="391" t="s">
        <v>392</v>
      </c>
      <c r="AX72" s="391">
        <v>100</v>
      </c>
      <c r="AZ72" s="391" t="s">
        <v>86</v>
      </c>
      <c r="BA72" s="391" t="s">
        <v>86</v>
      </c>
    </row>
    <row r="75" spans="42:53">
      <c r="AP75" s="390" t="str">
        <f t="shared" ref="AP75:AP82" ca="1" si="34">CELL("address",AN19)</f>
        <v>$AN$19</v>
      </c>
      <c r="AQ75" s="390">
        <f t="shared" ref="AQ75:AQ82" si="35">$AQ$5</f>
        <v>8</v>
      </c>
      <c r="AR75" s="390" t="str">
        <f t="shared" ref="AR75:AR82" ca="1" si="36">MID(CELL("filename",AQ75),FIND("]",CELL("filename",AQ75))+1,256)</f>
        <v>8. Ownership - Operating Costs</v>
      </c>
      <c r="AS75" s="391" t="s">
        <v>460</v>
      </c>
      <c r="AT75" s="390" t="s">
        <v>296</v>
      </c>
      <c r="AU75" s="391" t="s">
        <v>525</v>
      </c>
      <c r="AV75" s="390" t="str">
        <f t="shared" ref="AV75:AV82" ca="1" si="37">AQ75&amp;"_"&amp;AP75&amp;"_"&amp;AT75&amp;"_"&amp;AU75</f>
        <v>8_$AN$19_O&amp;M - general _Info</v>
      </c>
      <c r="AW75" s="391" t="s">
        <v>392</v>
      </c>
      <c r="AX75" s="391">
        <v>100</v>
      </c>
      <c r="AZ75" s="391" t="s">
        <v>86</v>
      </c>
      <c r="BA75" s="391" t="s">
        <v>86</v>
      </c>
    </row>
    <row r="76" spans="42:53">
      <c r="AP76" s="390" t="str">
        <f t="shared" ca="1" si="34"/>
        <v>$AN$20</v>
      </c>
      <c r="AQ76" s="390">
        <f t="shared" si="35"/>
        <v>8</v>
      </c>
      <c r="AR76" s="390" t="str">
        <f t="shared" ca="1" si="36"/>
        <v>8. Ownership - Operating Costs</v>
      </c>
      <c r="AS76" s="391" t="s">
        <v>460</v>
      </c>
      <c r="AT76" s="390" t="s">
        <v>297</v>
      </c>
      <c r="AU76" s="391" t="s">
        <v>525</v>
      </c>
      <c r="AV76" s="390" t="str">
        <f t="shared" ca="1" si="37"/>
        <v>8_$AN$20_Transmission - electric to point of delivery (POD)_Info</v>
      </c>
      <c r="AW76" s="391" t="s">
        <v>392</v>
      </c>
      <c r="AX76" s="391">
        <v>100</v>
      </c>
      <c r="AZ76" s="391" t="s">
        <v>86</v>
      </c>
      <c r="BA76" s="391" t="s">
        <v>86</v>
      </c>
    </row>
    <row r="77" spans="42:53">
      <c r="AP77" s="390" t="str">
        <f t="shared" ca="1" si="34"/>
        <v>$AN$21</v>
      </c>
      <c r="AQ77" s="390">
        <f t="shared" si="35"/>
        <v>8</v>
      </c>
      <c r="AR77" s="390" t="str">
        <f t="shared" ca="1" si="36"/>
        <v>8. Ownership - Operating Costs</v>
      </c>
      <c r="AS77" s="391" t="s">
        <v>460</v>
      </c>
      <c r="AT77" s="390" t="s">
        <v>73</v>
      </c>
      <c r="AU77" s="391" t="s">
        <v>525</v>
      </c>
      <c r="AV77" s="390" t="str">
        <f t="shared" ca="1" si="37"/>
        <v>8_$AN$21_Insurance_Info</v>
      </c>
      <c r="AW77" s="391" t="s">
        <v>392</v>
      </c>
      <c r="AX77" s="391">
        <v>100</v>
      </c>
      <c r="AZ77" s="391" t="s">
        <v>86</v>
      </c>
      <c r="BA77" s="391" t="s">
        <v>86</v>
      </c>
    </row>
    <row r="78" spans="42:53">
      <c r="AP78" s="390" t="str">
        <f t="shared" ca="1" si="34"/>
        <v>$AN$22</v>
      </c>
      <c r="AQ78" s="390">
        <f t="shared" si="35"/>
        <v>8</v>
      </c>
      <c r="AR78" s="390" t="str">
        <f t="shared" ca="1" si="36"/>
        <v>8. Ownership - Operating Costs</v>
      </c>
      <c r="AS78" s="391" t="s">
        <v>460</v>
      </c>
      <c r="AT78" s="390" t="s">
        <v>298</v>
      </c>
      <c r="AU78" s="391" t="s">
        <v>525</v>
      </c>
      <c r="AV78" s="390" t="str">
        <f t="shared" ca="1" si="37"/>
        <v>8_$AN$22_Property tax_Info</v>
      </c>
      <c r="AW78" s="391" t="s">
        <v>392</v>
      </c>
      <c r="AX78" s="391">
        <v>100</v>
      </c>
      <c r="AZ78" s="391" t="s">
        <v>86</v>
      </c>
      <c r="BA78" s="391" t="s">
        <v>86</v>
      </c>
    </row>
    <row r="79" spans="42:53">
      <c r="AP79" s="390" t="str">
        <f t="shared" ca="1" si="34"/>
        <v>$AN$23</v>
      </c>
      <c r="AQ79" s="390">
        <f t="shared" si="35"/>
        <v>8</v>
      </c>
      <c r="AR79" s="390" t="str">
        <f t="shared" ca="1" si="36"/>
        <v>8. Ownership - Operating Costs</v>
      </c>
      <c r="AS79" s="391" t="s">
        <v>460</v>
      </c>
      <c r="AT79" s="390" t="s">
        <v>299</v>
      </c>
      <c r="AU79" s="391" t="s">
        <v>525</v>
      </c>
      <c r="AV79" s="390" t="str">
        <f t="shared" ca="1" si="37"/>
        <v>8_$AN$23_Asset management fee_Info</v>
      </c>
      <c r="AW79" s="391" t="s">
        <v>392</v>
      </c>
      <c r="AX79" s="391">
        <v>100</v>
      </c>
      <c r="AZ79" s="391" t="s">
        <v>86</v>
      </c>
      <c r="BA79" s="391" t="s">
        <v>86</v>
      </c>
    </row>
    <row r="80" spans="42:53">
      <c r="AP80" s="390" t="str">
        <f t="shared" ca="1" si="34"/>
        <v>$AN$24</v>
      </c>
      <c r="AQ80" s="390">
        <f t="shared" si="35"/>
        <v>8</v>
      </c>
      <c r="AR80" s="390" t="str">
        <f t="shared" ca="1" si="36"/>
        <v>8. Ownership - Operating Costs</v>
      </c>
      <c r="AS80" s="391" t="s">
        <v>460</v>
      </c>
      <c r="AT80" s="390" t="s">
        <v>300</v>
      </c>
      <c r="AU80" s="391" t="s">
        <v>525</v>
      </c>
      <c r="AV80" s="390" t="str">
        <f t="shared" ca="1" si="37"/>
        <v>8_$AN$24_Environmental monitoring_Info</v>
      </c>
      <c r="AW80" s="391" t="s">
        <v>392</v>
      </c>
      <c r="AX80" s="391">
        <v>100</v>
      </c>
      <c r="AZ80" s="391" t="s">
        <v>86</v>
      </c>
      <c r="BA80" s="391" t="s">
        <v>86</v>
      </c>
    </row>
    <row r="81" spans="42:53">
      <c r="AP81" s="390" t="str">
        <f t="shared" ca="1" si="34"/>
        <v>$AN$25</v>
      </c>
      <c r="AQ81" s="390">
        <f t="shared" si="35"/>
        <v>8</v>
      </c>
      <c r="AR81" s="390" t="str">
        <f t="shared" ca="1" si="36"/>
        <v>8. Ownership - Operating Costs</v>
      </c>
      <c r="AS81" s="391" t="s">
        <v>460</v>
      </c>
      <c r="AT81" s="390" t="s">
        <v>301</v>
      </c>
      <c r="AU81" s="391" t="s">
        <v>525</v>
      </c>
      <c r="AV81" s="390" t="str">
        <f t="shared" ca="1" si="37"/>
        <v>8_$AN$25_Outside services_Info</v>
      </c>
      <c r="AW81" s="391" t="s">
        <v>392</v>
      </c>
      <c r="AX81" s="391">
        <v>100</v>
      </c>
      <c r="AZ81" s="391" t="s">
        <v>86</v>
      </c>
      <c r="BA81" s="391" t="s">
        <v>86</v>
      </c>
    </row>
    <row r="82" spans="42:53">
      <c r="AP82" s="390" t="str">
        <f t="shared" ca="1" si="34"/>
        <v>$AN$26</v>
      </c>
      <c r="AQ82" s="390">
        <f t="shared" si="35"/>
        <v>8</v>
      </c>
      <c r="AR82" s="390" t="str">
        <f t="shared" ca="1" si="36"/>
        <v>8. Ownership - Operating Costs</v>
      </c>
      <c r="AS82" s="391" t="s">
        <v>460</v>
      </c>
      <c r="AT82" s="390" t="s">
        <v>74</v>
      </c>
      <c r="AU82" s="391" t="s">
        <v>525</v>
      </c>
      <c r="AV82" s="390" t="str">
        <f t="shared" ca="1" si="37"/>
        <v>8_$AN$26_Other_Info</v>
      </c>
      <c r="AW82" s="391" t="s">
        <v>392</v>
      </c>
      <c r="AX82" s="391">
        <v>100</v>
      </c>
      <c r="AZ82" s="391" t="s">
        <v>86</v>
      </c>
      <c r="BA82" s="391" t="s">
        <v>86</v>
      </c>
    </row>
    <row r="83" spans="42:53">
      <c r="AP83" s="390"/>
      <c r="AQ83" s="390"/>
      <c r="AT83" s="390"/>
      <c r="AV83" s="390"/>
    </row>
    <row r="84" spans="42:53">
      <c r="AP84" s="390" t="str">
        <f ca="1">CELL("address",AN28)</f>
        <v>$AN$28</v>
      </c>
      <c r="AQ84" s="390">
        <f>$AQ$5</f>
        <v>8</v>
      </c>
      <c r="AR84" s="390" t="str">
        <f ca="1">MID(CELL("filename",AQ84),FIND("]",CELL("filename",AQ84))+1,256)</f>
        <v>8. Ownership - Operating Costs</v>
      </c>
      <c r="AS84" s="391" t="s">
        <v>460</v>
      </c>
      <c r="AT84" s="390" t="s">
        <v>302</v>
      </c>
      <c r="AU84" s="391" t="s">
        <v>525</v>
      </c>
      <c r="AV84" s="390" t="str">
        <f t="shared" ref="AV84:AV87" ca="1" si="38">AQ84&amp;"_"&amp;AP84&amp;"_"&amp;AT84&amp;"_"&amp;AU84</f>
        <v>8_$AN$28_Primary fuel source_Info</v>
      </c>
      <c r="AW84" s="391" t="s">
        <v>392</v>
      </c>
      <c r="AX84" s="391">
        <v>100</v>
      </c>
      <c r="AZ84" s="391" t="s">
        <v>86</v>
      </c>
      <c r="BA84" s="391" t="s">
        <v>86</v>
      </c>
    </row>
    <row r="85" spans="42:53">
      <c r="AP85" s="390" t="str">
        <f ca="1">CELL("address",AN29)</f>
        <v>$AN$29</v>
      </c>
      <c r="AQ85" s="390">
        <f>$AQ$5</f>
        <v>8</v>
      </c>
      <c r="AR85" s="390" t="str">
        <f ca="1">MID(CELL("filename",AQ85),FIND("]",CELL("filename",AQ85))+1,256)</f>
        <v>8. Ownership - Operating Costs</v>
      </c>
      <c r="AS85" s="391" t="s">
        <v>460</v>
      </c>
      <c r="AT85" s="390" t="s">
        <v>303</v>
      </c>
      <c r="AU85" s="391" t="s">
        <v>525</v>
      </c>
      <c r="AV85" s="390" t="str">
        <f t="shared" ca="1" si="38"/>
        <v>8_$AN$29_Secondary fuel source_Info</v>
      </c>
      <c r="AW85" s="391" t="s">
        <v>392</v>
      </c>
      <c r="AX85" s="391">
        <v>100</v>
      </c>
      <c r="AZ85" s="391" t="s">
        <v>86</v>
      </c>
      <c r="BA85" s="391" t="s">
        <v>86</v>
      </c>
    </row>
    <row r="86" spans="42:53">
      <c r="AP86" s="390" t="str">
        <f ca="1">CELL("address",AN30)</f>
        <v>$AN$30</v>
      </c>
      <c r="AQ86" s="390">
        <f>$AQ$5</f>
        <v>8</v>
      </c>
      <c r="AR86" s="390" t="str">
        <f ca="1">MID(CELL("filename",AQ86),FIND("]",CELL("filename",AQ86))+1,256)</f>
        <v>8. Ownership - Operating Costs</v>
      </c>
      <c r="AS86" s="391" t="s">
        <v>460</v>
      </c>
      <c r="AT86" s="390" t="s">
        <v>304</v>
      </c>
      <c r="AU86" s="391" t="s">
        <v>525</v>
      </c>
      <c r="AV86" s="390" t="str">
        <f t="shared" ca="1" si="38"/>
        <v>8_$AN$30_Primary fuel transportation_Info</v>
      </c>
      <c r="AW86" s="391" t="s">
        <v>392</v>
      </c>
      <c r="AX86" s="391">
        <v>100</v>
      </c>
      <c r="AZ86" s="391" t="s">
        <v>86</v>
      </c>
      <c r="BA86" s="391" t="s">
        <v>86</v>
      </c>
    </row>
    <row r="87" spans="42:53">
      <c r="AP87" s="390" t="str">
        <f ca="1">CELL("address",AN31)</f>
        <v>$AN$31</v>
      </c>
      <c r="AQ87" s="390">
        <f>$AQ$5</f>
        <v>8</v>
      </c>
      <c r="AR87" s="390" t="str">
        <f ca="1">MID(CELL("filename",AQ87),FIND("]",CELL("filename",AQ87))+1,256)</f>
        <v>8. Ownership - Operating Costs</v>
      </c>
      <c r="AS87" s="391" t="s">
        <v>460</v>
      </c>
      <c r="AT87" s="390" t="s">
        <v>305</v>
      </c>
      <c r="AU87" s="391" t="s">
        <v>525</v>
      </c>
      <c r="AV87" s="390" t="str">
        <f t="shared" ca="1" si="38"/>
        <v>8_$AN$31_Secondary fuel transportation_Info</v>
      </c>
      <c r="AW87" s="391" t="s">
        <v>392</v>
      </c>
      <c r="AX87" s="391">
        <v>100</v>
      </c>
      <c r="AZ87" s="391" t="s">
        <v>86</v>
      </c>
      <c r="BA87" s="391" t="s">
        <v>86</v>
      </c>
    </row>
    <row r="88" spans="42:53">
      <c r="AP88" s="390"/>
      <c r="AQ88" s="390"/>
      <c r="AT88" s="390"/>
      <c r="AV88" s="390"/>
    </row>
    <row r="89" spans="42:53">
      <c r="AP89" s="390" t="str">
        <f t="shared" ref="AP89:AP98" ca="1" si="39">CELL("address",AN33)</f>
        <v>$AN$33</v>
      </c>
      <c r="AQ89" s="390">
        <f t="shared" ref="AQ89:AQ98" si="40">$AQ$5</f>
        <v>8</v>
      </c>
      <c r="AR89" s="390" t="str">
        <f t="shared" ref="AR89:AR98" ca="1" si="41">MID(CELL("filename",AQ89),FIND("]",CELL("filename",AQ89))+1,256)</f>
        <v>8. Ownership - Operating Costs</v>
      </c>
      <c r="AS89" s="391" t="s">
        <v>460</v>
      </c>
      <c r="AT89" s="374" t="s">
        <v>307</v>
      </c>
      <c r="AU89" s="391" t="s">
        <v>525</v>
      </c>
      <c r="AV89" s="390" t="str">
        <f t="shared" ref="AV89:AV98" ca="1" si="42">AQ89&amp;"_"&amp;AP89&amp;"_"&amp;AT89&amp;"_"&amp;AU89</f>
        <v>8_$AN$33_Turbine / Generator O&amp;M - service agreement_Info</v>
      </c>
      <c r="AW89" s="391" t="s">
        <v>392</v>
      </c>
      <c r="AX89" s="391">
        <v>100</v>
      </c>
      <c r="AZ89" s="391" t="s">
        <v>86</v>
      </c>
      <c r="BA89" s="391" t="s">
        <v>86</v>
      </c>
    </row>
    <row r="90" spans="42:53">
      <c r="AP90" s="390" t="str">
        <f t="shared" ca="1" si="39"/>
        <v>$AN$34</v>
      </c>
      <c r="AQ90" s="390">
        <f t="shared" si="40"/>
        <v>8</v>
      </c>
      <c r="AR90" s="390" t="str">
        <f t="shared" ca="1" si="41"/>
        <v>8. Ownership - Operating Costs</v>
      </c>
      <c r="AS90" s="391" t="s">
        <v>460</v>
      </c>
      <c r="AT90" s="374" t="s">
        <v>308</v>
      </c>
      <c r="AU90" s="391" t="s">
        <v>525</v>
      </c>
      <c r="AV90" s="390" t="str">
        <f t="shared" ca="1" si="42"/>
        <v>8_$AN$34_Remaining plant O&amp;M - service agreement_Info</v>
      </c>
      <c r="AW90" s="391" t="s">
        <v>392</v>
      </c>
      <c r="AX90" s="391">
        <v>100</v>
      </c>
      <c r="AZ90" s="391" t="s">
        <v>86</v>
      </c>
      <c r="BA90" s="391" t="s">
        <v>86</v>
      </c>
    </row>
    <row r="91" spans="42:53">
      <c r="AP91" s="390" t="str">
        <f t="shared" ca="1" si="39"/>
        <v>$AN$35</v>
      </c>
      <c r="AQ91" s="390">
        <f t="shared" si="40"/>
        <v>8</v>
      </c>
      <c r="AR91" s="390" t="str">
        <f t="shared" ca="1" si="41"/>
        <v>8. Ownership - Operating Costs</v>
      </c>
      <c r="AS91" s="391" t="s">
        <v>460</v>
      </c>
      <c r="AT91" s="374" t="s">
        <v>309</v>
      </c>
      <c r="AU91" s="391" t="s">
        <v>525</v>
      </c>
      <c r="AV91" s="390" t="str">
        <f t="shared" ca="1" si="42"/>
        <v>8_$AN$35_Capacity payment_Info</v>
      </c>
      <c r="AW91" s="391" t="s">
        <v>392</v>
      </c>
      <c r="AX91" s="391">
        <v>100</v>
      </c>
      <c r="AZ91" s="391" t="s">
        <v>86</v>
      </c>
      <c r="BA91" s="391" t="s">
        <v>86</v>
      </c>
    </row>
    <row r="92" spans="42:53">
      <c r="AP92" s="390" t="str">
        <f t="shared" ca="1" si="39"/>
        <v>$AN$36</v>
      </c>
      <c r="AQ92" s="390">
        <f t="shared" si="40"/>
        <v>8</v>
      </c>
      <c r="AR92" s="390" t="str">
        <f t="shared" ca="1" si="41"/>
        <v>8. Ownership - Operating Costs</v>
      </c>
      <c r="AS92" s="391" t="s">
        <v>460</v>
      </c>
      <c r="AT92" s="374" t="s">
        <v>310</v>
      </c>
      <c r="AU92" s="391" t="s">
        <v>525</v>
      </c>
      <c r="AV92" s="390" t="str">
        <f t="shared" ca="1" si="42"/>
        <v>8_$AN$36_Water / Wastewater treatment_Info</v>
      </c>
      <c r="AW92" s="391" t="s">
        <v>392</v>
      </c>
      <c r="AX92" s="391">
        <v>100</v>
      </c>
      <c r="AZ92" s="391" t="s">
        <v>86</v>
      </c>
      <c r="BA92" s="391" t="s">
        <v>86</v>
      </c>
    </row>
    <row r="93" spans="42:53">
      <c r="AP93" s="390" t="str">
        <f t="shared" ca="1" si="39"/>
        <v>$AN$37</v>
      </c>
      <c r="AQ93" s="390">
        <f t="shared" si="40"/>
        <v>8</v>
      </c>
      <c r="AR93" s="390" t="str">
        <f t="shared" ca="1" si="41"/>
        <v>8. Ownership - Operating Costs</v>
      </c>
      <c r="AS93" s="391" t="s">
        <v>460</v>
      </c>
      <c r="AT93" s="390" t="s">
        <v>311</v>
      </c>
      <c r="AU93" s="391" t="s">
        <v>525</v>
      </c>
      <c r="AV93" s="390" t="str">
        <f t="shared" ca="1" si="42"/>
        <v>8_$AN$37_Spare parts_Info</v>
      </c>
      <c r="AW93" s="391" t="s">
        <v>392</v>
      </c>
      <c r="AX93" s="391">
        <v>100</v>
      </c>
      <c r="AZ93" s="391" t="s">
        <v>86</v>
      </c>
      <c r="BA93" s="391" t="s">
        <v>86</v>
      </c>
    </row>
    <row r="94" spans="42:53">
      <c r="AP94" s="390" t="str">
        <f t="shared" ca="1" si="39"/>
        <v>$AN$38</v>
      </c>
      <c r="AQ94" s="390">
        <f t="shared" si="40"/>
        <v>8</v>
      </c>
      <c r="AR94" s="390" t="str">
        <f t="shared" ca="1" si="41"/>
        <v>8. Ownership - Operating Costs</v>
      </c>
      <c r="AS94" s="391" t="s">
        <v>460</v>
      </c>
      <c r="AT94" s="390" t="s">
        <v>312</v>
      </c>
      <c r="AU94" s="391" t="s">
        <v>525</v>
      </c>
      <c r="AV94" s="390" t="str">
        <f t="shared" ca="1" si="42"/>
        <v>8_$AN$38_Parasitic power_Info</v>
      </c>
      <c r="AW94" s="391" t="s">
        <v>392</v>
      </c>
      <c r="AX94" s="391">
        <v>100</v>
      </c>
      <c r="AZ94" s="391" t="s">
        <v>86</v>
      </c>
      <c r="BA94" s="391" t="s">
        <v>86</v>
      </c>
    </row>
    <row r="95" spans="42:53">
      <c r="AP95" s="390" t="str">
        <f t="shared" ca="1" si="39"/>
        <v>$AN$39</v>
      </c>
      <c r="AQ95" s="390">
        <f t="shared" si="40"/>
        <v>8</v>
      </c>
      <c r="AR95" s="390" t="str">
        <f t="shared" ca="1" si="41"/>
        <v>8. Ownership - Operating Costs</v>
      </c>
      <c r="AS95" s="391" t="s">
        <v>460</v>
      </c>
      <c r="AT95" s="390" t="s">
        <v>313</v>
      </c>
      <c r="AU95" s="391" t="s">
        <v>525</v>
      </c>
      <c r="AV95" s="390" t="str">
        <f t="shared" ca="1" si="42"/>
        <v>8_$AN$39_Permit requirements_Info</v>
      </c>
      <c r="AW95" s="391" t="s">
        <v>392</v>
      </c>
      <c r="AX95" s="391">
        <v>100</v>
      </c>
      <c r="AZ95" s="391" t="s">
        <v>86</v>
      </c>
      <c r="BA95" s="391" t="s">
        <v>86</v>
      </c>
    </row>
    <row r="96" spans="42:53">
      <c r="AP96" s="390" t="str">
        <f t="shared" ca="1" si="39"/>
        <v>$AN$40</v>
      </c>
      <c r="AQ96" s="390">
        <f t="shared" si="40"/>
        <v>8</v>
      </c>
      <c r="AR96" s="390" t="str">
        <f t="shared" ca="1" si="41"/>
        <v>8. Ownership - Operating Costs</v>
      </c>
      <c r="AS96" s="391" t="s">
        <v>460</v>
      </c>
      <c r="AT96" s="390" t="s">
        <v>314</v>
      </c>
      <c r="AU96" s="391" t="s">
        <v>525</v>
      </c>
      <c r="AV96" s="390" t="str">
        <f t="shared" ca="1" si="42"/>
        <v>8_$AN$40_O&amp;M service agreement - wind_Info</v>
      </c>
      <c r="AW96" s="391" t="s">
        <v>392</v>
      </c>
      <c r="AX96" s="391">
        <v>100</v>
      </c>
      <c r="AZ96" s="391" t="s">
        <v>86</v>
      </c>
      <c r="BA96" s="391" t="s">
        <v>86</v>
      </c>
    </row>
    <row r="97" spans="42:53">
      <c r="AP97" s="390" t="str">
        <f t="shared" ca="1" si="39"/>
        <v>$AN$41</v>
      </c>
      <c r="AQ97" s="390">
        <f t="shared" si="40"/>
        <v>8</v>
      </c>
      <c r="AR97" s="390" t="str">
        <f t="shared" ca="1" si="41"/>
        <v>8. Ownership - Operating Costs</v>
      </c>
      <c r="AS97" s="391" t="s">
        <v>460</v>
      </c>
      <c r="AT97" s="390" t="s">
        <v>315</v>
      </c>
      <c r="AU97" s="391" t="s">
        <v>525</v>
      </c>
      <c r="AV97" s="390" t="str">
        <f t="shared" ca="1" si="42"/>
        <v>8_$AN$41_Development fee_Info</v>
      </c>
      <c r="AW97" s="391" t="s">
        <v>392</v>
      </c>
      <c r="AX97" s="391">
        <v>100</v>
      </c>
      <c r="AZ97" s="391" t="s">
        <v>86</v>
      </c>
      <c r="BA97" s="391" t="s">
        <v>86</v>
      </c>
    </row>
    <row r="98" spans="42:53">
      <c r="AP98" s="390" t="str">
        <f t="shared" ca="1" si="39"/>
        <v>$AN$42</v>
      </c>
      <c r="AQ98" s="390">
        <f t="shared" si="40"/>
        <v>8</v>
      </c>
      <c r="AR98" s="390" t="str">
        <f t="shared" ca="1" si="41"/>
        <v>8. Ownership - Operating Costs</v>
      </c>
      <c r="AS98" s="391" t="s">
        <v>460</v>
      </c>
      <c r="AT98" s="390" t="s">
        <v>316</v>
      </c>
      <c r="AU98" s="391" t="s">
        <v>525</v>
      </c>
      <c r="AV98" s="390" t="str">
        <f t="shared" ca="1" si="42"/>
        <v>8_$AN$42_Land leases_Info</v>
      </c>
      <c r="AW98" s="391" t="s">
        <v>392</v>
      </c>
      <c r="AX98" s="391">
        <v>100</v>
      </c>
      <c r="AZ98" s="391" t="s">
        <v>86</v>
      </c>
      <c r="BA98" s="391" t="s">
        <v>86</v>
      </c>
    </row>
    <row r="102" spans="42:53">
      <c r="AP102" s="390" t="str">
        <f ca="1">CELL("address",AN47)</f>
        <v>$AN$47</v>
      </c>
      <c r="AQ102" s="390">
        <f>$AQ$5</f>
        <v>8</v>
      </c>
      <c r="AR102" s="390" t="str">
        <f ca="1">MID(CELL("filename",AQ102),FIND("]",CELL("filename",AQ102))+1,256)</f>
        <v>8. Ownership - Operating Costs</v>
      </c>
      <c r="AS102" s="391" t="s">
        <v>461</v>
      </c>
      <c r="AT102" s="390" t="s">
        <v>318</v>
      </c>
      <c r="AU102" s="391" t="s">
        <v>525</v>
      </c>
      <c r="AV102" s="390" t="str">
        <f t="shared" ref="AV102:AV103" ca="1" si="43">AQ102&amp;"_"&amp;AP102&amp;"_"&amp;AT102&amp;"_"&amp;AU102</f>
        <v>8_$AN$47_O&amp;M - general_Info</v>
      </c>
      <c r="AW102" s="391" t="s">
        <v>392</v>
      </c>
      <c r="AX102" s="391">
        <v>100</v>
      </c>
      <c r="AZ102" s="391" t="s">
        <v>86</v>
      </c>
      <c r="BA102" s="391" t="s">
        <v>86</v>
      </c>
    </row>
    <row r="103" spans="42:53">
      <c r="AP103" s="390" t="str">
        <f ca="1">CELL("address",AN49)</f>
        <v>$AN$49</v>
      </c>
      <c r="AQ103" s="390">
        <f>$AQ$5</f>
        <v>8</v>
      </c>
      <c r="AR103" s="390" t="str">
        <f ca="1">MID(CELL("filename",AQ103),FIND("]",CELL("filename",AQ103))+1,256)</f>
        <v>8. Ownership - Operating Costs</v>
      </c>
      <c r="AS103" s="391" t="s">
        <v>461</v>
      </c>
      <c r="AT103" s="390" t="s">
        <v>297</v>
      </c>
      <c r="AU103" s="391" t="s">
        <v>525</v>
      </c>
      <c r="AV103" s="390" t="str">
        <f t="shared" ca="1" si="43"/>
        <v>8_$AN$49_Transmission - electric to point of delivery (POD)_Info</v>
      </c>
      <c r="AW103" s="391" t="s">
        <v>392</v>
      </c>
      <c r="AX103" s="391">
        <v>100</v>
      </c>
      <c r="AZ103" s="391" t="s">
        <v>86</v>
      </c>
      <c r="BA103" s="391" t="s">
        <v>86</v>
      </c>
    </row>
    <row r="104" spans="42:53">
      <c r="AP104" s="390"/>
      <c r="AQ104" s="390"/>
      <c r="AT104" s="390"/>
      <c r="AV104" s="390"/>
    </row>
    <row r="105" spans="42:53">
      <c r="AP105" s="390" t="str">
        <f ca="1">CELL("address",AN51)</f>
        <v>$AN$51</v>
      </c>
      <c r="AQ105" s="390">
        <f>$AQ$5</f>
        <v>8</v>
      </c>
      <c r="AR105" s="390" t="str">
        <f ca="1">MID(CELL("filename",AQ105),FIND("]",CELL("filename",AQ105))+1,256)</f>
        <v>8. Ownership - Operating Costs</v>
      </c>
      <c r="AS105" s="391" t="s">
        <v>461</v>
      </c>
      <c r="AT105" s="390" t="s">
        <v>304</v>
      </c>
      <c r="AU105" s="391" t="s">
        <v>525</v>
      </c>
      <c r="AV105" s="390" t="str">
        <f t="shared" ref="AV105:AV106" ca="1" si="44">AQ105&amp;"_"&amp;AP105&amp;"_"&amp;AT105&amp;"_"&amp;AU105</f>
        <v>8_$AN$51_Primary fuel transportation_Info</v>
      </c>
      <c r="AW105" s="391" t="s">
        <v>392</v>
      </c>
      <c r="AX105" s="391">
        <v>100</v>
      </c>
      <c r="AZ105" s="391" t="s">
        <v>86</v>
      </c>
      <c r="BA105" s="391" t="s">
        <v>86</v>
      </c>
    </row>
    <row r="106" spans="42:53">
      <c r="AP106" s="390" t="str">
        <f ca="1">CELL("address",AN52)</f>
        <v>$AN$52</v>
      </c>
      <c r="AQ106" s="390">
        <f>$AQ$5</f>
        <v>8</v>
      </c>
      <c r="AR106" s="390" t="str">
        <f ca="1">MID(CELL("filename",AQ106),FIND("]",CELL("filename",AQ106))+1,256)</f>
        <v>8. Ownership - Operating Costs</v>
      </c>
      <c r="AS106" s="391" t="s">
        <v>461</v>
      </c>
      <c r="AT106" s="390" t="s">
        <v>305</v>
      </c>
      <c r="AU106" s="391" t="s">
        <v>525</v>
      </c>
      <c r="AV106" s="390" t="str">
        <f t="shared" ca="1" si="44"/>
        <v>8_$AN$52_Secondary fuel transportation_Info</v>
      </c>
      <c r="AW106" s="391" t="s">
        <v>392</v>
      </c>
      <c r="AX106" s="391">
        <v>100</v>
      </c>
      <c r="AZ106" s="391" t="s">
        <v>86</v>
      </c>
      <c r="BA106" s="391" t="s">
        <v>86</v>
      </c>
    </row>
    <row r="107" spans="42:53">
      <c r="AP107" s="390"/>
      <c r="AQ107" s="390"/>
      <c r="AT107" s="390"/>
      <c r="AV107" s="390"/>
    </row>
    <row r="108" spans="42:53">
      <c r="AP108" s="390" t="str">
        <f t="shared" ref="AP108:AP114" ca="1" si="45">CELL("address",AN54)</f>
        <v>$AN$54</v>
      </c>
      <c r="AQ108" s="390">
        <f t="shared" ref="AQ108:AQ114" si="46">$AQ$5</f>
        <v>8</v>
      </c>
      <c r="AR108" s="390" t="str">
        <f t="shared" ref="AR108:AR114" ca="1" si="47">MID(CELL("filename",AQ108),FIND("]",CELL("filename",AQ108))+1,256)</f>
        <v>8. Ownership - Operating Costs</v>
      </c>
      <c r="AS108" s="391" t="s">
        <v>461</v>
      </c>
      <c r="AT108" s="374" t="s">
        <v>307</v>
      </c>
      <c r="AU108" s="391" t="s">
        <v>525</v>
      </c>
      <c r="AV108" s="390" t="str">
        <f t="shared" ref="AV108:AV114" ca="1" si="48">AQ108&amp;"_"&amp;AP108&amp;"_"&amp;AT108&amp;"_"&amp;AU108</f>
        <v>8_$AN$54_Turbine / Generator O&amp;M - service agreement_Info</v>
      </c>
      <c r="AW108" s="391" t="s">
        <v>392</v>
      </c>
      <c r="AX108" s="391">
        <v>100</v>
      </c>
      <c r="AZ108" s="391" t="s">
        <v>86</v>
      </c>
      <c r="BA108" s="391" t="s">
        <v>86</v>
      </c>
    </row>
    <row r="109" spans="42:53">
      <c r="AP109" s="390" t="str">
        <f t="shared" ca="1" si="45"/>
        <v>$AN$55</v>
      </c>
      <c r="AQ109" s="390">
        <f t="shared" si="46"/>
        <v>8</v>
      </c>
      <c r="AR109" s="390" t="str">
        <f t="shared" ca="1" si="47"/>
        <v>8. Ownership - Operating Costs</v>
      </c>
      <c r="AS109" s="391" t="s">
        <v>461</v>
      </c>
      <c r="AT109" s="374" t="s">
        <v>308</v>
      </c>
      <c r="AU109" s="391" t="s">
        <v>525</v>
      </c>
      <c r="AV109" s="390" t="str">
        <f t="shared" ca="1" si="48"/>
        <v>8_$AN$55_Remaining plant O&amp;M - service agreement_Info</v>
      </c>
      <c r="AW109" s="391" t="s">
        <v>392</v>
      </c>
      <c r="AX109" s="391">
        <v>100</v>
      </c>
      <c r="AZ109" s="391" t="s">
        <v>86</v>
      </c>
      <c r="BA109" s="391" t="s">
        <v>86</v>
      </c>
    </row>
    <row r="110" spans="42:53">
      <c r="AP110" s="390" t="str">
        <f t="shared" ca="1" si="45"/>
        <v>$AN$56</v>
      </c>
      <c r="AQ110" s="390">
        <f t="shared" si="46"/>
        <v>8</v>
      </c>
      <c r="AR110" s="390" t="str">
        <f t="shared" ca="1" si="47"/>
        <v>8. Ownership - Operating Costs</v>
      </c>
      <c r="AS110" s="391" t="s">
        <v>461</v>
      </c>
      <c r="AT110" s="390" t="s">
        <v>80</v>
      </c>
      <c r="AU110" s="391" t="s">
        <v>525</v>
      </c>
      <c r="AV110" s="390" t="str">
        <f t="shared" ca="1" si="48"/>
        <v>8_$AN$56_Chemicals_Info</v>
      </c>
      <c r="AW110" s="391" t="s">
        <v>392</v>
      </c>
      <c r="AX110" s="391">
        <v>100</v>
      </c>
      <c r="AZ110" s="391" t="s">
        <v>86</v>
      </c>
      <c r="BA110" s="391" t="s">
        <v>86</v>
      </c>
    </row>
    <row r="111" spans="42:53">
      <c r="AP111" s="390" t="str">
        <f t="shared" ca="1" si="45"/>
        <v>$AN$57</v>
      </c>
      <c r="AQ111" s="390">
        <f t="shared" si="46"/>
        <v>8</v>
      </c>
      <c r="AR111" s="390" t="str">
        <f t="shared" ca="1" si="47"/>
        <v>8. Ownership - Operating Costs</v>
      </c>
      <c r="AS111" s="391" t="s">
        <v>461</v>
      </c>
      <c r="AT111" s="390" t="s">
        <v>319</v>
      </c>
      <c r="AU111" s="391" t="s">
        <v>525</v>
      </c>
      <c r="AV111" s="390" t="str">
        <f t="shared" ca="1" si="48"/>
        <v>8_$AN$57_Production payments to developer_Info</v>
      </c>
      <c r="AW111" s="391" t="s">
        <v>392</v>
      </c>
      <c r="AX111" s="391">
        <v>100</v>
      </c>
      <c r="AZ111" s="391" t="s">
        <v>86</v>
      </c>
      <c r="BA111" s="391" t="s">
        <v>86</v>
      </c>
    </row>
    <row r="112" spans="42:53">
      <c r="AP112" s="390" t="str">
        <f t="shared" ca="1" si="45"/>
        <v>$AN$58</v>
      </c>
      <c r="AQ112" s="390">
        <f t="shared" si="46"/>
        <v>8</v>
      </c>
      <c r="AR112" s="390" t="str">
        <f t="shared" ca="1" si="47"/>
        <v>8. Ownership - Operating Costs</v>
      </c>
      <c r="AS112" s="391" t="s">
        <v>461</v>
      </c>
      <c r="AT112" s="390" t="s">
        <v>320</v>
      </c>
      <c r="AU112" s="391" t="s">
        <v>525</v>
      </c>
      <c r="AV112" s="390" t="str">
        <f t="shared" ca="1" si="48"/>
        <v>8_$AN$58_Landowner royalties_Info</v>
      </c>
      <c r="AW112" s="391" t="s">
        <v>392</v>
      </c>
      <c r="AX112" s="391">
        <v>100</v>
      </c>
      <c r="AZ112" s="391" t="s">
        <v>86</v>
      </c>
      <c r="BA112" s="391" t="s">
        <v>86</v>
      </c>
    </row>
    <row r="113" spans="42:90">
      <c r="AP113" s="390" t="str">
        <f t="shared" ca="1" si="45"/>
        <v>$AN$59</v>
      </c>
      <c r="AQ113" s="390">
        <f t="shared" si="46"/>
        <v>8</v>
      </c>
      <c r="AR113" s="390" t="str">
        <f t="shared" ca="1" si="47"/>
        <v>8. Ownership - Operating Costs</v>
      </c>
      <c r="AS113" s="391" t="s">
        <v>461</v>
      </c>
      <c r="AT113" s="390" t="s">
        <v>321</v>
      </c>
      <c r="AU113" s="391" t="s">
        <v>525</v>
      </c>
      <c r="AV113" s="390" t="str">
        <f t="shared" ca="1" si="48"/>
        <v>8_$AN$59_Fuel cost per unit_Info</v>
      </c>
      <c r="AW113" s="391" t="s">
        <v>392</v>
      </c>
      <c r="AX113" s="391">
        <v>100</v>
      </c>
      <c r="AZ113" s="391" t="s">
        <v>86</v>
      </c>
      <c r="BA113" s="391" t="s">
        <v>86</v>
      </c>
    </row>
    <row r="114" spans="42:90">
      <c r="AP114" s="751" t="str">
        <f t="shared" ca="1" si="45"/>
        <v>$AN$60</v>
      </c>
      <c r="AQ114" s="751">
        <f t="shared" si="46"/>
        <v>8</v>
      </c>
      <c r="AR114" s="751" t="str">
        <f t="shared" ca="1" si="47"/>
        <v>8. Ownership - Operating Costs</v>
      </c>
      <c r="AS114" s="759" t="s">
        <v>461</v>
      </c>
      <c r="AT114" s="751" t="s">
        <v>322</v>
      </c>
      <c r="AU114" s="759" t="s">
        <v>525</v>
      </c>
      <c r="AV114" s="751" t="str">
        <f t="shared" ca="1" si="48"/>
        <v>8_$AN$60_Emissions cost_Info</v>
      </c>
      <c r="AW114" s="759" t="s">
        <v>392</v>
      </c>
      <c r="AX114" s="759">
        <v>100</v>
      </c>
      <c r="AY114" s="759"/>
      <c r="AZ114" s="759" t="s">
        <v>86</v>
      </c>
      <c r="BA114" s="759" t="s">
        <v>86</v>
      </c>
      <c r="BB114" s="760"/>
      <c r="BC114" s="760"/>
      <c r="BD114" s="760"/>
      <c r="BE114" s="760"/>
      <c r="BF114" s="760"/>
      <c r="BG114" s="748"/>
      <c r="BH114" s="748"/>
      <c r="BI114" s="748"/>
      <c r="BJ114" s="748"/>
      <c r="BK114" s="748"/>
      <c r="BL114" s="748"/>
      <c r="BM114" s="748"/>
      <c r="BN114" s="748"/>
      <c r="BO114" s="748"/>
      <c r="BP114" s="748"/>
      <c r="BQ114" s="748"/>
      <c r="BR114" s="748"/>
      <c r="BS114" s="748"/>
      <c r="BT114" s="748"/>
      <c r="BU114" s="748"/>
      <c r="BV114" s="748"/>
      <c r="BW114" s="748"/>
      <c r="BX114" s="748"/>
      <c r="BY114" s="748"/>
      <c r="BZ114" s="748"/>
      <c r="CA114" s="748"/>
      <c r="CB114" s="748"/>
      <c r="CC114" s="748"/>
      <c r="CD114" s="748"/>
      <c r="CE114" s="748"/>
      <c r="CF114" s="748"/>
      <c r="CG114" s="748"/>
      <c r="CH114" s="748"/>
      <c r="CI114" s="748"/>
      <c r="CJ114" s="748"/>
      <c r="CK114" s="748"/>
      <c r="CL114" s="761"/>
    </row>
  </sheetData>
  <sheetProtection password="84F2" sheet="1" selectLockedCells="1"/>
  <mergeCells count="22">
    <mergeCell ref="BA1:BF1"/>
    <mergeCell ref="BC2:BC3"/>
    <mergeCell ref="A1:F1"/>
    <mergeCell ref="A2:F2"/>
    <mergeCell ref="A3:F3"/>
    <mergeCell ref="AP2:AP3"/>
    <mergeCell ref="AQ2:AR2"/>
    <mergeCell ref="AP1:AZ1"/>
    <mergeCell ref="AS2:AS3"/>
    <mergeCell ref="AT2:AT3"/>
    <mergeCell ref="AU2:AU3"/>
    <mergeCell ref="AV2:AV3"/>
    <mergeCell ref="AW2:AW3"/>
    <mergeCell ref="AX2:AX3"/>
    <mergeCell ref="AY2:AY3"/>
    <mergeCell ref="AZ2:AZ3"/>
    <mergeCell ref="C9:C10"/>
    <mergeCell ref="BF2:BF3"/>
    <mergeCell ref="BA2:BA3"/>
    <mergeCell ref="BB2:BB3"/>
    <mergeCell ref="BE2:BE3"/>
    <mergeCell ref="BD2:BD3"/>
  </mergeCells>
  <dataValidations count="7">
    <dataValidation type="textLength" operator="lessThanOrEqual" allowBlank="1" showInputMessage="1" showErrorMessage="1" sqref="AN9:AN15 AN19:AN42 AN54:AN60 AN47:AN49 AN51:AN52">
      <formula1>AN9</formula1>
    </dataValidation>
    <dataValidation type="decimal" operator="greaterThanOrEqual" allowBlank="1" showInputMessage="1" showErrorMessage="1" sqref="E51:AM52 E19:AM42 E54:AM60 E47:AM49">
      <formula1>0</formula1>
    </dataValidation>
    <dataValidation type="decimal" operator="lessThanOrEqual" allowBlank="1" showInputMessage="1" showErrorMessage="1" sqref="Q5">
      <formula1>100</formula1>
    </dataValidation>
    <dataValidation type="whole" operator="greaterThanOrEqual" allowBlank="1" showInputMessage="1" showErrorMessage="1" sqref="E9:AM10 E15:AM15">
      <formula1>0</formula1>
    </dataValidation>
    <dataValidation type="list" allowBlank="1" showInputMessage="1" showErrorMessage="1" sqref="E62">
      <formula1>$BI$62:$BJ$62</formula1>
    </dataValidation>
    <dataValidation type="list" allowBlank="1" showInputMessage="1" showErrorMessage="1" sqref="I5">
      <formula1>$BI$5:$BJ$5</formula1>
    </dataValidation>
    <dataValidation type="decimal" allowBlank="1" showInputMessage="1" showErrorMessage="1" sqref="E11:AM14">
      <formula1>0</formula1>
      <formula2>1</formula2>
    </dataValidation>
  </dataValidations>
  <pageMargins left="0.7" right="0.7" top="0.75" bottom="0.75" header="0.3" footer="0.3"/>
  <pageSetup paperSize="17" scale="46" fitToHeight="10" orientation="landscape" r:id="rId1"/>
  <headerFooter>
    <oddFooter>&amp;C&amp;"Arial,Italic"B-&amp;P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pageSetUpPr fitToPage="1"/>
  </sheetPr>
  <dimension ref="A1:BF128"/>
  <sheetViews>
    <sheetView showGridLines="0" showRowColHeaders="0" showZeros="0" zoomScaleNormal="100" zoomScaleSheetLayoutView="100" workbookViewId="0">
      <selection activeCell="C13" sqref="C13"/>
    </sheetView>
  </sheetViews>
  <sheetFormatPr defaultRowHeight="12.75"/>
  <cols>
    <col min="1" max="1" width="2.140625" customWidth="1"/>
    <col min="2" max="2" width="33.28515625" customWidth="1"/>
    <col min="3" max="3" width="64" customWidth="1"/>
    <col min="4" max="6" width="1.7109375" customWidth="1"/>
    <col min="7" max="7" width="3.42578125" customWidth="1"/>
    <col min="8" max="9" width="3.28515625" hidden="1" customWidth="1"/>
    <col min="10" max="10" width="7.28515625" style="390" hidden="1" customWidth="1"/>
    <col min="11" max="11" width="8.42578125" style="390" hidden="1" customWidth="1"/>
    <col min="12" max="12" width="26.28515625" style="390" hidden="1" customWidth="1"/>
    <col min="13" max="13" width="20.5703125" style="390" hidden="1" customWidth="1"/>
    <col min="14" max="14" width="25.28515625" style="390" hidden="1" customWidth="1"/>
    <col min="15" max="15" width="7.5703125" style="390" hidden="1" customWidth="1"/>
    <col min="16" max="16" width="25.28515625" style="390" hidden="1" customWidth="1"/>
    <col min="17" max="17" width="7.140625" style="390" hidden="1" customWidth="1"/>
    <col min="18" max="18" width="26.85546875" style="390" hidden="1" customWidth="1"/>
    <col min="19" max="19" width="14.28515625" style="373" hidden="1" customWidth="1"/>
    <col min="20" max="20" width="8.42578125" style="372" hidden="1" customWidth="1"/>
    <col min="21" max="21" width="11.42578125" style="26" hidden="1" customWidth="1"/>
    <col min="22" max="22" width="13" style="26" hidden="1" customWidth="1"/>
    <col min="23" max="24" width="32.140625" style="26" hidden="1" customWidth="1"/>
    <col min="25" max="25" width="37.42578125" style="26" hidden="1" customWidth="1"/>
    <col min="26" max="26" width="36.28515625" style="26" hidden="1" customWidth="1"/>
    <col min="27" max="50" width="9.140625" hidden="1" customWidth="1"/>
    <col min="51" max="51" width="9.140625" style="7" hidden="1" customWidth="1"/>
    <col min="52" max="52" width="9.140625" hidden="1" customWidth="1"/>
    <col min="53" max="57" width="0" hidden="1" customWidth="1"/>
    <col min="58" max="58" width="0" style="745" hidden="1" customWidth="1"/>
  </cols>
  <sheetData>
    <row r="1" spans="1:58" s="7" customFormat="1" ht="24.75" customHeight="1">
      <c r="A1" s="993" t="s">
        <v>765</v>
      </c>
      <c r="B1" s="994"/>
      <c r="C1" s="994"/>
      <c r="D1" s="995"/>
      <c r="E1"/>
      <c r="F1"/>
      <c r="G1"/>
      <c r="H1"/>
      <c r="I1"/>
      <c r="J1" s="999" t="s">
        <v>397</v>
      </c>
      <c r="K1" s="999"/>
      <c r="L1" s="999"/>
      <c r="M1" s="999"/>
      <c r="N1" s="999"/>
      <c r="O1" s="999"/>
      <c r="P1" s="999"/>
      <c r="Q1" s="999"/>
      <c r="R1" s="999"/>
      <c r="S1" s="999"/>
      <c r="T1" s="999"/>
      <c r="U1" s="1000" t="s">
        <v>521</v>
      </c>
      <c r="V1" s="1000"/>
      <c r="W1" s="1000"/>
      <c r="X1" s="1000"/>
      <c r="Y1" s="1000"/>
      <c r="Z1" s="1000"/>
      <c r="BF1" s="745"/>
    </row>
    <row r="2" spans="1:58" s="216" customFormat="1" ht="15.75" customHeight="1" thickBot="1">
      <c r="A2" s="1357" t="s">
        <v>213</v>
      </c>
      <c r="B2" s="1358"/>
      <c r="C2" s="1358"/>
      <c r="D2" s="1359"/>
      <c r="E2"/>
      <c r="F2"/>
      <c r="G2"/>
      <c r="H2"/>
      <c r="I2"/>
      <c r="J2" s="968" t="s">
        <v>396</v>
      </c>
      <c r="K2" s="970" t="s">
        <v>372</v>
      </c>
      <c r="L2" s="970"/>
      <c r="M2" s="971" t="s">
        <v>136</v>
      </c>
      <c r="N2" s="971" t="s">
        <v>375</v>
      </c>
      <c r="O2" s="971" t="s">
        <v>376</v>
      </c>
      <c r="P2" s="971" t="s">
        <v>425</v>
      </c>
      <c r="Q2" s="971" t="s">
        <v>393</v>
      </c>
      <c r="R2" s="971" t="s">
        <v>394</v>
      </c>
      <c r="S2" s="971" t="s">
        <v>395</v>
      </c>
      <c r="T2" s="971" t="s">
        <v>522</v>
      </c>
      <c r="U2" s="966" t="s">
        <v>1466</v>
      </c>
      <c r="V2" s="966" t="s">
        <v>520</v>
      </c>
      <c r="W2" s="966" t="s">
        <v>398</v>
      </c>
      <c r="X2" s="966" t="s">
        <v>1307</v>
      </c>
      <c r="Y2" s="966" t="s">
        <v>523</v>
      </c>
      <c r="Z2" s="966" t="s">
        <v>399</v>
      </c>
      <c r="BF2" s="757"/>
    </row>
    <row r="3" spans="1:58" ht="15" customHeight="1" thickBot="1">
      <c r="A3" s="1350" t="s">
        <v>748</v>
      </c>
      <c r="B3" s="1351"/>
      <c r="C3" s="1351"/>
      <c r="D3" s="1352"/>
      <c r="J3" s="1009"/>
      <c r="K3" s="731" t="s">
        <v>373</v>
      </c>
      <c r="L3" s="406" t="s">
        <v>374</v>
      </c>
      <c r="M3" s="972"/>
      <c r="N3" s="972"/>
      <c r="O3" s="972"/>
      <c r="P3" s="972"/>
      <c r="Q3" s="972"/>
      <c r="R3" s="972"/>
      <c r="S3" s="972"/>
      <c r="T3" s="972"/>
      <c r="U3" s="975"/>
      <c r="V3" s="975"/>
      <c r="W3" s="975"/>
      <c r="X3" s="975"/>
      <c r="Y3" s="975"/>
      <c r="Z3" s="975"/>
      <c r="AA3" s="753"/>
      <c r="AB3" s="753"/>
      <c r="AC3" s="787" t="s">
        <v>870</v>
      </c>
      <c r="AD3" s="787" t="s">
        <v>871</v>
      </c>
      <c r="AE3" s="787" t="s">
        <v>872</v>
      </c>
      <c r="AF3" s="753" t="s">
        <v>873</v>
      </c>
      <c r="AG3" s="753" t="s">
        <v>874</v>
      </c>
      <c r="AH3" s="753" t="s">
        <v>875</v>
      </c>
      <c r="AI3" s="753" t="s">
        <v>876</v>
      </c>
      <c r="AJ3" s="753" t="s">
        <v>877</v>
      </c>
      <c r="AK3" s="753" t="s">
        <v>878</v>
      </c>
      <c r="AL3" s="753" t="s">
        <v>879</v>
      </c>
      <c r="AM3" s="753" t="s">
        <v>880</v>
      </c>
      <c r="AN3" s="753" t="s">
        <v>881</v>
      </c>
      <c r="AO3" s="753" t="s">
        <v>882</v>
      </c>
      <c r="AP3" s="753" t="s">
        <v>883</v>
      </c>
      <c r="AQ3" s="753" t="s">
        <v>884</v>
      </c>
      <c r="AR3" s="753" t="s">
        <v>885</v>
      </c>
      <c r="AS3" s="753" t="s">
        <v>924</v>
      </c>
      <c r="AT3" s="753" t="s">
        <v>925</v>
      </c>
      <c r="AU3" s="753" t="s">
        <v>926</v>
      </c>
      <c r="AV3" s="753" t="s">
        <v>927</v>
      </c>
      <c r="AW3" s="753" t="s">
        <v>928</v>
      </c>
      <c r="AX3" s="753" t="s">
        <v>929</v>
      </c>
      <c r="AY3" s="753" t="s">
        <v>936</v>
      </c>
      <c r="AZ3" s="753" t="s">
        <v>1679</v>
      </c>
      <c r="BA3" s="753" t="s">
        <v>1680</v>
      </c>
      <c r="BB3" s="753" t="s">
        <v>1681</v>
      </c>
      <c r="BC3" s="753" t="s">
        <v>1682</v>
      </c>
      <c r="BD3" s="753" t="s">
        <v>1683</v>
      </c>
      <c r="BE3" s="753" t="s">
        <v>1684</v>
      </c>
      <c r="BF3" s="756" t="s">
        <v>1685</v>
      </c>
    </row>
    <row r="4" spans="1:58" ht="18" customHeight="1">
      <c r="A4" s="1353"/>
      <c r="B4" s="1354"/>
      <c r="C4" s="34"/>
      <c r="D4" s="35"/>
    </row>
    <row r="5" spans="1:58" ht="96.75" customHeight="1">
      <c r="A5" s="43"/>
      <c r="B5" s="1355" t="s">
        <v>1305</v>
      </c>
      <c r="C5" s="1356"/>
      <c r="D5" s="36"/>
    </row>
    <row r="6" spans="1:58" ht="14.25" customHeight="1">
      <c r="A6" s="43"/>
      <c r="B6" s="426"/>
      <c r="C6" s="426"/>
      <c r="D6" s="36"/>
      <c r="J6"/>
      <c r="K6"/>
      <c r="L6"/>
      <c r="M6"/>
      <c r="N6"/>
      <c r="O6"/>
      <c r="P6"/>
      <c r="Q6"/>
      <c r="R6"/>
      <c r="S6"/>
      <c r="T6"/>
      <c r="U6"/>
      <c r="V6"/>
      <c r="W6"/>
      <c r="X6"/>
      <c r="Y6"/>
      <c r="Z6"/>
    </row>
    <row r="7" spans="1:58" ht="14.25" customHeight="1">
      <c r="A7" s="43"/>
      <c r="B7" s="1360" t="s">
        <v>1345</v>
      </c>
      <c r="C7" s="1361"/>
      <c r="D7" s="36"/>
      <c r="J7"/>
      <c r="K7"/>
      <c r="L7"/>
      <c r="M7"/>
      <c r="N7"/>
      <c r="O7"/>
      <c r="P7"/>
      <c r="Q7"/>
      <c r="R7"/>
      <c r="S7"/>
      <c r="T7"/>
      <c r="U7"/>
      <c r="V7"/>
      <c r="W7"/>
      <c r="X7"/>
      <c r="Y7"/>
      <c r="Z7"/>
    </row>
    <row r="8" spans="1:58" ht="14.25" customHeight="1">
      <c r="A8" s="43"/>
      <c r="B8" s="1362"/>
      <c r="C8" s="1363"/>
      <c r="D8" s="36"/>
      <c r="J8"/>
      <c r="K8"/>
      <c r="L8"/>
      <c r="M8"/>
      <c r="N8"/>
      <c r="O8"/>
      <c r="P8"/>
      <c r="Q8"/>
      <c r="R8"/>
      <c r="S8"/>
      <c r="T8"/>
      <c r="U8"/>
      <c r="V8"/>
      <c r="W8"/>
      <c r="X8"/>
      <c r="Y8"/>
      <c r="Z8"/>
      <c r="BA8" s="30"/>
    </row>
    <row r="9" spans="1:58" ht="14.25" customHeight="1">
      <c r="A9" s="43"/>
      <c r="B9" s="1364"/>
      <c r="C9" s="1365"/>
      <c r="D9" s="36"/>
      <c r="J9"/>
      <c r="K9"/>
      <c r="L9"/>
      <c r="M9"/>
      <c r="N9"/>
      <c r="O9"/>
      <c r="P9"/>
      <c r="Q9"/>
      <c r="R9"/>
      <c r="S9"/>
      <c r="T9"/>
      <c r="U9"/>
      <c r="V9"/>
      <c r="W9"/>
      <c r="X9"/>
      <c r="Y9"/>
      <c r="Z9"/>
    </row>
    <row r="10" spans="1:58" ht="18" customHeight="1">
      <c r="A10" s="1348"/>
      <c r="B10" s="1349"/>
      <c r="C10" s="213"/>
      <c r="D10" s="36"/>
      <c r="H10" t="s">
        <v>653</v>
      </c>
    </row>
    <row r="11" spans="1:58" ht="24" customHeight="1">
      <c r="A11" s="958" t="s">
        <v>1541</v>
      </c>
      <c r="B11" s="1337"/>
      <c r="C11" s="217">
        <f>'3. Facility'!$F$21</f>
        <v>0</v>
      </c>
      <c r="D11" s="37"/>
      <c r="I11" t="s">
        <v>654</v>
      </c>
      <c r="J11" s="374"/>
      <c r="K11" s="374"/>
      <c r="S11" s="390"/>
      <c r="T11" s="373"/>
      <c r="U11" s="373"/>
      <c r="V11" s="373"/>
      <c r="W11" s="372"/>
      <c r="X11" s="372"/>
      <c r="Y11" s="372"/>
      <c r="AA11" s="26"/>
      <c r="AB11" s="26"/>
    </row>
    <row r="12" spans="1:58" ht="6" customHeight="1">
      <c r="A12" s="694"/>
      <c r="B12" s="695"/>
      <c r="C12" s="213"/>
      <c r="D12" s="36"/>
      <c r="H12" t="s">
        <v>653</v>
      </c>
      <c r="S12" s="390"/>
      <c r="T12" s="373"/>
      <c r="U12" s="373"/>
      <c r="V12" s="373"/>
      <c r="W12" s="372"/>
      <c r="X12" s="372"/>
      <c r="Y12" s="372"/>
      <c r="AA12" s="26"/>
      <c r="AB12" s="26"/>
    </row>
    <row r="13" spans="1:58" ht="24" customHeight="1">
      <c r="A13" s="958" t="s">
        <v>102</v>
      </c>
      <c r="B13" s="1337"/>
      <c r="C13" s="662"/>
      <c r="D13" s="37"/>
      <c r="I13" t="s">
        <v>654</v>
      </c>
      <c r="J13" s="374" t="str">
        <f ca="1">CELL("address",C13)</f>
        <v>$C$13</v>
      </c>
      <c r="K13" s="537">
        <v>9</v>
      </c>
      <c r="L13" s="390" t="str">
        <f ca="1">MID(CELL("filename",K13),FIND("]",CELL("filename",K13))+1,256)</f>
        <v>9. Bid Certification &amp; Contacts</v>
      </c>
      <c r="M13" s="390" t="s">
        <v>451</v>
      </c>
      <c r="N13" s="390" t="s">
        <v>452</v>
      </c>
      <c r="P13" s="390" t="str">
        <f ca="1">K13&amp;"_"&amp;J13&amp;"_"&amp;N13</f>
        <v>9_$C$13_Submitted by</v>
      </c>
      <c r="Q13" s="390" t="s">
        <v>392</v>
      </c>
      <c r="R13" s="390">
        <v>100</v>
      </c>
      <c r="S13" s="390"/>
      <c r="T13" s="373" t="s">
        <v>82</v>
      </c>
      <c r="U13" s="373" t="s">
        <v>86</v>
      </c>
      <c r="V13" s="373"/>
      <c r="W13"/>
      <c r="X13"/>
      <c r="Y13"/>
      <c r="AA13" s="26"/>
      <c r="AB13" s="26"/>
    </row>
    <row r="14" spans="1:58" ht="6" customHeight="1">
      <c r="A14" s="1348"/>
      <c r="B14" s="1349"/>
      <c r="C14" s="214"/>
      <c r="D14" s="39"/>
      <c r="H14" t="s">
        <v>653</v>
      </c>
      <c r="S14" s="390"/>
      <c r="T14" s="373"/>
      <c r="U14" s="373"/>
      <c r="V14" s="373"/>
      <c r="W14" s="372"/>
      <c r="X14" s="372"/>
      <c r="Y14" s="372"/>
      <c r="AA14" s="26"/>
      <c r="AB14" s="26"/>
    </row>
    <row r="15" spans="1:58" ht="24" customHeight="1">
      <c r="A15" s="958" t="s">
        <v>352</v>
      </c>
      <c r="B15" s="1337"/>
      <c r="C15" s="662"/>
      <c r="D15" s="37"/>
      <c r="I15" t="s">
        <v>654</v>
      </c>
      <c r="J15" s="374" t="str">
        <f ca="1">CELL("address",C15)</f>
        <v>$C$15</v>
      </c>
      <c r="K15" s="374">
        <f>$K$13</f>
        <v>9</v>
      </c>
      <c r="L15" s="390" t="str">
        <f ca="1">MID(CELL("filename",K15),FIND("]",CELL("filename",K15))+1,256)</f>
        <v>9. Bid Certification &amp; Contacts</v>
      </c>
      <c r="M15" s="390" t="s">
        <v>451</v>
      </c>
      <c r="N15" s="390" t="s">
        <v>453</v>
      </c>
      <c r="P15" s="390" t="str">
        <f ca="1">K15&amp;"_"&amp;J15&amp;"_"&amp;N15</f>
        <v>9_$C$15_Name of Respondent Entity</v>
      </c>
      <c r="Q15" s="390" t="s">
        <v>392</v>
      </c>
      <c r="R15" s="390">
        <v>100</v>
      </c>
      <c r="S15" s="390"/>
      <c r="T15" s="373" t="s">
        <v>86</v>
      </c>
      <c r="U15" s="373" t="s">
        <v>86</v>
      </c>
      <c r="V15" s="373"/>
      <c r="W15" s="372"/>
      <c r="X15" s="372"/>
      <c r="Y15" s="372"/>
      <c r="Z15"/>
      <c r="AA15" s="26"/>
      <c r="AB15" s="26"/>
    </row>
    <row r="16" spans="1:58" ht="6" customHeight="1">
      <c r="A16" s="1348"/>
      <c r="B16" s="1349"/>
      <c r="C16" s="38"/>
      <c r="D16" s="39"/>
      <c r="H16" t="s">
        <v>653</v>
      </c>
      <c r="S16" s="390"/>
      <c r="T16" s="373"/>
      <c r="U16" s="373"/>
      <c r="V16" s="373"/>
      <c r="W16" s="372"/>
      <c r="X16" s="372"/>
      <c r="Y16" s="372"/>
      <c r="AA16" s="26"/>
      <c r="AB16" s="26"/>
    </row>
    <row r="17" spans="1:58" ht="42.75" customHeight="1">
      <c r="A17" s="958" t="s">
        <v>1421</v>
      </c>
      <c r="B17" s="1337"/>
      <c r="C17" s="602"/>
      <c r="D17" s="37"/>
      <c r="I17" t="s">
        <v>654</v>
      </c>
      <c r="J17" s="374"/>
      <c r="K17" s="374"/>
      <c r="S17" s="390"/>
      <c r="T17" s="373"/>
      <c r="U17" s="373"/>
      <c r="V17" s="373"/>
      <c r="W17" s="372"/>
      <c r="X17" s="372"/>
      <c r="Y17" s="372"/>
      <c r="AA17" s="26"/>
      <c r="AB17" s="26"/>
    </row>
    <row r="18" spans="1:58" s="485" customFormat="1" ht="18" customHeight="1">
      <c r="A18" s="624" t="s">
        <v>1344</v>
      </c>
      <c r="B18" s="625"/>
      <c r="C18" s="626"/>
      <c r="D18" s="627"/>
      <c r="I18" s="485" t="s">
        <v>654</v>
      </c>
      <c r="J18" s="390"/>
      <c r="K18" s="390"/>
      <c r="L18" s="390"/>
      <c r="M18" s="390"/>
      <c r="N18" s="390"/>
      <c r="O18" s="390"/>
      <c r="P18" s="390"/>
      <c r="Q18" s="390"/>
      <c r="R18" s="390"/>
      <c r="S18" s="390"/>
      <c r="T18" s="373"/>
      <c r="U18" s="373"/>
      <c r="V18" s="373"/>
      <c r="W18" s="372"/>
      <c r="X18" s="372"/>
      <c r="Y18" s="372"/>
      <c r="Z18" s="628"/>
      <c r="AA18" s="628"/>
      <c r="AB18" s="628"/>
      <c r="AY18" s="500"/>
      <c r="BF18" s="746"/>
    </row>
    <row r="19" spans="1:58" ht="6" customHeight="1">
      <c r="A19" s="1348"/>
      <c r="B19" s="1349"/>
      <c r="C19" s="348"/>
      <c r="D19" s="39"/>
      <c r="H19" t="s">
        <v>653</v>
      </c>
      <c r="S19" s="390"/>
      <c r="T19" s="373"/>
      <c r="U19" s="373"/>
      <c r="V19" s="373"/>
      <c r="W19" s="372"/>
      <c r="X19" s="372"/>
      <c r="Y19" s="372"/>
      <c r="AA19" s="26"/>
      <c r="AB19" s="26"/>
    </row>
    <row r="20" spans="1:58" ht="24" customHeight="1">
      <c r="A20" s="958" t="s">
        <v>757</v>
      </c>
      <c r="B20" s="1337"/>
      <c r="C20" s="662"/>
      <c r="D20" s="37"/>
      <c r="I20" t="s">
        <v>654</v>
      </c>
      <c r="J20" s="374" t="str">
        <f ca="1">CELL("address",C20)</f>
        <v>$C$20</v>
      </c>
      <c r="K20" s="529">
        <f>$K$13</f>
        <v>9</v>
      </c>
      <c r="L20" s="390" t="str">
        <f ca="1">MID(CELL("filename",K20),FIND("]",CELL("filename",K20))+1,256)</f>
        <v>9. Bid Certification &amp; Contacts</v>
      </c>
      <c r="M20" s="390" t="s">
        <v>451</v>
      </c>
      <c r="N20" s="390" t="s">
        <v>100</v>
      </c>
      <c r="P20" s="390" t="str">
        <f ca="1">K20&amp;"_"&amp;J20&amp;"_"&amp;N20</f>
        <v>9_$C$20_Name of Officer</v>
      </c>
      <c r="Q20" s="390" t="s">
        <v>392</v>
      </c>
      <c r="R20" s="390">
        <v>100</v>
      </c>
      <c r="S20" s="390"/>
      <c r="T20" s="373" t="s">
        <v>82</v>
      </c>
      <c r="U20" s="373" t="s">
        <v>86</v>
      </c>
      <c r="V20" s="373"/>
      <c r="W20" s="372"/>
      <c r="X20" s="372"/>
      <c r="Y20" s="372"/>
      <c r="AA20" s="26"/>
      <c r="AB20" s="26"/>
    </row>
    <row r="21" spans="1:58" ht="6" customHeight="1">
      <c r="A21" s="1348"/>
      <c r="B21" s="1349"/>
      <c r="C21" s="40"/>
      <c r="D21" s="39"/>
      <c r="H21" t="s">
        <v>653</v>
      </c>
      <c r="S21" s="390"/>
      <c r="T21" s="373"/>
      <c r="U21" s="373"/>
      <c r="V21" s="373"/>
      <c r="W21" s="372"/>
      <c r="X21" s="372"/>
      <c r="Y21" s="372"/>
      <c r="AA21" s="26"/>
      <c r="AB21" s="26"/>
    </row>
    <row r="22" spans="1:58" ht="24" customHeight="1">
      <c r="A22" s="958" t="s">
        <v>758</v>
      </c>
      <c r="B22" s="1337"/>
      <c r="C22" s="332"/>
      <c r="D22" s="37"/>
      <c r="I22" t="s">
        <v>654</v>
      </c>
      <c r="J22" s="374" t="str">
        <f ca="1">CELL("address",C22)</f>
        <v>$C$22</v>
      </c>
      <c r="K22" s="529">
        <f>$K$13</f>
        <v>9</v>
      </c>
      <c r="L22" s="390" t="str">
        <f ca="1">MID(CELL("filename",K22),FIND("]",CELL("filename",K22))+1,256)</f>
        <v>9. Bid Certification &amp; Contacts</v>
      </c>
      <c r="M22" s="390" t="s">
        <v>451</v>
      </c>
      <c r="N22" s="390" t="s">
        <v>30</v>
      </c>
      <c r="P22" s="390" t="str">
        <f ca="1">K22&amp;"_"&amp;J22&amp;"_"&amp;N22</f>
        <v>9_$C$22_Title</v>
      </c>
      <c r="Q22" s="390" t="s">
        <v>392</v>
      </c>
      <c r="R22" s="390">
        <v>100</v>
      </c>
      <c r="S22" s="390"/>
      <c r="T22" s="373" t="s">
        <v>82</v>
      </c>
      <c r="U22" s="373" t="s">
        <v>86</v>
      </c>
      <c r="V22" s="373"/>
      <c r="W22" s="372"/>
      <c r="X22" s="372"/>
      <c r="Y22" s="372"/>
      <c r="AA22" s="26"/>
      <c r="AB22" s="26"/>
    </row>
    <row r="23" spans="1:58" ht="6" customHeight="1">
      <c r="A23" s="1348"/>
      <c r="B23" s="1349"/>
      <c r="C23" s="40"/>
      <c r="D23" s="39"/>
      <c r="H23" t="s">
        <v>653</v>
      </c>
      <c r="S23" s="390"/>
      <c r="T23" s="373"/>
      <c r="U23" s="373"/>
      <c r="V23" s="373"/>
      <c r="W23" s="372"/>
      <c r="X23" s="372"/>
      <c r="Y23" s="372"/>
      <c r="AA23" s="26"/>
      <c r="AB23" s="26"/>
    </row>
    <row r="24" spans="1:58" ht="24" customHeight="1">
      <c r="A24" s="958" t="s">
        <v>101</v>
      </c>
      <c r="B24" s="1337"/>
      <c r="C24" s="333"/>
      <c r="D24" s="37"/>
      <c r="I24" t="s">
        <v>654</v>
      </c>
      <c r="J24" s="374" t="str">
        <f ca="1">CELL("address",C24)</f>
        <v>$C$24</v>
      </c>
      <c r="K24" s="529">
        <f>$K$13</f>
        <v>9</v>
      </c>
      <c r="L24" s="390" t="str">
        <f ca="1">MID(CELL("filename",K24),FIND("]",CELL("filename",K24))+1,256)</f>
        <v>9. Bid Certification &amp; Contacts</v>
      </c>
      <c r="M24" s="390" t="s">
        <v>451</v>
      </c>
      <c r="N24" s="390" t="s">
        <v>454</v>
      </c>
      <c r="P24" s="390" t="str">
        <f ca="1">K24&amp;"_"&amp;J24&amp;"_"&amp;N24</f>
        <v>9_$C$24_Date Signed</v>
      </c>
      <c r="Q24" s="390" t="s">
        <v>408</v>
      </c>
      <c r="S24" s="390"/>
      <c r="T24" s="373" t="s">
        <v>82</v>
      </c>
      <c r="U24" s="373" t="s">
        <v>86</v>
      </c>
      <c r="V24" s="373"/>
      <c r="W24" s="372"/>
      <c r="X24" s="372"/>
      <c r="Y24" s="372"/>
      <c r="Z24" s="30" t="s">
        <v>1287</v>
      </c>
      <c r="AA24" s="26"/>
      <c r="AB24" s="26"/>
    </row>
    <row r="25" spans="1:58" ht="15" customHeight="1">
      <c r="A25" s="1348"/>
      <c r="B25" s="1349"/>
      <c r="C25" s="215"/>
      <c r="D25" s="39"/>
      <c r="H25" t="s">
        <v>653</v>
      </c>
      <c r="S25" s="390"/>
      <c r="T25" s="373"/>
      <c r="U25" s="373"/>
      <c r="V25" s="373"/>
      <c r="W25" s="372"/>
      <c r="X25" s="372"/>
      <c r="Y25" s="372"/>
      <c r="AA25" s="26"/>
      <c r="AB25" s="26"/>
    </row>
    <row r="26" spans="1:58" ht="12.75" customHeight="1">
      <c r="A26" s="694"/>
      <c r="B26" s="1366" t="s">
        <v>1241</v>
      </c>
      <c r="C26" s="1366"/>
      <c r="D26" s="39"/>
      <c r="I26" t="s">
        <v>654</v>
      </c>
      <c r="S26" s="390"/>
      <c r="T26" s="373"/>
      <c r="U26" s="373"/>
      <c r="V26" s="373"/>
      <c r="W26" s="372"/>
      <c r="X26" s="372"/>
      <c r="Y26" s="372"/>
      <c r="AA26" s="26"/>
      <c r="AB26" s="26"/>
    </row>
    <row r="27" spans="1:58" ht="3.75" customHeight="1">
      <c r="A27" s="1348"/>
      <c r="B27" s="1349"/>
      <c r="C27" s="645"/>
      <c r="D27" s="39"/>
      <c r="H27" t="s">
        <v>653</v>
      </c>
      <c r="S27" s="390"/>
      <c r="T27" s="373"/>
      <c r="U27" s="373"/>
      <c r="V27" s="373"/>
      <c r="W27" s="372"/>
      <c r="X27" s="372"/>
      <c r="Y27" s="372"/>
      <c r="AA27" s="26"/>
      <c r="AB27" s="26"/>
    </row>
    <row r="28" spans="1:58" ht="12.75" customHeight="1">
      <c r="A28" s="694"/>
      <c r="B28" s="1367" t="s">
        <v>1242</v>
      </c>
      <c r="C28" s="1367"/>
      <c r="D28" s="39"/>
      <c r="I28" t="s">
        <v>654</v>
      </c>
      <c r="S28" s="390"/>
      <c r="T28" s="373"/>
      <c r="U28" s="373"/>
      <c r="V28" s="373"/>
      <c r="W28" s="372"/>
      <c r="X28" s="372"/>
      <c r="Y28" s="372"/>
      <c r="AA28" s="26"/>
      <c r="AB28" s="26"/>
    </row>
    <row r="29" spans="1:58" ht="6" customHeight="1" thickBot="1">
      <c r="A29" s="694"/>
      <c r="B29" s="695"/>
      <c r="C29" s="645"/>
      <c r="D29" s="39"/>
      <c r="H29" t="s">
        <v>653</v>
      </c>
      <c r="S29" s="390"/>
      <c r="T29" s="373"/>
      <c r="U29" s="373"/>
      <c r="V29" s="373"/>
      <c r="W29" s="372"/>
      <c r="X29" s="372"/>
      <c r="Y29" s="372"/>
      <c r="AA29" s="26"/>
      <c r="AB29" s="26"/>
    </row>
    <row r="30" spans="1:58" ht="15" customHeight="1" thickBot="1">
      <c r="A30" s="1350" t="s">
        <v>749</v>
      </c>
      <c r="B30" s="1351"/>
      <c r="C30" s="1351"/>
      <c r="D30" s="1352"/>
      <c r="I30" t="s">
        <v>654</v>
      </c>
      <c r="S30" s="390"/>
      <c r="T30" s="373"/>
      <c r="U30" s="373"/>
      <c r="V30" s="373"/>
      <c r="W30" s="372"/>
      <c r="X30" s="372"/>
      <c r="Y30" s="372"/>
      <c r="AA30" s="26"/>
      <c r="AB30" s="26"/>
    </row>
    <row r="31" spans="1:58" ht="6" customHeight="1">
      <c r="A31" s="1353"/>
      <c r="B31" s="1354"/>
      <c r="C31" s="40"/>
      <c r="D31" s="39"/>
      <c r="H31" t="s">
        <v>653</v>
      </c>
      <c r="S31" s="390"/>
      <c r="T31" s="373"/>
      <c r="U31" s="373"/>
      <c r="V31" s="373"/>
      <c r="W31" s="372"/>
      <c r="X31" s="372"/>
      <c r="Y31" s="372"/>
      <c r="AA31" s="26"/>
      <c r="AB31" s="26"/>
    </row>
    <row r="32" spans="1:58" ht="24" customHeight="1">
      <c r="A32" s="958" t="s">
        <v>756</v>
      </c>
      <c r="B32" s="1337"/>
      <c r="C32" s="332"/>
      <c r="D32" s="37"/>
      <c r="I32" t="s">
        <v>654</v>
      </c>
      <c r="J32" s="374" t="str">
        <f ca="1">CELL("address",C32)</f>
        <v>$C$32</v>
      </c>
      <c r="K32" s="529">
        <f>$K$13</f>
        <v>9</v>
      </c>
      <c r="L32" s="390" t="str">
        <f ca="1">MID(CELL("filename",K32),FIND("]",CELL("filename",K32))+1,256)</f>
        <v>9. Bid Certification &amp; Contacts</v>
      </c>
      <c r="M32" s="390" t="s">
        <v>455</v>
      </c>
      <c r="N32" s="390" t="s">
        <v>0</v>
      </c>
      <c r="O32" s="390">
        <v>1</v>
      </c>
      <c r="P32" s="390" t="str">
        <f ca="1">K32&amp;"_"&amp;J32&amp;"_"&amp;N32</f>
        <v>9_$C$32_Contact Name</v>
      </c>
      <c r="Q32" s="390" t="s">
        <v>392</v>
      </c>
      <c r="R32" s="390">
        <v>100</v>
      </c>
      <c r="S32" s="390"/>
      <c r="T32" s="373" t="s">
        <v>82</v>
      </c>
      <c r="U32" s="373" t="s">
        <v>86</v>
      </c>
      <c r="V32" s="373"/>
      <c r="W32" s="372"/>
      <c r="X32" s="372"/>
      <c r="Y32" s="372"/>
      <c r="AA32" s="26"/>
      <c r="AB32" s="26"/>
    </row>
    <row r="33" spans="1:28" ht="6" customHeight="1">
      <c r="A33" s="1348"/>
      <c r="B33" s="1349"/>
      <c r="C33" s="40"/>
      <c r="D33" s="39"/>
      <c r="H33" t="s">
        <v>653</v>
      </c>
      <c r="S33" s="390"/>
      <c r="T33" s="373"/>
      <c r="U33" s="373"/>
      <c r="V33" s="373"/>
      <c r="W33" s="372"/>
      <c r="X33" s="372"/>
      <c r="Y33" s="372"/>
      <c r="AA33" s="26"/>
      <c r="AB33" s="26"/>
    </row>
    <row r="34" spans="1:28" ht="24" customHeight="1">
      <c r="A34" s="958" t="s">
        <v>755</v>
      </c>
      <c r="B34" s="1337"/>
      <c r="C34" s="332"/>
      <c r="D34" s="37"/>
      <c r="I34" t="s">
        <v>654</v>
      </c>
      <c r="J34" s="374" t="str">
        <f ca="1">CELL("address",C34)</f>
        <v>$C$34</v>
      </c>
      <c r="K34" s="529">
        <f>$K$13</f>
        <v>9</v>
      </c>
      <c r="L34" s="390" t="str">
        <f ca="1">MID(CELL("filename",K34),FIND("]",CELL("filename",K34))+1,256)</f>
        <v>9. Bid Certification &amp; Contacts</v>
      </c>
      <c r="M34" s="390" t="s">
        <v>455</v>
      </c>
      <c r="N34" s="390" t="s">
        <v>26</v>
      </c>
      <c r="O34" s="390">
        <v>1</v>
      </c>
      <c r="P34" s="390" t="str">
        <f ca="1">K34&amp;"_"&amp;J34&amp;"_"&amp;N34</f>
        <v>9_$C$34_Contact Title</v>
      </c>
      <c r="Q34" s="390" t="s">
        <v>392</v>
      </c>
      <c r="R34" s="390">
        <v>100</v>
      </c>
      <c r="S34" s="390"/>
      <c r="T34" s="373" t="s">
        <v>82</v>
      </c>
      <c r="U34" s="373" t="s">
        <v>86</v>
      </c>
      <c r="V34" s="373"/>
      <c r="W34" s="372"/>
      <c r="X34" s="372"/>
      <c r="Y34" s="372"/>
      <c r="AA34" s="26"/>
      <c r="AB34" s="26"/>
    </row>
    <row r="35" spans="1:28" ht="6" customHeight="1">
      <c r="A35" s="1348"/>
      <c r="B35" s="1349"/>
      <c r="C35" s="40"/>
      <c r="D35" s="39"/>
      <c r="H35" t="s">
        <v>653</v>
      </c>
      <c r="S35" s="390"/>
      <c r="T35" s="373"/>
      <c r="U35" s="373"/>
      <c r="V35" s="373"/>
      <c r="W35" s="372"/>
      <c r="X35" s="372"/>
      <c r="Y35" s="372"/>
      <c r="AA35" s="26"/>
      <c r="AB35" s="26"/>
    </row>
    <row r="36" spans="1:28" ht="24" customHeight="1">
      <c r="A36" s="958" t="s">
        <v>754</v>
      </c>
      <c r="B36" s="1337"/>
      <c r="C36" s="332"/>
      <c r="D36" s="37"/>
      <c r="I36" t="s">
        <v>654</v>
      </c>
      <c r="J36" s="374" t="str">
        <f ca="1">CELL("address",C36)</f>
        <v>$C$36</v>
      </c>
      <c r="K36" s="529">
        <f>$K$13</f>
        <v>9</v>
      </c>
      <c r="L36" s="390" t="str">
        <f ca="1">MID(CELL("filename",K36),FIND("]",CELL("filename",K36))+1,256)</f>
        <v>9. Bid Certification &amp; Contacts</v>
      </c>
      <c r="M36" s="390" t="s">
        <v>455</v>
      </c>
      <c r="N36" s="390" t="s">
        <v>1</v>
      </c>
      <c r="O36" s="390">
        <v>1</v>
      </c>
      <c r="P36" s="390" t="str">
        <f ca="1">K36&amp;"_"&amp;J36&amp;"_"&amp;N36</f>
        <v>9_$C$36_Name of Company</v>
      </c>
      <c r="Q36" s="390" t="s">
        <v>392</v>
      </c>
      <c r="R36" s="390">
        <v>100</v>
      </c>
      <c r="S36" s="390"/>
      <c r="T36" s="373" t="s">
        <v>82</v>
      </c>
      <c r="U36" s="373" t="s">
        <v>86</v>
      </c>
      <c r="V36" s="373"/>
      <c r="W36" s="372"/>
      <c r="X36" s="372"/>
      <c r="Y36" s="372"/>
      <c r="AA36" s="26"/>
      <c r="AB36" s="26"/>
    </row>
    <row r="37" spans="1:28" ht="6" customHeight="1">
      <c r="A37" s="1348"/>
      <c r="B37" s="1349"/>
      <c r="C37" s="40"/>
      <c r="D37" s="39"/>
      <c r="H37" t="s">
        <v>653</v>
      </c>
      <c r="S37" s="390"/>
      <c r="T37" s="373"/>
      <c r="U37" s="373"/>
      <c r="V37" s="373"/>
      <c r="W37" s="372"/>
      <c r="X37" s="372"/>
      <c r="Y37" s="372"/>
      <c r="AA37" s="26"/>
      <c r="AB37" s="26"/>
    </row>
    <row r="38" spans="1:28" ht="24" customHeight="1">
      <c r="A38" s="958" t="s">
        <v>753</v>
      </c>
      <c r="B38" s="1337"/>
      <c r="C38" s="332"/>
      <c r="D38" s="37"/>
      <c r="I38" t="s">
        <v>654</v>
      </c>
      <c r="J38" s="374" t="str">
        <f ca="1">CELL("address",C38)</f>
        <v>$C$38</v>
      </c>
      <c r="K38" s="529">
        <f>$K$13</f>
        <v>9</v>
      </c>
      <c r="L38" s="390" t="str">
        <f ca="1">MID(CELL("filename",K38),FIND("]",CELL("filename",K38))+1,256)</f>
        <v>9. Bid Certification &amp; Contacts</v>
      </c>
      <c r="M38" s="390" t="s">
        <v>455</v>
      </c>
      <c r="N38" s="390" t="s">
        <v>11</v>
      </c>
      <c r="O38" s="390">
        <v>1</v>
      </c>
      <c r="P38" s="390" t="str">
        <f ca="1">K38&amp;"_"&amp;J38&amp;"_"&amp;N38</f>
        <v>9_$C$38_Mailing Address</v>
      </c>
      <c r="Q38" s="390" t="s">
        <v>392</v>
      </c>
      <c r="R38" s="390">
        <v>100</v>
      </c>
      <c r="S38" s="390"/>
      <c r="T38" s="373" t="s">
        <v>82</v>
      </c>
      <c r="U38" s="373" t="s">
        <v>86</v>
      </c>
      <c r="V38" s="373"/>
      <c r="W38" s="372"/>
      <c r="X38" s="372"/>
      <c r="Y38" s="372"/>
      <c r="Z38"/>
      <c r="AA38" s="26"/>
      <c r="AB38" s="26"/>
    </row>
    <row r="39" spans="1:28" ht="6" customHeight="1">
      <c r="A39" s="1348"/>
      <c r="B39" s="1349"/>
      <c r="C39" s="40"/>
      <c r="D39" s="39"/>
      <c r="H39" t="s">
        <v>653</v>
      </c>
      <c r="S39" s="390"/>
      <c r="T39" s="373"/>
      <c r="U39" s="373"/>
      <c r="V39" s="373"/>
      <c r="W39" s="372"/>
      <c r="X39" s="372"/>
      <c r="Y39" s="372"/>
      <c r="Z39"/>
      <c r="AA39" s="26"/>
      <c r="AB39" s="26"/>
    </row>
    <row r="40" spans="1:28" ht="24" customHeight="1">
      <c r="A40" s="958" t="s">
        <v>4</v>
      </c>
      <c r="B40" s="1337"/>
      <c r="C40" s="332"/>
      <c r="D40" s="37"/>
      <c r="I40" t="s">
        <v>654</v>
      </c>
      <c r="J40" s="374" t="str">
        <f ca="1">CELL("address",C40)</f>
        <v>$C$40</v>
      </c>
      <c r="K40" s="529">
        <f>$K$13</f>
        <v>9</v>
      </c>
      <c r="L40" s="390" t="str">
        <f ca="1">MID(CELL("filename",K40),FIND("]",CELL("filename",K40))+1,256)</f>
        <v>9. Bid Certification &amp; Contacts</v>
      </c>
      <c r="M40" s="390" t="s">
        <v>455</v>
      </c>
      <c r="N40" s="390" t="s">
        <v>4</v>
      </c>
      <c r="O40" s="390">
        <v>1</v>
      </c>
      <c r="P40" s="390" t="str">
        <f ca="1">K40&amp;"_"&amp;J40&amp;"_"&amp;N40</f>
        <v>9_$C$40_City</v>
      </c>
      <c r="Q40" s="390" t="s">
        <v>392</v>
      </c>
      <c r="R40" s="390">
        <v>100</v>
      </c>
      <c r="S40" s="390"/>
      <c r="T40" s="373" t="s">
        <v>82</v>
      </c>
      <c r="U40" s="373" t="s">
        <v>86</v>
      </c>
      <c r="V40" s="373"/>
      <c r="W40" s="372"/>
      <c r="X40" s="372"/>
      <c r="Y40" s="372"/>
      <c r="Z40"/>
      <c r="AA40" s="26"/>
      <c r="AB40" s="26"/>
    </row>
    <row r="41" spans="1:28" ht="6" customHeight="1">
      <c r="A41" s="1348"/>
      <c r="B41" s="1349"/>
      <c r="C41" s="40"/>
      <c r="D41" s="39"/>
      <c r="H41" t="s">
        <v>653</v>
      </c>
      <c r="S41" s="390"/>
      <c r="T41" s="373"/>
      <c r="U41" s="373"/>
      <c r="V41" s="373"/>
      <c r="W41" s="372"/>
      <c r="X41" s="372"/>
      <c r="Y41" s="372"/>
      <c r="Z41"/>
      <c r="AA41" s="26"/>
      <c r="AB41" s="26"/>
    </row>
    <row r="42" spans="1:28" ht="24" customHeight="1">
      <c r="A42" s="958" t="s">
        <v>98</v>
      </c>
      <c r="B42" s="1337"/>
      <c r="C42" s="332"/>
      <c r="D42" s="37"/>
      <c r="I42" t="s">
        <v>654</v>
      </c>
      <c r="J42" s="374" t="str">
        <f ca="1">CELL("address",C42)</f>
        <v>$C$42</v>
      </c>
      <c r="K42" s="529">
        <f>$K$13</f>
        <v>9</v>
      </c>
      <c r="L42" s="390" t="str">
        <f ca="1">MID(CELL("filename",K42),FIND("]",CELL("filename",K42))+1,256)</f>
        <v>9. Bid Certification &amp; Contacts</v>
      </c>
      <c r="M42" s="390" t="s">
        <v>455</v>
      </c>
      <c r="N42" s="390" t="s">
        <v>5</v>
      </c>
      <c r="O42" s="390">
        <v>1</v>
      </c>
      <c r="P42" s="390" t="str">
        <f ca="1">K42&amp;"_"&amp;J42&amp;"_"&amp;N42</f>
        <v>9_$C$42_State / Province</v>
      </c>
      <c r="Q42" s="390" t="s">
        <v>392</v>
      </c>
      <c r="R42" s="390">
        <v>100</v>
      </c>
      <c r="S42" s="390"/>
      <c r="T42" s="373" t="s">
        <v>82</v>
      </c>
      <c r="U42" s="373" t="s">
        <v>86</v>
      </c>
      <c r="V42" s="373"/>
      <c r="W42" s="372"/>
      <c r="X42" s="372"/>
      <c r="Y42" s="372"/>
      <c r="Z42"/>
      <c r="AA42" s="26"/>
      <c r="AB42" s="26"/>
    </row>
    <row r="43" spans="1:28" ht="6" customHeight="1">
      <c r="A43" s="1348"/>
      <c r="B43" s="1349"/>
      <c r="C43" s="40"/>
      <c r="D43" s="39"/>
      <c r="H43" t="s">
        <v>653</v>
      </c>
      <c r="S43" s="390"/>
      <c r="T43" s="373"/>
      <c r="U43" s="373"/>
      <c r="V43" s="373"/>
      <c r="W43" s="372"/>
      <c r="X43" s="372"/>
      <c r="Y43" s="372"/>
      <c r="Z43"/>
      <c r="AA43" s="26"/>
      <c r="AB43" s="26"/>
    </row>
    <row r="44" spans="1:28" ht="24" customHeight="1">
      <c r="A44" s="958" t="s">
        <v>752</v>
      </c>
      <c r="B44" s="1337"/>
      <c r="C44" s="332"/>
      <c r="D44" s="37"/>
      <c r="I44" t="s">
        <v>654</v>
      </c>
      <c r="J44" s="374" t="str">
        <f ca="1">CELL("address",C44)</f>
        <v>$C$44</v>
      </c>
      <c r="K44" s="529">
        <f>$K$13</f>
        <v>9</v>
      </c>
      <c r="L44" s="390" t="str">
        <f ca="1">MID(CELL("filename",K44),FIND("]",CELL("filename",K44))+1,256)</f>
        <v>9. Bid Certification &amp; Contacts</v>
      </c>
      <c r="M44" s="390" t="s">
        <v>455</v>
      </c>
      <c r="N44" s="390" t="s">
        <v>6</v>
      </c>
      <c r="O44" s="390">
        <v>1</v>
      </c>
      <c r="P44" s="390" t="str">
        <f ca="1">K44&amp;"_"&amp;J44&amp;"_"&amp;N44</f>
        <v>9_$C$44_Zip Code</v>
      </c>
      <c r="Q44" s="390" t="s">
        <v>392</v>
      </c>
      <c r="R44" s="390">
        <v>100</v>
      </c>
      <c r="S44" s="390"/>
      <c r="T44" s="373" t="s">
        <v>82</v>
      </c>
      <c r="U44" s="373" t="s">
        <v>86</v>
      </c>
      <c r="V44" s="373"/>
      <c r="W44" s="372"/>
      <c r="X44" s="372"/>
      <c r="Y44" s="372" t="s">
        <v>527</v>
      </c>
      <c r="Z44"/>
      <c r="AA44" s="26"/>
      <c r="AB44" s="26"/>
    </row>
    <row r="45" spans="1:28" ht="6" customHeight="1">
      <c r="A45" s="1348"/>
      <c r="B45" s="1349"/>
      <c r="C45" s="40"/>
      <c r="D45" s="39"/>
      <c r="H45" t="s">
        <v>653</v>
      </c>
      <c r="S45" s="390"/>
      <c r="T45" s="373"/>
      <c r="U45" s="373"/>
      <c r="V45" s="373"/>
      <c r="W45" s="372"/>
      <c r="X45" s="372"/>
      <c r="Y45" s="372"/>
      <c r="Z45"/>
      <c r="AA45" s="26"/>
      <c r="AB45" s="26"/>
    </row>
    <row r="46" spans="1:28" ht="24" customHeight="1">
      <c r="A46" s="958" t="s">
        <v>751</v>
      </c>
      <c r="B46" s="1337"/>
      <c r="C46" s="332"/>
      <c r="D46" s="37"/>
      <c r="I46" t="s">
        <v>654</v>
      </c>
      <c r="J46" s="374" t="str">
        <f ca="1">CELL("address",C46)</f>
        <v>$C$46</v>
      </c>
      <c r="K46" s="529">
        <f>$K$13</f>
        <v>9</v>
      </c>
      <c r="L46" s="390" t="str">
        <f ca="1">MID(CELL("filename",K46),FIND("]",CELL("filename",K46))+1,256)</f>
        <v>9. Bid Certification &amp; Contacts</v>
      </c>
      <c r="M46" s="390" t="s">
        <v>455</v>
      </c>
      <c r="N46" s="390" t="s">
        <v>97</v>
      </c>
      <c r="O46" s="390">
        <v>1</v>
      </c>
      <c r="P46" s="390" t="str">
        <f ca="1">K46&amp;"_"&amp;J46&amp;"_"&amp;N46</f>
        <v>9_$C$46_Primary Phone</v>
      </c>
      <c r="Q46" s="390" t="s">
        <v>392</v>
      </c>
      <c r="R46" s="390">
        <v>100</v>
      </c>
      <c r="S46" s="390"/>
      <c r="T46" s="373" t="s">
        <v>82</v>
      </c>
      <c r="U46" s="373" t="s">
        <v>86</v>
      </c>
      <c r="V46" s="373"/>
      <c r="W46" s="372"/>
      <c r="X46" s="372"/>
      <c r="Y46" s="372" t="s">
        <v>526</v>
      </c>
      <c r="Z46" s="30" t="s">
        <v>1288</v>
      </c>
      <c r="AA46" s="26"/>
      <c r="AB46" s="26"/>
    </row>
    <row r="47" spans="1:28" ht="6" customHeight="1">
      <c r="A47" s="1348"/>
      <c r="B47" s="1349"/>
      <c r="C47" s="40"/>
      <c r="D47" s="39"/>
      <c r="H47" t="s">
        <v>653</v>
      </c>
      <c r="S47" s="390"/>
      <c r="T47" s="373"/>
      <c r="U47" s="373"/>
      <c r="V47" s="373"/>
      <c r="W47" s="372"/>
      <c r="X47" s="372"/>
      <c r="Y47" s="372"/>
      <c r="Z47"/>
      <c r="AA47" s="26"/>
      <c r="AB47" s="26"/>
    </row>
    <row r="48" spans="1:28" ht="24" customHeight="1">
      <c r="A48" s="958" t="s">
        <v>24</v>
      </c>
      <c r="B48" s="1337"/>
      <c r="C48" s="332"/>
      <c r="D48" s="37"/>
      <c r="I48" t="s">
        <v>654</v>
      </c>
      <c r="J48" s="374" t="str">
        <f ca="1">CELL("address",C48)</f>
        <v>$C$48</v>
      </c>
      <c r="K48" s="529">
        <f>$K$13</f>
        <v>9</v>
      </c>
      <c r="L48" s="390" t="str">
        <f ca="1">MID(CELL("filename",K48),FIND("]",CELL("filename",K48))+1,256)</f>
        <v>9. Bid Certification &amp; Contacts</v>
      </c>
      <c r="M48" s="390" t="s">
        <v>455</v>
      </c>
      <c r="N48" s="390" t="s">
        <v>24</v>
      </c>
      <c r="O48" s="390">
        <v>1</v>
      </c>
      <c r="P48" s="390" t="str">
        <f ca="1">K48&amp;"_"&amp;J48&amp;"_"&amp;N48</f>
        <v>9_$C$48_Email</v>
      </c>
      <c r="Q48" s="390" t="s">
        <v>392</v>
      </c>
      <c r="R48" s="390">
        <v>100</v>
      </c>
      <c r="S48" s="390"/>
      <c r="T48" s="373" t="s">
        <v>82</v>
      </c>
      <c r="U48" s="373" t="s">
        <v>86</v>
      </c>
      <c r="V48" s="373"/>
      <c r="W48" s="372"/>
      <c r="X48" s="372"/>
      <c r="Y48" s="372" t="s">
        <v>528</v>
      </c>
      <c r="Z48"/>
      <c r="AA48" s="26"/>
      <c r="AB48" s="26"/>
    </row>
    <row r="49" spans="1:28" ht="6" customHeight="1" thickBot="1">
      <c r="A49" s="1368"/>
      <c r="B49" s="1369"/>
      <c r="C49" s="40"/>
      <c r="D49" s="39"/>
      <c r="H49" t="s">
        <v>653</v>
      </c>
      <c r="S49" s="390"/>
      <c r="T49" s="373"/>
      <c r="U49" s="373"/>
      <c r="V49" s="373"/>
      <c r="W49" s="372"/>
      <c r="X49" s="372"/>
      <c r="Y49" s="372"/>
      <c r="Z49"/>
      <c r="AA49" s="26"/>
      <c r="AB49" s="26"/>
    </row>
    <row r="50" spans="1:28" ht="15" customHeight="1" thickBot="1">
      <c r="A50" s="1027" t="s">
        <v>750</v>
      </c>
      <c r="B50" s="1028"/>
      <c r="C50" s="1028"/>
      <c r="D50" s="1029"/>
      <c r="I50" t="s">
        <v>654</v>
      </c>
      <c r="S50" s="390"/>
      <c r="T50" s="373"/>
      <c r="U50" s="373"/>
      <c r="V50" s="373"/>
      <c r="W50" s="372"/>
      <c r="X50" s="372"/>
      <c r="Y50" s="372"/>
      <c r="Z50"/>
      <c r="AA50" s="26"/>
      <c r="AB50" s="26"/>
    </row>
    <row r="51" spans="1:28" ht="6" customHeight="1">
      <c r="A51" s="1353"/>
      <c r="B51" s="1354"/>
      <c r="C51" s="48"/>
      <c r="D51" s="49"/>
      <c r="H51" t="s">
        <v>653</v>
      </c>
      <c r="S51" s="390"/>
      <c r="T51" s="373"/>
      <c r="U51" s="373"/>
      <c r="V51" s="373"/>
      <c r="W51" s="372"/>
      <c r="X51" s="372"/>
      <c r="Y51" s="372"/>
      <c r="Z51"/>
      <c r="AA51" s="26"/>
      <c r="AB51" s="26"/>
    </row>
    <row r="52" spans="1:28" ht="24" customHeight="1">
      <c r="A52" s="958" t="s">
        <v>756</v>
      </c>
      <c r="B52" s="1337"/>
      <c r="C52" s="332"/>
      <c r="D52" s="37"/>
      <c r="I52" t="s">
        <v>654</v>
      </c>
      <c r="J52" s="374" t="str">
        <f ca="1">CELL("address",C52)</f>
        <v>$C$52</v>
      </c>
      <c r="K52" s="529">
        <f>$K$13</f>
        <v>9</v>
      </c>
      <c r="L52" s="390" t="str">
        <f ca="1">MID(CELL("filename",K52),FIND("]",CELL("filename",K52))+1,256)</f>
        <v>9. Bid Certification &amp; Contacts</v>
      </c>
      <c r="M52" s="390" t="s">
        <v>456</v>
      </c>
      <c r="N52" s="390" t="s">
        <v>0</v>
      </c>
      <c r="O52" s="390">
        <v>2</v>
      </c>
      <c r="P52" s="390" t="str">
        <f ca="1">K52&amp;"_"&amp;J52&amp;"_"&amp;N52</f>
        <v>9_$C$52_Contact Name</v>
      </c>
      <c r="Q52" s="390" t="s">
        <v>392</v>
      </c>
      <c r="R52" s="390">
        <v>100</v>
      </c>
      <c r="S52" s="390"/>
      <c r="T52" s="373" t="s">
        <v>86</v>
      </c>
      <c r="U52" s="373" t="s">
        <v>86</v>
      </c>
      <c r="V52" s="373"/>
      <c r="W52" s="372"/>
      <c r="X52" s="372"/>
      <c r="Y52" s="372"/>
      <c r="Z52"/>
      <c r="AA52" s="26"/>
      <c r="AB52" s="26"/>
    </row>
    <row r="53" spans="1:28" ht="6" customHeight="1">
      <c r="A53" s="1348"/>
      <c r="B53" s="1349"/>
      <c r="C53" s="40"/>
      <c r="D53" s="39"/>
      <c r="H53" t="s">
        <v>653</v>
      </c>
      <c r="S53" s="390"/>
      <c r="T53" s="373"/>
      <c r="U53" s="373"/>
      <c r="V53" s="373"/>
      <c r="W53" s="372"/>
      <c r="X53" s="372"/>
      <c r="Y53" s="372"/>
      <c r="Z53"/>
      <c r="AA53" s="26"/>
      <c r="AB53" s="26"/>
    </row>
    <row r="54" spans="1:28" ht="24" customHeight="1">
      <c r="A54" s="958" t="s">
        <v>755</v>
      </c>
      <c r="B54" s="1337"/>
      <c r="C54" s="332"/>
      <c r="D54" s="37"/>
      <c r="I54" t="s">
        <v>654</v>
      </c>
      <c r="J54" s="374" t="str">
        <f ca="1">CELL("address",C54)</f>
        <v>$C$54</v>
      </c>
      <c r="K54" s="529">
        <f>$K$13</f>
        <v>9</v>
      </c>
      <c r="L54" s="390" t="str">
        <f ca="1">MID(CELL("filename",K54),FIND("]",CELL("filename",K54))+1,256)</f>
        <v>9. Bid Certification &amp; Contacts</v>
      </c>
      <c r="M54" s="390" t="s">
        <v>456</v>
      </c>
      <c r="N54" s="390" t="s">
        <v>26</v>
      </c>
      <c r="O54" s="390">
        <v>2</v>
      </c>
      <c r="P54" s="390" t="str">
        <f ca="1">K54&amp;"_"&amp;J54&amp;"_"&amp;N54</f>
        <v>9_$C$54_Contact Title</v>
      </c>
      <c r="Q54" s="390" t="s">
        <v>392</v>
      </c>
      <c r="R54" s="390">
        <v>100</v>
      </c>
      <c r="S54" s="390"/>
      <c r="T54" s="373" t="s">
        <v>86</v>
      </c>
      <c r="U54" s="373" t="s">
        <v>86</v>
      </c>
      <c r="V54" s="373"/>
      <c r="W54" s="372"/>
      <c r="X54" s="372"/>
      <c r="Y54" s="372"/>
      <c r="Z54"/>
      <c r="AA54" s="26"/>
      <c r="AB54" s="26"/>
    </row>
    <row r="55" spans="1:28" ht="6" customHeight="1">
      <c r="A55" s="1348"/>
      <c r="B55" s="1349"/>
      <c r="C55" s="40"/>
      <c r="D55" s="39"/>
      <c r="H55" t="s">
        <v>653</v>
      </c>
      <c r="S55" s="390"/>
      <c r="T55" s="373"/>
      <c r="U55" s="373"/>
      <c r="V55" s="373"/>
      <c r="W55" s="372"/>
      <c r="X55" s="372"/>
      <c r="Y55" s="372"/>
      <c r="Z55"/>
      <c r="AA55" s="26"/>
      <c r="AB55" s="26"/>
    </row>
    <row r="56" spans="1:28" ht="24" customHeight="1">
      <c r="A56" s="958" t="s">
        <v>754</v>
      </c>
      <c r="B56" s="1337"/>
      <c r="C56" s="332"/>
      <c r="D56" s="37"/>
      <c r="I56" t="s">
        <v>654</v>
      </c>
      <c r="J56" s="374" t="str">
        <f ca="1">CELL("address",C56)</f>
        <v>$C$56</v>
      </c>
      <c r="K56" s="529">
        <f>$K$13</f>
        <v>9</v>
      </c>
      <c r="L56" s="390" t="str">
        <f ca="1">MID(CELL("filename",K56),FIND("]",CELL("filename",K56))+1,256)</f>
        <v>9. Bid Certification &amp; Contacts</v>
      </c>
      <c r="M56" s="390" t="s">
        <v>456</v>
      </c>
      <c r="N56" s="390" t="s">
        <v>1</v>
      </c>
      <c r="O56" s="390">
        <v>2</v>
      </c>
      <c r="P56" s="390" t="str">
        <f ca="1">K56&amp;"_"&amp;J56&amp;"_"&amp;N56</f>
        <v>9_$C$56_Name of Company</v>
      </c>
      <c r="Q56" s="390" t="s">
        <v>392</v>
      </c>
      <c r="R56" s="390">
        <v>100</v>
      </c>
      <c r="S56" s="390"/>
      <c r="T56" s="373" t="s">
        <v>86</v>
      </c>
      <c r="U56" s="373" t="s">
        <v>86</v>
      </c>
      <c r="V56" s="373"/>
      <c r="W56" s="372"/>
      <c r="X56" s="372"/>
      <c r="Y56" s="372"/>
      <c r="Z56"/>
      <c r="AA56" s="26"/>
      <c r="AB56" s="26"/>
    </row>
    <row r="57" spans="1:28" ht="6" customHeight="1">
      <c r="A57" s="1348"/>
      <c r="B57" s="1349"/>
      <c r="C57" s="40"/>
      <c r="D57" s="39"/>
      <c r="H57" t="s">
        <v>653</v>
      </c>
      <c r="S57" s="390"/>
      <c r="T57" s="373"/>
      <c r="U57" s="373"/>
      <c r="V57" s="373"/>
      <c r="W57" s="372"/>
      <c r="X57" s="372"/>
      <c r="Y57" s="372"/>
      <c r="Z57"/>
      <c r="AA57" s="26"/>
      <c r="AB57" s="26"/>
    </row>
    <row r="58" spans="1:28" ht="24" customHeight="1">
      <c r="A58" s="958" t="s">
        <v>753</v>
      </c>
      <c r="B58" s="1337"/>
      <c r="C58" s="332"/>
      <c r="D58" s="37"/>
      <c r="I58" t="s">
        <v>654</v>
      </c>
      <c r="J58" s="374" t="str">
        <f ca="1">CELL("address",C58)</f>
        <v>$C$58</v>
      </c>
      <c r="K58" s="529">
        <f>$K$13</f>
        <v>9</v>
      </c>
      <c r="L58" s="390" t="str">
        <f ca="1">MID(CELL("filename",K58),FIND("]",CELL("filename",K58))+1,256)</f>
        <v>9. Bid Certification &amp; Contacts</v>
      </c>
      <c r="M58" s="390" t="s">
        <v>456</v>
      </c>
      <c r="N58" s="390" t="s">
        <v>11</v>
      </c>
      <c r="O58" s="390">
        <v>2</v>
      </c>
      <c r="P58" s="390" t="str">
        <f ca="1">K58&amp;"_"&amp;J58&amp;"_"&amp;N58</f>
        <v>9_$C$58_Mailing Address</v>
      </c>
      <c r="Q58" s="390" t="s">
        <v>392</v>
      </c>
      <c r="R58" s="390">
        <v>100</v>
      </c>
      <c r="S58" s="390"/>
      <c r="T58" s="373" t="s">
        <v>86</v>
      </c>
      <c r="U58" s="373" t="s">
        <v>86</v>
      </c>
      <c r="V58" s="373"/>
      <c r="W58" s="372"/>
      <c r="X58" s="372"/>
      <c r="Y58" s="372"/>
      <c r="Z58"/>
      <c r="AA58" s="26"/>
      <c r="AB58" s="26"/>
    </row>
    <row r="59" spans="1:28" ht="6" customHeight="1">
      <c r="A59" s="1348"/>
      <c r="B59" s="1349"/>
      <c r="C59" s="40"/>
      <c r="D59" s="39"/>
      <c r="H59" t="s">
        <v>653</v>
      </c>
      <c r="S59" s="390"/>
      <c r="T59" s="373"/>
      <c r="U59" s="373"/>
      <c r="V59" s="373"/>
      <c r="W59" s="372"/>
      <c r="X59" s="372"/>
      <c r="Y59" s="372"/>
      <c r="Z59"/>
      <c r="AA59" s="26"/>
      <c r="AB59" s="26"/>
    </row>
    <row r="60" spans="1:28" ht="24" customHeight="1">
      <c r="A60" s="958" t="s">
        <v>4</v>
      </c>
      <c r="B60" s="1337"/>
      <c r="C60" s="332"/>
      <c r="D60" s="37"/>
      <c r="I60" t="s">
        <v>654</v>
      </c>
      <c r="J60" s="374" t="str">
        <f ca="1">CELL("address",C60)</f>
        <v>$C$60</v>
      </c>
      <c r="K60" s="529">
        <f>$K$13</f>
        <v>9</v>
      </c>
      <c r="L60" s="390" t="str">
        <f ca="1">MID(CELL("filename",K60),FIND("]",CELL("filename",K60))+1,256)</f>
        <v>9. Bid Certification &amp; Contacts</v>
      </c>
      <c r="M60" s="390" t="s">
        <v>456</v>
      </c>
      <c r="N60" s="390" t="s">
        <v>4</v>
      </c>
      <c r="O60" s="390">
        <v>2</v>
      </c>
      <c r="P60" s="390" t="str">
        <f ca="1">K60&amp;"_"&amp;J60&amp;"_"&amp;N60</f>
        <v>9_$C$60_City</v>
      </c>
      <c r="Q60" s="390" t="s">
        <v>392</v>
      </c>
      <c r="R60" s="390">
        <v>100</v>
      </c>
      <c r="S60" s="390"/>
      <c r="T60" s="373" t="s">
        <v>86</v>
      </c>
      <c r="U60" s="373" t="s">
        <v>86</v>
      </c>
      <c r="V60" s="373"/>
      <c r="W60" s="372"/>
      <c r="X60" s="372"/>
      <c r="Y60" s="372"/>
      <c r="Z60"/>
      <c r="AA60" s="26"/>
      <c r="AB60" s="26"/>
    </row>
    <row r="61" spans="1:28" ht="6" customHeight="1">
      <c r="A61" s="1348"/>
      <c r="B61" s="1349"/>
      <c r="C61" s="40"/>
      <c r="D61" s="39"/>
      <c r="H61" t="s">
        <v>653</v>
      </c>
      <c r="S61" s="390"/>
      <c r="T61" s="373"/>
      <c r="U61" s="373"/>
      <c r="V61" s="373"/>
      <c r="W61" s="372"/>
      <c r="X61" s="372"/>
      <c r="Y61" s="372"/>
      <c r="Z61"/>
      <c r="AA61" s="26"/>
      <c r="AB61" s="26"/>
    </row>
    <row r="62" spans="1:28" ht="24" customHeight="1">
      <c r="A62" s="958" t="s">
        <v>98</v>
      </c>
      <c r="B62" s="1337"/>
      <c r="C62" s="332"/>
      <c r="D62" s="37"/>
      <c r="I62" t="s">
        <v>654</v>
      </c>
      <c r="J62" s="374" t="str">
        <f ca="1">CELL("address",C62)</f>
        <v>$C$62</v>
      </c>
      <c r="K62" s="529">
        <f>$K$13</f>
        <v>9</v>
      </c>
      <c r="L62" s="390" t="str">
        <f ca="1">MID(CELL("filename",K62),FIND("]",CELL("filename",K62))+1,256)</f>
        <v>9. Bid Certification &amp; Contacts</v>
      </c>
      <c r="M62" s="390" t="s">
        <v>456</v>
      </c>
      <c r="N62" s="390" t="s">
        <v>5</v>
      </c>
      <c r="O62" s="390">
        <v>2</v>
      </c>
      <c r="P62" s="390" t="str">
        <f ca="1">K62&amp;"_"&amp;J62&amp;"_"&amp;N62</f>
        <v>9_$C$62_State / Province</v>
      </c>
      <c r="Q62" s="390" t="s">
        <v>392</v>
      </c>
      <c r="R62" s="390">
        <v>100</v>
      </c>
      <c r="S62" s="390"/>
      <c r="T62" s="373" t="s">
        <v>86</v>
      </c>
      <c r="U62" s="373" t="s">
        <v>86</v>
      </c>
      <c r="V62" s="373"/>
      <c r="W62" s="372"/>
      <c r="X62" s="372"/>
      <c r="Y62" s="372"/>
      <c r="Z62"/>
      <c r="AA62" s="26"/>
      <c r="AB62" s="26"/>
    </row>
    <row r="63" spans="1:28" ht="6" customHeight="1">
      <c r="A63" s="1348"/>
      <c r="B63" s="1349"/>
      <c r="C63" s="40"/>
      <c r="D63" s="39"/>
      <c r="H63" t="s">
        <v>653</v>
      </c>
      <c r="S63" s="390"/>
      <c r="T63" s="373"/>
      <c r="U63" s="373"/>
      <c r="V63" s="373"/>
      <c r="W63" s="372"/>
      <c r="X63" s="372"/>
      <c r="Y63" s="372"/>
      <c r="Z63"/>
      <c r="AA63" s="26"/>
      <c r="AB63" s="26"/>
    </row>
    <row r="64" spans="1:28" ht="24" customHeight="1">
      <c r="A64" s="958" t="s">
        <v>752</v>
      </c>
      <c r="B64" s="1337"/>
      <c r="C64" s="332"/>
      <c r="D64" s="37"/>
      <c r="I64" t="s">
        <v>654</v>
      </c>
      <c r="J64" s="374" t="str">
        <f ca="1">CELL("address",C64)</f>
        <v>$C$64</v>
      </c>
      <c r="K64" s="529">
        <f>$K$13</f>
        <v>9</v>
      </c>
      <c r="L64" s="390" t="str">
        <f ca="1">MID(CELL("filename",K64),FIND("]",CELL("filename",K64))+1,256)</f>
        <v>9. Bid Certification &amp; Contacts</v>
      </c>
      <c r="M64" s="390" t="s">
        <v>456</v>
      </c>
      <c r="N64" s="390" t="s">
        <v>6</v>
      </c>
      <c r="O64" s="390">
        <v>2</v>
      </c>
      <c r="P64" s="390" t="str">
        <f ca="1">K64&amp;"_"&amp;J64&amp;"_"&amp;N64</f>
        <v>9_$C$64_Zip Code</v>
      </c>
      <c r="Q64" s="390" t="s">
        <v>392</v>
      </c>
      <c r="R64" s="390">
        <v>100</v>
      </c>
      <c r="S64" s="390"/>
      <c r="T64" s="373" t="s">
        <v>86</v>
      </c>
      <c r="U64" s="373" t="s">
        <v>86</v>
      </c>
      <c r="V64" s="373"/>
      <c r="W64" s="372"/>
      <c r="X64" s="372"/>
      <c r="Y64" s="372" t="s">
        <v>527</v>
      </c>
      <c r="Z64"/>
      <c r="AA64" s="26"/>
      <c r="AB64" s="26"/>
    </row>
    <row r="65" spans="1:58" ht="6" customHeight="1">
      <c r="A65" s="1348"/>
      <c r="B65" s="1349"/>
      <c r="C65" s="40"/>
      <c r="D65" s="39"/>
      <c r="H65" t="s">
        <v>653</v>
      </c>
      <c r="S65" s="390"/>
      <c r="T65" s="373"/>
      <c r="U65" s="373"/>
      <c r="V65" s="373"/>
      <c r="W65" s="372"/>
      <c r="X65" s="372"/>
      <c r="Y65" s="372"/>
      <c r="Z65"/>
      <c r="AA65" s="26"/>
      <c r="AB65" s="26"/>
    </row>
    <row r="66" spans="1:58" ht="24" customHeight="1">
      <c r="A66" s="958" t="s">
        <v>751</v>
      </c>
      <c r="B66" s="1337"/>
      <c r="C66" s="332"/>
      <c r="D66" s="37"/>
      <c r="I66" t="s">
        <v>654</v>
      </c>
      <c r="J66" s="374" t="str">
        <f ca="1">CELL("address",C66)</f>
        <v>$C$66</v>
      </c>
      <c r="K66" s="529">
        <f>$K$13</f>
        <v>9</v>
      </c>
      <c r="L66" s="390" t="str">
        <f ca="1">MID(CELL("filename",K66),FIND("]",CELL("filename",K66))+1,256)</f>
        <v>9. Bid Certification &amp; Contacts</v>
      </c>
      <c r="M66" s="390" t="s">
        <v>456</v>
      </c>
      <c r="N66" s="390" t="s">
        <v>97</v>
      </c>
      <c r="O66" s="390">
        <v>2</v>
      </c>
      <c r="P66" s="390" t="str">
        <f ca="1">K66&amp;"_"&amp;J66&amp;"_"&amp;N66</f>
        <v>9_$C$66_Primary Phone</v>
      </c>
      <c r="Q66" s="390" t="s">
        <v>392</v>
      </c>
      <c r="R66" s="390">
        <v>100</v>
      </c>
      <c r="S66" s="390"/>
      <c r="T66" s="373" t="s">
        <v>86</v>
      </c>
      <c r="U66" s="373" t="s">
        <v>86</v>
      </c>
      <c r="V66" s="373"/>
      <c r="W66" s="372"/>
      <c r="X66" s="372"/>
      <c r="Y66" s="372" t="s">
        <v>526</v>
      </c>
      <c r="Z66" s="30" t="s">
        <v>1288</v>
      </c>
      <c r="AA66" s="26"/>
      <c r="AB66" s="26"/>
    </row>
    <row r="67" spans="1:58" ht="6" customHeight="1">
      <c r="A67" s="1348"/>
      <c r="B67" s="1349"/>
      <c r="C67" s="40"/>
      <c r="D67" s="39"/>
      <c r="H67" t="s">
        <v>653</v>
      </c>
      <c r="S67" s="390"/>
      <c r="T67" s="373"/>
      <c r="U67" s="373"/>
      <c r="V67" s="373"/>
      <c r="W67" s="372"/>
      <c r="X67" s="372"/>
      <c r="Y67" s="372"/>
      <c r="Z67"/>
      <c r="AA67" s="26"/>
      <c r="AB67" s="26"/>
    </row>
    <row r="68" spans="1:58" ht="24" customHeight="1">
      <c r="A68" s="958" t="s">
        <v>24</v>
      </c>
      <c r="B68" s="1337"/>
      <c r="C68" s="332"/>
      <c r="D68" s="37"/>
      <c r="I68" t="s">
        <v>654</v>
      </c>
      <c r="J68" s="374" t="str">
        <f ca="1">CELL("address",C68)</f>
        <v>$C$68</v>
      </c>
      <c r="K68" s="529">
        <f>$K$13</f>
        <v>9</v>
      </c>
      <c r="L68" s="390" t="str">
        <f ca="1">MID(CELL("filename",K68),FIND("]",CELL("filename",K68))+1,256)</f>
        <v>9. Bid Certification &amp; Contacts</v>
      </c>
      <c r="M68" s="390" t="s">
        <v>456</v>
      </c>
      <c r="N68" s="390" t="s">
        <v>24</v>
      </c>
      <c r="O68" s="390">
        <v>2</v>
      </c>
      <c r="P68" s="390" t="str">
        <f ca="1">K68&amp;"_"&amp;J68&amp;"_"&amp;N68</f>
        <v>9_$C$68_Email</v>
      </c>
      <c r="Q68" s="390" t="s">
        <v>392</v>
      </c>
      <c r="R68" s="390">
        <v>100</v>
      </c>
      <c r="S68" s="390"/>
      <c r="T68" s="373" t="s">
        <v>86</v>
      </c>
      <c r="U68" s="373" t="s">
        <v>86</v>
      </c>
      <c r="V68" s="373"/>
      <c r="W68" s="372"/>
      <c r="X68" s="372"/>
      <c r="Y68" s="372" t="s">
        <v>528</v>
      </c>
      <c r="Z68"/>
      <c r="AA68" s="26"/>
      <c r="AB68" s="26"/>
    </row>
    <row r="69" spans="1:58" ht="6" customHeight="1" thickBot="1">
      <c r="A69" s="1368"/>
      <c r="B69" s="1369"/>
      <c r="C69" s="41"/>
      <c r="D69" s="42"/>
      <c r="H69" s="753" t="s">
        <v>653</v>
      </c>
      <c r="I69" s="753"/>
      <c r="J69" s="751"/>
      <c r="K69" s="751"/>
      <c r="L69" s="751"/>
      <c r="M69" s="751"/>
      <c r="N69" s="751"/>
      <c r="O69" s="751"/>
      <c r="P69" s="751"/>
      <c r="Q69" s="751"/>
      <c r="R69" s="751"/>
      <c r="S69" s="749"/>
      <c r="T69" s="749"/>
      <c r="U69" s="749"/>
      <c r="V69" s="749"/>
      <c r="W69" s="749"/>
      <c r="X69" s="749"/>
      <c r="Y69" s="749"/>
      <c r="Z69" s="758"/>
      <c r="AA69" s="758"/>
      <c r="AB69" s="758"/>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3"/>
      <c r="BF69" s="756"/>
    </row>
    <row r="70" spans="1:58">
      <c r="T70" s="373"/>
      <c r="U70" s="373"/>
      <c r="V70" s="373"/>
      <c r="W70" s="372"/>
      <c r="X70" s="372"/>
      <c r="Y70" s="372"/>
      <c r="AA70" s="26"/>
      <c r="AB70" s="26"/>
    </row>
    <row r="71" spans="1:58">
      <c r="T71" s="373"/>
      <c r="U71" s="373"/>
      <c r="V71" s="373"/>
      <c r="W71" s="372"/>
      <c r="X71" s="372"/>
      <c r="Y71" s="372"/>
      <c r="AA71" s="26"/>
      <c r="AB71" s="26"/>
    </row>
    <row r="72" spans="1:58">
      <c r="T72" s="373"/>
      <c r="U72" s="373"/>
      <c r="V72" s="373"/>
      <c r="W72" s="372"/>
      <c r="X72" s="372"/>
      <c r="Y72" s="372"/>
      <c r="AA72" s="26"/>
      <c r="AB72" s="26"/>
    </row>
    <row r="73" spans="1:58">
      <c r="T73" s="373"/>
      <c r="U73" s="373"/>
      <c r="V73" s="373"/>
      <c r="W73" s="372"/>
      <c r="X73" s="372"/>
      <c r="Y73" s="372"/>
      <c r="AA73" s="26"/>
      <c r="AB73" s="26"/>
    </row>
    <row r="74" spans="1:58">
      <c r="T74" s="373"/>
      <c r="U74" s="373"/>
      <c r="V74" s="373"/>
      <c r="W74" s="372"/>
      <c r="X74" s="372"/>
      <c r="Y74" s="372"/>
      <c r="AA74" s="26"/>
      <c r="AB74" s="26"/>
    </row>
    <row r="75" spans="1:58">
      <c r="T75" s="373"/>
      <c r="U75" s="373"/>
      <c r="V75" s="373"/>
      <c r="W75" s="372"/>
      <c r="X75" s="372"/>
      <c r="Y75" s="372"/>
      <c r="AA75" s="26"/>
      <c r="AB75" s="26"/>
    </row>
    <row r="76" spans="1:58">
      <c r="T76" s="373"/>
      <c r="U76" s="373"/>
      <c r="V76" s="373"/>
      <c r="W76" s="372"/>
      <c r="X76" s="372"/>
      <c r="Y76" s="372"/>
      <c r="AA76" s="26"/>
      <c r="AB76" s="26"/>
    </row>
    <row r="77" spans="1:58">
      <c r="T77" s="373"/>
      <c r="U77" s="373"/>
      <c r="V77" s="373"/>
      <c r="W77" s="372"/>
      <c r="X77" s="372"/>
      <c r="Y77" s="372"/>
      <c r="AA77" s="26"/>
      <c r="AB77" s="26"/>
    </row>
    <row r="78" spans="1:58">
      <c r="T78" s="373"/>
      <c r="U78" s="373"/>
      <c r="V78" s="373"/>
      <c r="W78" s="372"/>
      <c r="X78" s="372"/>
      <c r="Y78" s="372"/>
      <c r="AA78" s="26"/>
      <c r="AB78" s="26"/>
    </row>
    <row r="79" spans="1:58">
      <c r="T79" s="373"/>
      <c r="U79" s="373"/>
      <c r="V79" s="373"/>
      <c r="W79" s="372"/>
      <c r="X79" s="372"/>
      <c r="Y79" s="372"/>
      <c r="AA79" s="26"/>
      <c r="AB79" s="26"/>
    </row>
    <row r="80" spans="1:58">
      <c r="T80" s="373"/>
      <c r="U80" s="373"/>
      <c r="V80" s="373"/>
      <c r="W80" s="372"/>
      <c r="X80" s="372"/>
      <c r="Y80" s="372"/>
      <c r="AA80" s="26"/>
      <c r="AB80" s="26"/>
    </row>
    <row r="81" spans="20:28">
      <c r="T81" s="373"/>
      <c r="U81" s="373"/>
      <c r="V81" s="373"/>
      <c r="W81" s="372"/>
      <c r="X81" s="372"/>
      <c r="Y81" s="372"/>
      <c r="AA81" s="26"/>
      <c r="AB81" s="26"/>
    </row>
    <row r="82" spans="20:28">
      <c r="T82" s="373"/>
      <c r="U82" s="373"/>
      <c r="V82" s="373"/>
      <c r="W82" s="372"/>
      <c r="X82" s="372"/>
      <c r="Y82" s="372"/>
      <c r="AA82" s="26"/>
      <c r="AB82" s="26"/>
    </row>
    <row r="83" spans="20:28">
      <c r="T83" s="373"/>
      <c r="U83" s="373"/>
      <c r="V83" s="373"/>
      <c r="W83" s="372"/>
      <c r="X83" s="372"/>
      <c r="Y83" s="372"/>
      <c r="AA83" s="26"/>
      <c r="AB83" s="26"/>
    </row>
    <row r="84" spans="20:28">
      <c r="T84" s="373"/>
      <c r="U84" s="373"/>
      <c r="V84" s="373"/>
      <c r="W84" s="372"/>
      <c r="X84" s="372"/>
      <c r="Y84" s="372"/>
      <c r="AA84" s="26"/>
      <c r="AB84" s="26"/>
    </row>
    <row r="85" spans="20:28">
      <c r="T85" s="373"/>
      <c r="U85" s="373"/>
      <c r="V85" s="373"/>
      <c r="W85" s="372"/>
      <c r="X85" s="372"/>
      <c r="Y85" s="372"/>
      <c r="AA85" s="26"/>
      <c r="AB85" s="26"/>
    </row>
    <row r="86" spans="20:28">
      <c r="T86" s="373"/>
      <c r="U86" s="373"/>
      <c r="V86" s="373"/>
      <c r="W86" s="372"/>
      <c r="X86" s="372"/>
      <c r="Y86" s="372"/>
      <c r="AA86" s="26"/>
      <c r="AB86" s="26"/>
    </row>
    <row r="87" spans="20:28">
      <c r="T87" s="373"/>
      <c r="U87" s="373"/>
      <c r="V87" s="373"/>
      <c r="W87" s="372"/>
      <c r="X87" s="372"/>
      <c r="Y87" s="372"/>
      <c r="AA87" s="26"/>
      <c r="AB87" s="26"/>
    </row>
    <row r="88" spans="20:28">
      <c r="T88" s="373"/>
      <c r="U88" s="373"/>
      <c r="V88" s="373"/>
      <c r="W88" s="372"/>
      <c r="X88" s="372"/>
      <c r="Y88" s="372"/>
      <c r="AA88" s="26"/>
      <c r="AB88" s="26"/>
    </row>
    <row r="89" spans="20:28">
      <c r="T89" s="373"/>
      <c r="U89" s="373"/>
      <c r="V89" s="373"/>
      <c r="W89" s="372"/>
      <c r="X89" s="372"/>
      <c r="Y89" s="372"/>
      <c r="AA89" s="26"/>
      <c r="AB89" s="26"/>
    </row>
    <row r="90" spans="20:28">
      <c r="T90" s="373"/>
      <c r="U90" s="373"/>
      <c r="V90" s="373"/>
      <c r="W90" s="372"/>
      <c r="X90" s="372"/>
      <c r="Y90" s="372"/>
      <c r="AA90" s="26"/>
      <c r="AB90" s="26"/>
    </row>
    <row r="91" spans="20:28">
      <c r="T91" s="373"/>
      <c r="U91" s="373"/>
      <c r="V91" s="373"/>
      <c r="W91" s="372"/>
      <c r="X91" s="372"/>
      <c r="Y91" s="372"/>
      <c r="AA91" s="26"/>
      <c r="AB91" s="26"/>
    </row>
    <row r="92" spans="20:28">
      <c r="T92" s="373"/>
      <c r="U92" s="373"/>
      <c r="V92" s="373"/>
      <c r="W92" s="372"/>
      <c r="X92" s="372"/>
      <c r="Y92" s="372"/>
      <c r="AA92" s="26"/>
      <c r="AB92" s="26"/>
    </row>
    <row r="93" spans="20:28">
      <c r="T93" s="373"/>
      <c r="U93" s="373"/>
      <c r="V93" s="373"/>
      <c r="W93" s="372"/>
      <c r="X93" s="372"/>
      <c r="Y93" s="372"/>
      <c r="AA93" s="26"/>
      <c r="AB93" s="26"/>
    </row>
    <row r="94" spans="20:28">
      <c r="T94" s="373"/>
      <c r="U94" s="373"/>
      <c r="V94" s="373"/>
      <c r="W94" s="372"/>
      <c r="X94" s="372"/>
      <c r="Y94" s="372"/>
      <c r="AA94" s="26"/>
      <c r="AB94" s="26"/>
    </row>
    <row r="95" spans="20:28">
      <c r="T95" s="373"/>
      <c r="U95" s="373"/>
      <c r="V95" s="373"/>
      <c r="W95" s="372"/>
      <c r="X95" s="372"/>
      <c r="Y95" s="372"/>
      <c r="AA95" s="26"/>
      <c r="AB95" s="26"/>
    </row>
    <row r="96" spans="20:28">
      <c r="T96" s="373"/>
      <c r="U96" s="373"/>
      <c r="V96" s="373"/>
      <c r="W96" s="372"/>
      <c r="X96" s="372"/>
      <c r="Y96" s="372"/>
      <c r="AA96" s="26"/>
      <c r="AB96" s="26"/>
    </row>
    <row r="97" spans="20:28">
      <c r="T97" s="373"/>
      <c r="U97" s="373"/>
      <c r="V97" s="373"/>
      <c r="W97" s="372"/>
      <c r="X97" s="372"/>
      <c r="Y97" s="372"/>
      <c r="AA97" s="26"/>
      <c r="AB97" s="26"/>
    </row>
    <row r="98" spans="20:28">
      <c r="T98" s="373"/>
      <c r="U98" s="373"/>
      <c r="V98" s="373"/>
      <c r="W98" s="372"/>
      <c r="X98" s="372"/>
      <c r="Y98" s="372"/>
      <c r="AA98" s="26"/>
      <c r="AB98" s="26"/>
    </row>
    <row r="99" spans="20:28">
      <c r="T99" s="373"/>
      <c r="U99" s="373"/>
      <c r="V99" s="373"/>
      <c r="W99" s="372"/>
      <c r="X99" s="372"/>
      <c r="Y99" s="372"/>
      <c r="AA99" s="26"/>
      <c r="AB99" s="26"/>
    </row>
    <row r="100" spans="20:28">
      <c r="T100" s="373"/>
      <c r="U100" s="373"/>
      <c r="V100" s="373"/>
      <c r="W100" s="372"/>
      <c r="X100" s="372"/>
      <c r="Y100" s="372"/>
      <c r="AA100" s="26"/>
      <c r="AB100" s="26"/>
    </row>
    <row r="101" spans="20:28">
      <c r="T101" s="373"/>
      <c r="U101" s="373"/>
      <c r="V101" s="373"/>
      <c r="W101" s="372"/>
      <c r="X101" s="372"/>
      <c r="Y101" s="372"/>
      <c r="AA101" s="26"/>
      <c r="AB101" s="26"/>
    </row>
    <row r="102" spans="20:28">
      <c r="T102" s="373"/>
      <c r="U102" s="373"/>
      <c r="V102" s="373"/>
      <c r="W102" s="372"/>
      <c r="X102" s="372"/>
      <c r="Y102" s="372"/>
      <c r="AA102" s="26"/>
      <c r="AB102" s="26"/>
    </row>
    <row r="103" spans="20:28">
      <c r="T103" s="373"/>
      <c r="U103" s="373"/>
      <c r="V103" s="373"/>
      <c r="W103" s="372"/>
      <c r="X103" s="372"/>
      <c r="Y103" s="372"/>
      <c r="AA103" s="26"/>
      <c r="AB103" s="26"/>
    </row>
    <row r="104" spans="20:28">
      <c r="T104" s="373"/>
      <c r="U104" s="373"/>
      <c r="V104" s="373"/>
      <c r="W104" s="372"/>
      <c r="X104" s="372"/>
      <c r="Y104" s="372"/>
      <c r="AA104" s="26"/>
      <c r="AB104" s="26"/>
    </row>
    <row r="105" spans="20:28">
      <c r="T105" s="373"/>
      <c r="U105" s="373"/>
      <c r="V105" s="373"/>
      <c r="W105" s="372"/>
      <c r="X105" s="372"/>
      <c r="Y105" s="372"/>
      <c r="AA105" s="26"/>
      <c r="AB105" s="26"/>
    </row>
    <row r="106" spans="20:28">
      <c r="T106" s="373"/>
      <c r="U106" s="373"/>
      <c r="V106" s="373"/>
      <c r="W106" s="372"/>
      <c r="X106" s="372"/>
      <c r="Y106" s="372"/>
      <c r="AA106" s="26"/>
      <c r="AB106" s="26"/>
    </row>
    <row r="107" spans="20:28">
      <c r="T107" s="373"/>
      <c r="U107" s="373"/>
      <c r="V107" s="373"/>
      <c r="W107" s="372"/>
      <c r="X107" s="372"/>
      <c r="Y107" s="372"/>
      <c r="AA107" s="26"/>
      <c r="AB107" s="26"/>
    </row>
    <row r="108" spans="20:28">
      <c r="T108" s="373"/>
      <c r="U108" s="373"/>
      <c r="V108" s="373"/>
      <c r="W108" s="372"/>
      <c r="X108" s="372"/>
      <c r="Y108" s="372"/>
      <c r="AA108" s="26"/>
      <c r="AB108" s="26"/>
    </row>
    <row r="109" spans="20:28">
      <c r="T109" s="373"/>
      <c r="U109" s="373"/>
      <c r="V109" s="373"/>
      <c r="W109" s="372"/>
      <c r="X109" s="372"/>
      <c r="Y109" s="372"/>
      <c r="AA109" s="26"/>
      <c r="AB109" s="26"/>
    </row>
    <row r="110" spans="20:28">
      <c r="T110" s="373"/>
      <c r="U110" s="373"/>
      <c r="V110" s="373"/>
      <c r="W110" s="372"/>
      <c r="X110" s="372"/>
      <c r="Y110" s="372"/>
      <c r="AA110" s="26"/>
      <c r="AB110" s="26"/>
    </row>
    <row r="111" spans="20:28">
      <c r="T111" s="373"/>
      <c r="U111" s="373"/>
      <c r="V111" s="373"/>
      <c r="W111" s="372"/>
      <c r="X111" s="372"/>
      <c r="Y111" s="372"/>
      <c r="AA111" s="26"/>
      <c r="AB111" s="26"/>
    </row>
    <row r="112" spans="20:28">
      <c r="T112" s="373"/>
      <c r="U112" s="373"/>
      <c r="V112" s="373"/>
      <c r="W112" s="372"/>
      <c r="X112" s="372"/>
      <c r="Y112" s="372"/>
      <c r="AA112" s="26"/>
      <c r="AB112" s="26"/>
    </row>
    <row r="113" spans="20:28">
      <c r="T113" s="373"/>
      <c r="U113" s="373"/>
      <c r="V113" s="373"/>
      <c r="W113" s="372"/>
      <c r="X113" s="372"/>
      <c r="Y113" s="372"/>
      <c r="AA113" s="26"/>
      <c r="AB113" s="26"/>
    </row>
    <row r="114" spans="20:28">
      <c r="T114" s="373"/>
      <c r="U114" s="373"/>
      <c r="V114" s="373"/>
      <c r="W114" s="372"/>
      <c r="X114" s="372"/>
      <c r="Y114" s="372"/>
      <c r="AA114" s="26"/>
      <c r="AB114" s="26"/>
    </row>
    <row r="115" spans="20:28">
      <c r="T115" s="373"/>
      <c r="U115" s="373"/>
      <c r="V115" s="373"/>
      <c r="W115" s="372"/>
      <c r="X115" s="372"/>
      <c r="Y115" s="372"/>
      <c r="AA115" s="26"/>
      <c r="AB115" s="26"/>
    </row>
    <row r="116" spans="20:28">
      <c r="T116" s="373"/>
      <c r="U116" s="373"/>
      <c r="V116" s="373"/>
      <c r="W116" s="372"/>
      <c r="X116" s="372"/>
      <c r="Y116" s="372"/>
      <c r="AA116" s="26"/>
      <c r="AB116" s="26"/>
    </row>
    <row r="117" spans="20:28">
      <c r="T117" s="373"/>
      <c r="U117" s="373"/>
      <c r="V117" s="373"/>
      <c r="W117" s="372"/>
      <c r="X117" s="372"/>
      <c r="Y117" s="372"/>
      <c r="AA117" s="26"/>
      <c r="AB117" s="26"/>
    </row>
    <row r="118" spans="20:28">
      <c r="T118" s="373"/>
      <c r="U118" s="373"/>
      <c r="V118" s="373"/>
      <c r="W118" s="372"/>
      <c r="X118" s="372"/>
      <c r="Y118" s="372"/>
      <c r="AA118" s="26"/>
      <c r="AB118" s="26"/>
    </row>
    <row r="119" spans="20:28">
      <c r="T119" s="373"/>
      <c r="U119" s="373"/>
      <c r="V119" s="373"/>
      <c r="W119" s="372"/>
      <c r="X119" s="372"/>
      <c r="Y119" s="372"/>
      <c r="AA119" s="26"/>
      <c r="AB119" s="26"/>
    </row>
    <row r="120" spans="20:28">
      <c r="T120" s="373"/>
      <c r="U120" s="373"/>
      <c r="V120" s="373"/>
      <c r="W120" s="372"/>
      <c r="X120" s="372"/>
      <c r="Y120" s="372"/>
      <c r="AA120" s="26"/>
      <c r="AB120" s="26"/>
    </row>
    <row r="121" spans="20:28">
      <c r="T121" s="373"/>
      <c r="U121" s="373"/>
      <c r="V121" s="373"/>
      <c r="W121" s="372"/>
      <c r="X121" s="372"/>
      <c r="Y121" s="372"/>
      <c r="AA121" s="26"/>
      <c r="AB121" s="26"/>
    </row>
    <row r="122" spans="20:28">
      <c r="T122" s="373"/>
      <c r="U122" s="373"/>
      <c r="V122" s="373"/>
      <c r="W122" s="372"/>
      <c r="X122" s="372"/>
      <c r="Y122" s="372"/>
      <c r="AA122" s="26"/>
      <c r="AB122" s="26"/>
    </row>
    <row r="123" spans="20:28">
      <c r="T123" s="373"/>
      <c r="U123" s="373"/>
      <c r="V123" s="373"/>
      <c r="W123" s="372"/>
      <c r="X123" s="372"/>
      <c r="Y123" s="372"/>
      <c r="AA123" s="26"/>
      <c r="AB123" s="26"/>
    </row>
    <row r="124" spans="20:28">
      <c r="T124" s="373"/>
      <c r="U124" s="373"/>
      <c r="V124" s="373"/>
      <c r="W124" s="372"/>
      <c r="X124" s="372"/>
      <c r="Y124" s="372"/>
      <c r="AA124" s="26"/>
      <c r="AB124" s="26"/>
    </row>
    <row r="125" spans="20:28">
      <c r="T125" s="373"/>
      <c r="U125" s="373"/>
      <c r="V125" s="373"/>
      <c r="W125" s="372"/>
      <c r="X125" s="372"/>
      <c r="Y125" s="372"/>
      <c r="AA125" s="26"/>
      <c r="AB125" s="26"/>
    </row>
    <row r="126" spans="20:28">
      <c r="T126" s="373"/>
      <c r="U126" s="373"/>
      <c r="V126" s="373"/>
      <c r="W126" s="372"/>
      <c r="X126" s="372"/>
      <c r="Y126" s="372"/>
      <c r="AA126" s="26"/>
      <c r="AB126" s="26"/>
    </row>
    <row r="127" spans="20:28">
      <c r="T127" s="373"/>
      <c r="U127" s="373"/>
      <c r="V127" s="373"/>
      <c r="W127" s="372"/>
      <c r="X127" s="372"/>
      <c r="Y127" s="372"/>
      <c r="AA127" s="26"/>
      <c r="AB127" s="26"/>
    </row>
    <row r="128" spans="20:28">
      <c r="T128" s="373"/>
      <c r="U128" s="373"/>
      <c r="V128" s="373"/>
      <c r="W128" s="372"/>
      <c r="X128" s="372"/>
      <c r="Y128" s="372"/>
      <c r="AA128" s="26"/>
      <c r="AB128" s="26"/>
    </row>
  </sheetData>
  <sheetProtection password="84F2" sheet="1" selectLockedCells="1"/>
  <mergeCells count="81">
    <mergeCell ref="J1:T1"/>
    <mergeCell ref="U1:Z1"/>
    <mergeCell ref="A69:B69"/>
    <mergeCell ref="A63:B63"/>
    <mergeCell ref="A64:B64"/>
    <mergeCell ref="A65:B65"/>
    <mergeCell ref="A66:B66"/>
    <mergeCell ref="A67:B67"/>
    <mergeCell ref="A68:B68"/>
    <mergeCell ref="A62:B62"/>
    <mergeCell ref="A33:B33"/>
    <mergeCell ref="A35:B35"/>
    <mergeCell ref="A37:B37"/>
    <mergeCell ref="A41:B41"/>
    <mergeCell ref="A43:B43"/>
    <mergeCell ref="A45:B45"/>
    <mergeCell ref="A60:B60"/>
    <mergeCell ref="A61:B61"/>
    <mergeCell ref="A50:D50"/>
    <mergeCell ref="A51:B51"/>
    <mergeCell ref="A54:B54"/>
    <mergeCell ref="A55:B55"/>
    <mergeCell ref="A52:B52"/>
    <mergeCell ref="A53:B53"/>
    <mergeCell ref="A56:B56"/>
    <mergeCell ref="A57:B57"/>
    <mergeCell ref="A58:B58"/>
    <mergeCell ref="A59:B59"/>
    <mergeCell ref="A39:B39"/>
    <mergeCell ref="A40:B40"/>
    <mergeCell ref="A49:B49"/>
    <mergeCell ref="A48:B48"/>
    <mergeCell ref="A46:B46"/>
    <mergeCell ref="A44:B44"/>
    <mergeCell ref="A42:B42"/>
    <mergeCell ref="A47:B47"/>
    <mergeCell ref="A38:B38"/>
    <mergeCell ref="A21:B21"/>
    <mergeCell ref="A22:B22"/>
    <mergeCell ref="A23:B23"/>
    <mergeCell ref="A34:B34"/>
    <mergeCell ref="A36:B36"/>
    <mergeCell ref="A24:B24"/>
    <mergeCell ref="A25:B25"/>
    <mergeCell ref="A30:D30"/>
    <mergeCell ref="A31:B31"/>
    <mergeCell ref="A32:B32"/>
    <mergeCell ref="A27:B27"/>
    <mergeCell ref="B26:C26"/>
    <mergeCell ref="B28:C28"/>
    <mergeCell ref="A1:D1"/>
    <mergeCell ref="A3:D3"/>
    <mergeCell ref="A4:B4"/>
    <mergeCell ref="A13:B13"/>
    <mergeCell ref="A10:B10"/>
    <mergeCell ref="B5:C5"/>
    <mergeCell ref="A11:B11"/>
    <mergeCell ref="A2:D2"/>
    <mergeCell ref="B7:C9"/>
    <mergeCell ref="A20:B20"/>
    <mergeCell ref="A14:B14"/>
    <mergeCell ref="A15:B15"/>
    <mergeCell ref="A16:B16"/>
    <mergeCell ref="A17:B17"/>
    <mergeCell ref="A19:B19"/>
    <mergeCell ref="X2:X3"/>
    <mergeCell ref="Y2:Y3"/>
    <mergeCell ref="Z2:Z3"/>
    <mergeCell ref="J2:J3"/>
    <mergeCell ref="U2:U3"/>
    <mergeCell ref="V2:V3"/>
    <mergeCell ref="W2:W3"/>
    <mergeCell ref="K2:L2"/>
    <mergeCell ref="S2:S3"/>
    <mergeCell ref="T2:T3"/>
    <mergeCell ref="R2:R3"/>
    <mergeCell ref="Q2:Q3"/>
    <mergeCell ref="P2:P3"/>
    <mergeCell ref="O2:O3"/>
    <mergeCell ref="N2:N3"/>
    <mergeCell ref="M2:M3"/>
  </mergeCells>
  <dataValidations xWindow="403" yWindow="708" count="7">
    <dataValidation type="textLength" operator="lessThanOrEqual" allowBlank="1" showInputMessage="1" showErrorMessage="1" sqref="C11">
      <formula1>C11</formula1>
    </dataValidation>
    <dataValidation type="date" operator="greaterThanOrEqual" showInputMessage="1" showErrorMessage="1" error="Date must be later than 1/1/2021" promptTitle="Required field" prompt="mm/dd/yyyy" sqref="C24">
      <formula1>44197</formula1>
    </dataValidation>
    <dataValidation type="textLength" operator="lessThan" showInputMessage="1" showErrorMessage="1" promptTitle="Required field" prompt="Field is limited to a maximum of 60 characters." sqref="C13 C15 C20 C22 C32 C34 C36 C38 C40 C42 C48">
      <formula1>61</formula1>
    </dataValidation>
    <dataValidation type="textLength" operator="lessThan" allowBlank="1" showInputMessage="1" showErrorMessage="1" promptTitle="Signature required" prompt="See note above" sqref="C17">
      <formula1>61</formula1>
    </dataValidation>
    <dataValidation type="textLength" operator="lessThan" showInputMessage="1" showErrorMessage="1" promptTitle="Required field" prompt="  " sqref="C44 C46">
      <formula1>61</formula1>
    </dataValidation>
    <dataValidation type="textLength" operator="lessThan" allowBlank="1" showInputMessage="1" showErrorMessage="1" promptTitle="Complete if applicable" prompt="Field is limited to a maximum of 60 characters." sqref="C52 C54 C56 C58 C68">
      <formula1>61</formula1>
    </dataValidation>
    <dataValidation type="textLength" operator="lessThan" allowBlank="1" showInputMessage="1" showErrorMessage="1" promptTitle="Complete if applicable" prompt="  " sqref="C60 C62 C64 C66">
      <formula1>61</formula1>
    </dataValidation>
  </dataValidations>
  <printOptions horizontalCentered="1"/>
  <pageMargins left="0.75" right="0.75" top="0.75" bottom="1" header="0.5" footer="0.5"/>
  <pageSetup scale="89" fitToHeight="10" orientation="portrait" r:id="rId1"/>
  <headerFooter alignWithMargins="0">
    <oddFooter>&amp;C&amp;"Arial,Italic"B-&amp;P</oddFooter>
  </headerFooter>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G33"/>
  <sheetViews>
    <sheetView showGridLines="0" showRowColHeaders="0" tabSelected="1" zoomScaleNormal="100" zoomScaleSheetLayoutView="100" workbookViewId="0">
      <selection activeCell="J12" sqref="J12"/>
    </sheetView>
  </sheetViews>
  <sheetFormatPr defaultRowHeight="12.75"/>
  <cols>
    <col min="1" max="1" width="2" style="31" customWidth="1"/>
    <col min="2" max="2" width="1.5703125" style="31" customWidth="1"/>
    <col min="3" max="3" width="3.7109375" style="31" customWidth="1"/>
    <col min="4" max="4" width="1.28515625" style="31" customWidth="1"/>
    <col min="5" max="5" width="100.7109375" style="31" customWidth="1"/>
    <col min="6" max="6" width="2.7109375" style="31" customWidth="1"/>
    <col min="7" max="7" width="1.7109375" style="31" customWidth="1"/>
    <col min="8" max="16384" width="9.140625" style="31"/>
  </cols>
  <sheetData>
    <row r="1" spans="2:7" ht="13.5" thickBot="1"/>
    <row r="2" spans="2:7">
      <c r="B2" s="350"/>
      <c r="C2" s="109"/>
      <c r="D2" s="109"/>
      <c r="E2" s="109"/>
      <c r="F2" s="109"/>
      <c r="G2" s="351"/>
    </row>
    <row r="3" spans="2:7" ht="48.75" customHeight="1">
      <c r="B3" s="352"/>
      <c r="C3" s="353" t="s">
        <v>368</v>
      </c>
      <c r="D3" s="207"/>
      <c r="E3" s="207"/>
      <c r="F3" s="207"/>
      <c r="G3" s="354"/>
    </row>
    <row r="4" spans="2:7" ht="8.25" customHeight="1">
      <c r="B4" s="352"/>
      <c r="C4" s="353"/>
      <c r="D4" s="207"/>
      <c r="E4" s="207"/>
      <c r="F4" s="207"/>
      <c r="G4" s="354"/>
    </row>
    <row r="5" spans="2:7">
      <c r="B5" s="352"/>
      <c r="C5" s="207"/>
      <c r="D5" s="207"/>
      <c r="E5" s="592" t="s">
        <v>1759</v>
      </c>
      <c r="F5" s="207"/>
      <c r="G5" s="354"/>
    </row>
    <row r="6" spans="2:7">
      <c r="B6" s="352"/>
      <c r="C6" s="207"/>
      <c r="D6" s="207"/>
      <c r="E6" s="207"/>
      <c r="F6" s="207"/>
      <c r="G6" s="354"/>
    </row>
    <row r="7" spans="2:7" s="32" customFormat="1" ht="20.25">
      <c r="B7" s="355"/>
      <c r="C7" s="356" t="s">
        <v>117</v>
      </c>
      <c r="D7" s="357"/>
      <c r="E7" s="357"/>
      <c r="F7" s="357"/>
      <c r="G7" s="358"/>
    </row>
    <row r="8" spans="2:7" s="32" customFormat="1" ht="6" customHeight="1">
      <c r="B8" s="355"/>
      <c r="C8" s="356"/>
      <c r="D8" s="357"/>
      <c r="E8" s="357"/>
      <c r="F8" s="357"/>
      <c r="G8" s="358"/>
    </row>
    <row r="9" spans="2:7" ht="13.5" thickBot="1">
      <c r="B9" s="352"/>
      <c r="C9" s="207"/>
      <c r="D9" s="207"/>
      <c r="E9" s="207"/>
      <c r="F9" s="207"/>
      <c r="G9" s="354"/>
    </row>
    <row r="10" spans="2:7" ht="15.75" thickBot="1">
      <c r="B10" s="352"/>
      <c r="C10" s="949" t="s">
        <v>369</v>
      </c>
      <c r="D10" s="950"/>
      <c r="E10" s="950"/>
      <c r="F10" s="951"/>
      <c r="G10" s="354"/>
    </row>
    <row r="11" spans="2:7">
      <c r="B11" s="352"/>
      <c r="C11" s="109"/>
      <c r="D11" s="109"/>
      <c r="E11" s="109"/>
      <c r="F11" s="109"/>
      <c r="G11" s="354"/>
    </row>
    <row r="12" spans="2:7" ht="55.5" customHeight="1">
      <c r="B12" s="352"/>
      <c r="C12" s="948" t="s">
        <v>370</v>
      </c>
      <c r="D12" s="948"/>
      <c r="E12" s="948"/>
      <c r="F12" s="948"/>
      <c r="G12" s="354"/>
    </row>
    <row r="13" spans="2:7">
      <c r="B13" s="352"/>
      <c r="C13" s="110"/>
      <c r="D13" s="110"/>
      <c r="E13" s="110"/>
      <c r="F13" s="110"/>
      <c r="G13" s="354"/>
    </row>
    <row r="14" spans="2:7">
      <c r="B14" s="352"/>
      <c r="C14" s="104"/>
      <c r="D14" s="105"/>
      <c r="E14" s="105"/>
      <c r="F14" s="106"/>
      <c r="G14" s="354"/>
    </row>
    <row r="15" spans="2:7">
      <c r="B15" s="352"/>
      <c r="C15" s="104"/>
      <c r="D15" s="105"/>
      <c r="E15" s="105"/>
      <c r="F15" s="106"/>
      <c r="G15" s="354"/>
    </row>
    <row r="16" spans="2:7" s="33" customFormat="1" ht="27" customHeight="1">
      <c r="B16" s="359"/>
      <c r="C16" s="98">
        <v>1</v>
      </c>
      <c r="D16" s="44"/>
      <c r="E16" s="111" t="s">
        <v>336</v>
      </c>
      <c r="F16" s="45"/>
      <c r="G16" s="360"/>
    </row>
    <row r="17" spans="2:7" s="33" customFormat="1" ht="9.9499999999999993" customHeight="1">
      <c r="B17" s="359"/>
      <c r="C17" s="98"/>
      <c r="D17" s="44"/>
      <c r="E17" s="44"/>
      <c r="F17" s="45"/>
      <c r="G17" s="360"/>
    </row>
    <row r="18" spans="2:7" s="33" customFormat="1" ht="16.5">
      <c r="B18" s="359"/>
      <c r="C18" s="98">
        <v>2</v>
      </c>
      <c r="D18" s="44"/>
      <c r="E18" s="112" t="s">
        <v>529</v>
      </c>
      <c r="F18" s="45"/>
      <c r="G18" s="360"/>
    </row>
    <row r="19" spans="2:7" s="33" customFormat="1" ht="6" customHeight="1">
      <c r="B19" s="359"/>
      <c r="C19" s="98"/>
      <c r="D19" s="44"/>
      <c r="E19" s="108"/>
      <c r="F19" s="45"/>
      <c r="G19" s="360"/>
    </row>
    <row r="20" spans="2:7" s="33" customFormat="1" ht="53.25" customHeight="1">
      <c r="B20" s="359"/>
      <c r="C20" s="98"/>
      <c r="D20" s="44"/>
      <c r="E20" s="111" t="s">
        <v>714</v>
      </c>
      <c r="F20" s="45"/>
      <c r="G20" s="360"/>
    </row>
    <row r="21" spans="2:7" s="33" customFormat="1" ht="6" customHeight="1">
      <c r="B21" s="359"/>
      <c r="C21" s="98"/>
      <c r="D21" s="44"/>
      <c r="E21" s="108"/>
      <c r="F21" s="45"/>
      <c r="G21" s="360"/>
    </row>
    <row r="22" spans="2:7" s="33" customFormat="1" ht="66" customHeight="1">
      <c r="B22" s="359"/>
      <c r="C22" s="98"/>
      <c r="D22" s="44"/>
      <c r="E22" s="111" t="s">
        <v>715</v>
      </c>
      <c r="F22" s="45"/>
      <c r="G22" s="360"/>
    </row>
    <row r="23" spans="2:7" s="33" customFormat="1" ht="9.9499999999999993" customHeight="1">
      <c r="B23" s="359"/>
      <c r="C23" s="98"/>
      <c r="D23" s="44"/>
      <c r="E23" s="44"/>
      <c r="F23" s="45"/>
      <c r="G23" s="360"/>
    </row>
    <row r="24" spans="2:7" s="33" customFormat="1" ht="52.5" customHeight="1">
      <c r="B24" s="359"/>
      <c r="C24" s="98">
        <v>3</v>
      </c>
      <c r="D24" s="44"/>
      <c r="E24" s="111" t="s">
        <v>530</v>
      </c>
      <c r="F24" s="45"/>
      <c r="G24" s="360"/>
    </row>
    <row r="25" spans="2:7" s="33" customFormat="1" ht="9.9499999999999993" customHeight="1">
      <c r="B25" s="359"/>
      <c r="C25" s="98"/>
      <c r="D25" s="44"/>
      <c r="E25" s="107"/>
      <c r="F25" s="45"/>
      <c r="G25" s="360"/>
    </row>
    <row r="26" spans="2:7" s="33" customFormat="1" ht="51">
      <c r="B26" s="359"/>
      <c r="C26" s="98">
        <v>4</v>
      </c>
      <c r="D26" s="44"/>
      <c r="E26" s="111" t="s">
        <v>1423</v>
      </c>
      <c r="F26" s="45"/>
      <c r="G26" s="360"/>
    </row>
    <row r="27" spans="2:7" s="33" customFormat="1" ht="9.9499999999999993" customHeight="1">
      <c r="B27" s="359"/>
      <c r="C27" s="98"/>
      <c r="D27" s="44"/>
      <c r="E27" s="44"/>
      <c r="F27" s="45"/>
      <c r="G27" s="360"/>
    </row>
    <row r="28" spans="2:7" s="33" customFormat="1" ht="38.25" customHeight="1">
      <c r="B28" s="359"/>
      <c r="C28" s="98">
        <v>5</v>
      </c>
      <c r="D28" s="44"/>
      <c r="E28" s="111" t="s">
        <v>1422</v>
      </c>
      <c r="F28" s="45"/>
      <c r="G28" s="360"/>
    </row>
    <row r="29" spans="2:7" s="33" customFormat="1" ht="9.9499999999999993" customHeight="1">
      <c r="B29" s="359"/>
      <c r="C29" s="98"/>
      <c r="D29" s="44"/>
      <c r="E29" s="44"/>
      <c r="F29" s="45"/>
      <c r="G29" s="360"/>
    </row>
    <row r="30" spans="2:7" s="33" customFormat="1" ht="14.25" customHeight="1">
      <c r="B30" s="359"/>
      <c r="C30" s="98">
        <v>6</v>
      </c>
      <c r="D30" s="44"/>
      <c r="E30" s="111" t="s">
        <v>262</v>
      </c>
      <c r="F30" s="45"/>
      <c r="G30" s="360"/>
    </row>
    <row r="31" spans="2:7" s="33" customFormat="1" ht="16.5">
      <c r="B31" s="359"/>
      <c r="C31" s="99"/>
      <c r="D31" s="46"/>
      <c r="E31" s="46"/>
      <c r="F31" s="47"/>
      <c r="G31" s="360"/>
    </row>
    <row r="32" spans="2:7" s="33" customFormat="1" ht="15" thickBot="1">
      <c r="B32" s="361"/>
      <c r="C32" s="362"/>
      <c r="D32" s="362"/>
      <c r="E32" s="362"/>
      <c r="F32" s="362"/>
      <c r="G32" s="363"/>
    </row>
    <row r="33" s="33" customFormat="1" ht="14.25"/>
  </sheetData>
  <sheetProtection password="84F2" sheet="1" selectLockedCells="1"/>
  <mergeCells count="2">
    <mergeCell ref="C12:F12"/>
    <mergeCell ref="C10:F10"/>
  </mergeCells>
  <printOptions horizontalCentered="1"/>
  <pageMargins left="0.2" right="0.2" top="0.75" bottom="0.75" header="0.3" footer="0.3"/>
  <pageSetup scale="94" fitToHeight="10" orientation="portrait" r:id="rId1"/>
  <headerFooter>
    <oddFooter>&amp;C&amp;"Arial,Italic"B-&amp;P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BI137"/>
  <sheetViews>
    <sheetView showGridLines="0" showRowColHeaders="0" showZeros="0" zoomScaleNormal="100" zoomScaleSheetLayoutView="100" workbookViewId="0">
      <selection activeCell="E7" sqref="E7"/>
    </sheetView>
  </sheetViews>
  <sheetFormatPr defaultRowHeight="12.75"/>
  <cols>
    <col min="1" max="1" width="51.42578125" customWidth="1"/>
    <col min="2" max="2" width="45.28515625" customWidth="1"/>
    <col min="3" max="3" width="16.5703125" customWidth="1"/>
    <col min="4" max="4" width="5.5703125" style="163" customWidth="1"/>
    <col min="5" max="5" width="43" customWidth="1"/>
    <col min="6" max="6" width="1.7109375" customWidth="1"/>
    <col min="7" max="7" width="2" customWidth="1"/>
    <col min="8" max="8" width="39.5703125" hidden="1" customWidth="1"/>
    <col min="9" max="9" width="13.28515625" hidden="1" customWidth="1"/>
    <col min="10" max="11" width="3.5703125" style="528" hidden="1" customWidth="1"/>
    <col min="12" max="12" width="4.7109375" style="305" hidden="1" customWidth="1"/>
    <col min="13" max="13" width="7.28515625" style="372" hidden="1" customWidth="1"/>
    <col min="14" max="14" width="3.28515625" style="372" hidden="1" customWidth="1"/>
    <col min="15" max="15" width="27.28515625" style="372" hidden="1" customWidth="1"/>
    <col min="16" max="16" width="29.7109375" style="372" hidden="1" customWidth="1"/>
    <col min="17" max="17" width="50.140625" style="372" hidden="1" customWidth="1"/>
    <col min="18" max="18" width="7.5703125" style="372" hidden="1" customWidth="1"/>
    <col min="19" max="19" width="52.28515625" style="372" hidden="1" customWidth="1"/>
    <col min="20" max="20" width="10.42578125" style="372" hidden="1" customWidth="1"/>
    <col min="21" max="21" width="12.5703125" style="372" hidden="1" customWidth="1"/>
    <col min="22" max="22" width="14.85546875" style="381" hidden="1" customWidth="1"/>
    <col min="23" max="24" width="9.42578125" hidden="1" customWidth="1"/>
    <col min="25" max="25" width="12.140625" hidden="1" customWidth="1"/>
    <col min="26" max="26" width="8.85546875" hidden="1" customWidth="1"/>
    <col min="27" max="27" width="17.7109375" hidden="1" customWidth="1"/>
    <col min="28" max="28" width="9.85546875" hidden="1" customWidth="1"/>
    <col min="29" max="29" width="13.28515625" style="7" hidden="1" customWidth="1"/>
    <col min="30" max="30" width="5.28515625" hidden="1" customWidth="1"/>
    <col min="31" max="31" width="4.42578125" hidden="1" customWidth="1"/>
    <col min="32" max="32" width="10.85546875" style="528" hidden="1" customWidth="1"/>
    <col min="33" max="33" width="9.140625" style="528" hidden="1" customWidth="1"/>
    <col min="34" max="34" width="46.85546875" style="528" hidden="1" customWidth="1"/>
    <col min="35" max="35" width="37" hidden="1" customWidth="1"/>
    <col min="36" max="53" width="9.140625" hidden="1" customWidth="1"/>
    <col min="54" max="54" width="9.140625" style="7" hidden="1" customWidth="1"/>
    <col min="55" max="60" width="9.140625" hidden="1" customWidth="1"/>
    <col min="61" max="61" width="9.140625" style="745" hidden="1" customWidth="1"/>
  </cols>
  <sheetData>
    <row r="1" spans="1:61" ht="24.75" customHeight="1">
      <c r="A1" s="993" t="s">
        <v>139</v>
      </c>
      <c r="B1" s="994"/>
      <c r="C1" s="994"/>
      <c r="D1" s="994"/>
      <c r="E1" s="994"/>
      <c r="F1" s="995"/>
      <c r="M1" s="999" t="s">
        <v>397</v>
      </c>
      <c r="N1" s="999"/>
      <c r="O1" s="999"/>
      <c r="P1" s="999"/>
      <c r="Q1" s="999"/>
      <c r="R1" s="999"/>
      <c r="S1" s="999"/>
      <c r="T1" s="999"/>
      <c r="U1" s="999"/>
      <c r="V1" s="999"/>
      <c r="W1" s="999"/>
      <c r="X1" s="1000" t="s">
        <v>521</v>
      </c>
      <c r="Y1" s="1000"/>
      <c r="Z1" s="1000"/>
      <c r="AA1" s="1000"/>
      <c r="AB1" s="1000"/>
      <c r="AC1" s="1000"/>
    </row>
    <row r="2" spans="1:61" ht="15.75" customHeight="1">
      <c r="A2" s="1001" t="s">
        <v>212</v>
      </c>
      <c r="B2" s="1002"/>
      <c r="C2" s="1002"/>
      <c r="D2" s="1002"/>
      <c r="E2" s="1002"/>
      <c r="F2" s="1003"/>
      <c r="M2" s="968" t="s">
        <v>396</v>
      </c>
      <c r="N2" s="970" t="s">
        <v>372</v>
      </c>
      <c r="O2" s="970"/>
      <c r="P2" s="971" t="s">
        <v>136</v>
      </c>
      <c r="Q2" s="971" t="s">
        <v>375</v>
      </c>
      <c r="R2" s="971" t="s">
        <v>376</v>
      </c>
      <c r="S2" s="971" t="s">
        <v>425</v>
      </c>
      <c r="T2" s="971" t="s">
        <v>393</v>
      </c>
      <c r="U2" s="971" t="s">
        <v>394</v>
      </c>
      <c r="V2" s="971" t="s">
        <v>395</v>
      </c>
      <c r="W2" s="971" t="s">
        <v>522</v>
      </c>
      <c r="X2" s="966" t="s">
        <v>1466</v>
      </c>
      <c r="Y2" s="966" t="s">
        <v>520</v>
      </c>
      <c r="Z2" s="966" t="s">
        <v>398</v>
      </c>
      <c r="AA2" s="966" t="s">
        <v>1307</v>
      </c>
      <c r="AB2" s="973" t="s">
        <v>523</v>
      </c>
      <c r="AC2" s="966" t="s">
        <v>399</v>
      </c>
      <c r="AD2" s="7"/>
      <c r="AE2" s="7"/>
      <c r="AF2" s="734"/>
      <c r="AG2" s="734"/>
      <c r="AH2" s="734"/>
      <c r="AI2" s="7"/>
      <c r="AJ2" s="7"/>
      <c r="AK2" s="7"/>
      <c r="AL2" s="7"/>
      <c r="AM2" s="7"/>
      <c r="AN2" s="7"/>
      <c r="AO2" s="7"/>
      <c r="AP2" s="7"/>
      <c r="AQ2" s="7"/>
      <c r="AR2" s="7"/>
      <c r="AS2" s="7"/>
      <c r="AT2" s="7"/>
      <c r="AU2" s="7"/>
      <c r="AV2" s="7"/>
      <c r="AW2" s="7"/>
      <c r="AX2" s="7"/>
      <c r="AY2" s="7"/>
      <c r="AZ2" s="7"/>
      <c r="BA2" s="7"/>
    </row>
    <row r="3" spans="1:61" ht="15" customHeight="1" thickBot="1">
      <c r="A3" s="100" t="s">
        <v>766</v>
      </c>
      <c r="B3" s="16" t="s">
        <v>143</v>
      </c>
      <c r="C3" s="16" t="s">
        <v>136</v>
      </c>
      <c r="D3" s="157"/>
      <c r="E3" s="16" t="s">
        <v>544</v>
      </c>
      <c r="F3" s="14"/>
      <c r="K3" s="528" t="s">
        <v>654</v>
      </c>
      <c r="M3" s="969"/>
      <c r="N3" s="731" t="s">
        <v>1550</v>
      </c>
      <c r="O3" s="406" t="s">
        <v>374</v>
      </c>
      <c r="P3" s="969"/>
      <c r="Q3" s="969"/>
      <c r="R3" s="969"/>
      <c r="S3" s="969"/>
      <c r="T3" s="969"/>
      <c r="U3" s="969"/>
      <c r="V3" s="972"/>
      <c r="W3" s="969"/>
      <c r="X3" s="967"/>
      <c r="Y3" s="967"/>
      <c r="Z3" s="967"/>
      <c r="AA3" s="975"/>
      <c r="AB3" s="974"/>
      <c r="AC3" s="967"/>
      <c r="AD3" s="753"/>
      <c r="AE3" s="753"/>
      <c r="AF3" s="787" t="s">
        <v>870</v>
      </c>
      <c r="AG3" s="787" t="s">
        <v>871</v>
      </c>
      <c r="AH3" s="787" t="s">
        <v>872</v>
      </c>
      <c r="AI3" s="753" t="s">
        <v>873</v>
      </c>
      <c r="AJ3" s="753" t="s">
        <v>874</v>
      </c>
      <c r="AK3" s="753" t="s">
        <v>875</v>
      </c>
      <c r="AL3" s="753" t="s">
        <v>876</v>
      </c>
      <c r="AM3" s="753" t="s">
        <v>877</v>
      </c>
      <c r="AN3" s="753" t="s">
        <v>878</v>
      </c>
      <c r="AO3" s="753" t="s">
        <v>879</v>
      </c>
      <c r="AP3" s="753" t="s">
        <v>880</v>
      </c>
      <c r="AQ3" s="753" t="s">
        <v>881</v>
      </c>
      <c r="AR3" s="753" t="s">
        <v>882</v>
      </c>
      <c r="AS3" s="753" t="s">
        <v>883</v>
      </c>
      <c r="AT3" s="753" t="s">
        <v>884</v>
      </c>
      <c r="AU3" s="753" t="s">
        <v>885</v>
      </c>
      <c r="AV3" s="753" t="s">
        <v>924</v>
      </c>
      <c r="AW3" s="753" t="s">
        <v>925</v>
      </c>
      <c r="AX3" s="753" t="s">
        <v>926</v>
      </c>
      <c r="AY3" s="753" t="s">
        <v>927</v>
      </c>
      <c r="AZ3" s="753" t="s">
        <v>928</v>
      </c>
      <c r="BA3" s="753" t="s">
        <v>929</v>
      </c>
      <c r="BB3" s="753" t="s">
        <v>936</v>
      </c>
      <c r="BC3" s="753" t="s">
        <v>1679</v>
      </c>
      <c r="BD3" s="753" t="s">
        <v>1680</v>
      </c>
      <c r="BE3" s="753" t="s">
        <v>1681</v>
      </c>
      <c r="BF3" s="753" t="s">
        <v>1682</v>
      </c>
      <c r="BG3" s="753" t="s">
        <v>1683</v>
      </c>
      <c r="BH3" s="753" t="s">
        <v>1684</v>
      </c>
      <c r="BI3" s="756" t="s">
        <v>1685</v>
      </c>
    </row>
    <row r="4" spans="1:61" ht="11.25" customHeight="1">
      <c r="A4" s="10"/>
      <c r="B4" s="101"/>
      <c r="C4" s="268"/>
      <c r="D4" s="269"/>
      <c r="E4" s="15"/>
      <c r="F4" s="11"/>
      <c r="K4" s="528" t="s">
        <v>654</v>
      </c>
    </row>
    <row r="5" spans="1:61" ht="15" customHeight="1">
      <c r="A5" s="644" t="s">
        <v>119</v>
      </c>
      <c r="B5" s="260" t="s">
        <v>144</v>
      </c>
      <c r="C5" s="153" t="s">
        <v>87</v>
      </c>
      <c r="D5" s="158"/>
      <c r="E5" s="17"/>
      <c r="F5" s="18"/>
      <c r="K5" s="528" t="s">
        <v>654</v>
      </c>
    </row>
    <row r="6" spans="1:61" ht="5.25" customHeight="1">
      <c r="A6" s="19"/>
      <c r="B6" s="261"/>
      <c r="C6" s="4"/>
      <c r="D6" s="158"/>
      <c r="E6" s="17"/>
      <c r="F6" s="18"/>
      <c r="J6" s="528" t="s">
        <v>653</v>
      </c>
      <c r="R6"/>
    </row>
    <row r="7" spans="1:61" ht="18" customHeight="1">
      <c r="A7" s="646" t="s">
        <v>759</v>
      </c>
      <c r="B7" s="262" t="s">
        <v>144</v>
      </c>
      <c r="C7" s="208" t="s">
        <v>110</v>
      </c>
      <c r="D7" s="270">
        <v>1</v>
      </c>
      <c r="E7" s="25"/>
      <c r="F7" s="18"/>
      <c r="G7" s="30"/>
      <c r="H7" s="30"/>
      <c r="I7" s="30"/>
      <c r="K7" s="528" t="s">
        <v>654</v>
      </c>
      <c r="L7" s="701"/>
      <c r="M7" s="372" t="str">
        <f ca="1">CELL("address",E7)</f>
        <v>$E$7</v>
      </c>
      <c r="N7" s="540">
        <v>1</v>
      </c>
      <c r="O7" s="372" t="str">
        <f ca="1">MID(CELL("filename",N7),FIND("]",CELL("filename",N7))+1,256)</f>
        <v>1. Proposal Content Checklist</v>
      </c>
      <c r="P7" s="372" t="s">
        <v>85</v>
      </c>
      <c r="Q7" s="372" t="str">
        <f>A7</f>
        <v>Proposal Content Checklist</v>
      </c>
      <c r="S7" s="372" t="str">
        <f ca="1">N7&amp;"_"&amp;M7&amp;"_"&amp;Q7</f>
        <v>1_$E$7_Proposal Content Checklist</v>
      </c>
      <c r="T7" s="372" t="s">
        <v>401</v>
      </c>
      <c r="V7" s="603" t="str">
        <f>CONCATENATE(AF7)</f>
        <v>Yes</v>
      </c>
      <c r="W7" s="377" t="s">
        <v>82</v>
      </c>
      <c r="X7" s="372" t="s">
        <v>86</v>
      </c>
      <c r="Y7" s="372"/>
      <c r="AA7" t="s">
        <v>1465</v>
      </c>
      <c r="AF7" s="528" t="s">
        <v>82</v>
      </c>
      <c r="AG7" s="528" t="s">
        <v>86</v>
      </c>
      <c r="BD7" s="30"/>
    </row>
    <row r="8" spans="1:61" ht="5.25" customHeight="1">
      <c r="A8" s="657"/>
      <c r="B8" s="261"/>
      <c r="C8" s="4"/>
      <c r="D8" s="158"/>
      <c r="E8" s="17"/>
      <c r="F8" s="18"/>
      <c r="G8" s="30"/>
      <c r="H8" s="30"/>
      <c r="I8" s="30"/>
      <c r="J8" s="528" t="s">
        <v>653</v>
      </c>
      <c r="L8" s="701"/>
    </row>
    <row r="9" spans="1:61" ht="18" customHeight="1">
      <c r="A9" s="646" t="s">
        <v>760</v>
      </c>
      <c r="B9" s="262" t="s">
        <v>144</v>
      </c>
      <c r="C9" s="208" t="s">
        <v>688</v>
      </c>
      <c r="D9" s="270">
        <v>2</v>
      </c>
      <c r="E9" s="25"/>
      <c r="F9" s="18"/>
      <c r="G9" s="30"/>
      <c r="H9" s="30"/>
      <c r="I9" s="30"/>
      <c r="K9" s="528" t="s">
        <v>654</v>
      </c>
      <c r="L9" s="701"/>
      <c r="M9" s="372" t="str">
        <f ca="1">CELL("address",E9)</f>
        <v>$E$9</v>
      </c>
      <c r="N9" s="372">
        <f>$N$7</f>
        <v>1</v>
      </c>
      <c r="O9" s="372" t="str">
        <f ca="1">MID(CELL("filename",N9),FIND("]",CELL("filename",N9))+1,256)</f>
        <v>1. Proposal Content Checklist</v>
      </c>
      <c r="P9" s="372" t="s">
        <v>85</v>
      </c>
      <c r="Q9" s="372" t="str">
        <f>A9</f>
        <v xml:space="preserve">Commercial Details </v>
      </c>
      <c r="S9" s="372" t="str">
        <f ca="1">N9&amp;"_"&amp;M9&amp;"_"&amp;Q9</f>
        <v xml:space="preserve">1_$E$9_Commercial Details </v>
      </c>
      <c r="T9" s="372" t="s">
        <v>401</v>
      </c>
      <c r="V9" s="603" t="str">
        <f>CONCATENATE(AF9)</f>
        <v>Yes</v>
      </c>
      <c r="W9" s="377" t="s">
        <v>82</v>
      </c>
      <c r="X9" s="372" t="s">
        <v>86</v>
      </c>
      <c r="Y9" s="372"/>
      <c r="AA9" t="s">
        <v>1465</v>
      </c>
      <c r="AF9" s="528" t="s">
        <v>82</v>
      </c>
      <c r="AG9" s="528" t="s">
        <v>86</v>
      </c>
      <c r="BD9" s="30"/>
    </row>
    <row r="10" spans="1:61" ht="5.25" customHeight="1">
      <c r="A10" s="657"/>
      <c r="B10" s="261"/>
      <c r="C10" s="4"/>
      <c r="D10" s="158"/>
      <c r="E10" s="17"/>
      <c r="F10" s="18"/>
      <c r="G10" s="30"/>
      <c r="H10" s="30"/>
      <c r="I10" s="30"/>
      <c r="J10" s="528" t="s">
        <v>653</v>
      </c>
      <c r="L10" s="701"/>
    </row>
    <row r="11" spans="1:61" ht="18" customHeight="1">
      <c r="A11" s="646" t="s">
        <v>761</v>
      </c>
      <c r="B11" s="262" t="s">
        <v>144</v>
      </c>
      <c r="C11" s="208" t="s">
        <v>689</v>
      </c>
      <c r="D11" s="158">
        <v>3</v>
      </c>
      <c r="E11" s="25"/>
      <c r="F11" s="18"/>
      <c r="G11" s="30"/>
      <c r="H11" s="30"/>
      <c r="I11" s="30"/>
      <c r="K11" s="528" t="s">
        <v>654</v>
      </c>
      <c r="L11" s="701"/>
      <c r="M11" s="372" t="str">
        <f ca="1">CELL("address",E11)</f>
        <v>$E$11</v>
      </c>
      <c r="N11" s="372">
        <f>$N$7</f>
        <v>1</v>
      </c>
      <c r="O11" s="372" t="str">
        <f ca="1">MID(CELL("filename",N11),FIND("]",CELL("filename",N11))+1,256)</f>
        <v>1. Proposal Content Checklist</v>
      </c>
      <c r="P11" s="373" t="s">
        <v>85</v>
      </c>
      <c r="Q11" s="372" t="str">
        <f>A11</f>
        <v>Offer Details</v>
      </c>
      <c r="S11" s="372" t="str">
        <f ca="1">N11&amp;"_"&amp;M11&amp;"_"&amp;Q11</f>
        <v>1_$E$11_Offer Details</v>
      </c>
      <c r="T11" s="372" t="s">
        <v>401</v>
      </c>
      <c r="V11" s="603" t="str">
        <f>CONCATENATE(AF11)</f>
        <v>Yes</v>
      </c>
      <c r="W11" s="507" t="s">
        <v>82</v>
      </c>
      <c r="X11" s="372" t="s">
        <v>86</v>
      </c>
      <c r="Y11" s="372"/>
      <c r="AA11" t="s">
        <v>1465</v>
      </c>
      <c r="AF11" s="528" t="s">
        <v>82</v>
      </c>
      <c r="AG11" s="528" t="s">
        <v>86</v>
      </c>
      <c r="BD11" s="30"/>
    </row>
    <row r="12" spans="1:61" ht="6" customHeight="1">
      <c r="A12" s="657"/>
      <c r="B12" s="261"/>
      <c r="C12" s="4"/>
      <c r="D12" s="158"/>
      <c r="E12" s="17"/>
      <c r="F12" s="18"/>
      <c r="G12" s="30"/>
      <c r="H12" s="30"/>
      <c r="I12" s="30"/>
      <c r="J12" s="528" t="s">
        <v>653</v>
      </c>
      <c r="L12" s="701"/>
      <c r="P12" s="373"/>
      <c r="Q12" s="373"/>
    </row>
    <row r="13" spans="1:61" ht="18" customHeight="1">
      <c r="A13" s="646" t="s">
        <v>581</v>
      </c>
      <c r="B13" s="262" t="s">
        <v>144</v>
      </c>
      <c r="C13" s="208" t="s">
        <v>109</v>
      </c>
      <c r="D13" s="158">
        <v>4</v>
      </c>
      <c r="E13" s="25"/>
      <c r="F13" s="18"/>
      <c r="G13" s="30"/>
      <c r="H13" s="30"/>
      <c r="I13" s="30"/>
      <c r="K13" s="528" t="s">
        <v>654</v>
      </c>
      <c r="L13" s="701"/>
      <c r="M13" s="372" t="str">
        <f ca="1">CELL("address",E13)</f>
        <v>$E$13</v>
      </c>
      <c r="N13" s="372">
        <f>$N$7</f>
        <v>1</v>
      </c>
      <c r="O13" s="372" t="str">
        <f ca="1">MID(CELL("filename",N13),FIND("]",CELL("filename",N13))+1,256)</f>
        <v>1. Proposal Content Checklist</v>
      </c>
      <c r="P13" s="373" t="s">
        <v>85</v>
      </c>
      <c r="Q13" s="372" t="str">
        <f>A13</f>
        <v>Facility</v>
      </c>
      <c r="S13" s="372" t="str">
        <f ca="1">N13&amp;"_"&amp;M13&amp;"_"&amp;Q13</f>
        <v>1_$E$13_Facility</v>
      </c>
      <c r="T13" s="372" t="s">
        <v>401</v>
      </c>
      <c r="V13" s="603" t="str">
        <f>CONCATENATE(AF13)</f>
        <v>Yes</v>
      </c>
      <c r="W13" s="377" t="s">
        <v>82</v>
      </c>
      <c r="X13" s="372" t="s">
        <v>86</v>
      </c>
      <c r="Y13" s="372"/>
      <c r="AA13" t="s">
        <v>1465</v>
      </c>
      <c r="AF13" s="528" t="s">
        <v>82</v>
      </c>
      <c r="AG13" s="528" t="s">
        <v>86</v>
      </c>
      <c r="BD13" s="30"/>
    </row>
    <row r="14" spans="1:61" ht="6" customHeight="1">
      <c r="A14" s="657"/>
      <c r="B14" s="261"/>
      <c r="C14" s="4"/>
      <c r="D14" s="158"/>
      <c r="E14" s="17"/>
      <c r="F14" s="18"/>
      <c r="G14" s="30"/>
      <c r="H14" s="30"/>
      <c r="I14" s="30"/>
      <c r="J14" s="528" t="s">
        <v>653</v>
      </c>
      <c r="L14" s="701"/>
      <c r="P14" s="373"/>
      <c r="Q14" s="373"/>
    </row>
    <row r="15" spans="1:61" ht="18" customHeight="1">
      <c r="A15" s="669" t="s">
        <v>661</v>
      </c>
      <c r="B15" s="511" t="s">
        <v>1362</v>
      </c>
      <c r="C15" s="4" t="s">
        <v>656</v>
      </c>
      <c r="D15" s="158">
        <v>5</v>
      </c>
      <c r="E15" s="25"/>
      <c r="F15" s="18"/>
      <c r="G15" s="30"/>
      <c r="H15" s="30"/>
      <c r="I15" s="30"/>
      <c r="K15" s="528" t="s">
        <v>654</v>
      </c>
      <c r="L15" s="701"/>
      <c r="M15" s="372" t="str">
        <f ca="1">CELL("address",E15)</f>
        <v>$E$15</v>
      </c>
      <c r="N15" s="372">
        <f>$N$7</f>
        <v>1</v>
      </c>
      <c r="O15" s="372" t="str">
        <f ca="1">MID(CELL("filename",N15),FIND("]",CELL("filename",N15))+1,256)</f>
        <v>1. Proposal Content Checklist</v>
      </c>
      <c r="P15" s="373" t="s">
        <v>85</v>
      </c>
      <c r="Q15" s="372" t="str">
        <f>A15</f>
        <v>Variable Energy</v>
      </c>
      <c r="S15" s="372" t="str">
        <f ca="1">N15&amp;"_"&amp;M15&amp;"_"&amp;Q15</f>
        <v>1_$E$15_Variable Energy</v>
      </c>
      <c r="T15" s="372" t="s">
        <v>401</v>
      </c>
      <c r="V15" s="381" t="str">
        <f>CONCATENATE(AF15,",",AG15,",",AH15)</f>
        <v>Yes,No,Not Applicable</v>
      </c>
      <c r="W15" s="528" t="s">
        <v>82</v>
      </c>
      <c r="X15" s="372" t="s">
        <v>86</v>
      </c>
      <c r="AF15" s="528" t="s">
        <v>82</v>
      </c>
      <c r="AG15" s="528" t="s">
        <v>86</v>
      </c>
      <c r="AH15" s="528" t="s">
        <v>88</v>
      </c>
    </row>
    <row r="16" spans="1:61" ht="6" customHeight="1">
      <c r="A16" s="669"/>
      <c r="B16" s="511"/>
      <c r="C16" s="4"/>
      <c r="D16" s="158"/>
      <c r="E16" s="17"/>
      <c r="F16" s="18"/>
      <c r="G16" s="30"/>
      <c r="H16" s="30"/>
      <c r="I16" s="30"/>
      <c r="J16" s="528" t="s">
        <v>653</v>
      </c>
      <c r="L16" s="701"/>
      <c r="P16" s="373"/>
    </row>
    <row r="17" spans="1:56" ht="18" customHeight="1">
      <c r="A17" s="669" t="s">
        <v>662</v>
      </c>
      <c r="B17" s="511" t="s">
        <v>1363</v>
      </c>
      <c r="C17" s="4" t="s">
        <v>657</v>
      </c>
      <c r="D17" s="158">
        <v>6</v>
      </c>
      <c r="E17" s="25"/>
      <c r="F17" s="18"/>
      <c r="G17" s="30"/>
      <c r="H17" s="30"/>
      <c r="I17" s="30"/>
      <c r="K17" s="528" t="s">
        <v>654</v>
      </c>
      <c r="L17" s="701"/>
      <c r="M17" s="372" t="str">
        <f ca="1">CELL("address",E17)</f>
        <v>$E$17</v>
      </c>
      <c r="N17" s="372">
        <f>$N$7</f>
        <v>1</v>
      </c>
      <c r="O17" s="372" t="str">
        <f ca="1">MID(CELL("filename",N17),FIND("]",CELL("filename",N17))+1,256)</f>
        <v>1. Proposal Content Checklist</v>
      </c>
      <c r="P17" s="373" t="s">
        <v>85</v>
      </c>
      <c r="Q17" s="372" t="str">
        <f>A17</f>
        <v>Flexible Capacity</v>
      </c>
      <c r="S17" s="372" t="str">
        <f ca="1">N17&amp;"_"&amp;M17&amp;"_"&amp;Q17</f>
        <v>1_$E$17_Flexible Capacity</v>
      </c>
      <c r="T17" s="372" t="s">
        <v>401</v>
      </c>
      <c r="V17" s="381" t="str">
        <f>CONCATENATE(AF17,",",AG17,",",AH17)</f>
        <v>Yes,No,Not Applicable</v>
      </c>
      <c r="W17" s="528" t="s">
        <v>82</v>
      </c>
      <c r="X17" s="372" t="s">
        <v>86</v>
      </c>
      <c r="AF17" s="528" t="s">
        <v>82</v>
      </c>
      <c r="AG17" s="528" t="s">
        <v>86</v>
      </c>
      <c r="AH17" s="528" t="s">
        <v>88</v>
      </c>
    </row>
    <row r="18" spans="1:56" ht="6" customHeight="1">
      <c r="A18" s="669"/>
      <c r="B18" s="511"/>
      <c r="C18" s="4"/>
      <c r="D18" s="158"/>
      <c r="E18" s="17"/>
      <c r="F18" s="18"/>
      <c r="G18" s="30"/>
      <c r="H18" s="30"/>
      <c r="I18" s="30"/>
      <c r="J18" s="528" t="s">
        <v>653</v>
      </c>
      <c r="L18" s="701"/>
      <c r="P18" s="373"/>
      <c r="Q18" s="373"/>
    </row>
    <row r="19" spans="1:56" ht="18" customHeight="1">
      <c r="A19" s="669" t="s">
        <v>663</v>
      </c>
      <c r="B19" s="511" t="s">
        <v>1364</v>
      </c>
      <c r="C19" s="4" t="s">
        <v>658</v>
      </c>
      <c r="D19" s="158">
        <v>7</v>
      </c>
      <c r="E19" s="25"/>
      <c r="F19" s="18"/>
      <c r="G19" s="30"/>
      <c r="H19" s="30"/>
      <c r="I19" s="30"/>
      <c r="K19" s="528" t="s">
        <v>654</v>
      </c>
      <c r="L19" s="701"/>
      <c r="M19" s="372" t="str">
        <f ca="1">CELL("address",E19)</f>
        <v>$E$19</v>
      </c>
      <c r="N19" s="372">
        <f>$N$7</f>
        <v>1</v>
      </c>
      <c r="O19" s="372" t="str">
        <f ca="1">MID(CELL("filename",N19),FIND("]",CELL("filename",N19))+1,256)</f>
        <v>1. Proposal Content Checklist</v>
      </c>
      <c r="P19" s="373" t="s">
        <v>85</v>
      </c>
      <c r="Q19" s="372" t="str">
        <f>A19</f>
        <v>Energy Storage</v>
      </c>
      <c r="S19" s="372" t="str">
        <f ca="1">N19&amp;"_"&amp;M19&amp;"_"&amp;Q19</f>
        <v>1_$E$19_Energy Storage</v>
      </c>
      <c r="T19" s="372" t="s">
        <v>401</v>
      </c>
      <c r="V19" s="381" t="str">
        <f>CONCATENATE(AF19,",",AG19,",",AH19)</f>
        <v>Yes,No,Not Applicable</v>
      </c>
      <c r="W19" s="528" t="s">
        <v>82</v>
      </c>
      <c r="X19" s="372" t="s">
        <v>86</v>
      </c>
      <c r="AF19" s="528" t="s">
        <v>82</v>
      </c>
      <c r="AG19" s="528" t="s">
        <v>86</v>
      </c>
      <c r="AH19" s="528" t="s">
        <v>88</v>
      </c>
    </row>
    <row r="20" spans="1:56" ht="6" customHeight="1">
      <c r="A20" s="669"/>
      <c r="B20" s="511"/>
      <c r="C20" s="4"/>
      <c r="D20" s="158"/>
      <c r="E20" s="17"/>
      <c r="F20" s="18"/>
      <c r="G20" s="30"/>
      <c r="H20" s="30"/>
      <c r="I20" s="30"/>
      <c r="J20" s="528" t="s">
        <v>653</v>
      </c>
      <c r="L20" s="701"/>
      <c r="P20" s="373"/>
      <c r="Q20" s="373"/>
    </row>
    <row r="21" spans="1:56" ht="18" customHeight="1">
      <c r="A21" s="669" t="s">
        <v>1427</v>
      </c>
      <c r="B21" s="511" t="s">
        <v>1426</v>
      </c>
      <c r="C21" s="4" t="s">
        <v>659</v>
      </c>
      <c r="D21" s="158">
        <v>8</v>
      </c>
      <c r="E21" s="25"/>
      <c r="F21" s="18"/>
      <c r="G21" s="30"/>
      <c r="H21" s="30"/>
      <c r="I21" s="30"/>
      <c r="K21" s="528" t="s">
        <v>654</v>
      </c>
      <c r="L21" s="701"/>
      <c r="M21" s="372" t="str">
        <f ca="1">CELL("address",E21)</f>
        <v>$E$21</v>
      </c>
      <c r="N21" s="372">
        <f>$N$7</f>
        <v>1</v>
      </c>
      <c r="O21" s="372" t="str">
        <f ca="1">MID(CELL("filename",N21),FIND("]",CELL("filename",N21))+1,256)</f>
        <v>1. Proposal Content Checklist</v>
      </c>
      <c r="P21" s="373" t="s">
        <v>85</v>
      </c>
      <c r="Q21" s="372" t="str">
        <f>A21</f>
        <v>DR_DER_System</v>
      </c>
      <c r="S21" s="372" t="str">
        <f ca="1">N21&amp;"_"&amp;M21&amp;"_"&amp;Q21</f>
        <v>1_$E$21_DR_DER_System</v>
      </c>
      <c r="T21" s="372" t="s">
        <v>401</v>
      </c>
      <c r="V21" s="381" t="str">
        <f>CONCATENATE(AF21,",",AG21,",",AH21)</f>
        <v>Yes,No,Not Applicable</v>
      </c>
      <c r="W21" s="528" t="s">
        <v>82</v>
      </c>
      <c r="X21" s="372" t="s">
        <v>86</v>
      </c>
      <c r="AF21" s="528" t="s">
        <v>82</v>
      </c>
      <c r="AG21" s="528" t="s">
        <v>86</v>
      </c>
      <c r="AH21" s="528" t="s">
        <v>88</v>
      </c>
    </row>
    <row r="22" spans="1:56" ht="6" customHeight="1">
      <c r="A22" s="657"/>
      <c r="B22" s="261"/>
      <c r="C22" s="4"/>
      <c r="D22" s="158"/>
      <c r="E22" s="17"/>
      <c r="F22" s="18"/>
      <c r="G22" s="30"/>
      <c r="H22" s="30"/>
      <c r="I22" s="30"/>
      <c r="J22" s="528" t="s">
        <v>653</v>
      </c>
      <c r="L22" s="701"/>
      <c r="P22" s="373"/>
      <c r="Q22" s="373"/>
    </row>
    <row r="23" spans="1:56" ht="18" customHeight="1">
      <c r="A23" s="646" t="s">
        <v>665</v>
      </c>
      <c r="B23" s="262" t="s">
        <v>660</v>
      </c>
      <c r="C23" s="208" t="s">
        <v>108</v>
      </c>
      <c r="D23" s="158">
        <v>9</v>
      </c>
      <c r="E23" s="25"/>
      <c r="F23" s="18"/>
      <c r="G23" s="30"/>
      <c r="H23" s="30"/>
      <c r="I23" s="30"/>
      <c r="K23" s="528" t="s">
        <v>654</v>
      </c>
      <c r="L23" s="701"/>
      <c r="M23" s="372" t="str">
        <f ca="1">CELL("address",E23)</f>
        <v>$E$23</v>
      </c>
      <c r="N23" s="372">
        <f>$N$7</f>
        <v>1</v>
      </c>
      <c r="O23" s="372" t="str">
        <f ca="1">MID(CELL("filename",N23),FIND("]",CELL("filename",N23))+1,256)</f>
        <v>1. Proposal Content Checklist</v>
      </c>
      <c r="P23" s="373" t="s">
        <v>85</v>
      </c>
      <c r="Q23" s="372" t="str">
        <f>A23</f>
        <v xml:space="preserve">Energy Output (8760) </v>
      </c>
      <c r="S23" s="372" t="str">
        <f ca="1">N23&amp;"_"&amp;M23&amp;"_"&amp;Q23</f>
        <v xml:space="preserve">1_$E$23_Energy Output (8760) </v>
      </c>
      <c r="T23" s="372" t="s">
        <v>401</v>
      </c>
      <c r="V23" s="381" t="str">
        <f>CONCATENATE(AF23,",",AG23)</f>
        <v>Yes,No</v>
      </c>
      <c r="W23" s="377" t="s">
        <v>82</v>
      </c>
      <c r="X23" s="372" t="s">
        <v>86</v>
      </c>
      <c r="Y23" s="372"/>
      <c r="AF23" s="528" t="s">
        <v>82</v>
      </c>
      <c r="AG23" s="528" t="s">
        <v>86</v>
      </c>
    </row>
    <row r="24" spans="1:56" ht="6" customHeight="1">
      <c r="A24" s="657"/>
      <c r="B24" s="261"/>
      <c r="C24" s="4"/>
      <c r="D24" s="158"/>
      <c r="E24" s="17"/>
      <c r="F24" s="18"/>
      <c r="G24" s="30"/>
      <c r="H24" s="30"/>
      <c r="I24" s="30"/>
      <c r="J24" s="528" t="s">
        <v>653</v>
      </c>
      <c r="L24" s="701"/>
      <c r="P24" s="373"/>
    </row>
    <row r="25" spans="1:56" ht="18" customHeight="1">
      <c r="A25" s="646" t="s">
        <v>664</v>
      </c>
      <c r="B25" s="262" t="s">
        <v>144</v>
      </c>
      <c r="C25" s="208" t="s">
        <v>111</v>
      </c>
      <c r="D25" s="158">
        <v>10</v>
      </c>
      <c r="E25" s="25"/>
      <c r="F25" s="18"/>
      <c r="G25" s="30"/>
      <c r="H25" s="30"/>
      <c r="I25" s="30"/>
      <c r="K25" s="528" t="s">
        <v>654</v>
      </c>
      <c r="L25" s="701"/>
      <c r="M25" s="372" t="str">
        <f ca="1">CELL("address",E25)</f>
        <v>$E$25</v>
      </c>
      <c r="N25" s="372">
        <f>$N$7</f>
        <v>1</v>
      </c>
      <c r="O25" s="372" t="str">
        <f ca="1">MID(CELL("filename",N25),FIND("]",CELL("filename",N25))+1,256)</f>
        <v>1. Proposal Content Checklist</v>
      </c>
      <c r="P25" s="373" t="s">
        <v>85</v>
      </c>
      <c r="Q25" s="372" t="str">
        <f>A25</f>
        <v>Integration and Transmission</v>
      </c>
      <c r="S25" s="372" t="str">
        <f ca="1">N25&amp;"_"&amp;M25&amp;"_"&amp;Q25</f>
        <v>1_$E$25_Integration and Transmission</v>
      </c>
      <c r="T25" s="372" t="s">
        <v>401</v>
      </c>
      <c r="V25" s="603" t="str">
        <f>CONCATENATE(AF25)</f>
        <v>Yes</v>
      </c>
      <c r="W25" s="528" t="s">
        <v>82</v>
      </c>
      <c r="X25" s="372" t="s">
        <v>86</v>
      </c>
      <c r="Y25" s="372"/>
      <c r="AA25" t="s">
        <v>1465</v>
      </c>
      <c r="AF25" s="528" t="s">
        <v>82</v>
      </c>
      <c r="AG25" s="528" t="s">
        <v>86</v>
      </c>
      <c r="BD25" s="30"/>
    </row>
    <row r="26" spans="1:56" ht="5.25" customHeight="1">
      <c r="A26" s="657"/>
      <c r="B26" s="261"/>
      <c r="C26" s="4"/>
      <c r="D26" s="158"/>
      <c r="E26" s="17"/>
      <c r="F26" s="18"/>
      <c r="G26" s="30"/>
      <c r="H26" s="30"/>
      <c r="I26" s="30"/>
      <c r="J26" s="528" t="s">
        <v>653</v>
      </c>
      <c r="L26" s="701"/>
      <c r="P26" s="373"/>
      <c r="Q26" s="373"/>
    </row>
    <row r="27" spans="1:56" ht="18" customHeight="1">
      <c r="A27" s="646" t="s">
        <v>666</v>
      </c>
      <c r="B27" s="262" t="s">
        <v>147</v>
      </c>
      <c r="C27" s="208" t="s">
        <v>112</v>
      </c>
      <c r="D27" s="158">
        <v>11</v>
      </c>
      <c r="E27" s="25"/>
      <c r="F27" s="18"/>
      <c r="G27" s="30"/>
      <c r="H27" s="30"/>
      <c r="I27" s="30"/>
      <c r="K27" s="528" t="s">
        <v>654</v>
      </c>
      <c r="L27" s="701"/>
      <c r="M27" s="372" t="str">
        <f ca="1">CELL("address",E27)</f>
        <v>$E$27</v>
      </c>
      <c r="N27" s="372">
        <f>$N$7</f>
        <v>1</v>
      </c>
      <c r="O27" s="372" t="str">
        <f ca="1">MID(CELL("filename",N27),FIND("]",CELL("filename",N27))+1,256)</f>
        <v>1. Proposal Content Checklist</v>
      </c>
      <c r="P27" s="373" t="s">
        <v>85</v>
      </c>
      <c r="Q27" s="372" t="str">
        <f>A27</f>
        <v>Development - Projects Detail</v>
      </c>
      <c r="S27" s="372" t="str">
        <f ca="1">N27&amp;"_"&amp;M27&amp;"_"&amp;Q27</f>
        <v>1_$E$27_Development - Projects Detail</v>
      </c>
      <c r="T27" s="372" t="s">
        <v>401</v>
      </c>
      <c r="V27" s="381" t="str">
        <f>CONCATENATE(AF27,",",AG27,",",AH27)</f>
        <v>Yes,No,Not Applicable</v>
      </c>
      <c r="W27" s="528" t="s">
        <v>82</v>
      </c>
      <c r="X27" s="372" t="s">
        <v>86</v>
      </c>
      <c r="AF27" s="528" t="s">
        <v>82</v>
      </c>
      <c r="AG27" s="528" t="s">
        <v>86</v>
      </c>
      <c r="AH27" s="528" t="s">
        <v>88</v>
      </c>
    </row>
    <row r="28" spans="1:56" ht="5.25" customHeight="1">
      <c r="A28" s="657"/>
      <c r="B28" s="261"/>
      <c r="C28" s="4"/>
      <c r="D28" s="158"/>
      <c r="E28" s="17"/>
      <c r="F28" s="18"/>
      <c r="G28" s="30"/>
      <c r="H28" s="30"/>
      <c r="I28" s="30"/>
      <c r="J28" s="528" t="s">
        <v>653</v>
      </c>
      <c r="L28" s="701"/>
      <c r="P28" s="373"/>
      <c r="Q28" s="373"/>
    </row>
    <row r="29" spans="1:56" ht="18" customHeight="1">
      <c r="A29" s="646" t="s">
        <v>667</v>
      </c>
      <c r="B29" s="262" t="s">
        <v>146</v>
      </c>
      <c r="C29" s="208" t="s">
        <v>113</v>
      </c>
      <c r="D29" s="158">
        <v>12</v>
      </c>
      <c r="E29" s="25"/>
      <c r="F29" s="18"/>
      <c r="G29" s="30"/>
      <c r="H29" s="30"/>
      <c r="I29" s="30"/>
      <c r="K29" s="528" t="s">
        <v>654</v>
      </c>
      <c r="L29" s="701"/>
      <c r="M29" s="372" t="str">
        <f ca="1">CELL("address",E29)</f>
        <v>$E$29</v>
      </c>
      <c r="N29" s="372">
        <f>$N$7</f>
        <v>1</v>
      </c>
      <c r="O29" s="372" t="str">
        <f ca="1">MID(CELL("filename",N29),FIND("]",CELL("filename",N29))+1,256)</f>
        <v>1. Proposal Content Checklist</v>
      </c>
      <c r="P29" s="373" t="s">
        <v>85</v>
      </c>
      <c r="Q29" s="372" t="str">
        <f>A29</f>
        <v>Ownership - Capital Costs</v>
      </c>
      <c r="S29" s="372" t="str">
        <f ca="1">N29&amp;"_"&amp;M29&amp;"_"&amp;Q29</f>
        <v>1_$E$29_Ownership - Capital Costs</v>
      </c>
      <c r="T29" s="372" t="s">
        <v>401</v>
      </c>
      <c r="V29" s="381" t="str">
        <f>CONCATENATE(AF29,",",AG29,",",AH29)</f>
        <v>Yes,No,Not Applicable</v>
      </c>
      <c r="W29" s="528" t="s">
        <v>82</v>
      </c>
      <c r="X29" s="372" t="s">
        <v>86</v>
      </c>
      <c r="AF29" s="528" t="s">
        <v>82</v>
      </c>
      <c r="AG29" s="528" t="s">
        <v>86</v>
      </c>
      <c r="AH29" s="528" t="s">
        <v>88</v>
      </c>
    </row>
    <row r="30" spans="1:56" ht="5.25" customHeight="1">
      <c r="A30" s="657"/>
      <c r="B30" s="261"/>
      <c r="C30" s="4"/>
      <c r="D30" s="158"/>
      <c r="E30" s="17"/>
      <c r="F30" s="18"/>
      <c r="G30" s="30"/>
      <c r="H30" s="30"/>
      <c r="I30" s="30"/>
      <c r="J30" s="528" t="s">
        <v>653</v>
      </c>
      <c r="L30" s="701"/>
    </row>
    <row r="31" spans="1:56" ht="18" customHeight="1">
      <c r="A31" s="646" t="s">
        <v>668</v>
      </c>
      <c r="B31" s="262" t="s">
        <v>146</v>
      </c>
      <c r="C31" s="208" t="s">
        <v>114</v>
      </c>
      <c r="D31" s="158">
        <v>13</v>
      </c>
      <c r="E31" s="25"/>
      <c r="F31" s="18"/>
      <c r="G31" s="30"/>
      <c r="H31" s="30"/>
      <c r="I31" s="30"/>
      <c r="K31" s="528" t="s">
        <v>654</v>
      </c>
      <c r="L31" s="701"/>
      <c r="M31" s="372" t="str">
        <f ca="1">CELL("address",E31)</f>
        <v>$E$31</v>
      </c>
      <c r="N31" s="372">
        <f>$N$7</f>
        <v>1</v>
      </c>
      <c r="O31" s="372" t="str">
        <f ca="1">MID(CELL("filename",N31),FIND("]",CELL("filename",N31))+1,256)</f>
        <v>1. Proposal Content Checklist</v>
      </c>
      <c r="P31" s="372" t="s">
        <v>85</v>
      </c>
      <c r="Q31" s="372" t="str">
        <f>A31</f>
        <v>Ownership - Operating Costs</v>
      </c>
      <c r="S31" s="372" t="str">
        <f ca="1">N31&amp;"_"&amp;M31&amp;"_"&amp;Q31</f>
        <v>1_$E$31_Ownership - Operating Costs</v>
      </c>
      <c r="T31" s="372" t="s">
        <v>401</v>
      </c>
      <c r="V31" s="381" t="str">
        <f>CONCATENATE(AF31,",",AG31,",",AH31)</f>
        <v>Yes,No,Not Applicable</v>
      </c>
      <c r="W31" s="528" t="s">
        <v>82</v>
      </c>
      <c r="X31" s="372" t="s">
        <v>86</v>
      </c>
      <c r="AF31" s="528" t="s">
        <v>82</v>
      </c>
      <c r="AG31" s="528" t="s">
        <v>86</v>
      </c>
      <c r="AH31" s="528" t="s">
        <v>88</v>
      </c>
    </row>
    <row r="32" spans="1:56" ht="5.25" customHeight="1">
      <c r="A32" s="657"/>
      <c r="B32" s="261"/>
      <c r="C32" s="4"/>
      <c r="D32" s="158"/>
      <c r="E32" s="17"/>
      <c r="F32" s="18"/>
      <c r="G32" s="30"/>
      <c r="H32" s="30"/>
      <c r="I32" s="30"/>
      <c r="J32" s="528" t="s">
        <v>653</v>
      </c>
      <c r="L32" s="701"/>
    </row>
    <row r="33" spans="1:61" ht="18" customHeight="1">
      <c r="A33" s="646" t="s">
        <v>762</v>
      </c>
      <c r="B33" s="262" t="s">
        <v>144</v>
      </c>
      <c r="C33" s="208" t="s">
        <v>115</v>
      </c>
      <c r="D33" s="158">
        <v>14</v>
      </c>
      <c r="E33" s="25"/>
      <c r="F33" s="18"/>
      <c r="G33" s="30"/>
      <c r="H33" s="30"/>
      <c r="I33" s="30"/>
      <c r="K33" s="528" t="s">
        <v>654</v>
      </c>
      <c r="L33" s="701"/>
      <c r="M33" s="372" t="str">
        <f ca="1">CELL("address",E33)</f>
        <v>$E$33</v>
      </c>
      <c r="N33" s="372">
        <f>$N$7</f>
        <v>1</v>
      </c>
      <c r="O33" s="372" t="str">
        <f ca="1">MID(CELL("filename",N33),FIND("]",CELL("filename",N33))+1,256)</f>
        <v>1. Proposal Content Checklist</v>
      </c>
      <c r="P33" s="372" t="s">
        <v>85</v>
      </c>
      <c r="Q33" s="372" t="str">
        <f>A33</f>
        <v>Bid Certification and contacts</v>
      </c>
      <c r="S33" s="372" t="str">
        <f ca="1">N33&amp;"_"&amp;M33&amp;"_"&amp;Q33</f>
        <v>1_$E$33_Bid Certification and contacts</v>
      </c>
      <c r="T33" s="372" t="s">
        <v>401</v>
      </c>
      <c r="V33" s="603" t="str">
        <f>CONCATENATE(AF33)</f>
        <v>Yes</v>
      </c>
      <c r="W33" s="528" t="s">
        <v>82</v>
      </c>
      <c r="X33" s="372" t="s">
        <v>86</v>
      </c>
      <c r="Y33" s="372"/>
      <c r="AA33" t="s">
        <v>1465</v>
      </c>
      <c r="AF33" s="528" t="s">
        <v>82</v>
      </c>
      <c r="AG33" s="528" t="s">
        <v>86</v>
      </c>
      <c r="BD33" s="30"/>
    </row>
    <row r="34" spans="1:61" ht="5.25" customHeight="1">
      <c r="A34" s="657"/>
      <c r="B34" s="263"/>
      <c r="C34" s="4"/>
      <c r="D34" s="158"/>
      <c r="E34" s="17"/>
      <c r="F34" s="18"/>
      <c r="G34" s="30"/>
      <c r="H34" s="30"/>
      <c r="I34" s="30"/>
      <c r="J34" s="528" t="s">
        <v>653</v>
      </c>
      <c r="L34" s="701"/>
    </row>
    <row r="35" spans="1:61" ht="18" customHeight="1">
      <c r="A35" s="644" t="s">
        <v>89</v>
      </c>
      <c r="B35" s="262" t="s">
        <v>144</v>
      </c>
      <c r="C35" s="4" t="s">
        <v>90</v>
      </c>
      <c r="D35" s="158">
        <v>15</v>
      </c>
      <c r="E35" s="25"/>
      <c r="F35" s="8"/>
      <c r="G35" s="30"/>
      <c r="H35" s="30"/>
      <c r="I35" s="30"/>
      <c r="K35" s="528" t="s">
        <v>654</v>
      </c>
      <c r="L35" s="701"/>
      <c r="M35" s="372" t="str">
        <f ca="1">CELL("address",E35)</f>
        <v>$E$35</v>
      </c>
      <c r="N35" s="372">
        <f>$N$7</f>
        <v>1</v>
      </c>
      <c r="O35" s="372" t="str">
        <f ca="1">MID(CELL("filename",N35),FIND("]",CELL("filename",N35))+1,256)</f>
        <v>1. Proposal Content Checklist</v>
      </c>
      <c r="P35" s="372" t="s">
        <v>85</v>
      </c>
      <c r="Q35" s="372" t="str">
        <f>A35</f>
        <v>Mutual Confidentiality Agreement</v>
      </c>
      <c r="S35" s="372" t="str">
        <f ca="1">N35&amp;"_"&amp;M35&amp;"_"&amp;Q35</f>
        <v>1_$E$35_Mutual Confidentiality Agreement</v>
      </c>
      <c r="T35" s="372" t="s">
        <v>401</v>
      </c>
      <c r="V35" s="603" t="str">
        <f>CONCATENATE(AF35)</f>
        <v>Yes</v>
      </c>
      <c r="W35" s="528" t="s">
        <v>82</v>
      </c>
      <c r="X35" s="372" t="s">
        <v>86</v>
      </c>
      <c r="Y35" s="372"/>
      <c r="AA35" t="s">
        <v>1465</v>
      </c>
      <c r="AF35" s="528" t="s">
        <v>82</v>
      </c>
      <c r="AG35" s="528" t="s">
        <v>86</v>
      </c>
      <c r="BD35" s="30"/>
    </row>
    <row r="36" spans="1:61" ht="5.25" customHeight="1">
      <c r="A36" s="19"/>
      <c r="B36" s="261"/>
      <c r="C36" s="4"/>
      <c r="D36" s="158"/>
      <c r="E36" s="17"/>
      <c r="F36" s="18"/>
      <c r="G36" s="30"/>
      <c r="H36" s="30"/>
      <c r="I36" s="30"/>
      <c r="J36" s="528" t="s">
        <v>653</v>
      </c>
      <c r="L36" s="701"/>
    </row>
    <row r="37" spans="1:61" ht="18" customHeight="1">
      <c r="A37" s="644" t="s">
        <v>116</v>
      </c>
      <c r="B37" s="262" t="s">
        <v>148</v>
      </c>
      <c r="C37" s="208" t="s">
        <v>542</v>
      </c>
      <c r="D37" s="158">
        <v>16</v>
      </c>
      <c r="E37" s="25"/>
      <c r="F37" s="18"/>
      <c r="G37" s="30"/>
      <c r="H37" s="30"/>
      <c r="I37" s="30"/>
      <c r="K37" s="528" t="s">
        <v>654</v>
      </c>
      <c r="L37" s="701"/>
      <c r="M37" s="372" t="str">
        <f ca="1">CELL("address",E37)</f>
        <v>$E$37</v>
      </c>
      <c r="N37" s="372">
        <f>$N$7</f>
        <v>1</v>
      </c>
      <c r="O37" s="372" t="str">
        <f ca="1">MID(CELL("filename",N37),FIND("]",CELL("filename",N37))+1,256)</f>
        <v>1. Proposal Content Checklist</v>
      </c>
      <c r="P37" s="372" t="s">
        <v>85</v>
      </c>
      <c r="Q37" s="372" t="str">
        <f>A37</f>
        <v>Prototype Term Sheet (by offer structure)</v>
      </c>
      <c r="S37" s="372" t="str">
        <f ca="1">N37&amp;"_"&amp;M37&amp;"_"&amp;Q37</f>
        <v>1_$E$37_Prototype Term Sheet (by offer structure)</v>
      </c>
      <c r="T37" s="372" t="s">
        <v>401</v>
      </c>
      <c r="V37" s="603" t="str">
        <f>CONCATENATE(AF37)</f>
        <v>Yes</v>
      </c>
      <c r="W37" s="528" t="s">
        <v>82</v>
      </c>
      <c r="X37" s="372" t="s">
        <v>86</v>
      </c>
      <c r="AA37" t="s">
        <v>1465</v>
      </c>
      <c r="AF37" s="528" t="s">
        <v>82</v>
      </c>
      <c r="AG37" s="528" t="s">
        <v>86</v>
      </c>
      <c r="AH37" s="528" t="s">
        <v>88</v>
      </c>
      <c r="BD37" s="30"/>
    </row>
    <row r="38" spans="1:61" ht="5.25" customHeight="1">
      <c r="A38" s="19"/>
      <c r="B38" s="261"/>
      <c r="C38" s="4"/>
      <c r="D38" s="158"/>
      <c r="E38" s="17"/>
      <c r="F38" s="18"/>
      <c r="G38" s="30"/>
      <c r="H38" s="30"/>
      <c r="I38" s="30"/>
      <c r="J38" s="528" t="s">
        <v>653</v>
      </c>
      <c r="L38" s="701"/>
    </row>
    <row r="39" spans="1:61" ht="27" customHeight="1">
      <c r="A39" s="644" t="s">
        <v>767</v>
      </c>
      <c r="B39" s="264" t="s">
        <v>340</v>
      </c>
      <c r="C39" s="208" t="s">
        <v>371</v>
      </c>
      <c r="D39" s="158">
        <v>17</v>
      </c>
      <c r="E39" s="594"/>
      <c r="F39" s="18"/>
      <c r="G39" s="30"/>
      <c r="H39" s="30"/>
      <c r="I39" s="30"/>
      <c r="J39" s="545"/>
      <c r="K39" s="528" t="s">
        <v>654</v>
      </c>
      <c r="L39" s="701"/>
      <c r="M39" s="372" t="str">
        <f ca="1">CELL("address",E39)</f>
        <v>$E$39</v>
      </c>
      <c r="N39" s="372">
        <f>$N$7</f>
        <v>1</v>
      </c>
      <c r="O39" s="372" t="str">
        <f ca="1">MID(CELL("filename",N39),FIND("]",CELL("filename",N39))+1,256)</f>
        <v>1. Proposal Content Checklist</v>
      </c>
      <c r="P39" s="372" t="s">
        <v>85</v>
      </c>
      <c r="Q39" s="372" t="str">
        <f>A39</f>
        <v>PSE Customer Consent Letter</v>
      </c>
      <c r="S39" s="372" t="str">
        <f ca="1">N39&amp;"_"&amp;M39&amp;"_"&amp;Q39</f>
        <v>1_$E$39_PSE Customer Consent Letter</v>
      </c>
      <c r="T39" s="372" t="s">
        <v>401</v>
      </c>
      <c r="V39" s="381" t="str">
        <f>CONCATENATE(AF39,",",AG39,",",AH39,",",AI39)</f>
        <v>Yes,No,Not Applicable - Schedule C,Not Applicable - Not on PSE Transmission</v>
      </c>
      <c r="W39" s="528" t="s">
        <v>82</v>
      </c>
      <c r="X39" s="372" t="s">
        <v>86</v>
      </c>
      <c r="Y39" s="372"/>
      <c r="AF39" s="528" t="s">
        <v>82</v>
      </c>
      <c r="AG39" s="528" t="s">
        <v>86</v>
      </c>
      <c r="AH39" s="528" t="s">
        <v>231</v>
      </c>
      <c r="AI39" t="s">
        <v>886</v>
      </c>
    </row>
    <row r="40" spans="1:61">
      <c r="A40" s="164"/>
      <c r="B40" s="165"/>
      <c r="C40" s="4"/>
      <c r="D40" s="158"/>
      <c r="E40" s="17"/>
      <c r="F40" s="18"/>
      <c r="J40" s="528" t="s">
        <v>653</v>
      </c>
    </row>
    <row r="41" spans="1:61" ht="15" customHeight="1">
      <c r="A41" s="1004" t="s">
        <v>149</v>
      </c>
      <c r="B41" s="1005"/>
      <c r="C41" s="1005"/>
      <c r="D41" s="1005"/>
      <c r="E41" s="1005"/>
      <c r="F41" s="1006"/>
      <c r="K41" s="528" t="s">
        <v>654</v>
      </c>
    </row>
    <row r="42" spans="1:61" ht="15" customHeight="1">
      <c r="A42" s="996" t="s">
        <v>150</v>
      </c>
      <c r="B42" s="997"/>
      <c r="C42" s="997"/>
      <c r="D42" s="997"/>
      <c r="E42" s="997"/>
      <c r="F42" s="998"/>
      <c r="K42" s="528" t="s">
        <v>654</v>
      </c>
      <c r="AF42" s="379"/>
    </row>
    <row r="43" spans="1:61" ht="7.7" customHeight="1" thickBot="1">
      <c r="A43" s="2"/>
      <c r="B43" s="154"/>
      <c r="C43" s="102"/>
      <c r="D43" s="160"/>
      <c r="E43" s="3"/>
      <c r="F43" s="9"/>
      <c r="J43" s="528" t="s">
        <v>653</v>
      </c>
    </row>
    <row r="44" spans="1:61" ht="15" customHeight="1" thickBot="1">
      <c r="A44" s="696" t="s">
        <v>769</v>
      </c>
      <c r="B44" s="697"/>
      <c r="C44" s="27"/>
      <c r="D44" s="161"/>
      <c r="E44" s="28" t="s">
        <v>545</v>
      </c>
      <c r="F44" s="29"/>
      <c r="K44" s="528" t="s">
        <v>654</v>
      </c>
    </row>
    <row r="45" spans="1:61" s="267" customFormat="1" ht="7.7" customHeight="1">
      <c r="A45" s="655"/>
      <c r="B45" s="656"/>
      <c r="C45" s="271"/>
      <c r="D45" s="272"/>
      <c r="E45" s="271"/>
      <c r="F45" s="18"/>
      <c r="J45" s="528" t="s">
        <v>653</v>
      </c>
      <c r="K45" s="528"/>
      <c r="L45" s="702"/>
      <c r="M45" s="375"/>
      <c r="N45" s="375"/>
      <c r="O45" s="375"/>
      <c r="P45" s="375"/>
      <c r="Q45" s="375"/>
      <c r="R45" s="375"/>
      <c r="S45" s="375"/>
      <c r="T45" s="375"/>
      <c r="U45" s="375"/>
      <c r="V45" s="384"/>
      <c r="W45"/>
      <c r="X45"/>
      <c r="Y45"/>
      <c r="Z45"/>
      <c r="AA45"/>
      <c r="AB45"/>
      <c r="AC45" s="7"/>
      <c r="AD45"/>
      <c r="AE45"/>
      <c r="AF45" s="528"/>
      <c r="AG45" s="544"/>
      <c r="AH45" s="544"/>
      <c r="BB45" s="438"/>
      <c r="BI45" s="775"/>
    </row>
    <row r="46" spans="1:61" ht="24.95" customHeight="1">
      <c r="A46" s="958" t="s">
        <v>1279</v>
      </c>
      <c r="B46" s="959"/>
      <c r="C46" s="959"/>
      <c r="D46" s="159">
        <v>1</v>
      </c>
      <c r="E46" s="25"/>
      <c r="F46" s="8"/>
      <c r="K46" s="528" t="s">
        <v>654</v>
      </c>
      <c r="M46" s="372" t="str">
        <f ca="1">CELL("address",E46)</f>
        <v>$E$46</v>
      </c>
      <c r="N46" s="372">
        <f>$N$7</f>
        <v>1</v>
      </c>
      <c r="O46" s="372" t="str">
        <f ca="1">MID(CELL("filename",N46),FIND("]",CELL("filename",N46))+1,256)</f>
        <v>1. Proposal Content Checklist</v>
      </c>
      <c r="P46" s="372" t="s">
        <v>377</v>
      </c>
      <c r="Q46" s="372" t="s">
        <v>896</v>
      </c>
      <c r="S46" s="372" t="str">
        <f ca="1">N46&amp;"_"&amp;M46&amp;"_"&amp;Q46</f>
        <v>1_$E$46_Bid Fee</v>
      </c>
      <c r="T46" s="372" t="s">
        <v>401</v>
      </c>
      <c r="V46" s="603" t="str">
        <f>CONCATENATE(AF46)</f>
        <v>Yes</v>
      </c>
      <c r="W46" s="377" t="s">
        <v>82</v>
      </c>
      <c r="X46" s="372" t="s">
        <v>86</v>
      </c>
      <c r="Y46" s="372"/>
      <c r="AA46" t="s">
        <v>1465</v>
      </c>
      <c r="AF46" s="528" t="s">
        <v>82</v>
      </c>
      <c r="AG46" s="528" t="s">
        <v>86</v>
      </c>
      <c r="BD46" s="30"/>
    </row>
    <row r="47" spans="1:61" s="267" customFormat="1" ht="7.7" customHeight="1">
      <c r="A47" s="655"/>
      <c r="B47" s="656"/>
      <c r="C47" s="271"/>
      <c r="D47" s="272"/>
      <c r="E47" s="271"/>
      <c r="F47" s="18"/>
      <c r="J47" s="528" t="s">
        <v>653</v>
      </c>
      <c r="K47" s="528"/>
      <c r="L47" s="702"/>
      <c r="M47" s="375"/>
      <c r="N47" s="375"/>
      <c r="O47" s="375"/>
      <c r="P47" s="375"/>
      <c r="Q47" s="375"/>
      <c r="R47" s="375"/>
      <c r="S47" s="375"/>
      <c r="T47" s="375"/>
      <c r="U47" s="375"/>
      <c r="V47" s="384"/>
      <c r="W47"/>
      <c r="X47"/>
      <c r="Y47"/>
      <c r="Z47"/>
      <c r="AA47"/>
      <c r="AB47"/>
      <c r="AC47" s="7"/>
      <c r="AD47"/>
      <c r="AE47"/>
      <c r="AF47" s="528"/>
      <c r="AG47" s="544"/>
      <c r="AH47" s="544"/>
      <c r="BB47" s="438"/>
      <c r="BI47" s="775"/>
    </row>
    <row r="48" spans="1:61" ht="24.95" customHeight="1">
      <c r="A48" s="958" t="s">
        <v>916</v>
      </c>
      <c r="B48" s="959"/>
      <c r="C48" s="959"/>
      <c r="D48" s="162">
        <v>2</v>
      </c>
      <c r="E48" s="25"/>
      <c r="F48" s="8"/>
      <c r="J48" s="536"/>
      <c r="K48" s="536" t="s">
        <v>654</v>
      </c>
      <c r="M48" s="372" t="str">
        <f ca="1">CELL("address",E48)</f>
        <v>$E$48</v>
      </c>
      <c r="N48" s="372">
        <f>$N$7</f>
        <v>1</v>
      </c>
      <c r="O48" s="372" t="str">
        <f ca="1">MID(CELL("filename",N48),FIND("]",CELL("filename",N48))+1,256)</f>
        <v>1. Proposal Content Checklist</v>
      </c>
      <c r="P48" s="372" t="s">
        <v>377</v>
      </c>
      <c r="Q48" s="372" t="s">
        <v>897</v>
      </c>
      <c r="S48" s="372" t="str">
        <f ca="1">N48&amp;"_"&amp;M48&amp;"_"&amp;Q48</f>
        <v>1_$E$48_No PSE risk for tax incentives</v>
      </c>
      <c r="T48" s="372" t="s">
        <v>401</v>
      </c>
      <c r="V48" s="603" t="str">
        <f>CONCATENATE(AF48)</f>
        <v>Yes</v>
      </c>
      <c r="W48" s="536" t="s">
        <v>82</v>
      </c>
      <c r="X48" s="372" t="s">
        <v>86</v>
      </c>
      <c r="Y48" s="372"/>
      <c r="AA48" t="s">
        <v>1465</v>
      </c>
      <c r="AF48" s="536" t="s">
        <v>82</v>
      </c>
      <c r="AG48" s="536" t="s">
        <v>86</v>
      </c>
      <c r="AH48" s="536"/>
      <c r="BD48" s="30"/>
    </row>
    <row r="49" spans="1:61" s="267" customFormat="1" ht="6.75" customHeight="1">
      <c r="A49" s="597"/>
      <c r="B49" s="598"/>
      <c r="C49" s="273"/>
      <c r="D49" s="272"/>
      <c r="E49" s="275"/>
      <c r="F49" s="18"/>
      <c r="J49" s="536" t="s">
        <v>653</v>
      </c>
      <c r="K49" s="536"/>
      <c r="L49" s="702"/>
      <c r="M49" s="375"/>
      <c r="N49" s="375"/>
      <c r="O49" s="375"/>
      <c r="P49" s="375"/>
      <c r="Q49" s="375"/>
      <c r="R49" s="375"/>
      <c r="S49" s="375"/>
      <c r="T49" s="375"/>
      <c r="U49" s="375"/>
      <c r="V49" s="384"/>
      <c r="W49"/>
      <c r="X49"/>
      <c r="Y49"/>
      <c r="Z49"/>
      <c r="AA49"/>
      <c r="AB49"/>
      <c r="AC49" s="7"/>
      <c r="AD49"/>
      <c r="AE49"/>
      <c r="AF49" s="536"/>
      <c r="AG49" s="544"/>
      <c r="AH49" s="544"/>
      <c r="BB49" s="438"/>
      <c r="BI49" s="775"/>
    </row>
    <row r="50" spans="1:61" ht="24.95" customHeight="1">
      <c r="A50" s="958" t="s">
        <v>697</v>
      </c>
      <c r="B50" s="959"/>
      <c r="C50" s="959"/>
      <c r="D50" s="162">
        <v>3</v>
      </c>
      <c r="E50" s="25"/>
      <c r="F50" s="8"/>
      <c r="K50" s="528" t="s">
        <v>654</v>
      </c>
      <c r="M50" s="372" t="str">
        <f ca="1">CELL("address",E50)</f>
        <v>$E$50</v>
      </c>
      <c r="N50" s="372">
        <f>$N$7</f>
        <v>1</v>
      </c>
      <c r="O50" s="372" t="str">
        <f ca="1">MID(CELL("filename",N50),FIND("]",CELL("filename",N50))+1,256)</f>
        <v>1. Proposal Content Checklist</v>
      </c>
      <c r="P50" s="372" t="s">
        <v>377</v>
      </c>
      <c r="Q50" s="372" t="s">
        <v>897</v>
      </c>
      <c r="S50" s="372" t="str">
        <f ca="1">N50&amp;"_"&amp;M50&amp;"_"&amp;Q50</f>
        <v>1_$E$50_No PSE risk for tax incentives</v>
      </c>
      <c r="T50" s="372" t="s">
        <v>401</v>
      </c>
      <c r="V50" s="603" t="str">
        <f>CONCATENATE(AF50)</f>
        <v>Yes</v>
      </c>
      <c r="W50" s="507" t="s">
        <v>82</v>
      </c>
      <c r="X50" s="372" t="s">
        <v>86</v>
      </c>
      <c r="Y50" s="372"/>
      <c r="AA50" t="s">
        <v>1465</v>
      </c>
      <c r="AF50" s="528" t="s">
        <v>82</v>
      </c>
      <c r="AG50" s="528" t="s">
        <v>86</v>
      </c>
      <c r="AH50" s="528" t="s">
        <v>88</v>
      </c>
      <c r="BD50" s="30"/>
    </row>
    <row r="51" spans="1:61" s="267" customFormat="1" ht="6.75" customHeight="1">
      <c r="A51" s="597"/>
      <c r="B51" s="598"/>
      <c r="C51" s="273"/>
      <c r="D51" s="272"/>
      <c r="E51" s="275"/>
      <c r="F51" s="18"/>
      <c r="J51" s="528" t="s">
        <v>653</v>
      </c>
      <c r="K51" s="528"/>
      <c r="L51" s="702"/>
      <c r="M51" s="375"/>
      <c r="N51" s="375"/>
      <c r="O51" s="375"/>
      <c r="P51" s="375"/>
      <c r="Q51" s="375"/>
      <c r="R51" s="375"/>
      <c r="S51" s="375"/>
      <c r="T51" s="375"/>
      <c r="U51" s="375"/>
      <c r="V51" s="384"/>
      <c r="W51"/>
      <c r="X51"/>
      <c r="Y51"/>
      <c r="Z51"/>
      <c r="AA51"/>
      <c r="AB51"/>
      <c r="AC51" s="7"/>
      <c r="AD51"/>
      <c r="AE51"/>
      <c r="AF51" s="528"/>
      <c r="AG51" s="544"/>
      <c r="AH51" s="544"/>
      <c r="BB51" s="438"/>
      <c r="BI51" s="775"/>
    </row>
    <row r="52" spans="1:61" ht="24.95" customHeight="1">
      <c r="A52" s="958" t="s">
        <v>1283</v>
      </c>
      <c r="B52" s="959"/>
      <c r="C52" s="959"/>
      <c r="D52" s="162">
        <v>4</v>
      </c>
      <c r="E52" s="25"/>
      <c r="F52" s="8"/>
      <c r="K52" s="528" t="s">
        <v>654</v>
      </c>
      <c r="M52" s="372" t="str">
        <f ca="1">CELL("address",E52)</f>
        <v>$E$52</v>
      </c>
      <c r="N52" s="372">
        <f>$N$7</f>
        <v>1</v>
      </c>
      <c r="O52" s="372" t="str">
        <f ca="1">MID(CELL("filename",N52),FIND("]",CELL("filename",N52))+1,256)</f>
        <v>1. Proposal Content Checklist</v>
      </c>
      <c r="P52" s="372" t="s">
        <v>377</v>
      </c>
      <c r="Q52" s="372" t="s">
        <v>898</v>
      </c>
      <c r="S52" s="372" t="str">
        <f ca="1">N52&amp;"_"&amp;M52&amp;"_"&amp;Q52</f>
        <v>1_$E$52_Nameplate capacity &gt;5</v>
      </c>
      <c r="T52" s="372" t="s">
        <v>401</v>
      </c>
      <c r="V52" s="603" t="str">
        <f>CONCATENATE(AF52)</f>
        <v>Yes</v>
      </c>
      <c r="W52" s="377" t="s">
        <v>82</v>
      </c>
      <c r="X52" s="372" t="s">
        <v>86</v>
      </c>
      <c r="Y52" s="372"/>
      <c r="AA52" t="s">
        <v>1465</v>
      </c>
      <c r="AF52" s="528" t="s">
        <v>82</v>
      </c>
      <c r="AG52" s="528" t="s">
        <v>86</v>
      </c>
      <c r="BD52" s="30"/>
      <c r="BE52" s="30"/>
    </row>
    <row r="53" spans="1:61" s="267" customFormat="1" ht="6.75" customHeight="1">
      <c r="A53" s="597"/>
      <c r="B53" s="598"/>
      <c r="C53" s="273"/>
      <c r="D53" s="272"/>
      <c r="E53" s="274"/>
      <c r="F53" s="18"/>
      <c r="J53" s="528" t="s">
        <v>653</v>
      </c>
      <c r="K53" s="528"/>
      <c r="L53" s="702"/>
      <c r="M53" s="375"/>
      <c r="N53" s="375"/>
      <c r="O53" s="375"/>
      <c r="P53" s="375"/>
      <c r="Q53" s="375"/>
      <c r="R53" s="375"/>
      <c r="S53" s="375"/>
      <c r="T53" s="375"/>
      <c r="U53" s="375"/>
      <c r="V53" s="384"/>
      <c r="W53"/>
      <c r="X53"/>
      <c r="Y53"/>
      <c r="Z53"/>
      <c r="AA53"/>
      <c r="AB53"/>
      <c r="AC53" s="7"/>
      <c r="AD53"/>
      <c r="AE53"/>
      <c r="AF53" s="528"/>
      <c r="AG53" s="544"/>
      <c r="AH53" s="544"/>
      <c r="BB53" s="438"/>
      <c r="BI53" s="775"/>
    </row>
    <row r="54" spans="1:61" ht="24.95" customHeight="1">
      <c r="A54" s="958" t="s">
        <v>698</v>
      </c>
      <c r="B54" s="959"/>
      <c r="C54" s="959"/>
      <c r="D54" s="162">
        <v>5</v>
      </c>
      <c r="E54" s="25"/>
      <c r="F54" s="8"/>
      <c r="K54" s="528" t="s">
        <v>654</v>
      </c>
      <c r="M54" s="372" t="str">
        <f ca="1">CELL("address",E54)</f>
        <v>$E$54</v>
      </c>
      <c r="N54" s="372">
        <f>$N$7</f>
        <v>1</v>
      </c>
      <c r="O54" s="372" t="str">
        <f ca="1">MID(CELL("filename",N54),FIND("]",CELL("filename",N54))+1,256)</f>
        <v>1. Proposal Content Checklist</v>
      </c>
      <c r="P54" s="372" t="s">
        <v>377</v>
      </c>
      <c r="Q54" s="372" t="s">
        <v>378</v>
      </c>
      <c r="S54" s="372" t="str">
        <f ca="1">N54&amp;"_"&amp;M54&amp;"_"&amp;Q54</f>
        <v>1_$E$54_Submitted request for Interconnection</v>
      </c>
      <c r="T54" s="372" t="s">
        <v>401</v>
      </c>
      <c r="V54" s="381" t="str">
        <f>CONCATENATE(AF54,",",AG54,",",AH54)</f>
        <v>Yes,No,Not Applicable</v>
      </c>
      <c r="W54" s="377" t="s">
        <v>82</v>
      </c>
      <c r="X54" s="372" t="s">
        <v>86</v>
      </c>
      <c r="Y54" s="372"/>
      <c r="AF54" s="528" t="s">
        <v>82</v>
      </c>
      <c r="AG54" s="528" t="s">
        <v>86</v>
      </c>
      <c r="AH54" s="528" t="s">
        <v>88</v>
      </c>
    </row>
    <row r="55" spans="1:61" s="267" customFormat="1" ht="6.75" customHeight="1">
      <c r="A55" s="597"/>
      <c r="B55" s="598"/>
      <c r="C55" s="273"/>
      <c r="D55" s="272"/>
      <c r="E55" s="275"/>
      <c r="F55" s="18"/>
      <c r="J55" s="528" t="s">
        <v>653</v>
      </c>
      <c r="K55" s="528"/>
      <c r="L55" s="702"/>
      <c r="M55" s="375"/>
      <c r="N55" s="375"/>
      <c r="O55" s="375"/>
      <c r="P55" s="375"/>
      <c r="Q55" s="375"/>
      <c r="R55" s="375"/>
      <c r="S55" s="375"/>
      <c r="T55" s="375"/>
      <c r="U55" s="375"/>
      <c r="V55" s="384"/>
      <c r="W55"/>
      <c r="X55"/>
      <c r="Y55"/>
      <c r="Z55"/>
      <c r="AA55"/>
      <c r="AB55"/>
      <c r="AC55" s="7"/>
      <c r="AD55"/>
      <c r="AE55"/>
      <c r="AF55" s="528"/>
      <c r="AG55" s="544"/>
      <c r="AH55" s="544"/>
      <c r="BB55" s="438"/>
      <c r="BI55" s="775"/>
    </row>
    <row r="56" spans="1:61" ht="24.95" customHeight="1">
      <c r="A56" s="958" t="s">
        <v>1306</v>
      </c>
      <c r="B56" s="959"/>
      <c r="C56" s="959"/>
      <c r="D56" s="162">
        <v>6</v>
      </c>
      <c r="E56" s="595"/>
      <c r="F56" s="8"/>
      <c r="K56" s="528" t="s">
        <v>654</v>
      </c>
      <c r="M56" s="372" t="str">
        <f ca="1">CELL("address",E56)</f>
        <v>$E$56</v>
      </c>
      <c r="N56" s="372">
        <f>$N$7</f>
        <v>1</v>
      </c>
      <c r="O56" s="372" t="str">
        <f ca="1">MID(CELL("filename",N56),FIND("]",CELL("filename",N56))+1,256)</f>
        <v>1. Proposal Content Checklist</v>
      </c>
      <c r="P56" s="372" t="s">
        <v>377</v>
      </c>
      <c r="Q56" s="372" t="s">
        <v>699</v>
      </c>
      <c r="S56" s="372" t="str">
        <f ca="1">N56&amp;"_"&amp;M56&amp;"_"&amp;Q56</f>
        <v>1_$E$56_Reasonable Plan for Long Term Firm Transmission</v>
      </c>
      <c r="T56" s="372" t="s">
        <v>401</v>
      </c>
      <c r="V56" s="381" t="str">
        <f>CONCATENATE(AF56,",",AG56,",",AH56)</f>
        <v>Yes,No,Not Applicable</v>
      </c>
      <c r="W56" s="377" t="s">
        <v>82</v>
      </c>
      <c r="X56" s="372" t="s">
        <v>86</v>
      </c>
      <c r="Y56" s="372"/>
      <c r="AF56" s="528" t="s">
        <v>82</v>
      </c>
      <c r="AG56" s="528" t="s">
        <v>86</v>
      </c>
      <c r="AH56" s="528" t="s">
        <v>88</v>
      </c>
      <c r="BE56" s="30"/>
    </row>
    <row r="57" spans="1:61" s="267" customFormat="1" ht="6.75" customHeight="1">
      <c r="A57" s="597"/>
      <c r="B57" s="598"/>
      <c r="C57" s="273"/>
      <c r="D57" s="272"/>
      <c r="E57" s="275"/>
      <c r="F57" s="18"/>
      <c r="J57" s="528" t="s">
        <v>653</v>
      </c>
      <c r="K57" s="528"/>
      <c r="L57" s="702"/>
      <c r="M57" s="375"/>
      <c r="N57" s="375"/>
      <c r="O57" s="375"/>
      <c r="P57" s="375"/>
      <c r="Q57" s="375"/>
      <c r="R57" s="375"/>
      <c r="S57" s="375"/>
      <c r="T57" s="375"/>
      <c r="U57" s="375"/>
      <c r="V57" s="384"/>
      <c r="W57"/>
      <c r="X57"/>
      <c r="Y57"/>
      <c r="Z57"/>
      <c r="AA57"/>
      <c r="AB57"/>
      <c r="AC57" s="7"/>
      <c r="AD57"/>
      <c r="AE57"/>
      <c r="AF57" s="528"/>
      <c r="AG57" s="544"/>
      <c r="AH57" s="544"/>
      <c r="BB57" s="438"/>
      <c r="BI57" s="775"/>
    </row>
    <row r="58" spans="1:61" ht="26.25" customHeight="1">
      <c r="A58" s="987" t="s">
        <v>337</v>
      </c>
      <c r="B58" s="988"/>
      <c r="C58" s="988"/>
      <c r="D58" s="162">
        <v>7</v>
      </c>
      <c r="E58" s="25"/>
      <c r="F58" s="8"/>
      <c r="K58" s="528" t="s">
        <v>654</v>
      </c>
      <c r="M58" s="372" t="str">
        <f ca="1">CELL("address",E58)</f>
        <v>$E$58</v>
      </c>
      <c r="N58" s="372">
        <f>$N$7</f>
        <v>1</v>
      </c>
      <c r="O58" s="372" t="str">
        <f ca="1">MID(CELL("filename",N58),FIND("]",CELL("filename",N58))+1,256)</f>
        <v>1. Proposal Content Checklist</v>
      </c>
      <c r="P58" s="372" t="s">
        <v>377</v>
      </c>
      <c r="Q58" s="372" t="s">
        <v>381</v>
      </c>
      <c r="S58" s="372" t="str">
        <f ca="1">N58&amp;"_"&amp;M58&amp;"_"&amp;Q58</f>
        <v>1_$E$58_Verified sufficient ATC</v>
      </c>
      <c r="T58" s="372" t="s">
        <v>401</v>
      </c>
      <c r="V58" s="381" t="str">
        <f>CONCATENATE(AF58,",",AG58,",",AH58)</f>
        <v>Yes,No,Not Applicable: If Answer to Question 5 is No</v>
      </c>
      <c r="W58" s="377" t="s">
        <v>82</v>
      </c>
      <c r="X58" s="372" t="s">
        <v>86</v>
      </c>
      <c r="Y58" s="372"/>
      <c r="AF58" s="528" t="s">
        <v>82</v>
      </c>
      <c r="AG58" s="528" t="s">
        <v>86</v>
      </c>
      <c r="AH58" s="528" t="s">
        <v>888</v>
      </c>
      <c r="BE58" s="30"/>
    </row>
    <row r="59" spans="1:61" s="267" customFormat="1" ht="6.75" customHeight="1">
      <c r="A59" s="597"/>
      <c r="B59" s="598"/>
      <c r="C59" s="273"/>
      <c r="D59" s="272"/>
      <c r="E59" s="274"/>
      <c r="F59" s="18"/>
      <c r="J59" s="528" t="s">
        <v>653</v>
      </c>
      <c r="K59" s="528"/>
      <c r="L59" s="702"/>
      <c r="M59" s="375"/>
      <c r="N59" s="375"/>
      <c r="O59" s="375"/>
      <c r="P59" s="375"/>
      <c r="Q59" s="375"/>
      <c r="R59" s="375"/>
      <c r="S59" s="375"/>
      <c r="T59" s="375"/>
      <c r="U59" s="375"/>
      <c r="V59" s="384"/>
      <c r="W59"/>
      <c r="X59"/>
      <c r="Y59"/>
      <c r="Z59"/>
      <c r="AA59"/>
      <c r="AB59"/>
      <c r="AC59" s="7"/>
      <c r="AD59"/>
      <c r="AE59"/>
      <c r="AF59" s="528"/>
      <c r="AG59" s="544"/>
      <c r="AH59" s="544"/>
      <c r="BB59" s="438"/>
      <c r="BI59" s="775"/>
    </row>
    <row r="60" spans="1:61" ht="24.95" customHeight="1">
      <c r="A60" s="958" t="s">
        <v>253</v>
      </c>
      <c r="B60" s="959"/>
      <c r="C60" s="959"/>
      <c r="D60" s="162">
        <v>8</v>
      </c>
      <c r="E60" s="25"/>
      <c r="F60" s="8"/>
      <c r="K60" s="528" t="s">
        <v>654</v>
      </c>
      <c r="M60" s="372" t="str">
        <f ca="1">CELL("address",E60)</f>
        <v>$E$60</v>
      </c>
      <c r="N60" s="372">
        <f>$N$7</f>
        <v>1</v>
      </c>
      <c r="O60" s="372" t="str">
        <f ca="1">MID(CELL("filename",N60),FIND("]",CELL("filename",N60))+1,256)</f>
        <v>1. Proposal Content Checklist</v>
      </c>
      <c r="P60" s="372" t="s">
        <v>377</v>
      </c>
      <c r="Q60" s="372" t="s">
        <v>379</v>
      </c>
      <c r="S60" s="372" t="str">
        <f ca="1">N60&amp;"_"&amp;M60&amp;"_"&amp;Q60</f>
        <v>1_$E$60_Resource West of Cascades</v>
      </c>
      <c r="T60" s="372" t="s">
        <v>401</v>
      </c>
      <c r="V60" s="381" t="str">
        <f>CONCATENATE(AF60,",",AG60)</f>
        <v>Yes,No</v>
      </c>
      <c r="W60" s="377" t="s">
        <v>82</v>
      </c>
      <c r="X60" s="372" t="s">
        <v>86</v>
      </c>
      <c r="Y60" s="372"/>
      <c r="AF60" s="528" t="s">
        <v>82</v>
      </c>
      <c r="AG60" s="528" t="s">
        <v>86</v>
      </c>
    </row>
    <row r="61" spans="1:61" s="267" customFormat="1">
      <c r="A61" s="862" t="s">
        <v>891</v>
      </c>
      <c r="B61" s="598"/>
      <c r="C61" s="863"/>
      <c r="D61" s="272"/>
      <c r="E61" s="275"/>
      <c r="F61" s="18"/>
      <c r="J61" s="528" t="s">
        <v>653</v>
      </c>
      <c r="K61" s="528"/>
      <c r="L61" s="702"/>
      <c r="M61" s="375"/>
      <c r="N61" s="375"/>
      <c r="O61" s="375"/>
      <c r="P61" s="375"/>
      <c r="Q61" s="375"/>
      <c r="R61" s="375"/>
      <c r="S61" s="375"/>
      <c r="T61" s="375"/>
      <c r="U61" s="375"/>
      <c r="V61" s="384"/>
      <c r="W61"/>
      <c r="X61"/>
      <c r="Y61"/>
      <c r="Z61"/>
      <c r="AA61"/>
      <c r="AB61"/>
      <c r="AC61" s="7"/>
      <c r="AD61"/>
      <c r="AE61"/>
      <c r="AF61" s="528"/>
      <c r="AG61" s="544"/>
      <c r="AH61" s="544"/>
      <c r="BB61" s="438"/>
      <c r="BI61" s="775"/>
    </row>
    <row r="62" spans="1:61" ht="26.25" customHeight="1">
      <c r="A62" s="982" t="s">
        <v>890</v>
      </c>
      <c r="B62" s="979"/>
      <c r="C62" s="979"/>
      <c r="D62" s="162">
        <v>9</v>
      </c>
      <c r="E62" s="25"/>
      <c r="F62" s="8"/>
      <c r="K62" s="528" t="s">
        <v>654</v>
      </c>
      <c r="M62" s="372" t="str">
        <f ca="1">CELL("address",E62)</f>
        <v>$E$62</v>
      </c>
      <c r="N62" s="372">
        <f>$N$7</f>
        <v>1</v>
      </c>
      <c r="O62" s="372" t="str">
        <f ca="1">MID(CELL("filename",N62),FIND("]",CELL("filename",N62))+1,256)</f>
        <v>1. Proposal Content Checklist</v>
      </c>
      <c r="P62" s="372" t="s">
        <v>377</v>
      </c>
      <c r="Q62" s="372" t="s">
        <v>899</v>
      </c>
      <c r="S62" s="372" t="str">
        <f ca="1">N62&amp;"_"&amp;M62&amp;"_"&amp;Q62</f>
        <v>1_$E$62_NITS or FPTP</v>
      </c>
      <c r="T62" s="372" t="s">
        <v>401</v>
      </c>
      <c r="V62" s="381" t="str">
        <f>CONCATENATE(AF62,",",AG62,",",AH62)</f>
        <v>Yes,No,Not Applicable: If Answer to Question 8 is No</v>
      </c>
      <c r="W62" s="420" t="s">
        <v>82</v>
      </c>
      <c r="X62" s="372" t="s">
        <v>86</v>
      </c>
      <c r="Y62" s="372"/>
      <c r="AF62" s="528" t="s">
        <v>82</v>
      </c>
      <c r="AG62" s="528" t="s">
        <v>86</v>
      </c>
      <c r="AH62" s="528" t="s">
        <v>917</v>
      </c>
    </row>
    <row r="63" spans="1:61" s="267" customFormat="1" ht="21" customHeight="1">
      <c r="A63" s="862" t="s">
        <v>889</v>
      </c>
      <c r="B63" s="598"/>
      <c r="C63" s="863"/>
      <c r="D63" s="272"/>
      <c r="E63" s="274"/>
      <c r="F63" s="18"/>
      <c r="J63" s="528" t="s">
        <v>653</v>
      </c>
      <c r="K63" s="528"/>
      <c r="L63" s="702"/>
      <c r="M63" s="375"/>
      <c r="N63" s="375"/>
      <c r="O63" s="375"/>
      <c r="P63" s="375"/>
      <c r="Q63" s="375"/>
      <c r="R63" s="375"/>
      <c r="S63" s="375"/>
      <c r="T63" s="375"/>
      <c r="U63" s="375"/>
      <c r="V63" s="384"/>
      <c r="W63"/>
      <c r="X63"/>
      <c r="Y63"/>
      <c r="Z63"/>
      <c r="AA63"/>
      <c r="AB63"/>
      <c r="AC63" s="7"/>
      <c r="AD63"/>
      <c r="AE63"/>
      <c r="AF63" s="528"/>
      <c r="AG63" s="544"/>
      <c r="AH63" s="544"/>
      <c r="BB63" s="438"/>
      <c r="BI63" s="775"/>
    </row>
    <row r="64" spans="1:61" ht="24.95" customHeight="1">
      <c r="A64" s="978" t="s">
        <v>1768</v>
      </c>
      <c r="B64" s="979"/>
      <c r="C64" s="979"/>
      <c r="D64" s="162">
        <v>10</v>
      </c>
      <c r="E64" s="25"/>
      <c r="F64" s="8"/>
      <c r="K64" s="528" t="s">
        <v>654</v>
      </c>
      <c r="M64" s="372" t="str">
        <f ca="1">CELL("address",E64)</f>
        <v>$E$64</v>
      </c>
      <c r="N64" s="372">
        <f>$N$7</f>
        <v>1</v>
      </c>
      <c r="O64" s="372" t="str">
        <f ca="1">MID(CELL("filename",N64),FIND("]",CELL("filename",N64))+1,256)</f>
        <v>1. Proposal Content Checklist</v>
      </c>
      <c r="P64" s="372" t="s">
        <v>377</v>
      </c>
      <c r="Q64" s="372" t="s">
        <v>380</v>
      </c>
      <c r="S64" s="372" t="str">
        <f ca="1">N64&amp;"_"&amp;M64&amp;"_"&amp;Q64</f>
        <v>1_$E$64_Transmission Path Specified</v>
      </c>
      <c r="T64" s="372" t="s">
        <v>401</v>
      </c>
      <c r="V64" s="381" t="str">
        <f>CONCATENATE(AF64,",",AG64,",",AH64)</f>
        <v>Yes,No,Not Applicable: If Answer to Question 8 is Yes</v>
      </c>
      <c r="W64" s="377" t="s">
        <v>82</v>
      </c>
      <c r="X64" s="372" t="s">
        <v>86</v>
      </c>
      <c r="Y64" s="372"/>
      <c r="AF64" s="528" t="s">
        <v>82</v>
      </c>
      <c r="AG64" s="528" t="s">
        <v>86</v>
      </c>
      <c r="AH64" s="528" t="s">
        <v>918</v>
      </c>
    </row>
    <row r="65" spans="1:61" s="267" customFormat="1" ht="6.75" customHeight="1">
      <c r="A65" s="933"/>
      <c r="B65" s="598"/>
      <c r="C65" s="273"/>
      <c r="D65" s="272"/>
      <c r="E65" s="275"/>
      <c r="F65" s="18"/>
      <c r="J65" s="528" t="s">
        <v>653</v>
      </c>
      <c r="K65" s="528"/>
      <c r="L65" s="702"/>
      <c r="M65" s="375"/>
      <c r="N65" s="375"/>
      <c r="O65" s="375"/>
      <c r="P65" s="375"/>
      <c r="Q65" s="375"/>
      <c r="R65" s="375"/>
      <c r="S65" s="372"/>
      <c r="T65" s="375"/>
      <c r="U65" s="375"/>
      <c r="V65" s="384"/>
      <c r="W65"/>
      <c r="X65"/>
      <c r="Y65"/>
      <c r="Z65"/>
      <c r="AA65"/>
      <c r="AB65"/>
      <c r="AC65" s="7"/>
      <c r="AD65"/>
      <c r="AE65"/>
      <c r="AF65" s="528"/>
      <c r="AG65" s="544"/>
      <c r="AH65" s="544"/>
      <c r="BB65" s="438"/>
      <c r="BI65" s="775"/>
    </row>
    <row r="66" spans="1:61" s="547" customFormat="1" ht="24.95" customHeight="1">
      <c r="A66" s="978" t="s">
        <v>1769</v>
      </c>
      <c r="B66" s="979"/>
      <c r="C66" s="979"/>
      <c r="D66" s="162">
        <v>11</v>
      </c>
      <c r="E66" s="852"/>
      <c r="F66" s="546"/>
      <c r="J66" s="543"/>
      <c r="K66" s="528" t="s">
        <v>654</v>
      </c>
      <c r="L66" s="703"/>
      <c r="M66" s="372" t="str">
        <f ca="1">CELL("address",E66)</f>
        <v>$E$66</v>
      </c>
      <c r="N66" s="372">
        <f>$N$7</f>
        <v>1</v>
      </c>
      <c r="O66" s="372" t="str">
        <f ca="1">MID(CELL("filename",N66),FIND("]",CELL("filename",N66))+1,256)</f>
        <v>1. Proposal Content Checklist</v>
      </c>
      <c r="P66" s="372" t="s">
        <v>377</v>
      </c>
      <c r="Q66" s="372" t="s">
        <v>900</v>
      </c>
      <c r="R66" s="548"/>
      <c r="S66" s="372" t="str">
        <f ca="1">N66&amp;"_"&amp;M66&amp;"_"&amp;Q66</f>
        <v>1_$E$66_POD to specified</v>
      </c>
      <c r="T66" s="372" t="s">
        <v>401</v>
      </c>
      <c r="U66" s="548"/>
      <c r="V66" s="381" t="str">
        <f>CONCATENATE(AF66,",",AG66,",",AH66)</f>
        <v>Yes,No,Not Applicable: If Answer to Question 8 is Yes</v>
      </c>
      <c r="W66" s="600" t="s">
        <v>82</v>
      </c>
      <c r="X66" s="372" t="s">
        <v>86</v>
      </c>
      <c r="Y66" s="548"/>
      <c r="AC66" s="549"/>
      <c r="AF66" s="528" t="s">
        <v>82</v>
      </c>
      <c r="AG66" s="528" t="s">
        <v>86</v>
      </c>
      <c r="AH66" s="528" t="s">
        <v>918</v>
      </c>
      <c r="BB66" s="549"/>
      <c r="BI66" s="780"/>
    </row>
    <row r="67" spans="1:61" s="267" customFormat="1" ht="33" customHeight="1">
      <c r="A67" s="980" t="s">
        <v>558</v>
      </c>
      <c r="B67" s="981"/>
      <c r="C67" s="981"/>
      <c r="D67" s="272"/>
      <c r="E67" s="275"/>
      <c r="F67" s="18"/>
      <c r="J67" s="528" t="s">
        <v>653</v>
      </c>
      <c r="K67" s="528"/>
      <c r="L67" s="702"/>
      <c r="M67" s="375"/>
      <c r="N67" s="375"/>
      <c r="O67" s="375"/>
      <c r="P67" s="375"/>
      <c r="Q67" s="375"/>
      <c r="R67" s="375"/>
      <c r="S67" s="372"/>
      <c r="T67" s="375"/>
      <c r="U67" s="375"/>
      <c r="V67" s="384"/>
      <c r="W67"/>
      <c r="X67"/>
      <c r="Y67"/>
      <c r="Z67"/>
      <c r="AA67"/>
      <c r="AB67"/>
      <c r="AC67" s="7"/>
      <c r="AD67"/>
      <c r="AE67"/>
      <c r="AF67" s="528"/>
      <c r="AG67" s="544"/>
      <c r="AH67" s="544"/>
      <c r="BB67" s="438"/>
      <c r="BI67" s="775"/>
    </row>
    <row r="68" spans="1:61" ht="24.95" customHeight="1">
      <c r="A68" s="958" t="s">
        <v>562</v>
      </c>
      <c r="B68" s="959"/>
      <c r="C68" s="959"/>
      <c r="D68" s="162">
        <v>12</v>
      </c>
      <c r="E68" s="25"/>
      <c r="F68" s="8"/>
      <c r="K68" s="528" t="s">
        <v>654</v>
      </c>
      <c r="M68" s="372" t="str">
        <f ca="1">CELL("address",E68)</f>
        <v>$E$68</v>
      </c>
      <c r="N68" s="372">
        <f>$N$7</f>
        <v>1</v>
      </c>
      <c r="O68" s="372" t="str">
        <f ca="1">MID(CELL("filename",N68),FIND("]",CELL("filename",N68))+1,256)</f>
        <v>1. Proposal Content Checklist</v>
      </c>
      <c r="P68" s="372" t="s">
        <v>377</v>
      </c>
      <c r="Q68" s="372" t="s">
        <v>382</v>
      </c>
      <c r="S68" s="372" t="str">
        <f ca="1">N68&amp;"_"&amp;M68&amp;"_"&amp;Q68</f>
        <v>1_$E$68_Firm Fuel Arrangements</v>
      </c>
      <c r="T68" s="372" t="s">
        <v>401</v>
      </c>
      <c r="V68" s="381" t="str">
        <f>CONCATENATE(AF68,",",AG68,",",AH68)</f>
        <v>Yes,No,Not Applicable</v>
      </c>
      <c r="W68" s="528" t="s">
        <v>82</v>
      </c>
      <c r="X68" s="372" t="s">
        <v>86</v>
      </c>
      <c r="Y68" s="372"/>
      <c r="AF68" s="528" t="s">
        <v>82</v>
      </c>
      <c r="AG68" s="528" t="s">
        <v>86</v>
      </c>
      <c r="AH68" s="528" t="s">
        <v>88</v>
      </c>
    </row>
    <row r="69" spans="1:61" s="267" customFormat="1" ht="6.75" customHeight="1">
      <c r="A69" s="597"/>
      <c r="B69" s="598"/>
      <c r="C69" s="273"/>
      <c r="D69" s="272"/>
      <c r="E69" s="285"/>
      <c r="F69" s="18"/>
      <c r="J69" s="528" t="s">
        <v>653</v>
      </c>
      <c r="K69" s="528"/>
      <c r="L69" s="702"/>
      <c r="M69" s="375"/>
      <c r="N69" s="372"/>
      <c r="O69" s="372"/>
      <c r="P69" s="375"/>
      <c r="Q69" s="375"/>
      <c r="R69" s="375"/>
      <c r="S69" s="375"/>
      <c r="T69" s="375"/>
      <c r="U69" s="375"/>
      <c r="V69" s="384"/>
      <c r="W69"/>
      <c r="X69"/>
      <c r="Y69"/>
      <c r="Z69"/>
      <c r="AA69"/>
      <c r="AB69"/>
      <c r="AC69" s="7"/>
      <c r="AD69"/>
      <c r="AE69"/>
      <c r="AF69" s="528"/>
      <c r="AG69" s="544"/>
      <c r="AH69" s="544"/>
      <c r="BB69" s="438"/>
      <c r="BI69" s="775"/>
    </row>
    <row r="70" spans="1:61" ht="23.25" customHeight="1">
      <c r="A70" s="976" t="s">
        <v>1277</v>
      </c>
      <c r="B70" s="977"/>
      <c r="C70" s="977"/>
      <c r="D70" s="977"/>
      <c r="E70" s="977"/>
      <c r="F70" s="18"/>
      <c r="K70" s="528" t="s">
        <v>654</v>
      </c>
    </row>
    <row r="71" spans="1:61" s="267" customFormat="1" ht="6.75" customHeight="1">
      <c r="A71" s="597"/>
      <c r="B71" s="598"/>
      <c r="C71" s="273"/>
      <c r="D71" s="272"/>
      <c r="E71" s="275"/>
      <c r="F71" s="18"/>
      <c r="J71" s="528" t="s">
        <v>653</v>
      </c>
      <c r="K71" s="528"/>
      <c r="L71" s="702"/>
      <c r="M71" s="375"/>
      <c r="N71" s="372"/>
      <c r="O71" s="372"/>
      <c r="P71" s="375"/>
      <c r="Q71" s="375"/>
      <c r="R71" s="375"/>
      <c r="S71" s="375"/>
      <c r="T71" s="375"/>
      <c r="U71" s="375"/>
      <c r="V71" s="384"/>
      <c r="W71"/>
      <c r="X71"/>
      <c r="Y71"/>
      <c r="Z71"/>
      <c r="AA71"/>
      <c r="AB71"/>
      <c r="AC71" s="7"/>
      <c r="AD71"/>
      <c r="AE71"/>
      <c r="AF71" s="528"/>
      <c r="AG71" s="544"/>
      <c r="AH71" s="544"/>
      <c r="BB71" s="438"/>
      <c r="BI71" s="775"/>
    </row>
    <row r="72" spans="1:61" s="7" customFormat="1" ht="26.25" customHeight="1">
      <c r="A72" s="985" t="s">
        <v>1240</v>
      </c>
      <c r="B72" s="986"/>
      <c r="C72" s="986"/>
      <c r="D72" s="162">
        <v>13</v>
      </c>
      <c r="E72" s="25"/>
      <c r="F72" s="18"/>
      <c r="J72" s="528"/>
      <c r="K72" s="528" t="s">
        <v>654</v>
      </c>
      <c r="L72" s="397"/>
      <c r="M72" s="372" t="str">
        <f ca="1">CELL("address",E72)</f>
        <v>$E$72</v>
      </c>
      <c r="N72" s="372">
        <f>$N$7</f>
        <v>1</v>
      </c>
      <c r="O72" s="372" t="str">
        <f ca="1">MID(CELL("filename",N72),FIND("]",CELL("filename",N72))+1,256)</f>
        <v>1. Proposal Content Checklist</v>
      </c>
      <c r="P72" s="372" t="s">
        <v>377</v>
      </c>
      <c r="Q72" s="372" t="s">
        <v>1467</v>
      </c>
      <c r="R72" s="372"/>
      <c r="S72" s="372" t="str">
        <f ca="1">N72&amp;"_"&amp;M72&amp;"_"&amp;Q72</f>
        <v>1_$E$72_1 year of intermittent source data</v>
      </c>
      <c r="T72" s="372" t="s">
        <v>401</v>
      </c>
      <c r="U72" s="372"/>
      <c r="V72" s="381" t="str">
        <f>CONCATENATE(AF72,",",AG72,",",AH72)</f>
        <v>Yes,No,Not Applicable</v>
      </c>
      <c r="W72" s="377" t="s">
        <v>82</v>
      </c>
      <c r="X72" s="372" t="s">
        <v>86</v>
      </c>
      <c r="Y72" s="372"/>
      <c r="Z72"/>
      <c r="AA72"/>
      <c r="AB72"/>
      <c r="AD72"/>
      <c r="AE72"/>
      <c r="AF72" s="528" t="s">
        <v>82</v>
      </c>
      <c r="AG72" s="528" t="s">
        <v>86</v>
      </c>
      <c r="AH72" s="528" t="s">
        <v>88</v>
      </c>
      <c r="BI72" s="745"/>
    </row>
    <row r="73" spans="1:61" s="7" customFormat="1" ht="7.5" customHeight="1">
      <c r="A73" s="647"/>
      <c r="B73" s="648"/>
      <c r="C73" s="648"/>
      <c r="D73" s="159"/>
      <c r="E73" s="266"/>
      <c r="F73" s="18"/>
      <c r="J73" s="528" t="s">
        <v>653</v>
      </c>
      <c r="K73" s="528"/>
      <c r="L73" s="397"/>
      <c r="M73" s="372"/>
      <c r="N73" s="372"/>
      <c r="O73" s="372"/>
      <c r="P73" s="372"/>
      <c r="Q73" s="372"/>
      <c r="R73" s="372"/>
      <c r="S73" s="372"/>
      <c r="T73" s="372"/>
      <c r="U73" s="372"/>
      <c r="V73" s="381"/>
      <c r="W73" s="418"/>
      <c r="X73" s="372"/>
      <c r="Y73" s="372"/>
      <c r="Z73"/>
      <c r="AA73"/>
      <c r="AB73"/>
      <c r="AD73"/>
      <c r="AE73"/>
      <c r="AF73" s="528"/>
      <c r="AG73" s="527"/>
      <c r="AH73" s="527"/>
      <c r="BI73" s="745"/>
    </row>
    <row r="74" spans="1:61" ht="24.95" customHeight="1">
      <c r="A74" s="987" t="s">
        <v>887</v>
      </c>
      <c r="B74" s="988"/>
      <c r="C74" s="988"/>
      <c r="D74" s="158">
        <v>14</v>
      </c>
      <c r="E74" s="25"/>
      <c r="F74" s="18"/>
      <c r="K74" s="528" t="s">
        <v>654</v>
      </c>
      <c r="M74" s="372" t="str">
        <f ca="1">CELL("address",E74)</f>
        <v>$E$74</v>
      </c>
      <c r="N74" s="372">
        <f>$N$7</f>
        <v>1</v>
      </c>
      <c r="O74" s="372" t="str">
        <f ca="1">MID(CELL("filename",N74),FIND("]",CELL("filename",N74))+1,256)</f>
        <v>1. Proposal Content Checklist</v>
      </c>
      <c r="P74" s="372" t="s">
        <v>377</v>
      </c>
      <c r="Q74" s="372" t="s">
        <v>1468</v>
      </c>
      <c r="S74" s="372" t="str">
        <f ca="1">N74&amp;"_"&amp;M74&amp;"_"&amp;Q74</f>
        <v>1_$E$74_1 year of intermittent source data submitted</v>
      </c>
      <c r="T74" s="372" t="s">
        <v>401</v>
      </c>
      <c r="V74" s="381" t="str">
        <f>CONCATENATE(AF74,",",AG74,",",AH74)</f>
        <v>Submitted,Not Submitted,Not Applicable</v>
      </c>
      <c r="W74" s="528" t="s">
        <v>82</v>
      </c>
      <c r="X74" s="372" t="s">
        <v>86</v>
      </c>
      <c r="AF74" s="528" t="s">
        <v>684</v>
      </c>
      <c r="AG74" s="528" t="s">
        <v>892</v>
      </c>
      <c r="AH74" s="528" t="s">
        <v>88</v>
      </c>
    </row>
    <row r="75" spans="1:61" s="267" customFormat="1" ht="6.75" customHeight="1">
      <c r="A75" s="597"/>
      <c r="B75" s="598"/>
      <c r="C75" s="273"/>
      <c r="D75" s="272"/>
      <c r="E75" s="274"/>
      <c r="F75" s="18"/>
      <c r="J75" s="528" t="s">
        <v>653</v>
      </c>
      <c r="K75" s="528"/>
      <c r="L75" s="702"/>
      <c r="M75" s="375"/>
      <c r="N75" s="375"/>
      <c r="O75" s="375"/>
      <c r="P75" s="375"/>
      <c r="Q75" s="375"/>
      <c r="R75" s="375"/>
      <c r="S75" s="375"/>
      <c r="T75" s="375"/>
      <c r="U75" s="375"/>
      <c r="V75" s="384"/>
      <c r="W75"/>
      <c r="X75"/>
      <c r="Y75"/>
      <c r="Z75"/>
      <c r="AA75"/>
      <c r="AB75"/>
      <c r="AC75" s="7"/>
      <c r="AD75"/>
      <c r="AE75"/>
      <c r="AF75" s="528"/>
      <c r="AG75" s="544"/>
      <c r="AH75" s="544"/>
      <c r="BB75" s="438"/>
      <c r="BI75" s="775"/>
    </row>
    <row r="76" spans="1:61" ht="24.95" customHeight="1">
      <c r="A76" s="958" t="s">
        <v>1365</v>
      </c>
      <c r="B76" s="959"/>
      <c r="C76" s="959"/>
      <c r="D76" s="162">
        <v>15</v>
      </c>
      <c r="E76" s="25"/>
      <c r="F76" s="8"/>
      <c r="K76" s="528" t="s">
        <v>654</v>
      </c>
      <c r="M76" s="372" t="str">
        <f ca="1">CELL("address",E76)</f>
        <v>$E$76</v>
      </c>
      <c r="N76" s="372">
        <f>$N$7</f>
        <v>1</v>
      </c>
      <c r="O76" s="372" t="str">
        <f ca="1">MID(CELL("filename",N76),FIND("]",CELL("filename",N76))+1,256)</f>
        <v>1. Proposal Content Checklist</v>
      </c>
      <c r="P76" s="372" t="s">
        <v>377</v>
      </c>
      <c r="Q76" s="372" t="s">
        <v>383</v>
      </c>
      <c r="S76" s="372" t="str">
        <f ca="1">N76&amp;"_"&amp;M76&amp;"_"&amp;Q76</f>
        <v>1_$E$76_Development or Construction project</v>
      </c>
      <c r="T76" s="372" t="s">
        <v>401</v>
      </c>
      <c r="V76" s="381" t="str">
        <f>CONCATENATE(AF76,",",AG76,",",AH76)</f>
        <v>Operational,Construction,Development</v>
      </c>
      <c r="W76" s="377" t="s">
        <v>82</v>
      </c>
      <c r="X76" s="372" t="s">
        <v>86</v>
      </c>
      <c r="Y76" s="372"/>
      <c r="AF76" s="528" t="s">
        <v>1039</v>
      </c>
      <c r="AG76" s="528" t="s">
        <v>28</v>
      </c>
      <c r="AH76" s="528" t="s">
        <v>22</v>
      </c>
      <c r="AI76" s="30"/>
    </row>
    <row r="77" spans="1:61" ht="30.75" customHeight="1">
      <c r="A77" s="983" t="s">
        <v>1366</v>
      </c>
      <c r="B77" s="984"/>
      <c r="C77" s="984"/>
      <c r="D77" s="984"/>
      <c r="E77" s="984"/>
      <c r="F77" s="18"/>
      <c r="K77" s="528" t="s">
        <v>654</v>
      </c>
    </row>
    <row r="78" spans="1:61" s="267" customFormat="1" ht="24" customHeight="1">
      <c r="A78" s="989" t="s">
        <v>1284</v>
      </c>
      <c r="B78" s="990"/>
      <c r="C78" s="652"/>
      <c r="D78" s="272"/>
      <c r="E78" s="275"/>
      <c r="F78" s="18"/>
      <c r="J78" s="528" t="s">
        <v>653</v>
      </c>
      <c r="K78" s="528"/>
      <c r="L78" s="702"/>
      <c r="M78" s="375"/>
      <c r="N78" s="375"/>
      <c r="O78" s="375"/>
      <c r="P78" s="375"/>
      <c r="Q78" s="375"/>
      <c r="R78" s="375"/>
      <c r="S78" s="375"/>
      <c r="T78" s="375"/>
      <c r="U78" s="375"/>
      <c r="V78" s="384"/>
      <c r="W78"/>
      <c r="X78"/>
      <c r="Y78"/>
      <c r="Z78"/>
      <c r="AA78"/>
      <c r="AB78"/>
      <c r="AC78" s="7"/>
      <c r="AD78"/>
      <c r="AE78"/>
      <c r="AF78" s="528"/>
      <c r="AG78" s="544"/>
      <c r="AH78" s="544"/>
      <c r="BB78" s="438"/>
      <c r="BI78" s="775"/>
    </row>
    <row r="79" spans="1:61" ht="24.95" customHeight="1">
      <c r="A79" s="952" t="s">
        <v>893</v>
      </c>
      <c r="B79" s="953"/>
      <c r="C79" s="953"/>
      <c r="D79" s="162">
        <v>16</v>
      </c>
      <c r="E79" s="25"/>
      <c r="F79" s="8"/>
      <c r="K79" s="528" t="s">
        <v>654</v>
      </c>
      <c r="M79" s="372" t="str">
        <f ca="1">CELL("address",E79)</f>
        <v>$E$79</v>
      </c>
      <c r="N79" s="372">
        <f>$N$7</f>
        <v>1</v>
      </c>
      <c r="O79" s="372" t="str">
        <f ca="1">MID(CELL("filename",N79),FIND("]",CELL("filename",N79))+1,256)</f>
        <v>1. Proposal Content Checklist</v>
      </c>
      <c r="P79" s="372" t="s">
        <v>377</v>
      </c>
      <c r="Q79" s="372" t="s">
        <v>384</v>
      </c>
      <c r="S79" s="372" t="str">
        <f ca="1">N79&amp;"_"&amp;M79&amp;"_"&amp;Q79</f>
        <v>1_$E$79_Meets commercial operation date</v>
      </c>
      <c r="T79" s="372" t="s">
        <v>401</v>
      </c>
      <c r="V79" s="381" t="str">
        <f>CONCATENATE(AF79,",",AG79,",",AH79)</f>
        <v>Yes,No,Not Applicable: Not Development/Construction Project</v>
      </c>
      <c r="W79" s="377" t="s">
        <v>82</v>
      </c>
      <c r="X79" s="372" t="s">
        <v>86</v>
      </c>
      <c r="Y79" s="372"/>
      <c r="AF79" s="528" t="s">
        <v>82</v>
      </c>
      <c r="AG79" s="528" t="s">
        <v>86</v>
      </c>
      <c r="AH79" s="528" t="s">
        <v>1686</v>
      </c>
    </row>
    <row r="80" spans="1:61" s="267" customFormat="1" ht="6.75" customHeight="1">
      <c r="A80" s="651"/>
      <c r="B80" s="652"/>
      <c r="C80" s="550"/>
      <c r="D80" s="272"/>
      <c r="E80" s="274"/>
      <c r="F80" s="18"/>
      <c r="J80" s="528" t="s">
        <v>653</v>
      </c>
      <c r="K80" s="528"/>
      <c r="L80" s="702"/>
      <c r="M80" s="375"/>
      <c r="N80" s="375"/>
      <c r="O80" s="375"/>
      <c r="P80" s="375"/>
      <c r="Q80" s="375"/>
      <c r="R80" s="375"/>
      <c r="S80" s="375"/>
      <c r="T80" s="375"/>
      <c r="U80" s="375"/>
      <c r="V80" s="384"/>
      <c r="W80"/>
      <c r="X80"/>
      <c r="Y80"/>
      <c r="Z80"/>
      <c r="AA80"/>
      <c r="AB80"/>
      <c r="AC80" s="7"/>
      <c r="AD80"/>
      <c r="AE80"/>
      <c r="AF80" s="528"/>
      <c r="AG80" s="544"/>
      <c r="AH80" s="544"/>
      <c r="BB80" s="438"/>
      <c r="BI80" s="775"/>
    </row>
    <row r="81" spans="1:61" ht="24.95" customHeight="1">
      <c r="A81" s="952" t="s">
        <v>566</v>
      </c>
      <c r="B81" s="953"/>
      <c r="C81" s="953"/>
      <c r="D81" s="162">
        <v>17</v>
      </c>
      <c r="E81" s="25"/>
      <c r="F81" s="8"/>
      <c r="K81" s="528" t="s">
        <v>654</v>
      </c>
      <c r="M81" s="372" t="str">
        <f ca="1">CELL("address",E81)</f>
        <v>$E$81</v>
      </c>
      <c r="N81" s="372">
        <f>$N$7</f>
        <v>1</v>
      </c>
      <c r="O81" s="372" t="str">
        <f ca="1">MID(CELL("filename",N81),FIND("]",CELL("filename",N81))+1,256)</f>
        <v>1. Proposal Content Checklist</v>
      </c>
      <c r="P81" s="372" t="s">
        <v>377</v>
      </c>
      <c r="Q81" s="372" t="s">
        <v>385</v>
      </c>
      <c r="S81" s="372" t="str">
        <f ca="1">N81&amp;"_"&amp;M81&amp;"_"&amp;Q81</f>
        <v>1_$E$81_Site Control</v>
      </c>
      <c r="T81" s="372" t="s">
        <v>401</v>
      </c>
      <c r="V81" s="381" t="str">
        <f>CONCATENATE(AF81,",",AG81,",",AH81)</f>
        <v>Yes,No,Not Applicable: Not Development/Construction Project</v>
      </c>
      <c r="W81" s="377" t="s">
        <v>82</v>
      </c>
      <c r="X81" s="372" t="s">
        <v>86</v>
      </c>
      <c r="Y81" s="372"/>
      <c r="AF81" s="528" t="s">
        <v>82</v>
      </c>
      <c r="AG81" s="528" t="s">
        <v>86</v>
      </c>
      <c r="AH81" s="600" t="s">
        <v>1686</v>
      </c>
    </row>
    <row r="82" spans="1:61" ht="21.75" customHeight="1">
      <c r="A82" s="991" t="s">
        <v>557</v>
      </c>
      <c r="B82" s="992"/>
      <c r="C82" s="992"/>
      <c r="D82" s="435"/>
      <c r="E82" s="435"/>
      <c r="F82" s="18"/>
      <c r="K82" s="528" t="s">
        <v>654</v>
      </c>
    </row>
    <row r="83" spans="1:61" s="267" customFormat="1" ht="6.75" customHeight="1">
      <c r="A83" s="651"/>
      <c r="B83" s="652"/>
      <c r="C83" s="550"/>
      <c r="D83" s="272"/>
      <c r="E83" s="275"/>
      <c r="F83" s="18"/>
      <c r="J83" s="528" t="s">
        <v>653</v>
      </c>
      <c r="K83" s="528"/>
      <c r="L83" s="702"/>
      <c r="M83" s="375"/>
      <c r="N83" s="375"/>
      <c r="O83" s="375"/>
      <c r="P83" s="375"/>
      <c r="Q83" s="375"/>
      <c r="R83" s="375"/>
      <c r="S83" s="375"/>
      <c r="T83" s="375"/>
      <c r="U83" s="375"/>
      <c r="V83" s="384"/>
      <c r="W83"/>
      <c r="X83"/>
      <c r="Y83"/>
      <c r="Z83"/>
      <c r="AA83"/>
      <c r="AB83"/>
      <c r="AC83" s="7"/>
      <c r="AD83"/>
      <c r="AE83"/>
      <c r="AF83" s="528"/>
      <c r="AG83" s="544"/>
      <c r="AH83" s="544"/>
      <c r="BB83" s="438"/>
      <c r="BI83" s="775"/>
    </row>
    <row r="84" spans="1:61" ht="24.75" customHeight="1">
      <c r="A84" s="952" t="s">
        <v>559</v>
      </c>
      <c r="B84" s="953"/>
      <c r="C84" s="953"/>
      <c r="D84" s="162">
        <v>18</v>
      </c>
      <c r="E84" s="25"/>
      <c r="F84" s="8"/>
      <c r="K84" s="528" t="s">
        <v>654</v>
      </c>
      <c r="M84" s="372" t="str">
        <f ca="1">CELL("address",E84)</f>
        <v>$E$84</v>
      </c>
      <c r="N84" s="372">
        <f>$N$7</f>
        <v>1</v>
      </c>
      <c r="O84" s="372" t="str">
        <f ca="1">MID(CELL("filename",N84),FIND("]",CELL("filename",N84))+1,256)</f>
        <v>1. Proposal Content Checklist</v>
      </c>
      <c r="P84" s="372" t="s">
        <v>377</v>
      </c>
      <c r="Q84" s="372" t="s">
        <v>386</v>
      </c>
      <c r="S84" s="372" t="str">
        <f ca="1">N84&amp;"_"&amp;M84&amp;"_"&amp;Q84</f>
        <v>1_$E$84_Permits and Approvals identified</v>
      </c>
      <c r="T84" s="372" t="s">
        <v>401</v>
      </c>
      <c r="V84" s="381" t="str">
        <f>CONCATENATE(AF84,",",AG84,",",AH84)</f>
        <v>Yes,No,Not Applicable: Not Development/Construction Project</v>
      </c>
      <c r="W84" s="377" t="s">
        <v>82</v>
      </c>
      <c r="X84" s="372" t="s">
        <v>86</v>
      </c>
      <c r="Y84" s="372"/>
      <c r="AF84" s="528" t="s">
        <v>82</v>
      </c>
      <c r="AG84" s="528" t="s">
        <v>86</v>
      </c>
      <c r="AH84" s="600" t="s">
        <v>1686</v>
      </c>
    </row>
    <row r="85" spans="1:61" s="267" customFormat="1" ht="6.75" customHeight="1">
      <c r="A85" s="651"/>
      <c r="B85" s="652"/>
      <c r="C85" s="550"/>
      <c r="D85" s="272"/>
      <c r="E85" s="275"/>
      <c r="F85" s="18"/>
      <c r="J85" s="528" t="s">
        <v>653</v>
      </c>
      <c r="K85" s="528"/>
      <c r="L85" s="702"/>
      <c r="M85" s="375"/>
      <c r="N85" s="375"/>
      <c r="O85" s="375"/>
      <c r="P85" s="375"/>
      <c r="Q85" s="375"/>
      <c r="R85" s="375"/>
      <c r="S85" s="375"/>
      <c r="T85" s="375"/>
      <c r="U85" s="375"/>
      <c r="V85" s="384"/>
      <c r="W85"/>
      <c r="X85"/>
      <c r="Y85"/>
      <c r="Z85"/>
      <c r="AA85"/>
      <c r="AB85"/>
      <c r="AC85" s="7"/>
      <c r="AD85"/>
      <c r="AE85"/>
      <c r="AF85" s="528"/>
      <c r="AG85" s="544"/>
      <c r="AH85" s="544"/>
      <c r="BB85" s="438"/>
      <c r="BI85" s="775"/>
    </row>
    <row r="86" spans="1:61" ht="24" customHeight="1">
      <c r="A86" s="952" t="s">
        <v>561</v>
      </c>
      <c r="B86" s="953"/>
      <c r="C86" s="953"/>
      <c r="D86" s="162">
        <v>19</v>
      </c>
      <c r="E86" s="25"/>
      <c r="F86" s="8"/>
      <c r="K86" s="528" t="s">
        <v>654</v>
      </c>
      <c r="M86" s="372" t="str">
        <f ca="1">CELL("address",E86)</f>
        <v>$E$86</v>
      </c>
      <c r="N86" s="372">
        <f>$N$7</f>
        <v>1</v>
      </c>
      <c r="O86" s="372" t="str">
        <f ca="1">MID(CELL("filename",N86),FIND("]",CELL("filename",N86))+1,256)</f>
        <v>1. Proposal Content Checklist</v>
      </c>
      <c r="P86" s="372" t="s">
        <v>377</v>
      </c>
      <c r="Q86" s="372" t="s">
        <v>901</v>
      </c>
      <c r="S86" s="372" t="str">
        <f ca="1">N86&amp;"_"&amp;M86&amp;"_"&amp;Q86</f>
        <v>1_$E$86_Started Permitting Process</v>
      </c>
      <c r="T86" s="372" t="s">
        <v>401</v>
      </c>
      <c r="V86" s="381" t="str">
        <f>CONCATENATE(AF86,",",AG86,",",AH86)</f>
        <v>Yes,No,Not Applicable: Not Development/Construction Project</v>
      </c>
      <c r="W86" s="420" t="s">
        <v>82</v>
      </c>
      <c r="X86" s="372" t="s">
        <v>86</v>
      </c>
      <c r="Y86" s="372"/>
      <c r="AF86" s="528" t="s">
        <v>82</v>
      </c>
      <c r="AG86" s="528" t="s">
        <v>86</v>
      </c>
      <c r="AH86" s="600" t="s">
        <v>1686</v>
      </c>
    </row>
    <row r="87" spans="1:61" s="267" customFormat="1" ht="6.75" customHeight="1">
      <c r="A87" s="651"/>
      <c r="B87" s="652"/>
      <c r="C87" s="550"/>
      <c r="D87" s="272"/>
      <c r="E87" s="275"/>
      <c r="F87" s="18"/>
      <c r="J87" s="528" t="s">
        <v>653</v>
      </c>
      <c r="K87" s="528"/>
      <c r="L87" s="702"/>
      <c r="M87" s="375"/>
      <c r="N87" s="375"/>
      <c r="O87" s="375"/>
      <c r="P87" s="375"/>
      <c r="Q87" s="375"/>
      <c r="R87" s="375"/>
      <c r="S87" s="375"/>
      <c r="T87" s="375"/>
      <c r="U87" s="375"/>
      <c r="V87" s="384"/>
      <c r="W87"/>
      <c r="X87"/>
      <c r="Y87"/>
      <c r="Z87"/>
      <c r="AA87"/>
      <c r="AB87"/>
      <c r="AC87" s="7"/>
      <c r="AD87"/>
      <c r="AE87"/>
      <c r="AF87" s="528"/>
      <c r="AG87" s="544"/>
      <c r="AH87" s="544"/>
      <c r="BB87" s="438"/>
      <c r="BI87" s="775"/>
    </row>
    <row r="88" spans="1:61" ht="24.95" customHeight="1">
      <c r="A88" s="952" t="s">
        <v>560</v>
      </c>
      <c r="B88" s="953"/>
      <c r="C88" s="953"/>
      <c r="D88" s="162">
        <v>20</v>
      </c>
      <c r="E88" s="25"/>
      <c r="F88" s="8"/>
      <c r="K88" s="528" t="s">
        <v>654</v>
      </c>
      <c r="M88" s="372" t="str">
        <f ca="1">CELL("address",E88)</f>
        <v>$E$88</v>
      </c>
      <c r="N88" s="372">
        <f>$N$7</f>
        <v>1</v>
      </c>
      <c r="O88" s="372" t="str">
        <f ca="1">MID(CELL("filename",N88),FIND("]",CELL("filename",N88))+1,256)</f>
        <v>1. Proposal Content Checklist</v>
      </c>
      <c r="P88" s="372" t="s">
        <v>377</v>
      </c>
      <c r="Q88" s="372" t="s">
        <v>902</v>
      </c>
      <c r="S88" s="372" t="str">
        <f ca="1">N88&amp;"_"&amp;M88&amp;"_"&amp;Q88</f>
        <v>1_$E$88_Progress toward habitat study</v>
      </c>
      <c r="T88" s="372" t="s">
        <v>401</v>
      </c>
      <c r="V88" s="381" t="str">
        <f>CONCATENATE(AF88,",",AG88,",",AH88)</f>
        <v>Yes,No,Not Applicable: Not Development/Construction Project</v>
      </c>
      <c r="W88" s="420" t="s">
        <v>82</v>
      </c>
      <c r="X88" s="372" t="s">
        <v>86</v>
      </c>
      <c r="Y88" s="372"/>
      <c r="AF88" s="528" t="s">
        <v>82</v>
      </c>
      <c r="AG88" s="528" t="s">
        <v>86</v>
      </c>
      <c r="AH88" s="600" t="s">
        <v>1686</v>
      </c>
    </row>
    <row r="89" spans="1:61" s="267" customFormat="1" ht="6.75" customHeight="1">
      <c r="A89" s="651"/>
      <c r="B89" s="652"/>
      <c r="C89" s="550"/>
      <c r="D89" s="272"/>
      <c r="E89" s="275"/>
      <c r="F89" s="18"/>
      <c r="J89" s="528" t="s">
        <v>653</v>
      </c>
      <c r="K89" s="528"/>
      <c r="L89" s="702"/>
      <c r="M89" s="375"/>
      <c r="N89" s="375"/>
      <c r="O89" s="375"/>
      <c r="P89" s="375"/>
      <c r="Q89" s="375"/>
      <c r="R89" s="375"/>
      <c r="S89" s="375"/>
      <c r="T89" s="375"/>
      <c r="U89" s="375"/>
      <c r="V89" s="384"/>
      <c r="W89"/>
      <c r="X89"/>
      <c r="Y89"/>
      <c r="Z89"/>
      <c r="AA89"/>
      <c r="AB89"/>
      <c r="AC89" s="7"/>
      <c r="AD89"/>
      <c r="AE89"/>
      <c r="AF89" s="528"/>
      <c r="AG89" s="544"/>
      <c r="AH89" s="544"/>
      <c r="BB89" s="438"/>
      <c r="BI89" s="775"/>
    </row>
    <row r="90" spans="1:61" ht="24" customHeight="1">
      <c r="A90" s="952" t="s">
        <v>338</v>
      </c>
      <c r="B90" s="953"/>
      <c r="C90" s="953"/>
      <c r="D90" s="162">
        <v>21</v>
      </c>
      <c r="E90" s="25"/>
      <c r="F90" s="8"/>
      <c r="K90" s="528" t="s">
        <v>654</v>
      </c>
      <c r="M90" s="372" t="str">
        <f ca="1">CELL("address",E90)</f>
        <v>$E$90</v>
      </c>
      <c r="N90" s="372">
        <f>$N$7</f>
        <v>1</v>
      </c>
      <c r="O90" s="372" t="str">
        <f ca="1">MID(CELL("filename",N90),FIND("]",CELL("filename",N90))+1,256)</f>
        <v>1. Proposal Content Checklist</v>
      </c>
      <c r="P90" s="372" t="s">
        <v>377</v>
      </c>
      <c r="Q90" s="372" t="s">
        <v>387</v>
      </c>
      <c r="S90" s="372" t="str">
        <f ca="1">N90&amp;"_"&amp;M90&amp;"_"&amp;Q90</f>
        <v>1_$E$90_Labor Plan</v>
      </c>
      <c r="T90" s="372" t="s">
        <v>401</v>
      </c>
      <c r="V90" s="381" t="str">
        <f>CONCATENATE(AF90,",",AG90,",",AH90)</f>
        <v>Yes,No,Not Applicable: Not Development/Construction Project</v>
      </c>
      <c r="W90" s="377" t="s">
        <v>82</v>
      </c>
      <c r="X90" s="372" t="s">
        <v>86</v>
      </c>
      <c r="Y90" s="372"/>
      <c r="AF90" s="528" t="s">
        <v>82</v>
      </c>
      <c r="AG90" s="528" t="s">
        <v>86</v>
      </c>
      <c r="AH90" s="600" t="s">
        <v>1686</v>
      </c>
    </row>
    <row r="91" spans="1:61" s="267" customFormat="1" ht="7.5" customHeight="1">
      <c r="A91" s="651"/>
      <c r="B91" s="652"/>
      <c r="C91" s="550"/>
      <c r="D91" s="272"/>
      <c r="E91" s="275"/>
      <c r="F91" s="18"/>
      <c r="J91" s="528" t="s">
        <v>653</v>
      </c>
      <c r="K91" s="528"/>
      <c r="L91" s="702"/>
      <c r="M91" s="375"/>
      <c r="N91" s="375"/>
      <c r="O91" s="375"/>
      <c r="P91" s="375"/>
      <c r="Q91" s="375"/>
      <c r="R91" s="375"/>
      <c r="S91" s="375"/>
      <c r="T91" s="375"/>
      <c r="U91" s="375"/>
      <c r="V91" s="384"/>
      <c r="W91"/>
      <c r="X91"/>
      <c r="Y91"/>
      <c r="Z91"/>
      <c r="AA91"/>
      <c r="AB91"/>
      <c r="AC91" s="7"/>
      <c r="AD91"/>
      <c r="AE91"/>
      <c r="AF91" s="528"/>
      <c r="AG91" s="544"/>
      <c r="AH91" s="544"/>
      <c r="BB91" s="438"/>
      <c r="BI91" s="775"/>
    </row>
    <row r="92" spans="1:61" ht="29.25" customHeight="1">
      <c r="A92" s="958" t="s">
        <v>1367</v>
      </c>
      <c r="B92" s="959"/>
      <c r="C92" s="959"/>
      <c r="D92" s="162">
        <v>22</v>
      </c>
      <c r="E92" s="25"/>
      <c r="F92" s="8"/>
      <c r="K92" s="528" t="s">
        <v>654</v>
      </c>
      <c r="M92" s="372" t="str">
        <f ca="1">CELL("address",E92)</f>
        <v>$E$92</v>
      </c>
      <c r="N92" s="372">
        <f>$N$7</f>
        <v>1</v>
      </c>
      <c r="O92" s="372" t="str">
        <f ca="1">MID(CELL("filename",N92),FIND("]",CELL("filename",N92))+1,256)</f>
        <v>1. Proposal Content Checklist</v>
      </c>
      <c r="P92" s="372" t="s">
        <v>377</v>
      </c>
      <c r="Q92" s="372" t="s">
        <v>384</v>
      </c>
      <c r="S92" s="372" t="str">
        <f ca="1">N92&amp;"_"&amp;M92&amp;"_"&amp;Q92</f>
        <v>1_$E$92_Meets commercial operation date</v>
      </c>
      <c r="T92" s="372" t="s">
        <v>401</v>
      </c>
      <c r="V92" s="381" t="str">
        <f>CONCATENATE(AF92,",",AG92,",",AH92)</f>
        <v>Yes,No,Not Applicable: Not Development/Construction Project</v>
      </c>
      <c r="W92" s="420" t="s">
        <v>82</v>
      </c>
      <c r="X92" s="372" t="s">
        <v>86</v>
      </c>
      <c r="Y92" s="372"/>
      <c r="AF92" s="528" t="s">
        <v>82</v>
      </c>
      <c r="AG92" s="528" t="s">
        <v>86</v>
      </c>
      <c r="AH92" s="600" t="s">
        <v>1686</v>
      </c>
      <c r="BE92" s="30"/>
    </row>
    <row r="93" spans="1:61" s="267" customFormat="1" ht="6.75" customHeight="1">
      <c r="A93" s="651"/>
      <c r="B93" s="652"/>
      <c r="C93" s="550"/>
      <c r="D93" s="272"/>
      <c r="E93" s="285"/>
      <c r="F93" s="18"/>
      <c r="J93" s="528" t="s">
        <v>653</v>
      </c>
      <c r="K93" s="528"/>
      <c r="L93" s="702"/>
      <c r="M93" s="375"/>
      <c r="N93" s="375"/>
      <c r="O93" s="375"/>
      <c r="P93" s="375"/>
      <c r="Q93" s="375"/>
      <c r="R93" s="375"/>
      <c r="S93" s="375"/>
      <c r="T93" s="375"/>
      <c r="U93" s="375"/>
      <c r="V93" s="384"/>
      <c r="W93"/>
      <c r="X93"/>
      <c r="Y93"/>
      <c r="Z93"/>
      <c r="AA93"/>
      <c r="AB93"/>
      <c r="AC93" s="7"/>
      <c r="AD93"/>
      <c r="AE93"/>
      <c r="AF93" s="528"/>
      <c r="AG93" s="544"/>
      <c r="AH93" s="544"/>
      <c r="BB93" s="438"/>
      <c r="BE93"/>
      <c r="BI93" s="775"/>
    </row>
    <row r="94" spans="1:61" s="428" customFormat="1" ht="24.95" customHeight="1">
      <c r="A94" s="952" t="s">
        <v>1239</v>
      </c>
      <c r="B94" s="953"/>
      <c r="C94" s="953"/>
      <c r="D94" s="162">
        <v>23</v>
      </c>
      <c r="E94" s="25"/>
      <c r="F94" s="427"/>
      <c r="J94" s="528"/>
      <c r="K94" s="528" t="s">
        <v>654</v>
      </c>
      <c r="L94" s="704"/>
      <c r="M94" s="372" t="str">
        <f ca="1">CELL("address",E94)</f>
        <v>$E$94</v>
      </c>
      <c r="N94" s="372">
        <f>$N$7</f>
        <v>1</v>
      </c>
      <c r="O94" s="372" t="str">
        <f ca="1">MID(CELL("filename",N94),FIND("]",CELL("filename",N94))+1,256)</f>
        <v>1. Proposal Content Checklist</v>
      </c>
      <c r="P94" s="372" t="s">
        <v>377</v>
      </c>
      <c r="Q94" s="372" t="s">
        <v>903</v>
      </c>
      <c r="R94" s="429"/>
      <c r="S94" s="372" t="str">
        <f ca="1">N94&amp;"_"&amp;M94&amp;"_"&amp;Q94</f>
        <v>1_$E$94_If not meeting COD, plan provided</v>
      </c>
      <c r="T94" s="372" t="s">
        <v>401</v>
      </c>
      <c r="U94" s="429"/>
      <c r="V94" s="381" t="str">
        <f>CONCATENATE(AF94,",",AG94,",",AH94)</f>
        <v>Yes,No,Not Applicable: Not Development/Construction Project</v>
      </c>
      <c r="W94" s="528" t="s">
        <v>82</v>
      </c>
      <c r="X94" s="372" t="s">
        <v>86</v>
      </c>
      <c r="Y94" s="429"/>
      <c r="AC94" s="436"/>
      <c r="AD94"/>
      <c r="AE94"/>
      <c r="AF94" s="528" t="s">
        <v>82</v>
      </c>
      <c r="AG94" s="528" t="s">
        <v>86</v>
      </c>
      <c r="AH94" s="600" t="s">
        <v>1686</v>
      </c>
      <c r="BB94" s="436"/>
      <c r="BE94" s="30"/>
      <c r="BI94" s="781"/>
    </row>
    <row r="95" spans="1:61" s="267" customFormat="1" ht="6.75" customHeight="1">
      <c r="A95" s="597"/>
      <c r="B95" s="598"/>
      <c r="C95" s="273"/>
      <c r="D95" s="272"/>
      <c r="E95" s="275"/>
      <c r="F95" s="18"/>
      <c r="J95" s="528" t="s">
        <v>653</v>
      </c>
      <c r="K95" s="528"/>
      <c r="L95" s="702"/>
      <c r="M95" s="375"/>
      <c r="N95" s="375"/>
      <c r="O95" s="375"/>
      <c r="P95" s="375"/>
      <c r="Q95" s="375"/>
      <c r="R95" s="375"/>
      <c r="S95" s="375"/>
      <c r="T95" s="375"/>
      <c r="U95" s="375"/>
      <c r="V95" s="384"/>
      <c r="W95"/>
      <c r="X95"/>
      <c r="Y95"/>
      <c r="Z95"/>
      <c r="AA95"/>
      <c r="AB95"/>
      <c r="AC95" s="7"/>
      <c r="AD95"/>
      <c r="AE95"/>
      <c r="AF95" s="528"/>
      <c r="AG95" s="544"/>
      <c r="AH95" s="544"/>
      <c r="BB95" s="438"/>
      <c r="BI95" s="775"/>
    </row>
    <row r="96" spans="1:61" ht="24.75" customHeight="1">
      <c r="A96" s="958" t="s">
        <v>565</v>
      </c>
      <c r="B96" s="959"/>
      <c r="C96" s="959"/>
      <c r="D96" s="162">
        <v>24</v>
      </c>
      <c r="E96" s="25"/>
      <c r="F96" s="8"/>
      <c r="K96" s="528" t="s">
        <v>654</v>
      </c>
      <c r="M96" s="372" t="str">
        <f ca="1">CELL("address",E96)</f>
        <v>$E$96</v>
      </c>
      <c r="N96" s="372">
        <f>$N$7</f>
        <v>1</v>
      </c>
      <c r="O96" s="372" t="str">
        <f ca="1">MID(CELL("filename",N96),FIND("]",CELL("filename",N96))+1,256)</f>
        <v>1. Proposal Content Checklist</v>
      </c>
      <c r="P96" s="372" t="s">
        <v>377</v>
      </c>
      <c r="Q96" s="372" t="s">
        <v>907</v>
      </c>
      <c r="S96" s="372" t="str">
        <f ca="1">N96&amp;"_"&amp;M96&amp;"_"&amp;Q96</f>
        <v>1_$E$96_Project Map</v>
      </c>
      <c r="T96" s="372" t="s">
        <v>401</v>
      </c>
      <c r="V96" s="381" t="str">
        <f>CONCATENATE(AF96,",",AG96,",",AH96)</f>
        <v>Yes,No,Not Applicable</v>
      </c>
      <c r="W96" s="528" t="s">
        <v>82</v>
      </c>
      <c r="X96" s="372" t="s">
        <v>86</v>
      </c>
      <c r="AF96" s="528" t="s">
        <v>82</v>
      </c>
      <c r="AG96" s="528" t="s">
        <v>86</v>
      </c>
      <c r="AH96" s="379" t="s">
        <v>88</v>
      </c>
      <c r="BE96" s="30"/>
    </row>
    <row r="97" spans="1:61">
      <c r="A97" s="954" t="s">
        <v>567</v>
      </c>
      <c r="B97" s="955"/>
      <c r="C97" s="955"/>
      <c r="D97" s="955"/>
      <c r="E97" s="431"/>
      <c r="F97" s="18"/>
      <c r="J97" s="544" t="s">
        <v>653</v>
      </c>
      <c r="K97" s="544"/>
    </row>
    <row r="98" spans="1:61" ht="6.75" customHeight="1">
      <c r="A98" s="649"/>
      <c r="B98" s="650"/>
      <c r="C98" s="650"/>
      <c r="D98" s="650"/>
      <c r="E98" s="593"/>
      <c r="F98" s="18"/>
      <c r="J98" s="544"/>
      <c r="K98" s="544"/>
      <c r="AF98" s="582"/>
      <c r="AG98" s="582"/>
      <c r="AH98" s="582"/>
    </row>
    <row r="99" spans="1:61" ht="24.95" customHeight="1">
      <c r="A99" s="958" t="s">
        <v>563</v>
      </c>
      <c r="B99" s="959"/>
      <c r="C99" s="959"/>
      <c r="D99" s="162">
        <v>25</v>
      </c>
      <c r="E99" s="25"/>
      <c r="F99" s="8"/>
      <c r="K99" s="528" t="s">
        <v>654</v>
      </c>
      <c r="M99" s="372" t="str">
        <f ca="1">CELL("address",E99)</f>
        <v>$E$99</v>
      </c>
      <c r="N99" s="372">
        <f>$N$7</f>
        <v>1</v>
      </c>
      <c r="O99" s="372" t="str">
        <f ca="1">MID(CELL("filename",N99),FIND("]",CELL("filename",N99))+1,256)</f>
        <v>1. Proposal Content Checklist</v>
      </c>
      <c r="P99" s="372" t="s">
        <v>377</v>
      </c>
      <c r="Q99" s="372" t="s">
        <v>904</v>
      </c>
      <c r="S99" s="372" t="str">
        <f ca="1">N99&amp;"_"&amp;M99&amp;"_"&amp;Q99</f>
        <v>1_$E$99_Environmental Atributes</v>
      </c>
      <c r="T99" s="372" t="s">
        <v>401</v>
      </c>
      <c r="V99" s="603" t="str">
        <f>CONCATENATE(AF99,",",AH99)</f>
        <v>Yes,Not Applicable</v>
      </c>
      <c r="W99" s="420" t="s">
        <v>82</v>
      </c>
      <c r="X99" s="372" t="s">
        <v>86</v>
      </c>
      <c r="Y99" s="372"/>
      <c r="AA99" t="s">
        <v>1465</v>
      </c>
      <c r="AF99" s="528" t="s">
        <v>82</v>
      </c>
      <c r="AG99" s="528" t="s">
        <v>86</v>
      </c>
      <c r="AH99" s="596" t="s">
        <v>88</v>
      </c>
      <c r="BD99" s="30"/>
    </row>
    <row r="100" spans="1:61" ht="23.25" customHeight="1">
      <c r="A100" s="954" t="s">
        <v>564</v>
      </c>
      <c r="B100" s="955"/>
      <c r="C100" s="955"/>
      <c r="D100" s="430"/>
      <c r="E100" s="430"/>
      <c r="F100" s="18"/>
      <c r="K100" s="528" t="s">
        <v>654</v>
      </c>
    </row>
    <row r="101" spans="1:61" s="267" customFormat="1" ht="6.75" customHeight="1">
      <c r="A101" s="597"/>
      <c r="B101" s="598"/>
      <c r="C101" s="273"/>
      <c r="D101" s="272"/>
      <c r="E101" s="275"/>
      <c r="F101" s="18"/>
      <c r="J101" s="544" t="s">
        <v>653</v>
      </c>
      <c r="K101" s="544"/>
      <c r="L101" s="702"/>
      <c r="M101" s="375"/>
      <c r="N101" s="375"/>
      <c r="O101" s="375"/>
      <c r="P101" s="375"/>
      <c r="Q101" s="375"/>
      <c r="R101" s="375"/>
      <c r="S101" s="375"/>
      <c r="T101" s="375"/>
      <c r="U101" s="375"/>
      <c r="V101" s="384"/>
      <c r="W101"/>
      <c r="X101"/>
      <c r="Y101"/>
      <c r="Z101"/>
      <c r="AA101"/>
      <c r="AB101"/>
      <c r="AC101" s="7"/>
      <c r="AD101"/>
      <c r="AE101"/>
      <c r="AF101" s="528"/>
      <c r="AG101" s="544"/>
      <c r="AH101" s="544"/>
      <c r="BB101" s="438"/>
      <c r="BI101" s="775"/>
    </row>
    <row r="102" spans="1:61" ht="24.95" customHeight="1">
      <c r="A102" s="958" t="s">
        <v>1281</v>
      </c>
      <c r="B102" s="959"/>
      <c r="C102" s="959"/>
      <c r="D102" s="159">
        <v>26</v>
      </c>
      <c r="E102" s="25"/>
      <c r="F102" s="8"/>
      <c r="K102" s="528" t="s">
        <v>654</v>
      </c>
      <c r="M102" s="372" t="str">
        <f ca="1">CELL("address",E102)</f>
        <v>$E$102</v>
      </c>
      <c r="N102" s="372">
        <f>$N$7</f>
        <v>1</v>
      </c>
      <c r="O102" s="372" t="str">
        <f ca="1">MID(CELL("filename",N102),FIND("]",CELL("filename",N102))+1,256)</f>
        <v>1. Proposal Content Checklist</v>
      </c>
      <c r="P102" s="372" t="s">
        <v>377</v>
      </c>
      <c r="Q102" s="372" t="s">
        <v>905</v>
      </c>
      <c r="S102" s="372" t="str">
        <f ca="1">N102&amp;"_"&amp;M102&amp;"_"&amp;Q102</f>
        <v>1_$E$102_Equity Plan</v>
      </c>
      <c r="T102" s="372" t="s">
        <v>401</v>
      </c>
      <c r="V102" s="603" t="str">
        <f>CONCATENATE(AF102)</f>
        <v>Yes</v>
      </c>
      <c r="W102" s="420" t="s">
        <v>82</v>
      </c>
      <c r="X102" s="372" t="s">
        <v>86</v>
      </c>
      <c r="Y102" s="372"/>
      <c r="AA102" t="s">
        <v>1465</v>
      </c>
      <c r="AF102" s="528" t="s">
        <v>82</v>
      </c>
      <c r="AG102" s="528" t="s">
        <v>86</v>
      </c>
      <c r="BD102" s="30"/>
    </row>
    <row r="103" spans="1:61" s="7" customFormat="1" ht="7.5" customHeight="1">
      <c r="A103" s="647"/>
      <c r="B103" s="648"/>
      <c r="C103" s="648"/>
      <c r="D103" s="159"/>
      <c r="E103" s="266"/>
      <c r="F103" s="18"/>
      <c r="J103" s="544" t="s">
        <v>653</v>
      </c>
      <c r="K103" s="544"/>
      <c r="L103" s="397"/>
      <c r="M103" s="372"/>
      <c r="N103" s="372"/>
      <c r="O103" s="372"/>
      <c r="P103" s="372"/>
      <c r="Q103" s="372"/>
      <c r="R103" s="372"/>
      <c r="S103" s="372"/>
      <c r="T103" s="372"/>
      <c r="U103" s="372"/>
      <c r="V103" s="381"/>
      <c r="W103" s="420"/>
      <c r="X103" s="372"/>
      <c r="Y103" s="372"/>
      <c r="Z103"/>
      <c r="AA103"/>
      <c r="AB103"/>
      <c r="AD103"/>
      <c r="AE103"/>
      <c r="AF103" s="528"/>
      <c r="AG103" s="527"/>
      <c r="AH103" s="527"/>
      <c r="BI103" s="745"/>
    </row>
    <row r="104" spans="1:61" ht="24.95" customHeight="1">
      <c r="A104" s="960" t="s">
        <v>1368</v>
      </c>
      <c r="B104" s="961"/>
      <c r="C104" s="961"/>
      <c r="D104" s="158">
        <v>27</v>
      </c>
      <c r="E104" s="25"/>
      <c r="F104" s="18"/>
      <c r="K104" s="528" t="s">
        <v>654</v>
      </c>
      <c r="M104" s="372" t="str">
        <f ca="1">CELL("address",E104)</f>
        <v>$E$104</v>
      </c>
      <c r="N104" s="372">
        <f>$N$7</f>
        <v>1</v>
      </c>
      <c r="O104" s="372" t="str">
        <f ca="1">MID(CELL("filename",N104),FIND("]",CELL("filename",N104))+1,256)</f>
        <v>1. Proposal Content Checklist</v>
      </c>
      <c r="P104" s="372" t="s">
        <v>377</v>
      </c>
      <c r="Q104" s="372" t="s">
        <v>906</v>
      </c>
      <c r="S104" s="372" t="str">
        <f ca="1">N104&amp;"_"&amp;M104&amp;"_"&amp;Q104</f>
        <v>1_$E$104_Equity Plan Attached</v>
      </c>
      <c r="T104" s="372" t="s">
        <v>401</v>
      </c>
      <c r="V104" s="381" t="str">
        <f>CONCATENATE(AF104,",",AG104,",",AH104)</f>
        <v>Submitted,Not Submitted,Not Available</v>
      </c>
      <c r="W104" s="528" t="s">
        <v>82</v>
      </c>
      <c r="X104" s="372" t="s">
        <v>86</v>
      </c>
      <c r="AF104" s="528" t="s">
        <v>684</v>
      </c>
      <c r="AG104" s="528" t="s">
        <v>892</v>
      </c>
      <c r="AH104" s="528" t="s">
        <v>894</v>
      </c>
    </row>
    <row r="105" spans="1:61" s="267" customFormat="1" ht="6.75" customHeight="1">
      <c r="A105" s="597"/>
      <c r="B105" s="598"/>
      <c r="C105" s="273"/>
      <c r="D105" s="272"/>
      <c r="E105" s="275"/>
      <c r="F105" s="18"/>
      <c r="J105" s="544" t="s">
        <v>653</v>
      </c>
      <c r="K105" s="544"/>
      <c r="L105" s="702"/>
      <c r="M105" s="375"/>
      <c r="N105" s="375"/>
      <c r="O105" s="375"/>
      <c r="P105" s="375"/>
      <c r="Q105" s="375"/>
      <c r="R105" s="375"/>
      <c r="S105" s="375"/>
      <c r="T105" s="375"/>
      <c r="U105" s="375"/>
      <c r="V105" s="384"/>
      <c r="W105"/>
      <c r="X105"/>
      <c r="Y105"/>
      <c r="Z105"/>
      <c r="AA105"/>
      <c r="AB105"/>
      <c r="AC105" s="7"/>
      <c r="AD105"/>
      <c r="AE105"/>
      <c r="AF105" s="528"/>
      <c r="AG105" s="544"/>
      <c r="AH105" s="544"/>
      <c r="BB105" s="438"/>
      <c r="BI105" s="775"/>
    </row>
    <row r="106" spans="1:61" ht="24.95" customHeight="1">
      <c r="A106" s="958" t="s">
        <v>531</v>
      </c>
      <c r="B106" s="959"/>
      <c r="C106" s="959"/>
      <c r="D106" s="162">
        <v>28</v>
      </c>
      <c r="E106" s="25"/>
      <c r="F106" s="8"/>
      <c r="K106" s="528" t="s">
        <v>654</v>
      </c>
      <c r="M106" s="372" t="str">
        <f ca="1">CELL("address",E106)</f>
        <v>$E$106</v>
      </c>
      <c r="N106" s="372">
        <f>$N$7</f>
        <v>1</v>
      </c>
      <c r="O106" s="372" t="str">
        <f ca="1">MID(CELL("filename",N106),FIND("]",CELL("filename",N106))+1,256)</f>
        <v>1. Proposal Content Checklist</v>
      </c>
      <c r="P106" s="372" t="s">
        <v>377</v>
      </c>
      <c r="Q106" s="372" t="s">
        <v>388</v>
      </c>
      <c r="S106" s="372" t="str">
        <f ca="1">N106&amp;"_"&amp;M106&amp;"_"&amp;Q106</f>
        <v>1_$E$106_Agreement for safety / culture of safety</v>
      </c>
      <c r="T106" s="372" t="s">
        <v>401</v>
      </c>
      <c r="V106" s="603" t="str">
        <f>CONCATENATE(AF106)</f>
        <v>Yes</v>
      </c>
      <c r="W106" s="377" t="s">
        <v>82</v>
      </c>
      <c r="X106" s="372" t="s">
        <v>86</v>
      </c>
      <c r="Y106" s="372"/>
      <c r="AA106" t="s">
        <v>1465</v>
      </c>
      <c r="AF106" s="528" t="s">
        <v>82</v>
      </c>
      <c r="AG106" s="528" t="s">
        <v>86</v>
      </c>
      <c r="BD106" s="30"/>
    </row>
    <row r="107" spans="1:61" s="267" customFormat="1" ht="6.75" customHeight="1">
      <c r="A107" s="597"/>
      <c r="B107" s="598"/>
      <c r="C107" s="273"/>
      <c r="D107" s="272"/>
      <c r="E107" s="275"/>
      <c r="F107" s="18"/>
      <c r="J107" s="544" t="s">
        <v>653</v>
      </c>
      <c r="K107" s="544"/>
      <c r="L107" s="702"/>
      <c r="M107" s="375"/>
      <c r="N107" s="375"/>
      <c r="O107" s="375"/>
      <c r="P107" s="375"/>
      <c r="Q107" s="375"/>
      <c r="R107" s="375"/>
      <c r="S107" s="375"/>
      <c r="T107" s="375"/>
      <c r="U107" s="375"/>
      <c r="V107" s="384"/>
      <c r="W107"/>
      <c r="X107"/>
      <c r="Y107"/>
      <c r="Z107"/>
      <c r="AA107"/>
      <c r="AB107"/>
      <c r="AC107" s="7"/>
      <c r="AD107"/>
      <c r="AE107"/>
      <c r="AF107" s="528"/>
      <c r="AG107" s="544"/>
      <c r="AH107" s="544"/>
      <c r="BB107" s="438"/>
      <c r="BI107" s="775"/>
    </row>
    <row r="108" spans="1:61" ht="24.95" customHeight="1">
      <c r="A108" s="958" t="s">
        <v>1233</v>
      </c>
      <c r="B108" s="959"/>
      <c r="C108" s="959"/>
      <c r="D108" s="162">
        <v>29</v>
      </c>
      <c r="E108" s="25"/>
      <c r="F108" s="8"/>
      <c r="K108" s="528" t="s">
        <v>654</v>
      </c>
      <c r="M108" s="372" t="str">
        <f ca="1">CELL("address",E108)</f>
        <v>$E$108</v>
      </c>
      <c r="N108" s="372">
        <f>$N$7</f>
        <v>1</v>
      </c>
      <c r="O108" s="372" t="str">
        <f ca="1">MID(CELL("filename",N108),FIND("]",CELL("filename",N108))+1,256)</f>
        <v>1. Proposal Content Checklist</v>
      </c>
      <c r="P108" s="372" t="s">
        <v>377</v>
      </c>
      <c r="Q108" s="372" t="s">
        <v>389</v>
      </c>
      <c r="S108" s="372" t="str">
        <f ca="1">N108&amp;"_"&amp;M108&amp;"_"&amp;Q108</f>
        <v>1_$E$108_Complying with Laws</v>
      </c>
      <c r="T108" s="372" t="s">
        <v>401</v>
      </c>
      <c r="V108" s="603" t="str">
        <f>CONCATENATE(AF108)</f>
        <v>Yes</v>
      </c>
      <c r="W108" s="377" t="s">
        <v>82</v>
      </c>
      <c r="X108" s="372" t="s">
        <v>86</v>
      </c>
      <c r="Y108" s="372"/>
      <c r="AA108" t="s">
        <v>1465</v>
      </c>
      <c r="AF108" s="528" t="s">
        <v>82</v>
      </c>
      <c r="AG108" s="528" t="s">
        <v>86</v>
      </c>
      <c r="BD108" s="30"/>
    </row>
    <row r="109" spans="1:61" s="267" customFormat="1" ht="17.25" customHeight="1">
      <c r="A109" s="962" t="s">
        <v>915</v>
      </c>
      <c r="B109" s="963"/>
      <c r="C109" s="963"/>
      <c r="D109" s="272"/>
      <c r="E109" s="274"/>
      <c r="F109" s="18"/>
      <c r="J109" s="544" t="s">
        <v>653</v>
      </c>
      <c r="K109" s="544"/>
      <c r="L109" s="702"/>
      <c r="M109" s="375"/>
      <c r="N109" s="375"/>
      <c r="O109" s="375"/>
      <c r="P109" s="375"/>
      <c r="Q109" s="375"/>
      <c r="R109" s="375"/>
      <c r="S109" s="375"/>
      <c r="T109" s="375"/>
      <c r="U109" s="375"/>
      <c r="V109" s="384"/>
      <c r="W109"/>
      <c r="X109"/>
      <c r="Y109"/>
      <c r="Z109"/>
      <c r="AA109"/>
      <c r="AB109"/>
      <c r="AC109" s="7"/>
      <c r="AD109"/>
      <c r="AE109"/>
      <c r="AF109" s="528"/>
      <c r="AG109" s="544"/>
      <c r="AH109" s="544"/>
      <c r="BB109" s="438"/>
      <c r="BI109" s="775"/>
    </row>
    <row r="110" spans="1:61" s="267" customFormat="1" ht="6.75" customHeight="1">
      <c r="A110" s="597"/>
      <c r="B110" s="598"/>
      <c r="C110" s="273"/>
      <c r="D110" s="272"/>
      <c r="E110" s="275"/>
      <c r="F110" s="18"/>
      <c r="J110" s="544" t="s">
        <v>653</v>
      </c>
      <c r="K110" s="544"/>
      <c r="L110" s="702"/>
      <c r="M110" s="375"/>
      <c r="N110" s="375"/>
      <c r="O110" s="375"/>
      <c r="P110" s="375"/>
      <c r="Q110" s="375"/>
      <c r="R110" s="375"/>
      <c r="S110" s="375"/>
      <c r="T110" s="375"/>
      <c r="U110" s="375"/>
      <c r="V110" s="384"/>
      <c r="W110"/>
      <c r="X110"/>
      <c r="Y110"/>
      <c r="Z110"/>
      <c r="AA110"/>
      <c r="AB110"/>
      <c r="AC110" s="7"/>
      <c r="AD110"/>
      <c r="AE110"/>
      <c r="AF110" s="528"/>
      <c r="AG110" s="544"/>
      <c r="AH110" s="544"/>
      <c r="BB110" s="438"/>
      <c r="BI110" s="775"/>
    </row>
    <row r="111" spans="1:61" s="7" customFormat="1" ht="39" customHeight="1">
      <c r="A111" s="1007" t="s">
        <v>895</v>
      </c>
      <c r="B111" s="1008"/>
      <c r="C111" s="1008"/>
      <c r="D111" s="162">
        <v>30</v>
      </c>
      <c r="E111" s="25"/>
      <c r="F111" s="8"/>
      <c r="J111" s="528"/>
      <c r="K111" s="528" t="s">
        <v>654</v>
      </c>
      <c r="L111" s="397"/>
      <c r="M111" s="372" t="str">
        <f ca="1">CELL("address",E111)</f>
        <v>$E$111</v>
      </c>
      <c r="N111" s="372">
        <f>$N$7</f>
        <v>1</v>
      </c>
      <c r="O111" s="372" t="str">
        <f ca="1">MID(CELL("filename",N111),FIND("]",CELL("filename",N111))+1,256)</f>
        <v>1. Proposal Content Checklist</v>
      </c>
      <c r="P111" s="372" t="s">
        <v>377</v>
      </c>
      <c r="Q111" s="372" t="s">
        <v>390</v>
      </c>
      <c r="R111" s="372"/>
      <c r="S111" s="372" t="str">
        <f ca="1">N111&amp;"_"&amp;M111&amp;"_"&amp;Q111</f>
        <v>1_$E$111_Acknowledge of responsibility for meeting all requirements</v>
      </c>
      <c r="T111" s="372" t="s">
        <v>401</v>
      </c>
      <c r="U111" s="372"/>
      <c r="V111" s="603" t="str">
        <f>CONCATENATE(AF111)</f>
        <v>Yes</v>
      </c>
      <c r="W111" s="377" t="s">
        <v>82</v>
      </c>
      <c r="X111" s="372" t="s">
        <v>86</v>
      </c>
      <c r="Y111" s="372"/>
      <c r="Z111"/>
      <c r="AA111" t="s">
        <v>1465</v>
      </c>
      <c r="AB111"/>
      <c r="AD111"/>
      <c r="AE111"/>
      <c r="AF111" s="528" t="s">
        <v>82</v>
      </c>
      <c r="AG111" s="528" t="s">
        <v>86</v>
      </c>
      <c r="AH111" s="527"/>
      <c r="BC111"/>
      <c r="BD111" s="30"/>
      <c r="BI111" s="745"/>
    </row>
    <row r="112" spans="1:61" s="267" customFormat="1" ht="6.75" customHeight="1">
      <c r="A112" s="597"/>
      <c r="B112" s="598"/>
      <c r="C112" s="273"/>
      <c r="D112" s="272"/>
      <c r="E112" s="285"/>
      <c r="F112" s="18"/>
      <c r="J112" s="544" t="s">
        <v>653</v>
      </c>
      <c r="K112" s="544"/>
      <c r="L112" s="702"/>
      <c r="M112" s="375"/>
      <c r="N112" s="375"/>
      <c r="O112" s="375"/>
      <c r="P112" s="375"/>
      <c r="Q112" s="375"/>
      <c r="R112" s="375"/>
      <c r="S112" s="375"/>
      <c r="T112" s="375"/>
      <c r="U112" s="375"/>
      <c r="V112" s="384"/>
      <c r="W112"/>
      <c r="X112"/>
      <c r="Y112"/>
      <c r="Z112"/>
      <c r="AA112"/>
      <c r="AB112"/>
      <c r="AC112" s="7"/>
      <c r="AD112"/>
      <c r="AE112"/>
      <c r="AF112" s="528"/>
      <c r="AG112" s="544"/>
      <c r="AH112" s="544"/>
      <c r="BB112" s="438"/>
      <c r="BI112" s="775"/>
    </row>
    <row r="113" spans="1:61" ht="24.95" customHeight="1">
      <c r="A113" s="958" t="s">
        <v>692</v>
      </c>
      <c r="B113" s="959"/>
      <c r="C113" s="959"/>
      <c r="D113" s="162">
        <v>31</v>
      </c>
      <c r="E113" s="25"/>
      <c r="F113" s="8"/>
      <c r="K113" s="528" t="s">
        <v>654</v>
      </c>
      <c r="M113" s="372" t="str">
        <f ca="1">CELL("address",E113)</f>
        <v>$E$113</v>
      </c>
      <c r="N113" s="372">
        <f>$N$7</f>
        <v>1</v>
      </c>
      <c r="O113" s="372" t="str">
        <f ca="1">MID(CELL("filename",N113),FIND("]",CELL("filename",N113))+1,256)</f>
        <v>1. Proposal Content Checklist</v>
      </c>
      <c r="P113" s="372" t="s">
        <v>377</v>
      </c>
      <c r="Q113" s="372" t="s">
        <v>908</v>
      </c>
      <c r="S113" s="372" t="str">
        <f ca="1">N113&amp;"_"&amp;M113&amp;"_"&amp;Q113</f>
        <v>1_$E$113_Bidder Aggreement</v>
      </c>
      <c r="T113" s="372" t="s">
        <v>401</v>
      </c>
      <c r="V113" s="603" t="str">
        <f>CONCATENATE(AF113)</f>
        <v>Yes</v>
      </c>
      <c r="W113" s="528" t="s">
        <v>82</v>
      </c>
      <c r="X113" s="372" t="s">
        <v>86</v>
      </c>
      <c r="Y113" s="372"/>
      <c r="AA113" t="s">
        <v>1465</v>
      </c>
      <c r="AF113" s="528" t="s">
        <v>82</v>
      </c>
      <c r="AG113" s="528" t="s">
        <v>86</v>
      </c>
      <c r="BD113" s="30"/>
    </row>
    <row r="114" spans="1:61" ht="13.5" thickBot="1">
      <c r="A114" s="655"/>
      <c r="B114" s="656"/>
      <c r="C114" s="280"/>
      <c r="D114" s="272"/>
      <c r="E114" s="432"/>
      <c r="F114" s="18"/>
      <c r="J114" s="528" t="s">
        <v>653</v>
      </c>
    </row>
    <row r="115" spans="1:61" ht="15.75" thickBot="1">
      <c r="A115" s="696" t="s">
        <v>770</v>
      </c>
      <c r="B115" s="697"/>
      <c r="C115" s="27"/>
      <c r="D115" s="161"/>
      <c r="E115" s="28" t="s">
        <v>545</v>
      </c>
      <c r="F115" s="29"/>
      <c r="K115" s="528" t="s">
        <v>654</v>
      </c>
    </row>
    <row r="116" spans="1:61" s="267" customFormat="1" ht="13.5" thickBot="1">
      <c r="A116" s="276"/>
      <c r="B116" s="277"/>
      <c r="C116" s="278"/>
      <c r="D116" s="279"/>
      <c r="E116" s="278"/>
      <c r="F116" s="265"/>
      <c r="J116" s="544" t="s">
        <v>653</v>
      </c>
      <c r="K116" s="544"/>
      <c r="L116" s="702"/>
      <c r="M116" s="375"/>
      <c r="N116" s="375"/>
      <c r="O116" s="375"/>
      <c r="P116" s="375"/>
      <c r="Q116" s="375"/>
      <c r="R116" s="375"/>
      <c r="S116" s="375"/>
      <c r="T116" s="375"/>
      <c r="U116" s="375"/>
      <c r="V116" s="384"/>
      <c r="W116"/>
      <c r="X116"/>
      <c r="Y116"/>
      <c r="Z116"/>
      <c r="AA116"/>
      <c r="AB116"/>
      <c r="AC116" s="7"/>
      <c r="AD116"/>
      <c r="AE116"/>
      <c r="AF116" s="528"/>
      <c r="AG116" s="544"/>
      <c r="AH116" s="544"/>
      <c r="BB116" s="438"/>
      <c r="BI116" s="775"/>
    </row>
    <row r="117" spans="1:61" s="267" customFormat="1" ht="14.25" thickTop="1" thickBot="1">
      <c r="A117" s="964" t="s">
        <v>1726</v>
      </c>
      <c r="B117" s="965"/>
      <c r="C117" s="965"/>
      <c r="D117" s="965"/>
      <c r="E117" s="965"/>
      <c r="F117" s="18"/>
      <c r="H117" s="939" t="s">
        <v>1739</v>
      </c>
      <c r="J117" s="544"/>
      <c r="K117" s="528" t="s">
        <v>654</v>
      </c>
      <c r="L117" s="702"/>
      <c r="M117" s="375"/>
      <c r="N117" s="375"/>
      <c r="O117" s="375"/>
      <c r="P117" s="375"/>
      <c r="Q117" s="375"/>
      <c r="R117" s="375"/>
      <c r="S117" s="375"/>
      <c r="T117" s="375"/>
      <c r="U117" s="375"/>
      <c r="V117" s="384"/>
      <c r="W117"/>
      <c r="X117"/>
      <c r="Y117"/>
      <c r="Z117"/>
      <c r="AA117"/>
      <c r="AB117"/>
      <c r="AC117" s="7"/>
      <c r="AD117"/>
      <c r="AE117"/>
      <c r="AF117" s="528"/>
      <c r="AG117" s="544"/>
      <c r="AH117" s="544"/>
      <c r="BB117" s="438"/>
      <c r="BI117" s="775"/>
    </row>
    <row r="118" spans="1:61" s="267" customFormat="1" ht="14.25" thickTop="1" thickBot="1">
      <c r="A118" s="655"/>
      <c r="B118" s="656"/>
      <c r="C118" s="271"/>
      <c r="D118" s="272"/>
      <c r="E118" s="271"/>
      <c r="F118" s="18"/>
      <c r="J118" s="544" t="s">
        <v>653</v>
      </c>
      <c r="K118" s="544"/>
      <c r="L118" s="702"/>
      <c r="M118" s="375"/>
      <c r="N118" s="375"/>
      <c r="O118" s="375"/>
      <c r="P118" s="375"/>
      <c r="Q118" s="375"/>
      <c r="R118" s="375"/>
      <c r="S118" s="375"/>
      <c r="T118" s="375"/>
      <c r="U118" s="375"/>
      <c r="V118" s="384"/>
      <c r="W118"/>
      <c r="X118"/>
      <c r="Y118"/>
      <c r="Z118"/>
      <c r="AA118"/>
      <c r="AB118"/>
      <c r="AC118" s="7"/>
      <c r="AD118"/>
      <c r="AE118"/>
      <c r="AF118" s="528"/>
      <c r="AG118" s="544"/>
      <c r="AH118" s="544"/>
      <c r="BB118" s="438"/>
      <c r="BI118" s="775"/>
    </row>
    <row r="119" spans="1:61" ht="24" customHeight="1" thickTop="1" thickBot="1">
      <c r="A119" s="956" t="s">
        <v>1727</v>
      </c>
      <c r="B119" s="957"/>
      <c r="C119" s="957"/>
      <c r="D119" s="162">
        <v>1</v>
      </c>
      <c r="E119" s="25"/>
      <c r="F119" s="8"/>
      <c r="H119" s="939" t="s">
        <v>1740</v>
      </c>
      <c r="I119" s="870"/>
      <c r="K119" s="528" t="s">
        <v>654</v>
      </c>
      <c r="M119" s="372" t="str">
        <f ca="1">CELL("address",E119)</f>
        <v>$E$119</v>
      </c>
      <c r="N119" s="372">
        <f>$N$7</f>
        <v>1</v>
      </c>
      <c r="O119" s="372" t="str">
        <f ca="1">MID(CELL("filename",N119),FIND("]",CELL("filename",N119))+1,256)</f>
        <v>1. Proposal Content Checklist</v>
      </c>
      <c r="P119" s="372" t="s">
        <v>391</v>
      </c>
      <c r="Q119" s="372" t="s">
        <v>910</v>
      </c>
      <c r="S119" s="372" t="str">
        <f ca="1">N119&amp;"_"&amp;M119&amp;"_"&amp;Q119</f>
        <v>1_$E$119_Transfer of Ownership Timing</v>
      </c>
      <c r="T119" s="372" t="s">
        <v>401</v>
      </c>
      <c r="V119" s="416" t="str">
        <f>CONCATENATE(AF119,",",AG119,",",AH119,",",AI119)</f>
        <v>Before COD,On COD,After COD,Not Applicable</v>
      </c>
      <c r="W119" s="379" t="s">
        <v>82</v>
      </c>
      <c r="X119" s="855" t="s">
        <v>86</v>
      </c>
      <c r="Y119" s="855"/>
      <c r="Z119" s="305"/>
      <c r="AA119" s="305"/>
      <c r="AB119" s="305"/>
      <c r="AC119" s="397"/>
      <c r="AD119" s="305"/>
      <c r="AE119" s="305"/>
      <c r="AF119" s="379" t="s">
        <v>1729</v>
      </c>
      <c r="AG119" s="379" t="s">
        <v>1728</v>
      </c>
      <c r="AH119" s="379" t="s">
        <v>909</v>
      </c>
      <c r="AI119" s="379" t="s">
        <v>88</v>
      </c>
    </row>
    <row r="120" spans="1:61" s="267" customFormat="1" ht="6.75" customHeight="1" thickTop="1">
      <c r="A120" s="655"/>
      <c r="B120" s="656"/>
      <c r="C120" s="280"/>
      <c r="D120" s="272"/>
      <c r="E120" s="281"/>
      <c r="F120" s="18"/>
      <c r="J120" s="544" t="s">
        <v>653</v>
      </c>
      <c r="K120" s="544"/>
      <c r="L120" s="702"/>
      <c r="M120" s="375"/>
      <c r="N120" s="375"/>
      <c r="O120" s="375"/>
      <c r="P120" s="375"/>
      <c r="Q120" s="375"/>
      <c r="R120" s="375"/>
      <c r="S120" s="375"/>
      <c r="T120" s="375"/>
      <c r="U120" s="375"/>
      <c r="V120" s="384"/>
      <c r="W120"/>
      <c r="X120"/>
      <c r="Y120"/>
      <c r="Z120"/>
      <c r="AA120"/>
      <c r="AB120"/>
      <c r="AC120" s="7"/>
      <c r="AD120"/>
      <c r="AE120"/>
      <c r="AF120" s="528"/>
      <c r="AG120" s="544"/>
      <c r="AH120" s="544"/>
      <c r="BB120" s="438"/>
      <c r="BI120" s="775"/>
    </row>
    <row r="121" spans="1:61" ht="35.25" customHeight="1">
      <c r="A121" s="956" t="s">
        <v>568</v>
      </c>
      <c r="B121" s="957"/>
      <c r="C121" s="957"/>
      <c r="D121" s="162">
        <v>2</v>
      </c>
      <c r="E121" s="25"/>
      <c r="F121" s="8"/>
      <c r="K121" s="528" t="s">
        <v>654</v>
      </c>
      <c r="M121" s="372" t="str">
        <f ca="1">CELL("address",E121)</f>
        <v>$E$121</v>
      </c>
      <c r="N121" s="372">
        <f>$N$7</f>
        <v>1</v>
      </c>
      <c r="O121" s="372" t="str">
        <f ca="1">MID(CELL("filename",N121),FIND("]",CELL("filename",N121))+1,256)</f>
        <v>1. Proposal Content Checklist</v>
      </c>
      <c r="P121" s="372" t="s">
        <v>391</v>
      </c>
      <c r="Q121" s="372" t="s">
        <v>911</v>
      </c>
      <c r="S121" s="372" t="str">
        <f ca="1">N121&amp;"_"&amp;M121&amp;"_"&amp;Q121</f>
        <v>1_$E$121_Comprehensive Design</v>
      </c>
      <c r="T121" s="372" t="s">
        <v>401</v>
      </c>
      <c r="V121" s="381" t="str">
        <f>CONCATENATE(AF121,",",AG121,",",AH121)</f>
        <v>Yes,No,Not Applicable</v>
      </c>
      <c r="W121" s="528" t="s">
        <v>82</v>
      </c>
      <c r="X121" s="372" t="s">
        <v>86</v>
      </c>
      <c r="Y121" s="372"/>
      <c r="AF121" s="528" t="s">
        <v>82</v>
      </c>
      <c r="AG121" s="528" t="s">
        <v>86</v>
      </c>
      <c r="AH121" s="528" t="s">
        <v>88</v>
      </c>
    </row>
    <row r="122" spans="1:61" s="267" customFormat="1" ht="6.75" customHeight="1">
      <c r="A122" s="655"/>
      <c r="B122" s="656"/>
      <c r="C122" s="280"/>
      <c r="D122" s="272"/>
      <c r="E122" s="281"/>
      <c r="F122" s="18"/>
      <c r="J122" s="544" t="s">
        <v>653</v>
      </c>
      <c r="K122" s="544"/>
      <c r="L122" s="702"/>
      <c r="M122" s="375"/>
      <c r="N122" s="375"/>
      <c r="O122" s="375"/>
      <c r="P122" s="375"/>
      <c r="Q122" s="375"/>
      <c r="R122" s="375"/>
      <c r="S122" s="375"/>
      <c r="T122" s="375"/>
      <c r="U122" s="375"/>
      <c r="V122" s="384"/>
      <c r="W122"/>
      <c r="X122"/>
      <c r="Y122"/>
      <c r="Z122"/>
      <c r="AA122"/>
      <c r="AB122"/>
      <c r="AC122" s="7"/>
      <c r="AD122"/>
      <c r="AE122"/>
      <c r="AF122" s="528"/>
      <c r="AG122" s="544"/>
      <c r="AH122" s="544"/>
      <c r="BB122" s="438"/>
      <c r="BI122" s="775"/>
    </row>
    <row r="123" spans="1:61" ht="24.95" customHeight="1">
      <c r="A123" s="956" t="s">
        <v>569</v>
      </c>
      <c r="B123" s="957"/>
      <c r="C123" s="957"/>
      <c r="D123" s="162">
        <v>3</v>
      </c>
      <c r="E123" s="25"/>
      <c r="F123" s="8"/>
      <c r="K123" s="528" t="s">
        <v>654</v>
      </c>
      <c r="M123" s="372" t="str">
        <f ca="1">CELL("address",E123)</f>
        <v>$E$123</v>
      </c>
      <c r="N123" s="372">
        <f>$N$7</f>
        <v>1</v>
      </c>
      <c r="O123" s="372" t="str">
        <f ca="1">MID(CELL("filename",N123),FIND("]",CELL("filename",N123))+1,256)</f>
        <v>1. Proposal Content Checklist</v>
      </c>
      <c r="P123" s="372" t="s">
        <v>391</v>
      </c>
      <c r="Q123" s="372" t="s">
        <v>912</v>
      </c>
      <c r="S123" s="372" t="str">
        <f ca="1">N123&amp;"_"&amp;M123&amp;"_"&amp;Q123</f>
        <v>1_$E$123_Design Engineers - Proven Expertise</v>
      </c>
      <c r="T123" s="372" t="s">
        <v>401</v>
      </c>
      <c r="V123" s="381" t="str">
        <f>CONCATENATE(AF123,",",AG123,",",AH123)</f>
        <v>Yes,No,Not Applicable</v>
      </c>
      <c r="W123" s="528" t="s">
        <v>82</v>
      </c>
      <c r="X123" s="372" t="s">
        <v>86</v>
      </c>
      <c r="Y123" s="372"/>
      <c r="AF123" s="528" t="s">
        <v>82</v>
      </c>
      <c r="AG123" s="528" t="s">
        <v>86</v>
      </c>
      <c r="AH123" s="528" t="s">
        <v>88</v>
      </c>
    </row>
    <row r="124" spans="1:61" s="267" customFormat="1" ht="6.75" customHeight="1">
      <c r="A124" s="655"/>
      <c r="B124" s="656"/>
      <c r="C124" s="280"/>
      <c r="D124" s="272"/>
      <c r="E124" s="271"/>
      <c r="F124" s="18"/>
      <c r="J124" s="544" t="s">
        <v>653</v>
      </c>
      <c r="K124" s="544"/>
      <c r="L124" s="702"/>
      <c r="M124" s="375"/>
      <c r="N124" s="375"/>
      <c r="O124" s="375"/>
      <c r="P124" s="375"/>
      <c r="Q124" s="375"/>
      <c r="R124" s="375"/>
      <c r="S124" s="375"/>
      <c r="T124" s="375"/>
      <c r="U124" s="375"/>
      <c r="V124" s="384"/>
      <c r="W124"/>
      <c r="X124"/>
      <c r="Y124"/>
      <c r="Z124"/>
      <c r="AA124"/>
      <c r="AB124"/>
      <c r="AC124" s="7"/>
      <c r="AD124"/>
      <c r="AE124"/>
      <c r="AF124" s="528"/>
      <c r="AG124" s="544"/>
      <c r="AH124" s="544"/>
      <c r="BB124" s="438"/>
      <c r="BI124" s="775"/>
    </row>
    <row r="125" spans="1:61" ht="24.95" customHeight="1">
      <c r="A125" s="956" t="s">
        <v>1369</v>
      </c>
      <c r="B125" s="957"/>
      <c r="C125" s="957"/>
      <c r="D125" s="162">
        <v>4</v>
      </c>
      <c r="E125" s="25"/>
      <c r="F125" s="8"/>
      <c r="K125" s="528" t="s">
        <v>654</v>
      </c>
      <c r="M125" s="372" t="str">
        <f ca="1">CELL("address",E125)</f>
        <v>$E$125</v>
      </c>
      <c r="N125" s="372">
        <f>$N$7</f>
        <v>1</v>
      </c>
      <c r="O125" s="372" t="str">
        <f ca="1">MID(CELL("filename",N125),FIND("]",CELL("filename",N125))+1,256)</f>
        <v>1. Proposal Content Checklist</v>
      </c>
      <c r="P125" s="372" t="s">
        <v>391</v>
      </c>
      <c r="Q125" s="372" t="s">
        <v>913</v>
      </c>
      <c r="S125" s="372" t="str">
        <f ca="1">N125&amp;"_"&amp;M125&amp;"_"&amp;Q125</f>
        <v>1_$E$125_Details of Service and Maintenance Plan</v>
      </c>
      <c r="T125" s="372" t="s">
        <v>401</v>
      </c>
      <c r="V125" s="381" t="str">
        <f>CONCATENATE(AF125,",",AG125,",",AH125)</f>
        <v>Yes,No,Not Applicable</v>
      </c>
      <c r="W125" s="528" t="s">
        <v>82</v>
      </c>
      <c r="X125" s="372" t="s">
        <v>86</v>
      </c>
      <c r="Y125" s="372"/>
      <c r="AF125" s="528" t="s">
        <v>82</v>
      </c>
      <c r="AG125" s="528" t="s">
        <v>86</v>
      </c>
      <c r="AH125" s="528" t="s">
        <v>88</v>
      </c>
    </row>
    <row r="126" spans="1:61" s="267" customFormat="1" ht="6.75" customHeight="1">
      <c r="A126" s="655"/>
      <c r="B126" s="656"/>
      <c r="C126" s="280"/>
      <c r="D126" s="272"/>
      <c r="E126" s="271"/>
      <c r="F126" s="18"/>
      <c r="J126" s="544" t="s">
        <v>653</v>
      </c>
      <c r="K126" s="544"/>
      <c r="L126" s="702"/>
      <c r="M126" s="375"/>
      <c r="N126" s="375"/>
      <c r="O126" s="375"/>
      <c r="P126" s="375"/>
      <c r="Q126" s="375"/>
      <c r="R126" s="375"/>
      <c r="S126" s="375"/>
      <c r="T126" s="375"/>
      <c r="U126" s="375"/>
      <c r="V126" s="384"/>
      <c r="W126"/>
      <c r="X126"/>
      <c r="Y126"/>
      <c r="Z126"/>
      <c r="AA126"/>
      <c r="AB126"/>
      <c r="AC126" s="7"/>
      <c r="AD126"/>
      <c r="AE126"/>
      <c r="AF126" s="528"/>
      <c r="AG126" s="544"/>
      <c r="AH126" s="544"/>
      <c r="BB126" s="438"/>
      <c r="BI126" s="775"/>
    </row>
    <row r="127" spans="1:61" ht="24.95" customHeight="1">
      <c r="A127" s="956" t="s">
        <v>655</v>
      </c>
      <c r="B127" s="957"/>
      <c r="C127" s="957"/>
      <c r="D127" s="162">
        <v>5</v>
      </c>
      <c r="E127" s="25"/>
      <c r="F127" s="8"/>
      <c r="K127" s="528" t="s">
        <v>654</v>
      </c>
      <c r="M127" s="372" t="str">
        <f ca="1">CELL("address",E127)</f>
        <v>$E$127</v>
      </c>
      <c r="N127" s="372">
        <f>$N$7</f>
        <v>1</v>
      </c>
      <c r="O127" s="372" t="str">
        <f ca="1">MID(CELL("filename",N127),FIND("]",CELL("filename",N127))+1,256)</f>
        <v>1. Proposal Content Checklist</v>
      </c>
      <c r="P127" s="372" t="s">
        <v>391</v>
      </c>
      <c r="Q127" s="372" t="s">
        <v>914</v>
      </c>
      <c r="S127" s="372" t="str">
        <f ca="1">N127&amp;"_"&amp;M127&amp;"_"&amp;Q127</f>
        <v>1_$E$127_Details of warranties / gurantees</v>
      </c>
      <c r="T127" s="372" t="s">
        <v>401</v>
      </c>
      <c r="V127" s="381" t="str">
        <f>CONCATENATE(AF127,",",AG127,",",AH127)</f>
        <v>Yes,No,Not Applicable</v>
      </c>
      <c r="W127" s="528" t="s">
        <v>82</v>
      </c>
      <c r="X127" s="372" t="s">
        <v>86</v>
      </c>
      <c r="Y127" s="372"/>
      <c r="AF127" s="528" t="s">
        <v>82</v>
      </c>
      <c r="AG127" s="528" t="s">
        <v>86</v>
      </c>
      <c r="AH127" s="528" t="s">
        <v>88</v>
      </c>
    </row>
    <row r="128" spans="1:61" s="267" customFormat="1" ht="6.75" customHeight="1" thickBot="1">
      <c r="A128" s="103"/>
      <c r="B128" s="155"/>
      <c r="C128" s="282"/>
      <c r="D128" s="283"/>
      <c r="E128" s="284"/>
      <c r="F128" s="9"/>
      <c r="J128" s="783" t="s">
        <v>653</v>
      </c>
      <c r="K128" s="783"/>
      <c r="L128" s="784"/>
      <c r="M128" s="785"/>
      <c r="N128" s="785"/>
      <c r="O128" s="785"/>
      <c r="P128" s="785"/>
      <c r="Q128" s="785"/>
      <c r="R128" s="785"/>
      <c r="S128" s="785"/>
      <c r="T128" s="785"/>
      <c r="U128" s="785"/>
      <c r="V128" s="786"/>
      <c r="W128" s="753"/>
      <c r="X128" s="753"/>
      <c r="Y128" s="753"/>
      <c r="Z128" s="753"/>
      <c r="AA128" s="753"/>
      <c r="AB128" s="753"/>
      <c r="AC128" s="753"/>
      <c r="AD128" s="753"/>
      <c r="AE128" s="753"/>
      <c r="AF128" s="787"/>
      <c r="AG128" s="783"/>
      <c r="AH128" s="783"/>
      <c r="AI128" s="788"/>
      <c r="AJ128" s="788"/>
      <c r="AK128" s="788"/>
      <c r="AL128" s="788"/>
      <c r="AM128" s="788"/>
      <c r="AN128" s="788"/>
      <c r="AO128" s="788"/>
      <c r="AP128" s="788"/>
      <c r="AQ128" s="788"/>
      <c r="AR128" s="788"/>
      <c r="AS128" s="788"/>
      <c r="AT128" s="788"/>
      <c r="AU128" s="788"/>
      <c r="AV128" s="788"/>
      <c r="AW128" s="788"/>
      <c r="AX128" s="788"/>
      <c r="AY128" s="788"/>
      <c r="AZ128" s="788"/>
      <c r="BA128" s="788"/>
      <c r="BB128" s="788"/>
      <c r="BC128" s="788"/>
      <c r="BD128" s="788"/>
      <c r="BE128" s="788"/>
      <c r="BF128" s="788"/>
      <c r="BG128" s="788"/>
      <c r="BH128" s="788"/>
      <c r="BI128" s="789"/>
    </row>
    <row r="129" spans="10:61" ht="24" customHeight="1">
      <c r="M129"/>
      <c r="N129"/>
      <c r="O129"/>
      <c r="P129" s="458"/>
      <c r="Q129" s="458"/>
      <c r="R129"/>
      <c r="S129"/>
      <c r="T129" s="458"/>
      <c r="U129"/>
      <c r="V129"/>
      <c r="AC129"/>
      <c r="AF129"/>
      <c r="AG129"/>
      <c r="AH129"/>
    </row>
    <row r="130" spans="10:61" ht="11.25" customHeight="1">
      <c r="M130"/>
      <c r="N130"/>
      <c r="O130"/>
      <c r="P130" s="458"/>
      <c r="Q130" s="458"/>
      <c r="R130"/>
      <c r="S130"/>
      <c r="T130" s="458"/>
      <c r="U130"/>
      <c r="V130"/>
      <c r="AC130"/>
      <c r="AF130"/>
      <c r="AG130"/>
      <c r="AH130"/>
    </row>
    <row r="131" spans="10:61" s="267" customFormat="1" ht="6.75" customHeight="1">
      <c r="J131" s="544"/>
      <c r="K131" s="544"/>
      <c r="L131" s="702"/>
      <c r="M131"/>
      <c r="N131"/>
      <c r="O131"/>
      <c r="P131" s="458"/>
      <c r="Q131" s="458"/>
      <c r="R131"/>
      <c r="S131"/>
      <c r="T131" s="458"/>
      <c r="U131"/>
      <c r="V131"/>
      <c r="W131"/>
      <c r="X131"/>
      <c r="Y131"/>
      <c r="Z131"/>
      <c r="AA131"/>
      <c r="AB131"/>
      <c r="AC131"/>
      <c r="AD131"/>
      <c r="AE131"/>
      <c r="AF131"/>
      <c r="AG131"/>
      <c r="AH131"/>
      <c r="AI131"/>
      <c r="AJ131"/>
      <c r="AK131"/>
      <c r="AL131"/>
      <c r="AM131"/>
      <c r="AN131"/>
      <c r="AO131"/>
      <c r="BB131" s="438"/>
      <c r="BI131" s="775"/>
    </row>
    <row r="132" spans="10:61" ht="24" customHeight="1">
      <c r="M132"/>
      <c r="N132"/>
      <c r="O132"/>
      <c r="P132" s="458"/>
      <c r="Q132" s="458"/>
      <c r="R132"/>
      <c r="S132"/>
      <c r="T132" s="458"/>
      <c r="U132"/>
      <c r="V132"/>
      <c r="AC132"/>
      <c r="AF132"/>
      <c r="AG132"/>
      <c r="AH132"/>
    </row>
    <row r="133" spans="10:61" s="267" customFormat="1" ht="6.75" customHeight="1">
      <c r="J133" s="544"/>
      <c r="K133" s="544"/>
      <c r="L133" s="702"/>
      <c r="M133"/>
      <c r="N133"/>
      <c r="O133"/>
      <c r="P133" s="458"/>
      <c r="Q133" s="458"/>
      <c r="R133"/>
      <c r="S133"/>
      <c r="T133" s="458"/>
      <c r="U133"/>
      <c r="V133"/>
      <c r="W133"/>
      <c r="X133"/>
      <c r="Y133"/>
      <c r="Z133"/>
      <c r="AA133"/>
      <c r="AB133"/>
      <c r="AC133"/>
      <c r="AD133"/>
      <c r="AE133"/>
      <c r="AF133"/>
      <c r="AG133"/>
      <c r="AH133"/>
      <c r="AI133"/>
      <c r="AJ133"/>
      <c r="AK133"/>
      <c r="AL133"/>
      <c r="AM133"/>
      <c r="AN133"/>
      <c r="AO133"/>
      <c r="BB133" s="438"/>
      <c r="BI133" s="775"/>
    </row>
    <row r="134" spans="10:61" ht="24.95" customHeight="1">
      <c r="M134"/>
      <c r="N134"/>
      <c r="O134"/>
      <c r="P134" s="458"/>
      <c r="Q134" s="458"/>
      <c r="R134"/>
      <c r="S134"/>
      <c r="T134" s="458"/>
      <c r="U134"/>
      <c r="V134"/>
      <c r="AC134"/>
      <c r="AF134"/>
      <c r="AG134"/>
      <c r="AH134"/>
    </row>
    <row r="135" spans="10:61" s="433" customFormat="1" ht="20.100000000000001" customHeight="1">
      <c r="J135" s="434"/>
      <c r="K135" s="434"/>
      <c r="L135" s="705"/>
      <c r="M135"/>
      <c r="N135"/>
      <c r="O135"/>
      <c r="P135" s="458"/>
      <c r="Q135" s="458"/>
      <c r="R135"/>
      <c r="S135"/>
      <c r="T135" s="458"/>
      <c r="U135"/>
      <c r="V135"/>
      <c r="W135"/>
      <c r="X135"/>
      <c r="Y135"/>
      <c r="Z135"/>
      <c r="AA135"/>
      <c r="AB135"/>
      <c r="AC135"/>
      <c r="AD135"/>
      <c r="AE135"/>
      <c r="AF135"/>
      <c r="AG135"/>
      <c r="AH135"/>
      <c r="AI135"/>
      <c r="AJ135"/>
      <c r="AK135"/>
      <c r="AL135"/>
      <c r="AM135"/>
      <c r="AN135"/>
      <c r="AO135"/>
      <c r="BB135" s="851"/>
      <c r="BI135" s="782"/>
    </row>
    <row r="136" spans="10:61" s="267" customFormat="1" ht="6.75" customHeight="1">
      <c r="J136" s="544"/>
      <c r="K136" s="544"/>
      <c r="L136" s="702"/>
      <c r="M136"/>
      <c r="N136"/>
      <c r="O136"/>
      <c r="P136" s="458"/>
      <c r="Q136" s="458"/>
      <c r="R136"/>
      <c r="S136"/>
      <c r="T136" s="458"/>
      <c r="U136"/>
      <c r="V136"/>
      <c r="W136"/>
      <c r="X136"/>
      <c r="Y136"/>
      <c r="Z136"/>
      <c r="AA136"/>
      <c r="AB136"/>
      <c r="AC136"/>
      <c r="AD136"/>
      <c r="AE136"/>
      <c r="AF136"/>
      <c r="AG136"/>
      <c r="AH136"/>
      <c r="AI136"/>
      <c r="AJ136"/>
      <c r="AK136"/>
      <c r="AL136"/>
      <c r="AM136"/>
      <c r="AN136"/>
      <c r="AO136"/>
      <c r="BB136" s="438"/>
      <c r="BI136" s="775"/>
    </row>
    <row r="137" spans="10:61">
      <c r="M137"/>
      <c r="N137"/>
      <c r="O137"/>
      <c r="P137" s="458"/>
      <c r="Q137" s="458"/>
      <c r="R137"/>
      <c r="S137"/>
      <c r="T137" s="458"/>
      <c r="U137"/>
      <c r="V137"/>
      <c r="AC137"/>
      <c r="AF137"/>
      <c r="AG137"/>
      <c r="AH137"/>
    </row>
  </sheetData>
  <sheetProtection password="84F2" sheet="1" selectLockedCells="1"/>
  <dataConsolidate/>
  <mergeCells count="67">
    <mergeCell ref="M1:W1"/>
    <mergeCell ref="X1:AC1"/>
    <mergeCell ref="A121:C121"/>
    <mergeCell ref="A2:F2"/>
    <mergeCell ref="A60:C60"/>
    <mergeCell ref="A41:F41"/>
    <mergeCell ref="A76:C76"/>
    <mergeCell ref="A96:C96"/>
    <mergeCell ref="A106:C106"/>
    <mergeCell ref="A111:C111"/>
    <mergeCell ref="A108:C108"/>
    <mergeCell ref="A56:C56"/>
    <mergeCell ref="A68:C68"/>
    <mergeCell ref="A84:C84"/>
    <mergeCell ref="A92:C92"/>
    <mergeCell ref="A94:C94"/>
    <mergeCell ref="A1:F1"/>
    <mergeCell ref="A52:C52"/>
    <mergeCell ref="A64:C64"/>
    <mergeCell ref="A42:F42"/>
    <mergeCell ref="A54:C54"/>
    <mergeCell ref="A46:C46"/>
    <mergeCell ref="A50:C50"/>
    <mergeCell ref="A58:C58"/>
    <mergeCell ref="A86:C86"/>
    <mergeCell ref="A88:C88"/>
    <mergeCell ref="A70:E70"/>
    <mergeCell ref="A66:C66"/>
    <mergeCell ref="A48:C48"/>
    <mergeCell ref="A67:C67"/>
    <mergeCell ref="A62:C62"/>
    <mergeCell ref="A77:E77"/>
    <mergeCell ref="A79:C79"/>
    <mergeCell ref="A81:C81"/>
    <mergeCell ref="A72:C72"/>
    <mergeCell ref="A74:C74"/>
    <mergeCell ref="A78:B78"/>
    <mergeCell ref="A82:C82"/>
    <mergeCell ref="AC2:AC3"/>
    <mergeCell ref="M2:M3"/>
    <mergeCell ref="N2:O2"/>
    <mergeCell ref="P2:P3"/>
    <mergeCell ref="Q2:Q3"/>
    <mergeCell ref="R2:R3"/>
    <mergeCell ref="S2:S3"/>
    <mergeCell ref="T2:T3"/>
    <mergeCell ref="U2:U3"/>
    <mergeCell ref="V2:V3"/>
    <mergeCell ref="W2:W3"/>
    <mergeCell ref="X2:X3"/>
    <mergeCell ref="Z2:Z3"/>
    <mergeCell ref="Y2:Y3"/>
    <mergeCell ref="AB2:AB3"/>
    <mergeCell ref="AA2:AA3"/>
    <mergeCell ref="A127:C127"/>
    <mergeCell ref="A113:C113"/>
    <mergeCell ref="A123:C123"/>
    <mergeCell ref="A125:C125"/>
    <mergeCell ref="A117:E117"/>
    <mergeCell ref="A90:C90"/>
    <mergeCell ref="A97:D97"/>
    <mergeCell ref="A119:C119"/>
    <mergeCell ref="A99:C99"/>
    <mergeCell ref="A102:C102"/>
    <mergeCell ref="A104:C104"/>
    <mergeCell ref="A100:C100"/>
    <mergeCell ref="A109:C109"/>
  </mergeCells>
  <phoneticPr fontId="7" type="noConversion"/>
  <dataValidations xWindow="219" yWindow="675" count="54">
    <dataValidation operator="greaterThan" allowBlank="1" showInputMessage="1" showErrorMessage="1" sqref="C57:E57 D67:E67 C61:E61 D109:E109 C63:E63 C107:E107 C126:E126 C51:E51 C53:E53 C118:E118 C49:E49 C89:E89 C45:E45 D78:E78 C110:E110 C83:E83 C105:E105 C55:E55 C59:E59 C65:E65 C114:E114 C85:E85 C87:E87 C80:E80 C93:E93 C69:E69 C101:E101 C116:E116 C122:E122 C124:E124 C128:E128 C120:E120 C112:E112 C75:E75 C71:E71 C91:E91 A61 A63 A78 C47:E47 C95:E95"/>
    <dataValidation type="list" showInputMessage="1" showErrorMessage="1" promptTitle="Complete if applicable" prompt="Select response from the drop-down list._x000a__x000a_Field is required if response to previous question is yes." sqref="E104">
      <formula1>$AF$104:$AH$104</formula1>
    </dataValidation>
    <dataValidation type="list" showInputMessage="1" showErrorMessage="1" promptTitle="Required field" prompt="Select response from the drop-down list." sqref="E39">
      <formula1>$AF$39:$AI$39</formula1>
    </dataValidation>
    <dataValidation type="list" showInputMessage="1" showErrorMessage="1" promptTitle="Required field" prompt="Select response from the drop-down list." sqref="E113">
      <formula1>$AF$113:$AG$113</formula1>
    </dataValidation>
    <dataValidation type="list" showInputMessage="1" showErrorMessage="1" promptTitle="Required field" prompt="Select response from the drop-down list." sqref="E37">
      <formula1>$AF$37:$AH$37</formula1>
    </dataValidation>
    <dataValidation type="list" showInputMessage="1" showErrorMessage="1" promptTitle="Required field" prompt="Select response from the drop-down list." sqref="E66">
      <formula1>$AF$66:$AH$66</formula1>
    </dataValidation>
    <dataValidation type="list" showInputMessage="1" errorTitle="Required field" promptTitle="Required field" prompt="Select response from the drop-down list." sqref="E7">
      <formula1>$AF$7:$AG$7</formula1>
    </dataValidation>
    <dataValidation type="list" showInputMessage="1" showErrorMessage="1" promptTitle="Required field" prompt="Select response from the drop-down list." sqref="E9">
      <formula1>$AF$9:$AG$9</formula1>
    </dataValidation>
    <dataValidation type="list" showInputMessage="1" showErrorMessage="1" promptTitle="Required field" prompt="Select response from the drop-down list." sqref="E11">
      <formula1>$AF$11:$AG$11</formula1>
    </dataValidation>
    <dataValidation type="list" showInputMessage="1" showErrorMessage="1" promptTitle="Required field" prompt="Select response from the drop-down list." sqref="E13">
      <formula1>$AF$13:$AG$13</formula1>
    </dataValidation>
    <dataValidation type="list" showInputMessage="1" showErrorMessage="1" promptTitle="Required field" prompt="Select response from the drop-down list." sqref="E15">
      <formula1>$AF$15:$AH$15</formula1>
    </dataValidation>
    <dataValidation type="list" showInputMessage="1" showErrorMessage="1" promptTitle="Required field" prompt="Select response from the drop-down list." sqref="E17">
      <formula1>$AF$17:$AH$17</formula1>
    </dataValidation>
    <dataValidation type="list" showInputMessage="1" showErrorMessage="1" promptTitle="Required field" prompt="Select response from the drop-down list." sqref="E19">
      <formula1>$AF$19:$AH$19</formula1>
    </dataValidation>
    <dataValidation type="list" showInputMessage="1" showErrorMessage="1" promptTitle="Required field" prompt="Select response from the drop-down list." sqref="E21">
      <formula1>$AF$21:$AH$21</formula1>
    </dataValidation>
    <dataValidation type="list" showInputMessage="1" showErrorMessage="1" promptTitle="Required field" prompt="Select response from the drop-down list." sqref="E23">
      <formula1>$AF$23:$AG$23</formula1>
    </dataValidation>
    <dataValidation type="list" showInputMessage="1" showErrorMessage="1" promptTitle="Required field" prompt="Select response from the drop-down list." sqref="E25">
      <formula1>$AF$25:$AG$25</formula1>
    </dataValidation>
    <dataValidation type="list" showInputMessage="1" showErrorMessage="1" promptTitle="Required field" prompt="Select response from the drop-down list." sqref="E27">
      <formula1>$AF$27:$AH$27</formula1>
    </dataValidation>
    <dataValidation type="list" showInputMessage="1" showErrorMessage="1" promptTitle="Required field" prompt="Select response from the drop-down list." sqref="E29">
      <formula1>$AF$29:$AH$29</formula1>
    </dataValidation>
    <dataValidation type="list" showInputMessage="1" showErrorMessage="1" promptTitle="Required field" prompt="Select response from the drop-down list." sqref="E31">
      <formula1>$AF$31:$AH$31</formula1>
    </dataValidation>
    <dataValidation type="list" showInputMessage="1" showErrorMessage="1" promptTitle="Required field" prompt="Select response from the drop-down list." sqref="E33">
      <formula1>$AF$33:$AG$33</formula1>
    </dataValidation>
    <dataValidation type="list" showInputMessage="1" showErrorMessage="1" promptTitle="Required field" prompt="Select response from the drop-down list." sqref="E35">
      <formula1>$AF$35:$AG$35</formula1>
    </dataValidation>
    <dataValidation type="list" showInputMessage="1" showErrorMessage="1" promptTitle="Required field" prompt="Select response from the drop-down list." sqref="E46">
      <formula1>$AF$46:$AG$46</formula1>
    </dataValidation>
    <dataValidation type="list" showInputMessage="1" showErrorMessage="1" promptTitle="Required field" prompt="Select response from the drop-down list." sqref="E50">
      <formula1>$AF$50:$AH$50</formula1>
    </dataValidation>
    <dataValidation type="list" showInputMessage="1" showErrorMessage="1" promptTitle="Required field" prompt="Select response from the drop-down list." sqref="E52">
      <formula1>$AF$52:$AG$52</formula1>
    </dataValidation>
    <dataValidation type="list" showInputMessage="1" showErrorMessage="1" promptTitle="Required field" prompt="Select response from the drop-down list." sqref="E54">
      <formula1>$AF$54:$AH$54</formula1>
    </dataValidation>
    <dataValidation type="list" showInputMessage="1" showErrorMessage="1" promptTitle="Required field" prompt="Select response from the drop-down list." sqref="E56">
      <formula1>$AF$56:$AH$56</formula1>
    </dataValidation>
    <dataValidation type="list" showInputMessage="1" showErrorMessage="1" promptTitle="Required field" prompt="Select response from the drop-down list." sqref="E58">
      <formula1>$AF$58:$AH$58</formula1>
    </dataValidation>
    <dataValidation type="list" showInputMessage="1" showErrorMessage="1" promptTitle="Required field" prompt="Select response from the drop-down list." sqref="E119">
      <formula1>$AF$119:$AI$119</formula1>
    </dataValidation>
    <dataValidation type="list" showInputMessage="1" showErrorMessage="1" promptTitle="Required field" prompt="Select response from the drop-down list." sqref="E121">
      <formula1>$AF$121:$AH$121</formula1>
    </dataValidation>
    <dataValidation type="list" showInputMessage="1" showErrorMessage="1" promptTitle="Required field" prompt="Select response from the drop-down list." sqref="E123">
      <formula1>$AF$123:$AH$123</formula1>
    </dataValidation>
    <dataValidation type="list" showInputMessage="1" showErrorMessage="1" promptTitle="Required field" prompt="Select response from the drop-down list." sqref="E127">
      <formula1>$AF$127:$AH$127</formula1>
    </dataValidation>
    <dataValidation type="list" showInputMessage="1" showErrorMessage="1" promptTitle="Required field" prompt="Select response from the drop-down list." sqref="E125">
      <formula1>$AF$125:$AH$125</formula1>
    </dataValidation>
    <dataValidation type="list" showInputMessage="1" showErrorMessage="1" promptTitle="Required field" prompt="Select response from the drop-down list." sqref="E64">
      <formula1>$AF$64:$AH$64</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94">
      <formula1>$AF$94:$AH$94</formula1>
    </dataValidation>
    <dataValidation type="list" showInputMessage="1" showErrorMessage="1" promptTitle="Required field" prompt="Select response from the drop-down list." sqref="E60">
      <formula1>$AF$60:$AG$60</formula1>
    </dataValidation>
    <dataValidation type="list" showInputMessage="1" showErrorMessage="1" promptTitle="Required field" prompt="Select response from the drop-down list." sqref="E62">
      <formula1>$AF$62:$AH$62</formula1>
    </dataValidation>
    <dataValidation type="list" showInputMessage="1" showErrorMessage="1" promptTitle="Required field" prompt="Select response from the drop-down list." sqref="E68">
      <formula1>$AF$68:$AH$68</formula1>
    </dataValidation>
    <dataValidation type="list" showInputMessage="1" showErrorMessage="1" promptTitle="Required field" prompt="Select response from the drop-down list." sqref="E72">
      <formula1>$AF$72:$AH$72</formula1>
    </dataValidation>
    <dataValidation type="list" showInputMessage="1" showErrorMessage="1" promptTitle="Complete if applicable" prompt="Select response from the drop-down list._x000a__x000a_Field is required if response to previous question is yes." sqref="E74">
      <formula1>$AF$74:$AH$74</formula1>
    </dataValidation>
    <dataValidation type="list" showInputMessage="1" showErrorMessage="1" promptTitle="Required field" prompt="Select response from the drop-down list." sqref="E76">
      <formula1>$AF$76:$AH$76</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79">
      <formula1>$AF$79:$AH$79</formula1>
    </dataValidation>
    <dataValidation type="list" showInputMessage="1" showErrorMessage="1" promptTitle="Required field" prompt="Select response from the drop-down list." sqref="E81">
      <formula1>$AF$81:$AH$81</formula1>
    </dataValidation>
    <dataValidation type="list" showInputMessage="1" showErrorMessage="1" promptTitle="Required field" prompt="Select response from the drop-down list." sqref="E84">
      <formula1>$AF$84:$AH$84</formula1>
    </dataValidation>
    <dataValidation type="list" showInputMessage="1" showErrorMessage="1" promptTitle="Required field" prompt="Select response from the drop-down list." sqref="E86">
      <formula1>$AF$86:$AH$86</formula1>
    </dataValidation>
    <dataValidation type="list" showInputMessage="1" showErrorMessage="1" promptTitle="Required field" prompt="Select response from the drop-down list." sqref="E88">
      <formula1>$AF$88:$AH$88</formula1>
    </dataValidation>
    <dataValidation type="list" showInputMessage="1" showErrorMessage="1" promptTitle="Required field" prompt="Select response from the drop-down list." sqref="E90">
      <formula1>$AF$90:$AH$90</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92">
      <formula1>$AF$92:$AH$92</formula1>
    </dataValidation>
    <dataValidation type="list" showInputMessage="1" showErrorMessage="1" promptTitle="Required field" prompt="Select response from the drop-down list." sqref="E99">
      <formula1>$AF$99:$AH$99</formula1>
    </dataValidation>
    <dataValidation type="list" showInputMessage="1" showErrorMessage="1" promptTitle="Required field" prompt="Select response from the drop-down list." sqref="E102">
      <formula1>$AF$102:$AG$102</formula1>
    </dataValidation>
    <dataValidation type="list" showInputMessage="1" showErrorMessage="1" promptTitle="Required field" prompt="Select response from the drop-down list." sqref="E106">
      <formula1>$AF$106:$AG$106</formula1>
    </dataValidation>
    <dataValidation type="list" showInputMessage="1" showErrorMessage="1" promptTitle="Required field" prompt="Select response from the drop-down list." sqref="E108">
      <formula1>$AF$108:$AG$108</formula1>
    </dataValidation>
    <dataValidation type="list" showInputMessage="1" showErrorMessage="1" promptTitle="Required field" prompt="Select response from the drop-down list." sqref="E111">
      <formula1>$AF$111:$AG$111</formula1>
    </dataValidation>
    <dataValidation type="list" showInputMessage="1" showErrorMessage="1" promptTitle="Required field" prompt="Select response from the drop-down list." sqref="E96">
      <formula1>$AF$96:$AH$96</formula1>
    </dataValidation>
    <dataValidation type="list" showInputMessage="1" showErrorMessage="1" promptTitle="Required field" prompt="Select response from the drop-down list." sqref="E48">
      <formula1>$AF$48:$AG$48</formula1>
    </dataValidation>
  </dataValidations>
  <printOptions horizontalCentered="1"/>
  <pageMargins left="0.75" right="0.75" top="0.75" bottom="1" header="0.5" footer="0.5"/>
  <pageSetup scale="54" fitToHeight="10" orientation="portrait" r:id="rId1"/>
  <headerFooter alignWithMargins="0">
    <oddFooter>&amp;CB-&amp;P</oddFooter>
  </headerFooter>
  <rowBreaks count="1" manualBreakCount="1">
    <brk id="7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DN164"/>
  <sheetViews>
    <sheetView showGridLines="0" showRowColHeaders="0" showZeros="0" zoomScaleNormal="100" zoomScaleSheetLayoutView="100" workbookViewId="0">
      <selection activeCell="F5" sqref="F5:L5"/>
    </sheetView>
  </sheetViews>
  <sheetFormatPr defaultRowHeight="12.75"/>
  <cols>
    <col min="1" max="1" width="3.5703125" customWidth="1"/>
    <col min="2" max="2" width="9.7109375" customWidth="1"/>
    <col min="3" max="3" width="15.140625" customWidth="1"/>
    <col min="4" max="4" width="14.42578125" customWidth="1"/>
    <col min="5" max="5" width="18" customWidth="1"/>
    <col min="6" max="6" width="10" customWidth="1"/>
    <col min="7" max="7" width="18.140625" customWidth="1"/>
    <col min="8" max="8" width="10.5703125" customWidth="1"/>
    <col min="9" max="9" width="16.140625" customWidth="1"/>
    <col min="10" max="10" width="11.85546875" customWidth="1"/>
    <col min="11" max="11" width="15.85546875" customWidth="1"/>
    <col min="12" max="12" width="23.140625" customWidth="1"/>
    <col min="13" max="13" width="1.7109375" customWidth="1"/>
    <col min="14" max="14" width="3.28515625" customWidth="1"/>
    <col min="15" max="15" width="9.7109375" customWidth="1"/>
    <col min="16" max="16" width="84" hidden="1" customWidth="1"/>
    <col min="17" max="17" width="3.28515625" style="458" hidden="1" customWidth="1"/>
    <col min="18" max="18" width="2" style="458" hidden="1" customWidth="1"/>
    <col min="19" max="19" width="7.85546875" style="372" hidden="1" customWidth="1"/>
    <col min="20" max="20" width="3" style="372" hidden="1" customWidth="1"/>
    <col min="21" max="21" width="25" style="372" hidden="1" customWidth="1"/>
    <col min="22" max="22" width="28.7109375" style="372" hidden="1" customWidth="1"/>
    <col min="23" max="23" width="61.42578125" style="372" hidden="1" customWidth="1"/>
    <col min="24" max="24" width="7.85546875" style="372" hidden="1" customWidth="1"/>
    <col min="25" max="25" width="63.42578125" style="372" hidden="1" customWidth="1"/>
    <col min="26" max="26" width="11" style="372" hidden="1" customWidth="1"/>
    <col min="27" max="27" width="15.7109375" style="372" hidden="1" customWidth="1"/>
    <col min="28" max="28" width="18.85546875" style="381" hidden="1" customWidth="1"/>
    <col min="29" max="29" width="8.85546875" style="372" hidden="1" customWidth="1"/>
    <col min="30" max="30" width="9.140625" style="372" hidden="1" customWidth="1"/>
    <col min="31" max="31" width="12.28515625" style="372" hidden="1" customWidth="1"/>
    <col min="32" max="32" width="59" style="372" hidden="1" customWidth="1"/>
    <col min="33" max="33" width="59" style="378" hidden="1" customWidth="1"/>
    <col min="34" max="34" width="10.85546875" style="378" hidden="1" customWidth="1"/>
    <col min="35" max="35" width="35.5703125" style="373" hidden="1" customWidth="1"/>
    <col min="36" max="36" width="9.140625" style="7" hidden="1" customWidth="1"/>
    <col min="37" max="37" width="9.140625" style="305" hidden="1" customWidth="1"/>
    <col min="38" max="38" width="10" style="305" hidden="1" customWidth="1"/>
    <col min="39" max="39" width="13.85546875" style="305" hidden="1" customWidth="1"/>
    <col min="40" max="40" width="37.28515625" style="305" hidden="1" customWidth="1"/>
    <col min="41" max="59" width="9.140625" style="305" hidden="1" customWidth="1"/>
    <col min="60" max="61" width="9.140625" style="397" hidden="1" customWidth="1"/>
    <col min="62" max="66" width="9.140625" style="305" hidden="1" customWidth="1"/>
    <col min="67" max="67" width="9.140625" style="744" hidden="1" customWidth="1"/>
    <col min="68" max="118" width="9.140625" style="305"/>
  </cols>
  <sheetData>
    <row r="1" spans="1:118" ht="24.75" customHeight="1">
      <c r="A1" s="1057" t="s">
        <v>686</v>
      </c>
      <c r="B1" s="1058"/>
      <c r="C1" s="1058"/>
      <c r="D1" s="1058"/>
      <c r="E1" s="1058"/>
      <c r="F1" s="1058"/>
      <c r="G1" s="1058"/>
      <c r="H1" s="1058"/>
      <c r="I1" s="1058"/>
      <c r="J1" s="1058"/>
      <c r="K1" s="1058"/>
      <c r="L1" s="1058"/>
      <c r="M1" s="1059"/>
      <c r="S1" s="999" t="s">
        <v>397</v>
      </c>
      <c r="T1" s="999"/>
      <c r="U1" s="999"/>
      <c r="V1" s="999"/>
      <c r="W1" s="999"/>
      <c r="X1" s="999"/>
      <c r="Y1" s="999"/>
      <c r="Z1" s="999"/>
      <c r="AA1" s="999"/>
      <c r="AB1" s="999"/>
      <c r="AC1" s="999"/>
      <c r="AD1" s="1000" t="s">
        <v>521</v>
      </c>
      <c r="AE1" s="1000"/>
      <c r="AF1" s="1000"/>
      <c r="AG1" s="1000"/>
      <c r="AH1" s="1000"/>
      <c r="AI1" s="1000"/>
    </row>
    <row r="2" spans="1:118" ht="15.75" thickBot="1">
      <c r="A2" s="1034" t="s">
        <v>212</v>
      </c>
      <c r="B2" s="1035"/>
      <c r="C2" s="1035"/>
      <c r="D2" s="1035"/>
      <c r="E2" s="1035"/>
      <c r="F2" s="1035"/>
      <c r="G2" s="1035"/>
      <c r="H2" s="1035"/>
      <c r="I2" s="1035"/>
      <c r="J2" s="1035"/>
      <c r="K2" s="1035"/>
      <c r="L2" s="1035"/>
      <c r="M2" s="1036"/>
      <c r="S2" s="968" t="s">
        <v>396</v>
      </c>
      <c r="T2" s="970" t="s">
        <v>372</v>
      </c>
      <c r="U2" s="970"/>
      <c r="V2" s="971" t="s">
        <v>136</v>
      </c>
      <c r="W2" s="971" t="s">
        <v>375</v>
      </c>
      <c r="X2" s="971" t="s">
        <v>376</v>
      </c>
      <c r="Y2" s="971" t="s">
        <v>425</v>
      </c>
      <c r="Z2" s="971" t="s">
        <v>393</v>
      </c>
      <c r="AA2" s="971" t="s">
        <v>394</v>
      </c>
      <c r="AB2" s="971" t="s">
        <v>395</v>
      </c>
      <c r="AC2" s="971" t="s">
        <v>522</v>
      </c>
      <c r="AD2" s="966" t="s">
        <v>1466</v>
      </c>
      <c r="AE2" s="966" t="s">
        <v>520</v>
      </c>
      <c r="AF2" s="966" t="s">
        <v>398</v>
      </c>
      <c r="AG2" s="966" t="s">
        <v>1307</v>
      </c>
      <c r="AH2" s="966" t="s">
        <v>523</v>
      </c>
      <c r="AI2" s="966" t="s">
        <v>399</v>
      </c>
    </row>
    <row r="3" spans="1:118" ht="16.5" customHeight="1" thickBot="1">
      <c r="A3" s="1027" t="s">
        <v>921</v>
      </c>
      <c r="B3" s="1028"/>
      <c r="C3" s="1028"/>
      <c r="D3" s="1028"/>
      <c r="E3" s="1028"/>
      <c r="F3" s="1028"/>
      <c r="G3" s="1028"/>
      <c r="H3" s="1028"/>
      <c r="I3" s="1028"/>
      <c r="J3" s="1028"/>
      <c r="K3" s="1028"/>
      <c r="L3" s="1028"/>
      <c r="M3" s="1029"/>
      <c r="R3" s="458" t="s">
        <v>654</v>
      </c>
      <c r="S3" s="1009"/>
      <c r="T3" s="731" t="s">
        <v>1550</v>
      </c>
      <c r="U3" s="406" t="s">
        <v>374</v>
      </c>
      <c r="V3" s="972"/>
      <c r="W3" s="972"/>
      <c r="X3" s="972"/>
      <c r="Y3" s="972"/>
      <c r="Z3" s="972"/>
      <c r="AA3" s="972"/>
      <c r="AB3" s="972"/>
      <c r="AC3" s="972"/>
      <c r="AD3" s="975"/>
      <c r="AE3" s="975"/>
      <c r="AF3" s="975"/>
      <c r="AG3" s="975"/>
      <c r="AH3" s="975"/>
      <c r="AI3" s="975"/>
      <c r="AJ3" s="753"/>
      <c r="AK3" s="748"/>
      <c r="AL3" s="787" t="s">
        <v>870</v>
      </c>
      <c r="AM3" s="787" t="s">
        <v>871</v>
      </c>
      <c r="AN3" s="787" t="s">
        <v>872</v>
      </c>
      <c r="AO3" s="753" t="s">
        <v>873</v>
      </c>
      <c r="AP3" s="753" t="s">
        <v>874</v>
      </c>
      <c r="AQ3" s="753" t="s">
        <v>875</v>
      </c>
      <c r="AR3" s="753" t="s">
        <v>876</v>
      </c>
      <c r="AS3" s="753" t="s">
        <v>877</v>
      </c>
      <c r="AT3" s="753" t="s">
        <v>878</v>
      </c>
      <c r="AU3" s="753" t="s">
        <v>879</v>
      </c>
      <c r="AV3" s="753" t="s">
        <v>880</v>
      </c>
      <c r="AW3" s="753" t="s">
        <v>881</v>
      </c>
      <c r="AX3" s="753" t="s">
        <v>882</v>
      </c>
      <c r="AY3" s="753" t="s">
        <v>883</v>
      </c>
      <c r="AZ3" s="753" t="s">
        <v>884</v>
      </c>
      <c r="BA3" s="753" t="s">
        <v>885</v>
      </c>
      <c r="BB3" s="753" t="s">
        <v>924</v>
      </c>
      <c r="BC3" s="753" t="s">
        <v>925</v>
      </c>
      <c r="BD3" s="753" t="s">
        <v>926</v>
      </c>
      <c r="BE3" s="753" t="s">
        <v>927</v>
      </c>
      <c r="BF3" s="753" t="s">
        <v>928</v>
      </c>
      <c r="BG3" s="753" t="s">
        <v>929</v>
      </c>
      <c r="BH3" s="753" t="s">
        <v>936</v>
      </c>
      <c r="BI3" s="753" t="s">
        <v>1679</v>
      </c>
      <c r="BJ3" s="753" t="s">
        <v>1680</v>
      </c>
      <c r="BK3" s="753" t="s">
        <v>1681</v>
      </c>
      <c r="BL3" s="753" t="s">
        <v>1682</v>
      </c>
      <c r="BM3" s="753" t="s">
        <v>1683</v>
      </c>
      <c r="BN3" s="753" t="s">
        <v>1684</v>
      </c>
      <c r="BO3" s="756" t="s">
        <v>1685</v>
      </c>
    </row>
    <row r="4" spans="1:118" ht="15" customHeight="1">
      <c r="A4" s="120"/>
      <c r="B4" s="121"/>
      <c r="C4" s="121"/>
      <c r="D4" s="121"/>
      <c r="E4" s="121"/>
      <c r="F4" s="122"/>
      <c r="G4" s="122"/>
      <c r="H4" s="122"/>
      <c r="I4" s="122"/>
      <c r="J4" s="122"/>
      <c r="K4" s="122"/>
      <c r="L4" s="122"/>
      <c r="M4" s="123"/>
      <c r="Q4" s="458" t="s">
        <v>653</v>
      </c>
    </row>
    <row r="5" spans="1:118" ht="18" customHeight="1">
      <c r="A5" s="1025" t="s">
        <v>342</v>
      </c>
      <c r="B5" s="1026"/>
      <c r="C5" s="1026"/>
      <c r="D5" s="1026"/>
      <c r="E5" s="1030"/>
      <c r="F5" s="1031"/>
      <c r="G5" s="1032"/>
      <c r="H5" s="1032"/>
      <c r="I5" s="1032"/>
      <c r="J5" s="1032"/>
      <c r="K5" s="1032"/>
      <c r="L5" s="1033"/>
      <c r="M5" s="68"/>
      <c r="R5" s="458" t="s">
        <v>654</v>
      </c>
      <c r="S5" s="372" t="str">
        <f ca="1">CELL("address",F5)</f>
        <v>$F$5</v>
      </c>
      <c r="T5" s="540" t="s">
        <v>1271</v>
      </c>
      <c r="U5" s="390" t="str">
        <f ca="1">MID(CELL("filename",T5),FIND("]",CELL("filename",T5))+1,256)</f>
        <v>2a. Commercial Details</v>
      </c>
      <c r="V5" s="372" t="s">
        <v>341</v>
      </c>
      <c r="W5" s="372" t="s">
        <v>400</v>
      </c>
      <c r="Y5" s="372" t="str">
        <f ca="1">T5&amp;"_"&amp;S5&amp;"_"&amp;W5</f>
        <v>2a_$F$5_Respondent</v>
      </c>
      <c r="Z5" s="378" t="s">
        <v>392</v>
      </c>
      <c r="AA5" s="372">
        <v>100</v>
      </c>
      <c r="AC5" s="372" t="s">
        <v>82</v>
      </c>
      <c r="AD5" s="372" t="s">
        <v>86</v>
      </c>
    </row>
    <row r="6" spans="1:118" ht="6" customHeight="1">
      <c r="A6" s="653"/>
      <c r="B6" s="668"/>
      <c r="C6" s="668"/>
      <c r="D6" s="668"/>
      <c r="E6" s="668"/>
      <c r="F6" s="113"/>
      <c r="G6" s="113"/>
      <c r="H6" s="113"/>
      <c r="I6" s="113"/>
      <c r="J6" s="113"/>
      <c r="K6" s="113"/>
      <c r="L6" s="113"/>
      <c r="M6" s="68"/>
      <c r="Q6" s="458" t="s">
        <v>653</v>
      </c>
      <c r="S6" s="378"/>
      <c r="T6" s="378"/>
      <c r="U6" s="378"/>
      <c r="V6" s="378"/>
      <c r="W6" s="378"/>
      <c r="X6" s="378"/>
      <c r="Y6" s="378"/>
      <c r="Z6" s="378"/>
    </row>
    <row r="7" spans="1:118" ht="18" customHeight="1">
      <c r="A7" s="1025" t="s">
        <v>694</v>
      </c>
      <c r="B7" s="1026"/>
      <c r="C7" s="1026"/>
      <c r="D7" s="1026"/>
      <c r="E7" s="1030"/>
      <c r="F7" s="1037"/>
      <c r="G7" s="1038"/>
      <c r="H7" s="1039"/>
      <c r="I7" s="114"/>
      <c r="J7" s="114"/>
      <c r="K7" s="114"/>
      <c r="L7" s="114"/>
      <c r="M7" s="68"/>
      <c r="R7" s="458" t="s">
        <v>654</v>
      </c>
      <c r="S7" s="372" t="str">
        <f ca="1">CELL("address",F7)</f>
        <v>$F$7</v>
      </c>
      <c r="T7" s="372" t="str">
        <f>$T$5</f>
        <v>2a</v>
      </c>
      <c r="U7" s="390" t="str">
        <f ca="1">MID(CELL("filename",T7),FIND("]",CELL("filename",T7))+1,256)</f>
        <v>2a. Commercial Details</v>
      </c>
      <c r="V7" s="372" t="s">
        <v>341</v>
      </c>
      <c r="W7" s="372" t="s">
        <v>702</v>
      </c>
      <c r="Y7" s="372" t="str">
        <f ca="1">T7&amp;"_"&amp;S7&amp;"_"&amp;W7</f>
        <v>2a_$F$7_Affiliate?</v>
      </c>
      <c r="Z7" s="378" t="s">
        <v>401</v>
      </c>
      <c r="AB7" s="381" t="str">
        <f>CONCATENATE(AL7,",",AM7)</f>
        <v>Yes,No</v>
      </c>
      <c r="AC7" s="372" t="s">
        <v>82</v>
      </c>
      <c r="AD7" s="372" t="s">
        <v>86</v>
      </c>
      <c r="AL7" s="379" t="s">
        <v>82</v>
      </c>
      <c r="AM7" s="379" t="s">
        <v>86</v>
      </c>
    </row>
    <row r="8" spans="1:118" ht="6" customHeight="1">
      <c r="A8" s="70"/>
      <c r="B8" s="71"/>
      <c r="C8" s="71"/>
      <c r="D8" s="71"/>
      <c r="E8" s="71"/>
      <c r="F8" s="654"/>
      <c r="G8" s="654"/>
      <c r="H8" s="654"/>
      <c r="I8" s="654"/>
      <c r="J8" s="654"/>
      <c r="K8" s="654"/>
      <c r="L8" s="113"/>
      <c r="M8" s="68"/>
      <c r="Q8" s="458" t="s">
        <v>653</v>
      </c>
      <c r="S8" s="378"/>
      <c r="T8" s="378"/>
      <c r="U8" s="378"/>
      <c r="V8" s="378"/>
      <c r="W8" s="378"/>
      <c r="X8" s="378"/>
      <c r="Y8" s="378"/>
      <c r="Z8" s="378"/>
    </row>
    <row r="9" spans="1:118" ht="18" customHeight="1">
      <c r="A9" s="364" t="s">
        <v>104</v>
      </c>
      <c r="B9" s="65"/>
      <c r="C9" s="65"/>
      <c r="D9" s="65"/>
      <c r="E9" s="65"/>
      <c r="F9" s="1041"/>
      <c r="G9" s="1042"/>
      <c r="H9" s="1042"/>
      <c r="I9" s="1042"/>
      <c r="J9" s="1042"/>
      <c r="K9" s="1042"/>
      <c r="L9" s="1043"/>
      <c r="M9" s="68"/>
      <c r="R9" s="458" t="s">
        <v>654</v>
      </c>
      <c r="S9" s="372" t="str">
        <f ca="1">CELL("address",F9)</f>
        <v>$F$9</v>
      </c>
      <c r="T9" s="372" t="str">
        <f>$T$5</f>
        <v>2a</v>
      </c>
      <c r="U9" s="390" t="str">
        <f ca="1">MID(CELL("filename",T9),FIND("]",CELL("filename",T9))+1,256)</f>
        <v>2a. Commercial Details</v>
      </c>
      <c r="V9" s="372" t="s">
        <v>341</v>
      </c>
      <c r="W9" s="372" t="s">
        <v>402</v>
      </c>
      <c r="Y9" s="372" t="str">
        <f ca="1">T9&amp;"_"&amp;S9&amp;"_"&amp;W9</f>
        <v>2a_$F$9_Specify subsidiary or affiliate</v>
      </c>
      <c r="Z9" s="378" t="s">
        <v>392</v>
      </c>
      <c r="AA9" s="372">
        <v>100</v>
      </c>
      <c r="AC9" s="372" t="s">
        <v>86</v>
      </c>
      <c r="AD9" s="372" t="s">
        <v>86</v>
      </c>
      <c r="AF9" s="380" t="str">
        <f ca="1">"Requirement for "&amp;S9&amp; " based on "&amp;S7&amp;" answer of ""Yes"""</f>
        <v>Requirement for $F$9 based on $F$7 answer of "Yes"</v>
      </c>
    </row>
    <row r="10" spans="1:118" ht="6" customHeight="1">
      <c r="A10" s="64"/>
      <c r="B10" s="668"/>
      <c r="C10" s="668"/>
      <c r="D10" s="668"/>
      <c r="E10" s="668"/>
      <c r="F10" s="668"/>
      <c r="G10" s="668"/>
      <c r="H10" s="668"/>
      <c r="I10" s="668"/>
      <c r="J10" s="668"/>
      <c r="K10" s="668"/>
      <c r="L10" s="69"/>
      <c r="M10" s="68"/>
      <c r="Q10" s="458" t="s">
        <v>653</v>
      </c>
      <c r="S10" s="378"/>
      <c r="T10" s="378"/>
      <c r="U10" s="378"/>
      <c r="V10" s="378"/>
      <c r="W10" s="378"/>
      <c r="X10" s="378"/>
      <c r="Y10" s="378"/>
      <c r="Z10" s="378"/>
    </row>
    <row r="11" spans="1:118" ht="34.5" customHeight="1">
      <c r="A11" s="64"/>
      <c r="B11" s="1040" t="s">
        <v>543</v>
      </c>
      <c r="C11" s="1040"/>
      <c r="D11" s="1040"/>
      <c r="E11" s="1040"/>
      <c r="F11" s="1040"/>
      <c r="G11" s="1040"/>
      <c r="H11" s="1040"/>
      <c r="I11" s="1040"/>
      <c r="J11" s="1040"/>
      <c r="K11" s="1040"/>
      <c r="L11" s="1040"/>
      <c r="M11" s="68"/>
      <c r="R11" s="458" t="s">
        <v>654</v>
      </c>
      <c r="S11" s="378"/>
      <c r="T11" s="378"/>
      <c r="U11" s="378"/>
      <c r="V11" s="378"/>
      <c r="W11" s="378"/>
      <c r="X11" s="378"/>
      <c r="Y11" s="378"/>
      <c r="Z11" s="378"/>
    </row>
    <row r="12" spans="1:118" ht="9.75" customHeight="1">
      <c r="A12" s="64"/>
      <c r="B12" s="668"/>
      <c r="C12" s="668"/>
      <c r="D12" s="668"/>
      <c r="E12" s="668"/>
      <c r="F12" s="668"/>
      <c r="G12" s="668"/>
      <c r="H12" s="668"/>
      <c r="I12" s="668"/>
      <c r="J12" s="668"/>
      <c r="K12" s="668"/>
      <c r="L12" s="69"/>
      <c r="M12" s="68"/>
      <c r="Q12" s="458" t="s">
        <v>653</v>
      </c>
      <c r="S12" s="378"/>
      <c r="T12" s="378"/>
      <c r="U12" s="378"/>
      <c r="V12" s="378"/>
      <c r="W12" s="378"/>
      <c r="X12" s="378"/>
      <c r="Y12" s="378"/>
    </row>
    <row r="13" spans="1:118" ht="80.25" customHeight="1">
      <c r="A13" s="985" t="s">
        <v>118</v>
      </c>
      <c r="B13" s="986"/>
      <c r="C13" s="986"/>
      <c r="D13" s="986"/>
      <c r="E13" s="1044"/>
      <c r="F13" s="1045"/>
      <c r="G13" s="1046"/>
      <c r="H13" s="1046"/>
      <c r="I13" s="1046"/>
      <c r="J13" s="1046"/>
      <c r="K13" s="1046"/>
      <c r="L13" s="1047"/>
      <c r="M13" s="68"/>
      <c r="R13" s="458" t="s">
        <v>654</v>
      </c>
      <c r="S13" s="372" t="str">
        <f ca="1">CELL("address",F13)</f>
        <v>$F$13</v>
      </c>
      <c r="T13" s="372" t="str">
        <f>$T$5</f>
        <v>2a</v>
      </c>
      <c r="U13" s="390" t="str">
        <f ca="1">MID(CELL("filename",T13),FIND("]",CELL("filename",T13))+1,256)</f>
        <v>2a. Commercial Details</v>
      </c>
      <c r="V13" s="372" t="s">
        <v>341</v>
      </c>
      <c r="W13" s="372" t="s">
        <v>403</v>
      </c>
      <c r="Y13" s="372" t="str">
        <f ca="1">T13&amp;"_"&amp;S13&amp;"_"&amp;W13</f>
        <v>2a_$F$13_Prior Experience with PSE</v>
      </c>
      <c r="Z13" s="378" t="s">
        <v>392</v>
      </c>
      <c r="AA13" s="372">
        <v>2000</v>
      </c>
      <c r="AC13" s="372" t="s">
        <v>82</v>
      </c>
      <c r="AD13" s="372" t="s">
        <v>86</v>
      </c>
    </row>
    <row r="14" spans="1:118" ht="9.75" customHeight="1" thickBot="1">
      <c r="A14" s="64"/>
      <c r="B14" s="668"/>
      <c r="C14" s="668"/>
      <c r="D14" s="668"/>
      <c r="E14" s="668"/>
      <c r="F14" s="654"/>
      <c r="G14" s="654"/>
      <c r="H14" s="654"/>
      <c r="I14" s="654"/>
      <c r="J14" s="654"/>
      <c r="K14" s="654"/>
      <c r="L14" s="113"/>
      <c r="M14" s="68"/>
      <c r="Q14" s="458" t="s">
        <v>653</v>
      </c>
    </row>
    <row r="15" spans="1:118" s="132" customFormat="1" ht="15.75" thickBot="1">
      <c r="A15" s="1048" t="s">
        <v>768</v>
      </c>
      <c r="B15" s="1049"/>
      <c r="C15" s="1049"/>
      <c r="D15" s="1049"/>
      <c r="E15" s="1049"/>
      <c r="F15" s="1049"/>
      <c r="G15" s="1049"/>
      <c r="H15" s="1049"/>
      <c r="I15" s="1049"/>
      <c r="J15" s="1049"/>
      <c r="K15" s="1049"/>
      <c r="L15" s="1049"/>
      <c r="M15" s="1050"/>
      <c r="N15"/>
      <c r="O15"/>
      <c r="P15"/>
      <c r="Q15" s="458"/>
      <c r="R15" s="458" t="s">
        <v>654</v>
      </c>
      <c r="S15"/>
      <c r="T15"/>
      <c r="U15"/>
      <c r="V15"/>
      <c r="W15" s="372"/>
      <c r="X15" s="372"/>
      <c r="Y15" s="372"/>
      <c r="Z15" s="372"/>
      <c r="AA15" s="372"/>
      <c r="AB15" s="372"/>
      <c r="AC15" s="372"/>
      <c r="AD15" s="372"/>
      <c r="AE15" s="381"/>
      <c r="AF15" s="372"/>
      <c r="AG15" s="378"/>
      <c r="AH15" s="372"/>
      <c r="AI15" s="372"/>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97"/>
      <c r="BI15" s="397"/>
      <c r="BJ15" s="305"/>
      <c r="BK15" s="305"/>
      <c r="BL15" s="305"/>
      <c r="BM15" s="305"/>
      <c r="BN15" s="305"/>
      <c r="BO15" s="744"/>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row>
    <row r="16" spans="1:118" s="132" customFormat="1" ht="6" customHeight="1">
      <c r="A16" s="74"/>
      <c r="B16" s="96"/>
      <c r="C16" s="72"/>
      <c r="D16" s="72"/>
      <c r="E16" s="72"/>
      <c r="F16" s="72"/>
      <c r="G16" s="72"/>
      <c r="H16" s="76"/>
      <c r="I16" s="72"/>
      <c r="J16" s="72"/>
      <c r="K16" s="72"/>
      <c r="L16" s="72"/>
      <c r="M16" s="87"/>
      <c r="N16"/>
      <c r="O16"/>
      <c r="P16"/>
      <c r="Q16" s="458" t="s">
        <v>653</v>
      </c>
      <c r="R16" s="458"/>
      <c r="S16" s="390"/>
      <c r="T16" s="390"/>
      <c r="U16" s="390"/>
      <c r="V16" s="390"/>
      <c r="W16" s="390"/>
      <c r="X16" s="390"/>
      <c r="Y16" s="390"/>
      <c r="Z16" s="390"/>
      <c r="AA16" s="390"/>
      <c r="AB16" s="509"/>
      <c r="AC16" s="390"/>
      <c r="AD16" s="390"/>
      <c r="AE16" s="390"/>
      <c r="AF16" s="390"/>
      <c r="AG16" s="390"/>
      <c r="AH16" s="390"/>
      <c r="AI16" s="390"/>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97"/>
      <c r="BI16" s="397"/>
      <c r="BJ16" s="305"/>
      <c r="BK16" s="305"/>
      <c r="BL16" s="305"/>
      <c r="BM16" s="305"/>
      <c r="BN16" s="305"/>
      <c r="BO16" s="744"/>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row>
    <row r="17" spans="1:118" s="132" customFormat="1" ht="18" customHeight="1">
      <c r="A17" s="1016" t="s">
        <v>347</v>
      </c>
      <c r="B17" s="1017"/>
      <c r="C17" s="1017"/>
      <c r="D17" s="1017"/>
      <c r="E17" s="1018"/>
      <c r="F17" s="1037"/>
      <c r="G17" s="1038"/>
      <c r="H17" s="1039"/>
      <c r="I17" s="72"/>
      <c r="J17" s="72"/>
      <c r="K17" s="72"/>
      <c r="L17" s="72"/>
      <c r="M17" s="87"/>
      <c r="N17"/>
      <c r="O17"/>
      <c r="P17"/>
      <c r="Q17" s="458"/>
      <c r="R17" s="458" t="s">
        <v>654</v>
      </c>
      <c r="S17" s="390" t="str">
        <f ca="1">CELL("address",F17)</f>
        <v>$F$17</v>
      </c>
      <c r="T17" s="372" t="str">
        <f>$T$5</f>
        <v>2a</v>
      </c>
      <c r="U17" s="390" t="str">
        <f ca="1">MID(CELL("filename",T17),FIND("]",CELL("filename",T17))+1,256)</f>
        <v>2a. Commercial Details</v>
      </c>
      <c r="V17" s="390" t="s">
        <v>160</v>
      </c>
      <c r="W17" s="390" t="s">
        <v>469</v>
      </c>
      <c r="X17" s="390"/>
      <c r="Y17" s="372" t="str">
        <f ca="1">T17&amp;"_"&amp;S17&amp;"_"&amp;W17</f>
        <v>2a_$F$17_Respondend is Owner</v>
      </c>
      <c r="Z17" s="390" t="s">
        <v>401</v>
      </c>
      <c r="AA17" s="390"/>
      <c r="AB17" s="381" t="str">
        <f>CONCATENATE(AL17,",",AM17)</f>
        <v>Yes,No</v>
      </c>
      <c r="AC17" s="390" t="s">
        <v>82</v>
      </c>
      <c r="AD17" s="372" t="s">
        <v>86</v>
      </c>
      <c r="AE17" s="390"/>
      <c r="AF17" s="390"/>
      <c r="AG17" s="390"/>
      <c r="AH17" s="390"/>
      <c r="AI17" s="390"/>
      <c r="AK17" s="305"/>
      <c r="AL17" s="379" t="s">
        <v>82</v>
      </c>
      <c r="AM17" s="379" t="s">
        <v>86</v>
      </c>
      <c r="AN17" s="305"/>
      <c r="AO17" s="305"/>
      <c r="AP17" s="305"/>
      <c r="AQ17" s="305"/>
      <c r="AR17" s="305"/>
      <c r="AS17" s="305"/>
      <c r="AT17" s="305"/>
      <c r="AU17" s="305"/>
      <c r="AV17" s="305"/>
      <c r="AW17" s="305"/>
      <c r="AX17" s="305"/>
      <c r="AY17" s="305"/>
      <c r="AZ17" s="305"/>
      <c r="BA17" s="305"/>
      <c r="BB17" s="305"/>
      <c r="BC17" s="305"/>
      <c r="BD17" s="305"/>
      <c r="BE17" s="305"/>
      <c r="BF17" s="305"/>
      <c r="BG17" s="305"/>
      <c r="BH17" s="397"/>
      <c r="BI17" s="397"/>
      <c r="BJ17" s="305"/>
      <c r="BK17" s="305"/>
      <c r="BL17" s="305"/>
      <c r="BM17" s="305"/>
      <c r="BN17" s="305"/>
      <c r="BO17" s="744"/>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row>
    <row r="18" spans="1:118" s="132" customFormat="1" ht="6" customHeight="1">
      <c r="A18" s="74"/>
      <c r="B18" s="96"/>
      <c r="C18" s="72"/>
      <c r="D18" s="72"/>
      <c r="E18" s="72"/>
      <c r="F18" s="72"/>
      <c r="G18" s="72"/>
      <c r="H18" s="76"/>
      <c r="I18" s="76"/>
      <c r="J18" s="72"/>
      <c r="K18" s="72"/>
      <c r="L18" s="72"/>
      <c r="M18" s="87"/>
      <c r="N18"/>
      <c r="O18"/>
      <c r="P18"/>
      <c r="Q18" s="458" t="s">
        <v>653</v>
      </c>
      <c r="R18" s="458"/>
      <c r="S18" s="390"/>
      <c r="T18" s="390"/>
      <c r="U18" s="390"/>
      <c r="V18" s="390"/>
      <c r="W18" s="390"/>
      <c r="X18" s="390"/>
      <c r="Y18" s="390"/>
      <c r="Z18" s="390"/>
      <c r="AA18" s="390"/>
      <c r="AB18" s="509"/>
      <c r="AC18" s="390"/>
      <c r="AD18" s="390"/>
      <c r="AE18" s="390"/>
      <c r="AF18" s="390"/>
      <c r="AG18" s="390"/>
      <c r="AH18" s="390"/>
      <c r="AI18" s="390"/>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97"/>
      <c r="BI18" s="397"/>
      <c r="BJ18" s="305"/>
      <c r="BK18" s="305"/>
      <c r="BL18" s="305"/>
      <c r="BM18" s="305"/>
      <c r="BN18" s="305"/>
      <c r="BO18" s="744"/>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row>
    <row r="19" spans="1:118" s="297" customFormat="1" ht="18" customHeight="1">
      <c r="A19" s="364" t="s">
        <v>216</v>
      </c>
      <c r="B19" s="365"/>
      <c r="C19" s="365"/>
      <c r="D19" s="365"/>
      <c r="E19" s="365"/>
      <c r="F19" s="1054"/>
      <c r="G19" s="1055"/>
      <c r="H19" s="1055"/>
      <c r="I19" s="1055"/>
      <c r="J19" s="1055"/>
      <c r="K19" s="1055"/>
      <c r="L19" s="1056"/>
      <c r="M19" s="254"/>
      <c r="N19"/>
      <c r="O19"/>
      <c r="P19"/>
      <c r="Q19" s="458"/>
      <c r="R19" s="458" t="s">
        <v>654</v>
      </c>
      <c r="S19" s="390" t="str">
        <f ca="1">CELL("address",F19)</f>
        <v>$F$19</v>
      </c>
      <c r="T19" s="372" t="str">
        <f>$T$5</f>
        <v>2a</v>
      </c>
      <c r="U19" s="390" t="str">
        <f ca="1">MID(CELL("filename",T19),FIND("]",CELL("filename",T19))+1,256)</f>
        <v>2a. Commercial Details</v>
      </c>
      <c r="V19" s="390" t="s">
        <v>160</v>
      </c>
      <c r="W19" s="390" t="s">
        <v>470</v>
      </c>
      <c r="X19" s="390"/>
      <c r="Y19" s="372" t="str">
        <f ca="1">T19&amp;"_"&amp;S19&amp;"_"&amp;W19</f>
        <v>2a_$F$19_If not, Owner</v>
      </c>
      <c r="Z19" s="390" t="s">
        <v>392</v>
      </c>
      <c r="AA19" s="390">
        <v>100</v>
      </c>
      <c r="AB19" s="509"/>
      <c r="AC19" s="390" t="s">
        <v>86</v>
      </c>
      <c r="AD19" s="372" t="s">
        <v>86</v>
      </c>
      <c r="AE19" s="390"/>
      <c r="AF19" s="401" t="str">
        <f ca="1">"Requirement for "&amp;S19&amp;" based on "&amp;S17&amp;" answer of ""No"""</f>
        <v>Requirement for $F$19 based on $F$17 answer of "No"</v>
      </c>
      <c r="AG19" s="390"/>
      <c r="AH19" s="390"/>
      <c r="AI19" s="390"/>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402"/>
      <c r="BI19" s="402"/>
      <c r="BJ19" s="552"/>
      <c r="BK19" s="552"/>
      <c r="BL19" s="552"/>
      <c r="BM19" s="552"/>
      <c r="BN19" s="552"/>
      <c r="BO19" s="779"/>
      <c r="BP19" s="552"/>
      <c r="BQ19" s="552"/>
      <c r="BR19" s="552"/>
      <c r="BS19" s="552"/>
      <c r="BT19" s="552"/>
      <c r="BU19" s="552"/>
      <c r="BV19" s="552"/>
      <c r="BW19" s="552"/>
      <c r="BX19" s="552"/>
      <c r="BY19" s="552"/>
      <c r="BZ19" s="552"/>
      <c r="CA19" s="552"/>
      <c r="CB19" s="552"/>
      <c r="CC19" s="552"/>
      <c r="CD19" s="552"/>
      <c r="CE19" s="552"/>
      <c r="CF19" s="552"/>
      <c r="CG19" s="552"/>
      <c r="CH19" s="552"/>
      <c r="CI19" s="552"/>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2"/>
      <c r="DN19" s="552"/>
    </row>
    <row r="20" spans="1:118" s="132" customFormat="1" ht="6" customHeight="1">
      <c r="A20" s="74"/>
      <c r="B20" s="96"/>
      <c r="C20" s="72"/>
      <c r="D20" s="72"/>
      <c r="E20" s="72"/>
      <c r="F20" s="72"/>
      <c r="G20" s="72"/>
      <c r="H20" s="76"/>
      <c r="I20" s="72"/>
      <c r="J20" s="72"/>
      <c r="K20" s="72"/>
      <c r="L20" s="72"/>
      <c r="M20" s="87"/>
      <c r="N20"/>
      <c r="O20"/>
      <c r="P20"/>
      <c r="Q20" s="458" t="s">
        <v>653</v>
      </c>
      <c r="R20" s="458"/>
      <c r="S20" s="390"/>
      <c r="T20" s="390"/>
      <c r="U20" s="390"/>
      <c r="V20" s="390"/>
      <c r="W20" s="390"/>
      <c r="X20" s="390"/>
      <c r="Y20" s="390"/>
      <c r="Z20" s="390"/>
      <c r="AA20" s="390"/>
      <c r="AB20" s="509"/>
      <c r="AC20" s="390"/>
      <c r="AD20" s="390"/>
      <c r="AE20" s="390"/>
      <c r="AF20" s="390"/>
      <c r="AG20" s="390"/>
      <c r="AH20" s="390"/>
      <c r="AI20" s="390"/>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97"/>
      <c r="BI20" s="397"/>
      <c r="BJ20" s="305"/>
      <c r="BK20" s="305"/>
      <c r="BL20" s="305"/>
      <c r="BM20" s="305"/>
      <c r="BN20" s="305"/>
      <c r="BO20" s="744"/>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row>
    <row r="21" spans="1:118" s="132" customFormat="1" ht="105" customHeight="1">
      <c r="A21" s="1051" t="s">
        <v>367</v>
      </c>
      <c r="B21" s="1052"/>
      <c r="C21" s="1052"/>
      <c r="D21" s="1052"/>
      <c r="E21" s="1053"/>
      <c r="F21" s="1045"/>
      <c r="G21" s="1046"/>
      <c r="H21" s="1046"/>
      <c r="I21" s="1046"/>
      <c r="J21" s="1046"/>
      <c r="K21" s="1046"/>
      <c r="L21" s="1047"/>
      <c r="M21" s="87"/>
      <c r="N21"/>
      <c r="O21"/>
      <c r="P21"/>
      <c r="Q21" s="458"/>
      <c r="R21" s="458" t="s">
        <v>654</v>
      </c>
      <c r="S21" s="390" t="str">
        <f ca="1">CELL("address",F21)</f>
        <v>$F$21</v>
      </c>
      <c r="T21" s="372" t="str">
        <f>$T$5</f>
        <v>2a</v>
      </c>
      <c r="U21" s="390" t="str">
        <f ca="1">MID(CELL("filename",T21),FIND("]",CELL("filename",T21))+1,256)</f>
        <v>2a. Commercial Details</v>
      </c>
      <c r="V21" s="390" t="s">
        <v>160</v>
      </c>
      <c r="W21" s="390" t="s">
        <v>471</v>
      </c>
      <c r="X21" s="390"/>
      <c r="Y21" s="372" t="str">
        <f ca="1">T21&amp;"_"&amp;S21&amp;"_"&amp;W21</f>
        <v>2a_$F$21_Describe Owner Experience</v>
      </c>
      <c r="Z21" s="390" t="s">
        <v>392</v>
      </c>
      <c r="AA21" s="390">
        <v>2000</v>
      </c>
      <c r="AB21" s="509"/>
      <c r="AC21" s="390" t="s">
        <v>82</v>
      </c>
      <c r="AD21" s="372" t="s">
        <v>86</v>
      </c>
      <c r="AE21" s="390"/>
      <c r="AF21" s="390"/>
      <c r="AG21" s="390"/>
      <c r="AH21" s="390"/>
      <c r="AI21" s="390"/>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97"/>
      <c r="BI21" s="397"/>
      <c r="BJ21" s="305"/>
      <c r="BK21" s="305"/>
      <c r="BL21" s="305"/>
      <c r="BM21" s="305"/>
      <c r="BN21" s="305"/>
      <c r="BO21" s="744"/>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row>
    <row r="22" spans="1:118" s="132" customFormat="1" ht="6" customHeight="1">
      <c r="A22" s="74"/>
      <c r="B22" s="96"/>
      <c r="C22" s="72"/>
      <c r="D22" s="72"/>
      <c r="E22" s="72"/>
      <c r="F22" s="72"/>
      <c r="G22" s="72"/>
      <c r="H22" s="76"/>
      <c r="I22" s="72"/>
      <c r="J22" s="72"/>
      <c r="K22" s="72"/>
      <c r="L22" s="72"/>
      <c r="M22" s="87"/>
      <c r="N22"/>
      <c r="O22"/>
      <c r="P22"/>
      <c r="Q22" s="458" t="s">
        <v>653</v>
      </c>
      <c r="R22" s="458"/>
      <c r="S22" s="390"/>
      <c r="T22" s="390"/>
      <c r="U22" s="390"/>
      <c r="V22" s="390"/>
      <c r="W22" s="390"/>
      <c r="X22" s="390"/>
      <c r="Y22" s="390"/>
      <c r="Z22" s="390"/>
      <c r="AA22" s="390"/>
      <c r="AB22" s="509"/>
      <c r="AC22" s="390"/>
      <c r="AD22" s="390"/>
      <c r="AE22" s="390"/>
      <c r="AF22" s="390"/>
      <c r="AG22" s="390"/>
      <c r="AH22" s="390"/>
      <c r="AI22" s="390"/>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97"/>
      <c r="BI22" s="397"/>
      <c r="BJ22" s="305"/>
      <c r="BK22" s="305"/>
      <c r="BL22" s="305"/>
      <c r="BM22" s="305"/>
      <c r="BN22" s="305"/>
      <c r="BO22" s="744"/>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row>
    <row r="23" spans="1:118" s="132" customFormat="1" ht="18" customHeight="1">
      <c r="A23" s="653" t="s">
        <v>348</v>
      </c>
      <c r="B23" s="207"/>
      <c r="C23" s="72"/>
      <c r="D23" s="72"/>
      <c r="E23" s="72"/>
      <c r="F23" s="1037"/>
      <c r="G23" s="1038"/>
      <c r="H23" s="1039"/>
      <c r="I23" s="72"/>
      <c r="J23" s="72"/>
      <c r="K23" s="72"/>
      <c r="L23" s="72"/>
      <c r="M23" s="87"/>
      <c r="N23"/>
      <c r="O23"/>
      <c r="P23"/>
      <c r="Q23" s="458"/>
      <c r="R23" s="458" t="s">
        <v>654</v>
      </c>
      <c r="S23" s="390" t="str">
        <f ca="1">CELL("address",F23)</f>
        <v>$F$23</v>
      </c>
      <c r="T23" s="372" t="str">
        <f>$T$5</f>
        <v>2a</v>
      </c>
      <c r="U23" s="390" t="str">
        <f ca="1">MID(CELL("filename",T23),FIND("]",CELL("filename",T23))+1,256)</f>
        <v>2a. Commercial Details</v>
      </c>
      <c r="V23" s="390" t="s">
        <v>160</v>
      </c>
      <c r="W23" s="390" t="s">
        <v>472</v>
      </c>
      <c r="X23" s="390"/>
      <c r="Y23" s="372" t="str">
        <f ca="1">T23&amp;"_"&amp;S23&amp;"_"&amp;W23</f>
        <v>2a_$F$23_Respondent is Developer</v>
      </c>
      <c r="Z23" s="390" t="s">
        <v>401</v>
      </c>
      <c r="AA23" s="390"/>
      <c r="AB23" s="381" t="str">
        <f>CONCATENATE(AL23,",",AM23)</f>
        <v>Yes,No</v>
      </c>
      <c r="AC23" s="390" t="s">
        <v>82</v>
      </c>
      <c r="AD23" s="372" t="s">
        <v>86</v>
      </c>
      <c r="AE23" s="390"/>
      <c r="AF23" s="390"/>
      <c r="AG23" s="390"/>
      <c r="AH23" s="390"/>
      <c r="AI23" s="390"/>
      <c r="AK23" s="305"/>
      <c r="AL23" s="379" t="s">
        <v>82</v>
      </c>
      <c r="AM23" s="379" t="s">
        <v>86</v>
      </c>
      <c r="AN23" s="305"/>
      <c r="AO23" s="305"/>
      <c r="AP23" s="305"/>
      <c r="AQ23" s="305"/>
      <c r="AR23" s="305"/>
      <c r="AS23" s="305"/>
      <c r="AT23" s="305"/>
      <c r="AU23" s="305"/>
      <c r="AV23" s="305"/>
      <c r="AW23" s="305"/>
      <c r="AX23" s="305"/>
      <c r="AY23" s="305"/>
      <c r="AZ23" s="305"/>
      <c r="BA23" s="305"/>
      <c r="BB23" s="305"/>
      <c r="BC23" s="305"/>
      <c r="BD23" s="305"/>
      <c r="BE23" s="305"/>
      <c r="BF23" s="305"/>
      <c r="BG23" s="305"/>
      <c r="BH23" s="397"/>
      <c r="BI23" s="397"/>
      <c r="BJ23" s="305"/>
      <c r="BK23" s="305"/>
      <c r="BL23" s="305"/>
      <c r="BM23" s="305"/>
      <c r="BN23" s="305"/>
      <c r="BO23" s="744"/>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row>
    <row r="24" spans="1:118" s="132" customFormat="1" ht="6" customHeight="1">
      <c r="A24" s="74"/>
      <c r="B24" s="96"/>
      <c r="C24" s="72"/>
      <c r="D24" s="72"/>
      <c r="E24" s="72"/>
      <c r="F24" s="72"/>
      <c r="G24" s="72"/>
      <c r="H24" s="76"/>
      <c r="I24" s="72"/>
      <c r="J24" s="72"/>
      <c r="K24" s="72"/>
      <c r="L24" s="72"/>
      <c r="M24" s="87"/>
      <c r="N24"/>
      <c r="O24"/>
      <c r="P24"/>
      <c r="Q24" s="458" t="s">
        <v>653</v>
      </c>
      <c r="R24" s="458"/>
      <c r="S24" s="390"/>
      <c r="T24" s="390"/>
      <c r="U24" s="390"/>
      <c r="V24" s="390"/>
      <c r="W24" s="390"/>
      <c r="X24" s="390"/>
      <c r="Y24" s="390"/>
      <c r="Z24" s="390"/>
      <c r="AA24" s="390"/>
      <c r="AB24" s="509"/>
      <c r="AC24" s="390"/>
      <c r="AD24" s="390"/>
      <c r="AE24" s="390"/>
      <c r="AF24" s="390"/>
      <c r="AG24" s="390"/>
      <c r="AH24" s="390"/>
      <c r="AI24" s="390"/>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97"/>
      <c r="BI24" s="397"/>
      <c r="BJ24" s="305"/>
      <c r="BK24" s="305"/>
      <c r="BL24" s="305"/>
      <c r="BM24" s="305"/>
      <c r="BN24" s="305"/>
      <c r="BO24" s="744"/>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row>
    <row r="25" spans="1:118" s="132" customFormat="1" ht="18" customHeight="1">
      <c r="A25" s="419" t="s">
        <v>325</v>
      </c>
      <c r="B25" s="366"/>
      <c r="C25" s="366"/>
      <c r="D25" s="366"/>
      <c r="E25" s="366"/>
      <c r="F25" s="1054"/>
      <c r="G25" s="1055"/>
      <c r="H25" s="1055"/>
      <c r="I25" s="1055"/>
      <c r="J25" s="1055"/>
      <c r="K25" s="1055"/>
      <c r="L25" s="1056"/>
      <c r="M25" s="87"/>
      <c r="N25"/>
      <c r="O25"/>
      <c r="P25"/>
      <c r="Q25" s="458"/>
      <c r="R25" s="458" t="s">
        <v>654</v>
      </c>
      <c r="S25" s="390" t="str">
        <f ca="1">CELL("address",F25)</f>
        <v>$F$25</v>
      </c>
      <c r="T25" s="372" t="str">
        <f>$T$5</f>
        <v>2a</v>
      </c>
      <c r="U25" s="390" t="str">
        <f ca="1">MID(CELL("filename",T25),FIND("]",CELL("filename",T25))+1,256)</f>
        <v>2a. Commercial Details</v>
      </c>
      <c r="V25" s="390" t="s">
        <v>160</v>
      </c>
      <c r="W25" s="390" t="s">
        <v>473</v>
      </c>
      <c r="X25" s="390"/>
      <c r="Y25" s="372" t="str">
        <f ca="1">T25&amp;"_"&amp;S25&amp;"_"&amp;W25</f>
        <v>2a_$F$25_If not, Developer</v>
      </c>
      <c r="Z25" s="390" t="s">
        <v>392</v>
      </c>
      <c r="AA25" s="390">
        <v>100</v>
      </c>
      <c r="AB25" s="509"/>
      <c r="AC25" s="390" t="s">
        <v>86</v>
      </c>
      <c r="AD25" s="372" t="s">
        <v>86</v>
      </c>
      <c r="AE25" s="390"/>
      <c r="AF25" s="401" t="str">
        <f ca="1">"Requirement for "&amp;S25&amp;" based on "&amp;S23&amp;" answer of ""No"""</f>
        <v>Requirement for $F$25 based on $F$23 answer of "No"</v>
      </c>
      <c r="AG25" s="390"/>
      <c r="AH25" s="390"/>
      <c r="AI25" s="390"/>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97"/>
      <c r="BI25" s="397"/>
      <c r="BJ25" s="305"/>
      <c r="BK25" s="305"/>
      <c r="BL25" s="305"/>
      <c r="BM25" s="305"/>
      <c r="BN25" s="305"/>
      <c r="BO25" s="744"/>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row>
    <row r="26" spans="1:118" s="132" customFormat="1" ht="6" customHeight="1">
      <c r="A26" s="74"/>
      <c r="B26" s="96"/>
      <c r="C26" s="72"/>
      <c r="D26" s="72"/>
      <c r="E26" s="72"/>
      <c r="F26" s="72"/>
      <c r="G26" s="72"/>
      <c r="H26" s="76"/>
      <c r="I26" s="72"/>
      <c r="J26" s="72"/>
      <c r="K26" s="72"/>
      <c r="L26" s="72"/>
      <c r="M26" s="87"/>
      <c r="N26"/>
      <c r="O26"/>
      <c r="P26"/>
      <c r="Q26" s="458" t="s">
        <v>653</v>
      </c>
      <c r="R26" s="458"/>
      <c r="S26" s="390"/>
      <c r="T26" s="390"/>
      <c r="U26" s="390"/>
      <c r="V26" s="390"/>
      <c r="W26" s="390"/>
      <c r="X26" s="390"/>
      <c r="Y26" s="390"/>
      <c r="Z26" s="390"/>
      <c r="AA26" s="390"/>
      <c r="AB26" s="509"/>
      <c r="AC26" s="390"/>
      <c r="AD26" s="390"/>
      <c r="AE26" s="390"/>
      <c r="AF26" s="390"/>
      <c r="AG26" s="390"/>
      <c r="AH26" s="390"/>
      <c r="AI26" s="390"/>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97"/>
      <c r="BI26" s="397"/>
      <c r="BJ26" s="305"/>
      <c r="BK26" s="305"/>
      <c r="BL26" s="305"/>
      <c r="BM26" s="305"/>
      <c r="BN26" s="305"/>
      <c r="BO26" s="744"/>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row>
    <row r="27" spans="1:118" s="132" customFormat="1" ht="105" customHeight="1">
      <c r="A27" s="1051" t="s">
        <v>365</v>
      </c>
      <c r="B27" s="1052"/>
      <c r="C27" s="1052"/>
      <c r="D27" s="1052"/>
      <c r="E27" s="1053"/>
      <c r="F27" s="1066"/>
      <c r="G27" s="1067"/>
      <c r="H27" s="1067"/>
      <c r="I27" s="1067"/>
      <c r="J27" s="1067"/>
      <c r="K27" s="1067"/>
      <c r="L27" s="1068"/>
      <c r="M27" s="87"/>
      <c r="N27"/>
      <c r="O27"/>
      <c r="P27"/>
      <c r="Q27" s="458"/>
      <c r="R27" s="458" t="s">
        <v>654</v>
      </c>
      <c r="S27" s="390" t="str">
        <f ca="1">CELL("address",F27)</f>
        <v>$F$27</v>
      </c>
      <c r="T27" s="372" t="str">
        <f>$T$5</f>
        <v>2a</v>
      </c>
      <c r="U27" s="390" t="str">
        <f ca="1">MID(CELL("filename",T27),FIND("]",CELL("filename",T27))+1,256)</f>
        <v>2a. Commercial Details</v>
      </c>
      <c r="V27" s="390" t="s">
        <v>160</v>
      </c>
      <c r="W27" s="390" t="s">
        <v>474</v>
      </c>
      <c r="X27" s="390"/>
      <c r="Y27" s="372" t="str">
        <f ca="1">T27&amp;"_"&amp;S27&amp;"_"&amp;W27</f>
        <v>2a_$F$27_Describe Developer Experience</v>
      </c>
      <c r="Z27" s="390" t="s">
        <v>392</v>
      </c>
      <c r="AA27" s="390">
        <v>2000</v>
      </c>
      <c r="AB27" s="509"/>
      <c r="AC27" s="390" t="s">
        <v>86</v>
      </c>
      <c r="AD27" s="372" t="s">
        <v>86</v>
      </c>
      <c r="AE27" s="390"/>
      <c r="AF27" s="414" t="str">
        <f ca="1">"Requirement for "&amp;S27&amp;" based on "&amp;S17&amp; " and "&amp;S23&amp; " being different"</f>
        <v>Requirement for $F$27 based on $F$17 and $F$23 being different</v>
      </c>
      <c r="AG27" s="390"/>
      <c r="AH27" s="390"/>
      <c r="AI27" s="390"/>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97"/>
      <c r="BI27" s="397"/>
      <c r="BJ27" s="305"/>
      <c r="BK27" s="305"/>
      <c r="BL27" s="305"/>
      <c r="BM27" s="305"/>
      <c r="BN27" s="305"/>
      <c r="BO27" s="744"/>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row>
    <row r="28" spans="1:118" ht="6" customHeight="1">
      <c r="A28" s="74"/>
      <c r="B28" s="72"/>
      <c r="C28" s="72"/>
      <c r="D28" s="72"/>
      <c r="E28" s="72"/>
      <c r="F28" s="69"/>
      <c r="G28" s="69"/>
      <c r="H28" s="69"/>
      <c r="I28" s="69"/>
      <c r="J28" s="69"/>
      <c r="K28" s="69"/>
      <c r="L28" s="69"/>
      <c r="M28" s="68"/>
      <c r="Q28" s="458" t="s">
        <v>653</v>
      </c>
    </row>
    <row r="29" spans="1:118" s="132" customFormat="1" ht="18" customHeight="1">
      <c r="A29" s="653" t="s">
        <v>685</v>
      </c>
      <c r="B29" s="207"/>
      <c r="C29" s="72"/>
      <c r="D29" s="72"/>
      <c r="E29" s="72"/>
      <c r="F29" s="1037"/>
      <c r="G29" s="1038"/>
      <c r="H29" s="1039"/>
      <c r="I29" s="72"/>
      <c r="J29" s="72"/>
      <c r="K29" s="72"/>
      <c r="L29" s="72"/>
      <c r="M29" s="87"/>
      <c r="N29"/>
      <c r="O29"/>
      <c r="P29"/>
      <c r="Q29" s="458"/>
      <c r="R29" s="458" t="s">
        <v>654</v>
      </c>
      <c r="S29" s="390" t="str">
        <f ca="1">CELL("address",F29)</f>
        <v>$F$29</v>
      </c>
      <c r="T29" s="372" t="str">
        <f>$T$5</f>
        <v>2a</v>
      </c>
      <c r="U29" s="390" t="str">
        <f ca="1">MID(CELL("filename",T29),FIND("]",CELL("filename",T29))+1,256)</f>
        <v>2a. Commercial Details</v>
      </c>
      <c r="V29" s="390" t="s">
        <v>160</v>
      </c>
      <c r="W29" s="390" t="s">
        <v>472</v>
      </c>
      <c r="X29" s="390"/>
      <c r="Y29" s="372" t="str">
        <f ca="1">T29&amp;"_"&amp;S29&amp;"_"&amp;W29</f>
        <v>2a_$F$29_Respondent is Developer</v>
      </c>
      <c r="Z29" s="390" t="s">
        <v>401</v>
      </c>
      <c r="AA29" s="390"/>
      <c r="AB29" s="381" t="str">
        <f>CONCATENATE(AL29,",",AM29)</f>
        <v>Submitted,Not Submitted</v>
      </c>
      <c r="AC29" s="390" t="s">
        <v>82</v>
      </c>
      <c r="AD29" s="372" t="s">
        <v>86</v>
      </c>
      <c r="AE29" s="390"/>
      <c r="AF29" s="390"/>
      <c r="AG29" s="390"/>
      <c r="AH29" s="390"/>
      <c r="AI29" s="390"/>
      <c r="AK29" s="305"/>
      <c r="AL29" s="379" t="s">
        <v>684</v>
      </c>
      <c r="AM29" s="379" t="s">
        <v>892</v>
      </c>
      <c r="AN29" s="305"/>
      <c r="AO29" s="305"/>
      <c r="AP29" s="305"/>
      <c r="AQ29" s="305"/>
      <c r="AR29" s="305"/>
      <c r="AS29" s="305"/>
      <c r="AT29" s="305"/>
      <c r="AU29" s="305"/>
      <c r="AV29" s="305"/>
      <c r="AW29" s="305"/>
      <c r="AX29" s="305"/>
      <c r="AY29" s="305"/>
      <c r="AZ29" s="305"/>
      <c r="BA29" s="305"/>
      <c r="BB29" s="305"/>
      <c r="BC29" s="305"/>
      <c r="BD29" s="305"/>
      <c r="BE29" s="305"/>
      <c r="BF29" s="305"/>
      <c r="BG29" s="305"/>
      <c r="BH29" s="397"/>
      <c r="BI29" s="397"/>
      <c r="BJ29" s="305"/>
      <c r="BK29" s="305"/>
      <c r="BL29" s="305"/>
      <c r="BM29" s="305"/>
      <c r="BN29" s="305"/>
      <c r="BO29" s="744"/>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c r="CU29" s="305"/>
      <c r="CV29" s="305"/>
      <c r="CW29" s="305"/>
      <c r="CX29" s="305"/>
      <c r="CY29" s="305"/>
      <c r="CZ29" s="305"/>
      <c r="DA29" s="305"/>
      <c r="DB29" s="305"/>
      <c r="DC29" s="305"/>
      <c r="DD29" s="305"/>
      <c r="DE29" s="305"/>
      <c r="DF29" s="305"/>
      <c r="DG29" s="305"/>
      <c r="DH29" s="305"/>
      <c r="DI29" s="305"/>
      <c r="DJ29" s="305"/>
      <c r="DK29" s="305"/>
      <c r="DL29" s="305"/>
      <c r="DM29" s="305"/>
      <c r="DN29" s="305"/>
    </row>
    <row r="30" spans="1:118" s="132" customFormat="1" ht="14.25" customHeight="1">
      <c r="A30" s="74"/>
      <c r="B30" s="813" t="s">
        <v>1318</v>
      </c>
      <c r="C30" s="72"/>
      <c r="D30" s="72"/>
      <c r="E30" s="72"/>
      <c r="F30" s="72"/>
      <c r="G30" s="72"/>
      <c r="H30" s="76"/>
      <c r="I30" s="72"/>
      <c r="J30" s="72"/>
      <c r="K30" s="72"/>
      <c r="L30" s="72"/>
      <c r="M30" s="87"/>
      <c r="N30"/>
      <c r="O30"/>
      <c r="P30"/>
      <c r="Q30" s="458"/>
      <c r="R30" s="458" t="s">
        <v>654</v>
      </c>
      <c r="S30" s="390"/>
      <c r="T30" s="390"/>
      <c r="U30" s="390"/>
      <c r="V30" s="390"/>
      <c r="W30" s="390"/>
      <c r="X30" s="390"/>
      <c r="Y30" s="390"/>
      <c r="Z30" s="390"/>
      <c r="AA30" s="390"/>
      <c r="AB30" s="601"/>
      <c r="AC30" s="390"/>
      <c r="AD30" s="390"/>
      <c r="AE30" s="390"/>
      <c r="AF30" s="390"/>
      <c r="AG30" s="390"/>
      <c r="AH30" s="390"/>
      <c r="AI30" s="390"/>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97"/>
      <c r="BI30" s="397"/>
      <c r="BJ30" s="305"/>
      <c r="BK30" s="305"/>
      <c r="BL30" s="305"/>
      <c r="BM30" s="305"/>
      <c r="BN30" s="305"/>
      <c r="BO30" s="744"/>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c r="DN30" s="305"/>
    </row>
    <row r="31" spans="1:118" s="132" customFormat="1" ht="9" customHeight="1" thickBot="1">
      <c r="A31" s="74"/>
      <c r="B31" s="96"/>
      <c r="C31" s="72"/>
      <c r="D31" s="72"/>
      <c r="E31" s="72"/>
      <c r="F31" s="72"/>
      <c r="G31" s="72"/>
      <c r="H31" s="76"/>
      <c r="I31" s="72"/>
      <c r="J31" s="72"/>
      <c r="K31" s="72"/>
      <c r="L31" s="72"/>
      <c r="M31" s="87"/>
      <c r="N31"/>
      <c r="O31"/>
      <c r="P31"/>
      <c r="Q31" s="458" t="s">
        <v>653</v>
      </c>
      <c r="R31" s="458"/>
      <c r="S31" s="390"/>
      <c r="T31" s="390"/>
      <c r="U31" s="390"/>
      <c r="V31" s="390"/>
      <c r="W31" s="390"/>
      <c r="X31" s="390"/>
      <c r="Y31" s="390"/>
      <c r="Z31" s="390"/>
      <c r="AA31" s="390"/>
      <c r="AB31" s="509"/>
      <c r="AC31" s="390"/>
      <c r="AD31" s="390"/>
      <c r="AE31" s="390"/>
      <c r="AF31" s="390"/>
      <c r="AG31" s="390"/>
      <c r="AH31" s="390"/>
      <c r="AI31" s="390"/>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97"/>
      <c r="BI31" s="397"/>
      <c r="BJ31" s="305"/>
      <c r="BK31" s="305"/>
      <c r="BL31" s="305"/>
      <c r="BM31" s="305"/>
      <c r="BN31" s="305"/>
      <c r="BO31" s="744"/>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row>
    <row r="32" spans="1:118" ht="16.5" customHeight="1" thickBot="1">
      <c r="A32" s="1027" t="s">
        <v>228</v>
      </c>
      <c r="B32" s="1028"/>
      <c r="C32" s="1028"/>
      <c r="D32" s="1028"/>
      <c r="E32" s="1028"/>
      <c r="F32" s="1028"/>
      <c r="G32" s="1028"/>
      <c r="H32" s="1028"/>
      <c r="I32" s="1028"/>
      <c r="J32" s="1028"/>
      <c r="K32" s="1028"/>
      <c r="L32" s="1028"/>
      <c r="M32" s="1029"/>
      <c r="R32" s="458" t="s">
        <v>654</v>
      </c>
    </row>
    <row r="33" spans="1:40" ht="9" customHeight="1">
      <c r="A33" s="120"/>
      <c r="B33" s="121"/>
      <c r="C33" s="121"/>
      <c r="D33" s="121"/>
      <c r="E33" s="121"/>
      <c r="F33" s="122"/>
      <c r="G33" s="122"/>
      <c r="H33" s="122"/>
      <c r="I33" s="122"/>
      <c r="J33" s="122"/>
      <c r="K33" s="122"/>
      <c r="L33" s="122"/>
      <c r="M33" s="123"/>
      <c r="Q33" s="458" t="s">
        <v>653</v>
      </c>
    </row>
    <row r="34" spans="1:40" ht="19.5" customHeight="1">
      <c r="A34" s="1025" t="s">
        <v>922</v>
      </c>
      <c r="B34" s="1026"/>
      <c r="C34" s="1026"/>
      <c r="D34" s="1026"/>
      <c r="E34" s="1026"/>
      <c r="F34" s="1026"/>
      <c r="G34" s="1026"/>
      <c r="H34" s="1026"/>
      <c r="I34" s="1026"/>
      <c r="J34" s="1026"/>
      <c r="K34" s="1064"/>
      <c r="L34" s="1065"/>
      <c r="M34" s="68"/>
      <c r="R34" s="458" t="s">
        <v>654</v>
      </c>
      <c r="S34" s="372" t="str">
        <f ca="1">CELL("address",K34)</f>
        <v>$K$34</v>
      </c>
      <c r="T34" s="372" t="str">
        <f>$T$5</f>
        <v>2a</v>
      </c>
      <c r="U34" s="390" t="str">
        <f ca="1">MID(CELL("filename",T34),FIND("]",CELL("filename",T34))+1,256)</f>
        <v>2a. Commercial Details</v>
      </c>
      <c r="V34" s="372" t="s">
        <v>228</v>
      </c>
      <c r="W34" s="372" t="s">
        <v>419</v>
      </c>
      <c r="Y34" s="372" t="str">
        <f ca="1">T34&amp;"_"&amp;S34&amp;"_"&amp;W34</f>
        <v>2a_$K$34_Deal Diagram</v>
      </c>
      <c r="Z34" s="378" t="s">
        <v>401</v>
      </c>
      <c r="AB34" s="381" t="str">
        <f>CONCATENATE(AL34,",",AM34,",",AN34)</f>
        <v>Submitted,Not Submitted,Not applicable (non-unit contingent PPA)</v>
      </c>
      <c r="AC34" s="372" t="s">
        <v>82</v>
      </c>
      <c r="AD34" s="372" t="s">
        <v>86</v>
      </c>
      <c r="AI34" s="7"/>
      <c r="AL34" s="379" t="s">
        <v>684</v>
      </c>
      <c r="AM34" s="379" t="s">
        <v>892</v>
      </c>
      <c r="AN34" s="305" t="s">
        <v>205</v>
      </c>
    </row>
    <row r="35" spans="1:40" ht="12" customHeight="1">
      <c r="A35" s="77"/>
      <c r="B35" s="814" t="s">
        <v>1319</v>
      </c>
      <c r="C35" s="78"/>
      <c r="D35" s="78"/>
      <c r="E35" s="78"/>
      <c r="F35" s="75"/>
      <c r="G35" s="75"/>
      <c r="H35" s="75"/>
      <c r="I35" s="75"/>
      <c r="J35" s="75"/>
      <c r="K35" s="75"/>
      <c r="L35" s="75"/>
      <c r="M35" s="68"/>
      <c r="R35" s="458" t="s">
        <v>654</v>
      </c>
    </row>
    <row r="36" spans="1:40" ht="6" customHeight="1">
      <c r="A36" s="77"/>
      <c r="B36" s="78"/>
      <c r="C36" s="78"/>
      <c r="D36" s="78"/>
      <c r="E36" s="78"/>
      <c r="F36" s="75"/>
      <c r="G36" s="75"/>
      <c r="H36" s="75"/>
      <c r="I36" s="75"/>
      <c r="J36" s="75"/>
      <c r="K36" s="75"/>
      <c r="L36" s="75"/>
      <c r="M36" s="68"/>
      <c r="Q36" s="458" t="s">
        <v>653</v>
      </c>
    </row>
    <row r="37" spans="1:40" ht="18" customHeight="1">
      <c r="A37" s="1016" t="s">
        <v>196</v>
      </c>
      <c r="B37" s="1017"/>
      <c r="C37" s="1017"/>
      <c r="D37" s="1017"/>
      <c r="E37" s="1017"/>
      <c r="F37" s="1018"/>
      <c r="G37" s="868"/>
      <c r="H37" s="198"/>
      <c r="I37" s="79"/>
      <c r="J37" s="79"/>
      <c r="K37" s="79"/>
      <c r="L37" s="79"/>
      <c r="M37" s="68"/>
      <c r="R37" s="458" t="s">
        <v>654</v>
      </c>
      <c r="S37" s="372" t="str">
        <f ca="1">CELL("address",G37)</f>
        <v>$G$37</v>
      </c>
      <c r="T37" s="372" t="str">
        <f>$T$5</f>
        <v>2a</v>
      </c>
      <c r="U37" s="390" t="str">
        <f ca="1">MID(CELL("filename",T37),FIND("]",CELL("filename",T37))+1,256)</f>
        <v>2a. Commercial Details</v>
      </c>
      <c r="V37" s="372" t="s">
        <v>228</v>
      </c>
      <c r="W37" s="372" t="s">
        <v>420</v>
      </c>
      <c r="Y37" s="372" t="str">
        <f ca="1">T37&amp;"_"&amp;S37&amp;"_"&amp;W37</f>
        <v>2a_$G$37_Project Dependent on Another Entity</v>
      </c>
      <c r="Z37" s="378" t="s">
        <v>401</v>
      </c>
      <c r="AB37" s="381" t="str">
        <f>CONCATENATE(AL37,",",AM37)</f>
        <v>Yes,No</v>
      </c>
      <c r="AC37" s="372" t="s">
        <v>82</v>
      </c>
      <c r="AD37" s="372" t="s">
        <v>86</v>
      </c>
      <c r="AL37" s="379" t="s">
        <v>82</v>
      </c>
      <c r="AM37" s="379" t="s">
        <v>86</v>
      </c>
    </row>
    <row r="38" spans="1:40" ht="6" customHeight="1">
      <c r="A38" s="77"/>
      <c r="B38" s="78"/>
      <c r="C38" s="78"/>
      <c r="D38" s="78"/>
      <c r="E38" s="78"/>
      <c r="F38" s="75"/>
      <c r="G38" s="75"/>
      <c r="H38" s="75"/>
      <c r="I38" s="75"/>
      <c r="J38" s="75"/>
      <c r="K38" s="75"/>
      <c r="L38" s="75"/>
      <c r="M38" s="68"/>
      <c r="Q38" s="458" t="s">
        <v>653</v>
      </c>
    </row>
    <row r="39" spans="1:40" ht="18" customHeight="1">
      <c r="A39" s="77"/>
      <c r="B39" s="118" t="s">
        <v>197</v>
      </c>
      <c r="C39" s="78"/>
      <c r="D39" s="78"/>
      <c r="E39" s="78"/>
      <c r="F39" s="75"/>
      <c r="G39" s="75"/>
      <c r="H39" s="75"/>
      <c r="I39" s="75"/>
      <c r="J39" s="75"/>
      <c r="K39" s="75"/>
      <c r="L39" s="75"/>
      <c r="M39" s="68"/>
      <c r="R39" s="458" t="s">
        <v>654</v>
      </c>
    </row>
    <row r="40" spans="1:40" ht="6" customHeight="1">
      <c r="A40" s="77"/>
      <c r="B40" s="78"/>
      <c r="C40" s="78"/>
      <c r="D40" s="78"/>
      <c r="E40" s="78"/>
      <c r="F40" s="75"/>
      <c r="G40" s="75"/>
      <c r="H40" s="75"/>
      <c r="I40" s="75"/>
      <c r="J40" s="75"/>
      <c r="K40" s="75"/>
      <c r="L40" s="75"/>
      <c r="M40" s="68"/>
      <c r="Q40" s="458" t="s">
        <v>653</v>
      </c>
    </row>
    <row r="41" spans="1:40" ht="90.75" customHeight="1">
      <c r="A41" s="77"/>
      <c r="B41" s="1020"/>
      <c r="C41" s="1021"/>
      <c r="D41" s="1021"/>
      <c r="E41" s="1021"/>
      <c r="F41" s="1021"/>
      <c r="G41" s="1021"/>
      <c r="H41" s="1021"/>
      <c r="I41" s="1021"/>
      <c r="J41" s="1021"/>
      <c r="K41" s="1021"/>
      <c r="L41" s="1022"/>
      <c r="M41" s="68"/>
      <c r="R41" s="458" t="s">
        <v>654</v>
      </c>
      <c r="S41" s="381" t="str">
        <f ca="1">CELL("address",B41)</f>
        <v>$B$41</v>
      </c>
      <c r="T41" s="372" t="str">
        <f>$T$5</f>
        <v>2a</v>
      </c>
      <c r="U41" s="390" t="str">
        <f ca="1">MID(CELL("filename",T41),FIND("]",CELL("filename",T41))+1,256)</f>
        <v>2a. Commercial Details</v>
      </c>
      <c r="V41" s="372" t="s">
        <v>228</v>
      </c>
      <c r="W41" s="381" t="s">
        <v>421</v>
      </c>
      <c r="X41" s="381"/>
      <c r="Y41" s="372" t="str">
        <f ca="1">T41&amp;"_"&amp;S41&amp;"_"&amp;W41</f>
        <v>2a_$B$41_Description of Project Dependency</v>
      </c>
      <c r="Z41" s="372" t="s">
        <v>392</v>
      </c>
      <c r="AA41" s="372">
        <v>2000</v>
      </c>
      <c r="AC41" s="381" t="s">
        <v>86</v>
      </c>
      <c r="AD41" s="372" t="s">
        <v>86</v>
      </c>
      <c r="AE41" s="381"/>
      <c r="AF41" s="380" t="str">
        <f ca="1">"Requirement for "&amp;S41&amp; " based on "&amp;S37&amp;" answer of ""Yes"""</f>
        <v>Requirement for $B$41 based on $G$37 answer of "Yes"</v>
      </c>
    </row>
    <row r="42" spans="1:40" ht="6" customHeight="1">
      <c r="A42" s="653"/>
      <c r="B42" s="668"/>
      <c r="C42" s="668"/>
      <c r="D42" s="668"/>
      <c r="E42" s="668"/>
      <c r="F42" s="113"/>
      <c r="G42" s="113"/>
      <c r="H42" s="113"/>
      <c r="I42" s="113"/>
      <c r="J42" s="113"/>
      <c r="K42" s="113"/>
      <c r="L42" s="113"/>
      <c r="M42" s="68"/>
      <c r="Q42" s="458" t="s">
        <v>653</v>
      </c>
    </row>
    <row r="43" spans="1:40" ht="18" customHeight="1">
      <c r="A43" s="1016" t="s">
        <v>135</v>
      </c>
      <c r="B43" s="1017"/>
      <c r="C43" s="1017"/>
      <c r="D43" s="1017"/>
      <c r="E43" s="1017"/>
      <c r="F43" s="1018"/>
      <c r="G43" s="868"/>
      <c r="H43" s="198"/>
      <c r="I43" s="79"/>
      <c r="J43" s="79"/>
      <c r="K43" s="79"/>
      <c r="L43" s="79"/>
      <c r="M43" s="68"/>
      <c r="R43" s="458" t="s">
        <v>654</v>
      </c>
      <c r="S43" s="372" t="str">
        <f ca="1">CELL("address",G43)</f>
        <v>$G$43</v>
      </c>
      <c r="T43" s="372" t="str">
        <f>$T$5</f>
        <v>2a</v>
      </c>
      <c r="U43" s="390" t="str">
        <f ca="1">MID(CELL("filename",T43),FIND("]",CELL("filename",T43))+1,256)</f>
        <v>2a. Commercial Details</v>
      </c>
      <c r="V43" s="372" t="s">
        <v>228</v>
      </c>
      <c r="W43" s="372" t="s">
        <v>422</v>
      </c>
      <c r="Y43" s="372" t="str">
        <f ca="1">T43&amp;"_"&amp;S43&amp;"_"&amp;W43</f>
        <v>2a_$G$43_Project known legal Issues</v>
      </c>
      <c r="Z43" s="378" t="s">
        <v>401</v>
      </c>
      <c r="AB43" s="381" t="str">
        <f>CONCATENATE(AL43,",",AM43)</f>
        <v>Yes,No</v>
      </c>
      <c r="AC43" s="372" t="s">
        <v>82</v>
      </c>
      <c r="AD43" s="372" t="s">
        <v>86</v>
      </c>
      <c r="AL43" s="379" t="s">
        <v>82</v>
      </c>
      <c r="AM43" s="379" t="s">
        <v>86</v>
      </c>
    </row>
    <row r="44" spans="1:40" ht="8.25" customHeight="1">
      <c r="A44" s="653"/>
      <c r="B44" s="668"/>
      <c r="C44" s="668"/>
      <c r="D44" s="668"/>
      <c r="E44" s="668"/>
      <c r="F44" s="113"/>
      <c r="G44" s="113"/>
      <c r="H44" s="113"/>
      <c r="I44" s="113"/>
      <c r="J44" s="113"/>
      <c r="K44" s="113"/>
      <c r="L44" s="113"/>
      <c r="M44" s="68"/>
      <c r="Q44" s="458" t="s">
        <v>653</v>
      </c>
    </row>
    <row r="45" spans="1:40" ht="30.75" customHeight="1">
      <c r="A45" s="77"/>
      <c r="B45" s="1019" t="s">
        <v>646</v>
      </c>
      <c r="C45" s="1019"/>
      <c r="D45" s="1019"/>
      <c r="E45" s="1019"/>
      <c r="F45" s="1019"/>
      <c r="G45" s="1019"/>
      <c r="H45" s="1019"/>
      <c r="I45" s="1019"/>
      <c r="J45" s="1019"/>
      <c r="K45" s="1019"/>
      <c r="L45" s="1019"/>
      <c r="M45" s="68"/>
      <c r="R45" s="458" t="s">
        <v>654</v>
      </c>
    </row>
    <row r="46" spans="1:40" ht="6" customHeight="1">
      <c r="A46" s="77"/>
      <c r="B46" s="78"/>
      <c r="C46" s="78"/>
      <c r="D46" s="78"/>
      <c r="E46" s="78"/>
      <c r="F46" s="75"/>
      <c r="G46" s="75"/>
      <c r="H46" s="75"/>
      <c r="I46" s="75"/>
      <c r="J46" s="75"/>
      <c r="K46" s="75"/>
      <c r="L46" s="75"/>
      <c r="M46" s="68"/>
      <c r="Q46" s="458" t="s">
        <v>653</v>
      </c>
    </row>
    <row r="47" spans="1:40" ht="148.5" customHeight="1">
      <c r="A47" s="77"/>
      <c r="B47" s="1020"/>
      <c r="C47" s="1021"/>
      <c r="D47" s="1021"/>
      <c r="E47" s="1021"/>
      <c r="F47" s="1021"/>
      <c r="G47" s="1021"/>
      <c r="H47" s="1021"/>
      <c r="I47" s="1021"/>
      <c r="J47" s="1021"/>
      <c r="K47" s="1021"/>
      <c r="L47" s="1022"/>
      <c r="M47" s="68"/>
      <c r="R47" s="458" t="s">
        <v>654</v>
      </c>
      <c r="S47" s="381" t="str">
        <f ca="1">CELL("address",B47)</f>
        <v>$B$47</v>
      </c>
      <c r="T47" s="372" t="str">
        <f>$T$5</f>
        <v>2a</v>
      </c>
      <c r="U47" s="390" t="str">
        <f ca="1">MID(CELL("filename",T47),FIND("]",CELL("filename",T47))+1,256)</f>
        <v>2a. Commercial Details</v>
      </c>
      <c r="V47" s="372" t="s">
        <v>228</v>
      </c>
      <c r="W47" s="381" t="s">
        <v>423</v>
      </c>
      <c r="X47" s="381"/>
      <c r="Y47" s="372" t="str">
        <f ca="1">T47&amp;"_"&amp;S47&amp;"_"&amp;W47</f>
        <v>2a_$B$47_Description of Project Legal Issues</v>
      </c>
      <c r="Z47" s="372" t="s">
        <v>392</v>
      </c>
      <c r="AA47" s="372">
        <v>2000</v>
      </c>
      <c r="AC47" s="381" t="s">
        <v>86</v>
      </c>
      <c r="AD47" s="372" t="s">
        <v>86</v>
      </c>
      <c r="AE47" s="381"/>
      <c r="AF47" s="380" t="str">
        <f ca="1">"Requirement for "&amp;S47&amp; " based on "&amp;S43&amp;" answer of ""Yes"""</f>
        <v>Requirement for $B$47 based on $G$43 answer of "Yes"</v>
      </c>
    </row>
    <row r="48" spans="1:40" ht="8.25" customHeight="1">
      <c r="A48" s="653"/>
      <c r="B48" s="668"/>
      <c r="C48" s="668"/>
      <c r="D48" s="668"/>
      <c r="E48" s="668"/>
      <c r="F48" s="113"/>
      <c r="G48" s="113"/>
      <c r="H48" s="113"/>
      <c r="I48" s="113"/>
      <c r="J48" s="113"/>
      <c r="K48" s="113"/>
      <c r="L48" s="113"/>
      <c r="M48" s="68"/>
      <c r="Q48" s="458" t="s">
        <v>653</v>
      </c>
    </row>
    <row r="49" spans="1:39" ht="23.25" customHeight="1">
      <c r="A49" s="1016" t="s">
        <v>644</v>
      </c>
      <c r="B49" s="1017"/>
      <c r="C49" s="1017"/>
      <c r="D49" s="1017"/>
      <c r="E49" s="1017"/>
      <c r="F49" s="1017"/>
      <c r="G49" s="1017"/>
      <c r="H49" s="1017"/>
      <c r="I49" s="1017"/>
      <c r="J49" s="1018"/>
      <c r="K49" s="868"/>
      <c r="L49" s="75"/>
      <c r="M49" s="68"/>
      <c r="R49" s="458" t="s">
        <v>654</v>
      </c>
      <c r="S49" s="381" t="str">
        <f ca="1">CELL("address",K49)</f>
        <v>$K$49</v>
      </c>
      <c r="T49" s="372" t="str">
        <f>$T$5</f>
        <v>2a</v>
      </c>
      <c r="U49" s="390" t="str">
        <f ca="1">MID(CELL("filename",T49),FIND("]",CELL("filename",T49))+1,256)</f>
        <v>2a. Commercial Details</v>
      </c>
      <c r="V49" s="372" t="s">
        <v>228</v>
      </c>
      <c r="W49" s="372" t="s">
        <v>1274</v>
      </c>
      <c r="Y49" s="372" t="str">
        <f ca="1">T49&amp;"_"&amp;S49&amp;"_"&amp;W49</f>
        <v>2a_$K$49_bankruptcy</v>
      </c>
      <c r="Z49" s="378" t="s">
        <v>401</v>
      </c>
      <c r="AB49" s="381" t="str">
        <f>CONCATENATE(AL49,",",AM49)</f>
        <v>Yes,No</v>
      </c>
      <c r="AC49" s="372" t="s">
        <v>82</v>
      </c>
      <c r="AD49" s="372" t="s">
        <v>86</v>
      </c>
      <c r="AL49" s="379" t="s">
        <v>82</v>
      </c>
      <c r="AM49" s="379" t="s">
        <v>86</v>
      </c>
    </row>
    <row r="50" spans="1:39" ht="11.25" customHeight="1">
      <c r="A50" s="77"/>
      <c r="B50" s="78"/>
      <c r="C50" s="78"/>
      <c r="D50" s="78"/>
      <c r="E50" s="78"/>
      <c r="F50" s="75"/>
      <c r="G50" s="75"/>
      <c r="H50" s="75"/>
      <c r="I50" s="75"/>
      <c r="J50" s="75"/>
      <c r="K50" s="75"/>
      <c r="L50" s="75"/>
      <c r="M50" s="68"/>
      <c r="Q50" s="458" t="s">
        <v>653</v>
      </c>
    </row>
    <row r="51" spans="1:39" ht="23.25" customHeight="1">
      <c r="A51" s="1016" t="s">
        <v>645</v>
      </c>
      <c r="B51" s="1017"/>
      <c r="C51" s="1017"/>
      <c r="D51" s="1017"/>
      <c r="E51" s="1017"/>
      <c r="F51" s="1017"/>
      <c r="G51" s="1017"/>
      <c r="H51" s="1017"/>
      <c r="I51" s="1017"/>
      <c r="J51" s="1018"/>
      <c r="K51" s="868"/>
      <c r="L51" s="75"/>
      <c r="M51" s="68"/>
      <c r="R51" s="458" t="s">
        <v>654</v>
      </c>
      <c r="S51" s="381" t="str">
        <f ca="1">CELL("address",K51)</f>
        <v>$K$51</v>
      </c>
      <c r="T51" s="372" t="str">
        <f>$T$5</f>
        <v>2a</v>
      </c>
      <c r="U51" s="390" t="str">
        <f ca="1">MID(CELL("filename",T51),FIND("]",CELL("filename",T51))+1,256)</f>
        <v>2a. Commercial Details</v>
      </c>
      <c r="V51" s="372" t="s">
        <v>228</v>
      </c>
      <c r="W51" s="372" t="s">
        <v>1275</v>
      </c>
      <c r="Y51" s="372" t="str">
        <f ca="1">T51&amp;"_"&amp;S51&amp;"_"&amp;W51</f>
        <v>2a_$K$51_felony</v>
      </c>
      <c r="Z51" s="378" t="s">
        <v>401</v>
      </c>
      <c r="AB51" s="381" t="str">
        <f>CONCATENATE(AL51,",",AM51)</f>
        <v>Yes,No</v>
      </c>
      <c r="AC51" s="372" t="s">
        <v>82</v>
      </c>
      <c r="AD51" s="372" t="s">
        <v>86</v>
      </c>
      <c r="AL51" s="379" t="s">
        <v>82</v>
      </c>
      <c r="AM51" s="379" t="s">
        <v>86</v>
      </c>
    </row>
    <row r="52" spans="1:39" ht="11.25" customHeight="1">
      <c r="A52" s="77"/>
      <c r="B52" s="78"/>
      <c r="C52" s="78"/>
      <c r="D52" s="78"/>
      <c r="E52" s="78"/>
      <c r="F52" s="75"/>
      <c r="G52" s="75"/>
      <c r="H52" s="75"/>
      <c r="I52" s="75"/>
      <c r="J52" s="75"/>
      <c r="K52" s="75"/>
      <c r="L52" s="75"/>
      <c r="M52" s="68"/>
      <c r="Q52" s="458" t="s">
        <v>653</v>
      </c>
    </row>
    <row r="53" spans="1:39" ht="33" customHeight="1">
      <c r="A53" s="1023" t="s">
        <v>1370</v>
      </c>
      <c r="B53" s="1024"/>
      <c r="C53" s="1024"/>
      <c r="D53" s="1024"/>
      <c r="E53" s="1024"/>
      <c r="F53" s="1024"/>
      <c r="G53" s="1024"/>
      <c r="H53" s="1024"/>
      <c r="I53" s="1024"/>
      <c r="J53" s="1024"/>
      <c r="K53" s="1024"/>
      <c r="L53" s="75"/>
      <c r="M53" s="68"/>
      <c r="R53" s="458" t="s">
        <v>654</v>
      </c>
      <c r="AJ53"/>
    </row>
    <row r="54" spans="1:39" ht="11.25" customHeight="1">
      <c r="A54" s="77"/>
      <c r="B54" s="78"/>
      <c r="C54" s="78"/>
      <c r="D54" s="78"/>
      <c r="E54" s="78"/>
      <c r="F54" s="75"/>
      <c r="G54" s="75"/>
      <c r="H54" s="75"/>
      <c r="I54" s="75"/>
      <c r="J54" s="75"/>
      <c r="K54" s="75"/>
      <c r="L54" s="75"/>
      <c r="M54" s="68"/>
      <c r="Q54" s="458" t="s">
        <v>653</v>
      </c>
      <c r="AJ54"/>
    </row>
    <row r="55" spans="1:39" ht="90.75" customHeight="1">
      <c r="A55" s="77"/>
      <c r="B55" s="1020"/>
      <c r="C55" s="1021"/>
      <c r="D55" s="1021"/>
      <c r="E55" s="1021"/>
      <c r="F55" s="1021"/>
      <c r="G55" s="1021"/>
      <c r="H55" s="1021"/>
      <c r="I55" s="1021"/>
      <c r="J55" s="1021"/>
      <c r="K55" s="1021"/>
      <c r="L55" s="1022"/>
      <c r="M55" s="68"/>
      <c r="R55" s="458" t="s">
        <v>654</v>
      </c>
      <c r="S55" s="381" t="str">
        <f ca="1">CELL("address",B55)</f>
        <v>$B$55</v>
      </c>
      <c r="T55" s="372" t="str">
        <f>$T$5</f>
        <v>2a</v>
      </c>
      <c r="U55" s="390" t="str">
        <f ca="1">MID(CELL("filename",T55),FIND("]",CELL("filename",T55))+1,256)</f>
        <v>2a. Commercial Details</v>
      </c>
      <c r="V55" s="372" t="s">
        <v>228</v>
      </c>
      <c r="W55" s="372" t="s">
        <v>1276</v>
      </c>
      <c r="Y55" s="372" t="str">
        <f ca="1">T55&amp;"_"&amp;S55&amp;"_"&amp;W55</f>
        <v>2a_$B$55_descript_litigation</v>
      </c>
      <c r="Z55" s="372" t="s">
        <v>392</v>
      </c>
      <c r="AA55" s="372">
        <v>2000</v>
      </c>
      <c r="AC55" s="372" t="s">
        <v>86</v>
      </c>
      <c r="AD55" s="372" t="s">
        <v>86</v>
      </c>
      <c r="AF55"/>
      <c r="AJ55"/>
    </row>
    <row r="56" spans="1:39" ht="11.25" customHeight="1">
      <c r="A56" s="77"/>
      <c r="B56" s="78"/>
      <c r="C56" s="78"/>
      <c r="D56" s="78"/>
      <c r="E56" s="78"/>
      <c r="F56" s="75"/>
      <c r="G56" s="75"/>
      <c r="H56" s="75"/>
      <c r="I56" s="75"/>
      <c r="J56" s="75"/>
      <c r="K56" s="75"/>
      <c r="L56" s="75"/>
      <c r="M56" s="68"/>
      <c r="Q56" s="458" t="s">
        <v>653</v>
      </c>
    </row>
    <row r="57" spans="1:39" ht="18.75" customHeight="1">
      <c r="A57" s="1025" t="s">
        <v>695</v>
      </c>
      <c r="B57" s="1026"/>
      <c r="C57" s="1026"/>
      <c r="D57" s="1026"/>
      <c r="E57" s="1026"/>
      <c r="F57" s="1026"/>
      <c r="G57" s="1026"/>
      <c r="H57" s="1026"/>
      <c r="I57" s="1026"/>
      <c r="J57" s="524"/>
      <c r="K57" s="868"/>
      <c r="L57" s="75"/>
      <c r="M57" s="68"/>
      <c r="R57" s="458" t="s">
        <v>654</v>
      </c>
      <c r="S57" s="381" t="str">
        <f ca="1">CELL("address",K57)</f>
        <v>$K$57</v>
      </c>
      <c r="T57" s="372" t="str">
        <f>$T$5</f>
        <v>2a</v>
      </c>
      <c r="U57" s="390" t="str">
        <f ca="1">MID(CELL("filename",T57),FIND("]",CELL("filename",T57))+1,256)</f>
        <v>2a. Commercial Details</v>
      </c>
      <c r="V57" s="372" t="s">
        <v>228</v>
      </c>
      <c r="W57" s="372" t="s">
        <v>1470</v>
      </c>
      <c r="Y57" s="372" t="str">
        <f ca="1">T57&amp;"_"&amp;S57&amp;"_"&amp;W57</f>
        <v>2a_$K$57_finance_records_5_years</v>
      </c>
      <c r="Z57" s="378" t="s">
        <v>401</v>
      </c>
      <c r="AB57" s="381" t="str">
        <f>CONCATENATE(AL57,",",AM57)</f>
        <v>Yes,No</v>
      </c>
      <c r="AC57" s="372" t="s">
        <v>82</v>
      </c>
      <c r="AD57" s="372" t="s">
        <v>86</v>
      </c>
      <c r="AL57" s="379" t="s">
        <v>82</v>
      </c>
      <c r="AM57" s="379" t="s">
        <v>86</v>
      </c>
    </row>
    <row r="58" spans="1:39" ht="12.75" customHeight="1">
      <c r="A58" s="77"/>
      <c r="B58" s="78"/>
      <c r="C58" s="78"/>
      <c r="D58" s="78"/>
      <c r="E58" s="78"/>
      <c r="F58" s="75"/>
      <c r="G58" s="75"/>
      <c r="H58" s="75"/>
      <c r="I58" s="75"/>
      <c r="J58" s="75"/>
      <c r="K58" s="75"/>
      <c r="L58" s="75"/>
      <c r="M58" s="68"/>
      <c r="Q58" s="458" t="s">
        <v>653</v>
      </c>
      <c r="AJ58"/>
    </row>
    <row r="59" spans="1:39" ht="18.75" customHeight="1">
      <c r="A59" s="631"/>
      <c r="B59" s="632" t="s">
        <v>1642</v>
      </c>
      <c r="C59" s="630"/>
      <c r="D59" s="78"/>
      <c r="E59" s="78"/>
      <c r="F59" s="75"/>
      <c r="G59" s="75"/>
      <c r="H59" s="75"/>
      <c r="I59" s="75"/>
      <c r="J59" s="75"/>
      <c r="K59" s="868"/>
      <c r="L59" s="75"/>
      <c r="M59" s="68"/>
      <c r="R59" s="458" t="s">
        <v>654</v>
      </c>
      <c r="S59" s="381" t="str">
        <f ca="1">CELL("address",K59)</f>
        <v>$K$59</v>
      </c>
      <c r="T59" s="372" t="str">
        <f>$T$5</f>
        <v>2a</v>
      </c>
      <c r="U59" s="390" t="str">
        <f ca="1">MID(CELL("filename",T59),FIND("]",CELL("filename",T59))+1,256)</f>
        <v>2a. Commercial Details</v>
      </c>
      <c r="V59" s="372" t="s">
        <v>228</v>
      </c>
      <c r="W59" s="372" t="s">
        <v>1471</v>
      </c>
      <c r="Y59" s="372" t="str">
        <f ca="1">T59&amp;"_"&amp;S59&amp;"_"&amp;W59</f>
        <v>2a_$K$59_finance_records_5_years_submitted</v>
      </c>
      <c r="Z59" s="378" t="s">
        <v>401</v>
      </c>
      <c r="AB59" s="381" t="str">
        <f>CONCATENATE(AL59,",",AM59)</f>
        <v>Submitted,Not Submitted</v>
      </c>
      <c r="AC59" s="381" t="s">
        <v>86</v>
      </c>
      <c r="AD59" s="372" t="s">
        <v>86</v>
      </c>
      <c r="AJ59"/>
      <c r="AL59" s="305" t="s">
        <v>684</v>
      </c>
      <c r="AM59" s="305" t="s">
        <v>892</v>
      </c>
    </row>
    <row r="60" spans="1:39" ht="14.25" customHeight="1">
      <c r="A60" s="77"/>
      <c r="B60" s="78"/>
      <c r="C60" s="633"/>
      <c r="D60" s="629"/>
      <c r="E60" s="78"/>
      <c r="F60" s="75"/>
      <c r="G60" s="75"/>
      <c r="H60" s="75"/>
      <c r="I60" s="75"/>
      <c r="J60" s="75"/>
      <c r="K60" s="75"/>
      <c r="L60" s="75"/>
      <c r="M60" s="68"/>
      <c r="Q60" s="458" t="s">
        <v>653</v>
      </c>
      <c r="AJ60"/>
    </row>
    <row r="61" spans="1:39" ht="18.75" customHeight="1">
      <c r="A61" s="1025" t="s">
        <v>693</v>
      </c>
      <c r="B61" s="1026"/>
      <c r="C61" s="1026"/>
      <c r="D61" s="1026"/>
      <c r="E61" s="1026"/>
      <c r="F61" s="1026"/>
      <c r="G61" s="1026"/>
      <c r="H61" s="1026"/>
      <c r="I61" s="1026"/>
      <c r="J61" s="524"/>
      <c r="K61" s="868"/>
      <c r="L61" s="75"/>
      <c r="M61" s="68"/>
      <c r="R61" s="458" t="s">
        <v>654</v>
      </c>
      <c r="S61" s="381" t="str">
        <f ca="1">CELL("address",K61)</f>
        <v>$K$61</v>
      </c>
      <c r="T61" s="372" t="str">
        <f>$T$5</f>
        <v>2a</v>
      </c>
      <c r="U61" s="390" t="str">
        <f ca="1">MID(CELL("filename",T61),FIND("]",CELL("filename",T61))+1,256)</f>
        <v>2a. Commercial Details</v>
      </c>
      <c r="V61" s="372" t="s">
        <v>228</v>
      </c>
      <c r="W61" s="372" t="s">
        <v>1472</v>
      </c>
      <c r="Y61" s="372" t="str">
        <f ca="1">T61&amp;"_"&amp;S61&amp;"_"&amp;W61</f>
        <v>2a_$K$61_corporate_credit_rating</v>
      </c>
      <c r="Z61" s="378" t="s">
        <v>401</v>
      </c>
      <c r="AB61" s="381" t="str">
        <f>CONCATENATE(AL61,",",AM61)</f>
        <v>Yes,No</v>
      </c>
      <c r="AC61" s="372" t="s">
        <v>82</v>
      </c>
      <c r="AD61" s="372" t="s">
        <v>86</v>
      </c>
      <c r="AL61" s="379" t="s">
        <v>82</v>
      </c>
      <c r="AM61" s="379" t="s">
        <v>86</v>
      </c>
    </row>
    <row r="62" spans="1:39" ht="6" customHeight="1">
      <c r="A62" s="77"/>
      <c r="B62" s="78"/>
      <c r="C62" s="78"/>
      <c r="D62" s="78"/>
      <c r="E62" s="78"/>
      <c r="F62" s="75"/>
      <c r="G62" s="75"/>
      <c r="H62" s="75"/>
      <c r="I62" s="75"/>
      <c r="J62" s="75"/>
      <c r="K62" s="75"/>
      <c r="L62" s="75"/>
      <c r="M62" s="68"/>
      <c r="Q62" s="458" t="s">
        <v>653</v>
      </c>
      <c r="AJ62"/>
    </row>
    <row r="63" spans="1:39" ht="18" customHeight="1">
      <c r="A63" s="77"/>
      <c r="B63" s="118" t="s">
        <v>197</v>
      </c>
      <c r="C63" s="78"/>
      <c r="D63" s="78"/>
      <c r="E63" s="78"/>
      <c r="F63" s="75"/>
      <c r="G63" s="75"/>
      <c r="H63" s="75"/>
      <c r="I63" s="75"/>
      <c r="J63" s="75"/>
      <c r="K63" s="75"/>
      <c r="L63" s="75"/>
      <c r="M63" s="68"/>
      <c r="R63" s="458" t="s">
        <v>654</v>
      </c>
      <c r="AJ63"/>
    </row>
    <row r="64" spans="1:39" ht="6" customHeight="1">
      <c r="A64" s="77"/>
      <c r="B64" s="78"/>
      <c r="C64" s="78"/>
      <c r="D64" s="78"/>
      <c r="E64" s="78"/>
      <c r="F64" s="75"/>
      <c r="G64" s="75"/>
      <c r="H64" s="75"/>
      <c r="I64" s="75"/>
      <c r="J64" s="75"/>
      <c r="K64" s="75"/>
      <c r="L64" s="75"/>
      <c r="M64" s="68"/>
      <c r="Q64" s="458" t="s">
        <v>653</v>
      </c>
      <c r="AJ64"/>
    </row>
    <row r="65" spans="1:39" ht="90.75" customHeight="1">
      <c r="A65" s="77"/>
      <c r="B65" s="1020"/>
      <c r="C65" s="1021"/>
      <c r="D65" s="1021"/>
      <c r="E65" s="1021"/>
      <c r="F65" s="1021"/>
      <c r="G65" s="1021"/>
      <c r="H65" s="1021"/>
      <c r="I65" s="1021"/>
      <c r="J65" s="1021"/>
      <c r="K65" s="1021"/>
      <c r="L65" s="1022"/>
      <c r="M65" s="68"/>
      <c r="R65" s="458" t="s">
        <v>654</v>
      </c>
      <c r="S65" s="381" t="str">
        <f ca="1">CELL("address",B65)</f>
        <v>$B$65</v>
      </c>
      <c r="T65" s="372" t="str">
        <f>$T$5</f>
        <v>2a</v>
      </c>
      <c r="U65" s="390" t="str">
        <f ca="1">MID(CELL("filename",T65),FIND("]",CELL("filename",T65))+1,256)</f>
        <v>2a. Commercial Details</v>
      </c>
      <c r="V65" s="372" t="s">
        <v>228</v>
      </c>
      <c r="W65" s="372" t="s">
        <v>1473</v>
      </c>
      <c r="Y65" s="372" t="str">
        <f ca="1">T65&amp;"_"&amp;S65&amp;"_"&amp;W65</f>
        <v>2a_$B$65_corporate_credit_rating_description</v>
      </c>
      <c r="Z65" s="372" t="s">
        <v>392</v>
      </c>
      <c r="AA65" s="372">
        <v>2000</v>
      </c>
      <c r="AC65" s="372" t="s">
        <v>86</v>
      </c>
      <c r="AD65" s="372" t="s">
        <v>86</v>
      </c>
      <c r="AF65" s="380" t="str">
        <f ca="1">"Requirement for "&amp;S65&amp; " based on "&amp;S61&amp;" answer of ""Yes"""</f>
        <v>Requirement for $B$65 based on $K$61 answer of "Yes"</v>
      </c>
      <c r="AJ65"/>
    </row>
    <row r="66" spans="1:39" ht="11.25" customHeight="1">
      <c r="A66" s="77"/>
      <c r="B66" s="78"/>
      <c r="C66" s="78"/>
      <c r="D66" s="78"/>
      <c r="E66" s="78"/>
      <c r="F66" s="75"/>
      <c r="G66" s="75"/>
      <c r="H66" s="75"/>
      <c r="I66" s="75"/>
      <c r="J66" s="75"/>
      <c r="K66" s="75"/>
      <c r="L66" s="75"/>
      <c r="M66" s="68"/>
      <c r="Q66" s="458" t="s">
        <v>653</v>
      </c>
    </row>
    <row r="67" spans="1:39" ht="18" customHeight="1">
      <c r="A67" s="671" t="s">
        <v>343</v>
      </c>
      <c r="B67" s="78"/>
      <c r="C67" s="78"/>
      <c r="D67" s="78"/>
      <c r="E67" s="78"/>
      <c r="F67" s="75"/>
      <c r="G67" s="75"/>
      <c r="H67" s="75"/>
      <c r="I67" s="75"/>
      <c r="J67" s="75"/>
      <c r="K67" s="75"/>
      <c r="L67" s="75"/>
      <c r="M67" s="68"/>
      <c r="R67" s="458" t="s">
        <v>654</v>
      </c>
    </row>
    <row r="68" spans="1:39" ht="8.25" customHeight="1">
      <c r="A68" s="653"/>
      <c r="B68" s="668"/>
      <c r="C68" s="668"/>
      <c r="D68" s="668"/>
      <c r="E68" s="668"/>
      <c r="F68" s="113"/>
      <c r="G68" s="113"/>
      <c r="H68" s="113"/>
      <c r="I68" s="113"/>
      <c r="J68" s="113"/>
      <c r="K68" s="113"/>
      <c r="L68" s="113"/>
      <c r="M68" s="68"/>
      <c r="Q68" s="458" t="s">
        <v>653</v>
      </c>
    </row>
    <row r="69" spans="1:39" ht="51.95" customHeight="1">
      <c r="A69" s="77"/>
      <c r="B69" s="1020"/>
      <c r="C69" s="1021"/>
      <c r="D69" s="1021"/>
      <c r="E69" s="1021"/>
      <c r="F69" s="1021"/>
      <c r="G69" s="1021"/>
      <c r="H69" s="1021"/>
      <c r="I69" s="1021"/>
      <c r="J69" s="1021"/>
      <c r="K69" s="1021"/>
      <c r="L69" s="1022"/>
      <c r="M69" s="68"/>
      <c r="R69" s="458" t="s">
        <v>654</v>
      </c>
      <c r="S69" s="381" t="str">
        <f ca="1">CELL("address",B69)</f>
        <v>$B$69</v>
      </c>
      <c r="T69" s="372" t="str">
        <f>$T$5</f>
        <v>2a</v>
      </c>
      <c r="U69" s="390" t="str">
        <f ca="1">MID(CELL("filename",T69),FIND("]",CELL("filename",T69))+1,256)</f>
        <v>2a. Commercial Details</v>
      </c>
      <c r="V69" s="372" t="s">
        <v>228</v>
      </c>
      <c r="W69" s="381" t="s">
        <v>424</v>
      </c>
      <c r="X69" s="381"/>
      <c r="Y69" s="372" t="str">
        <f ca="1">T69&amp;"_"&amp;S69&amp;"_"&amp;W69</f>
        <v>2a_$B$69_Finance Plan for Development Project</v>
      </c>
      <c r="Z69" s="372" t="s">
        <v>392</v>
      </c>
      <c r="AA69" s="372">
        <v>2000</v>
      </c>
      <c r="AC69" s="381" t="s">
        <v>86</v>
      </c>
      <c r="AD69" s="372" t="s">
        <v>86</v>
      </c>
      <c r="AE69" s="381"/>
      <c r="AF69" s="381"/>
      <c r="AG69" s="416"/>
      <c r="AH69" s="416"/>
      <c r="AI69" s="7"/>
    </row>
    <row r="70" spans="1:39" ht="11.25" customHeight="1" thickBot="1">
      <c r="A70" s="77"/>
      <c r="B70" s="78"/>
      <c r="C70" s="78"/>
      <c r="D70" s="78"/>
      <c r="E70" s="78"/>
      <c r="F70" s="75"/>
      <c r="G70" s="75"/>
      <c r="H70" s="75"/>
      <c r="I70" s="75"/>
      <c r="J70" s="75"/>
      <c r="K70" s="75"/>
      <c r="L70" s="75"/>
      <c r="M70" s="68"/>
      <c r="Q70" s="458" t="s">
        <v>653</v>
      </c>
    </row>
    <row r="71" spans="1:39" ht="16.5" customHeight="1" thickBot="1">
      <c r="A71" s="1027" t="s">
        <v>905</v>
      </c>
      <c r="B71" s="1028"/>
      <c r="C71" s="1028"/>
      <c r="D71" s="1028"/>
      <c r="E71" s="1028"/>
      <c r="F71" s="1028"/>
      <c r="G71" s="1028"/>
      <c r="H71" s="1028"/>
      <c r="I71" s="1028"/>
      <c r="J71" s="1028"/>
      <c r="K71" s="1028"/>
      <c r="L71" s="1028"/>
      <c r="M71" s="1029"/>
      <c r="R71" s="458" t="s">
        <v>654</v>
      </c>
    </row>
    <row r="72" spans="1:39" ht="15" customHeight="1">
      <c r="A72" s="367"/>
      <c r="B72" s="368"/>
      <c r="C72" s="368"/>
      <c r="D72" s="368"/>
      <c r="E72" s="368"/>
      <c r="F72" s="369"/>
      <c r="G72" s="369"/>
      <c r="H72" s="369"/>
      <c r="I72" s="369"/>
      <c r="J72" s="369"/>
      <c r="K72" s="369"/>
      <c r="L72" s="369"/>
      <c r="M72" s="123"/>
      <c r="Q72" s="458" t="s">
        <v>653</v>
      </c>
    </row>
    <row r="73" spans="1:39" ht="26.1" customHeight="1">
      <c r="A73" s="1025" t="s">
        <v>1280</v>
      </c>
      <c r="B73" s="1026"/>
      <c r="C73" s="1026"/>
      <c r="D73" s="1026"/>
      <c r="E73" s="1026"/>
      <c r="F73" s="1026"/>
      <c r="G73" s="1026"/>
      <c r="H73" s="1026"/>
      <c r="I73" s="1026"/>
      <c r="J73" s="1026"/>
      <c r="K73" s="1030"/>
      <c r="L73" s="868"/>
      <c r="M73" s="68"/>
      <c r="R73" s="458" t="s">
        <v>654</v>
      </c>
      <c r="S73" s="381" t="str">
        <f ca="1">CELL("address",L73)</f>
        <v>$L$73</v>
      </c>
      <c r="T73" s="372" t="str">
        <f>$T$5</f>
        <v>2a</v>
      </c>
      <c r="U73" s="390" t="str">
        <f ca="1">MID(CELL("filename",T73),FIND("]",CELL("filename",T73))+1,256)</f>
        <v>2a. Commercial Details</v>
      </c>
      <c r="V73" s="372" t="s">
        <v>905</v>
      </c>
      <c r="W73" s="372" t="s">
        <v>1474</v>
      </c>
      <c r="Y73" s="372" t="str">
        <f ca="1">T73&amp;"_"&amp;S73&amp;"_"&amp;W73</f>
        <v>2a_$L$73_Equity Plan Submitted</v>
      </c>
      <c r="Z73" s="378" t="s">
        <v>401</v>
      </c>
      <c r="AB73" s="381" t="str">
        <f>CONCATENATE(AL73,",",AM73)</f>
        <v>Submitted,Not Submitted</v>
      </c>
      <c r="AC73" s="372" t="s">
        <v>82</v>
      </c>
      <c r="AD73" s="372" t="s">
        <v>86</v>
      </c>
      <c r="AL73" s="379" t="s">
        <v>684</v>
      </c>
      <c r="AM73" s="379" t="s">
        <v>892</v>
      </c>
    </row>
    <row r="74" spans="1:39" ht="12" customHeight="1">
      <c r="A74" s="77"/>
      <c r="B74" s="814" t="s">
        <v>1346</v>
      </c>
      <c r="C74" s="78"/>
      <c r="D74" s="78"/>
      <c r="E74" s="78"/>
      <c r="F74" s="75"/>
      <c r="G74" s="75"/>
      <c r="H74" s="75"/>
      <c r="I74" s="75"/>
      <c r="J74" s="75"/>
      <c r="K74" s="75"/>
      <c r="L74" s="75"/>
      <c r="M74" s="68"/>
      <c r="R74" s="458" t="s">
        <v>654</v>
      </c>
    </row>
    <row r="75" spans="1:39" ht="12" customHeight="1">
      <c r="A75" s="77"/>
      <c r="B75" s="78"/>
      <c r="C75" s="78"/>
      <c r="D75" s="78"/>
      <c r="E75" s="78"/>
      <c r="F75" s="75"/>
      <c r="G75" s="75"/>
      <c r="H75" s="75"/>
      <c r="I75" s="75"/>
      <c r="J75" s="75"/>
      <c r="K75" s="75"/>
      <c r="L75" s="75"/>
      <c r="M75" s="68"/>
      <c r="Q75" s="458" t="s">
        <v>653</v>
      </c>
      <c r="AJ75"/>
    </row>
    <row r="76" spans="1:39" ht="16.5" customHeight="1">
      <c r="A76" s="1010" t="s">
        <v>1312</v>
      </c>
      <c r="B76" s="1011"/>
      <c r="C76" s="1011"/>
      <c r="D76" s="1011"/>
      <c r="E76" s="1011"/>
      <c r="F76" s="1011"/>
      <c r="G76" s="1011"/>
      <c r="H76" s="1011"/>
      <c r="I76" s="1011"/>
      <c r="J76" s="1011"/>
      <c r="K76" s="1011"/>
      <c r="L76" s="1011"/>
      <c r="M76" s="1012"/>
      <c r="R76" s="458" t="s">
        <v>654</v>
      </c>
    </row>
    <row r="77" spans="1:39" ht="15" customHeight="1">
      <c r="A77" s="77"/>
      <c r="B77" s="78"/>
      <c r="C77" s="78"/>
      <c r="D77" s="78"/>
      <c r="E77" s="78"/>
      <c r="F77" s="75"/>
      <c r="G77" s="75"/>
      <c r="H77" s="75"/>
      <c r="I77" s="75"/>
      <c r="J77" s="75"/>
      <c r="K77" s="75"/>
      <c r="L77" s="75"/>
      <c r="M77" s="68"/>
      <c r="Q77" s="458" t="s">
        <v>653</v>
      </c>
    </row>
    <row r="78" spans="1:39" ht="26.1" customHeight="1">
      <c r="A78" s="1013" t="s">
        <v>533</v>
      </c>
      <c r="B78" s="1014"/>
      <c r="C78" s="1014"/>
      <c r="D78" s="1014"/>
      <c r="E78" s="1014"/>
      <c r="F78" s="1014"/>
      <c r="G78" s="1014"/>
      <c r="H78" s="1014"/>
      <c r="I78" s="1014"/>
      <c r="J78" s="1014"/>
      <c r="K78" s="1015"/>
      <c r="L78" s="868"/>
      <c r="M78" s="68"/>
      <c r="R78" s="458" t="s">
        <v>654</v>
      </c>
      <c r="S78" s="381" t="str">
        <f ca="1">CELL("address",L78)</f>
        <v>$L$78</v>
      </c>
      <c r="T78" s="372" t="str">
        <f>$T$5</f>
        <v>2a</v>
      </c>
      <c r="U78" s="390" t="str">
        <f ca="1">MID(CELL("filename",T78),FIND("]",CELL("filename",T78))+1,256)</f>
        <v>2a. Commercial Details</v>
      </c>
      <c r="V78" s="372" t="s">
        <v>1469</v>
      </c>
      <c r="W78" s="372" t="s">
        <v>427</v>
      </c>
      <c r="Y78" s="372" t="str">
        <f ca="1">T78&amp;"_"&amp;S78&amp;"_"&amp;W78</f>
        <v>2a_$L$78_Equitable Benefits</v>
      </c>
      <c r="Z78" s="378" t="s">
        <v>401</v>
      </c>
      <c r="AB78" s="381" t="str">
        <f>CONCATENATE(AL78,",",AM78)</f>
        <v>Yes,No</v>
      </c>
      <c r="AC78" s="372" t="s">
        <v>82</v>
      </c>
      <c r="AD78" s="372" t="s">
        <v>86</v>
      </c>
      <c r="AL78" s="379" t="s">
        <v>82</v>
      </c>
      <c r="AM78" s="379" t="s">
        <v>86</v>
      </c>
    </row>
    <row r="79" spans="1:39" ht="6" customHeight="1">
      <c r="A79" s="77"/>
      <c r="B79" s="78"/>
      <c r="C79" s="78"/>
      <c r="D79" s="78"/>
      <c r="E79" s="78"/>
      <c r="F79" s="75"/>
      <c r="G79" s="75"/>
      <c r="H79" s="75"/>
      <c r="I79" s="75"/>
      <c r="J79" s="75"/>
      <c r="K79" s="75"/>
      <c r="L79" s="75"/>
      <c r="M79" s="68"/>
      <c r="Q79" s="458" t="s">
        <v>653</v>
      </c>
      <c r="AJ79"/>
    </row>
    <row r="80" spans="1:39" ht="18" customHeight="1">
      <c r="A80" s="77"/>
      <c r="B80" s="611" t="s">
        <v>1371</v>
      </c>
      <c r="C80" s="78"/>
      <c r="D80" s="78"/>
      <c r="E80" s="78"/>
      <c r="F80" s="75"/>
      <c r="G80" s="75"/>
      <c r="H80" s="75"/>
      <c r="I80" s="75"/>
      <c r="J80" s="75"/>
      <c r="K80" s="75"/>
      <c r="L80" s="75"/>
      <c r="M80" s="68"/>
      <c r="R80" s="458" t="s">
        <v>654</v>
      </c>
      <c r="AJ80"/>
    </row>
    <row r="81" spans="1:39" ht="6" customHeight="1">
      <c r="A81" s="77"/>
      <c r="B81" s="78"/>
      <c r="C81" s="78"/>
      <c r="D81" s="78"/>
      <c r="E81" s="78"/>
      <c r="F81" s="75"/>
      <c r="G81" s="75"/>
      <c r="H81" s="75"/>
      <c r="I81" s="75"/>
      <c r="J81" s="75"/>
      <c r="K81" s="75"/>
      <c r="L81" s="75"/>
      <c r="M81" s="68"/>
      <c r="Q81" s="458" t="s">
        <v>653</v>
      </c>
      <c r="AJ81"/>
    </row>
    <row r="82" spans="1:39" ht="90.75" customHeight="1">
      <c r="A82" s="77"/>
      <c r="B82" s="1060"/>
      <c r="C82" s="1061"/>
      <c r="D82" s="1061"/>
      <c r="E82" s="1061"/>
      <c r="F82" s="1061"/>
      <c r="G82" s="1061"/>
      <c r="H82" s="1061"/>
      <c r="I82" s="1061"/>
      <c r="J82" s="1061"/>
      <c r="K82" s="1061"/>
      <c r="L82" s="1062"/>
      <c r="M82" s="68"/>
      <c r="R82" s="458" t="s">
        <v>654</v>
      </c>
      <c r="S82" s="381" t="str">
        <f ca="1">CELL("address",B82)</f>
        <v>$B$82</v>
      </c>
      <c r="T82" s="372" t="str">
        <f>$T$5</f>
        <v>2a</v>
      </c>
      <c r="U82" s="390" t="str">
        <f ca="1">MID(CELL("filename",T82),FIND("]",CELL("filename",T82))+1,256)</f>
        <v>2a. Commercial Details</v>
      </c>
      <c r="V82" s="372" t="s">
        <v>1469</v>
      </c>
      <c r="W82" s="372" t="str">
        <f>"Description of "&amp;W78</f>
        <v>Description of Equitable Benefits</v>
      </c>
      <c r="Y82" s="372" t="str">
        <f ca="1">T82&amp;"_"&amp;S82&amp;"_"&amp;W82</f>
        <v>2a_$B$82_Description of Equitable Benefits</v>
      </c>
      <c r="Z82" s="372" t="s">
        <v>392</v>
      </c>
      <c r="AA82" s="372">
        <v>2000</v>
      </c>
      <c r="AC82" s="372" t="s">
        <v>82</v>
      </c>
      <c r="AD82" s="372" t="s">
        <v>86</v>
      </c>
      <c r="AF82"/>
      <c r="AJ82"/>
    </row>
    <row r="83" spans="1:39" ht="6" customHeight="1">
      <c r="A83" s="77"/>
      <c r="B83" s="78"/>
      <c r="C83" s="78"/>
      <c r="D83" s="78"/>
      <c r="E83" s="78"/>
      <c r="F83" s="75"/>
      <c r="G83" s="75"/>
      <c r="H83" s="75"/>
      <c r="I83" s="75"/>
      <c r="J83" s="75"/>
      <c r="K83" s="75"/>
      <c r="L83" s="75"/>
      <c r="M83" s="68"/>
      <c r="Q83" s="458" t="s">
        <v>653</v>
      </c>
      <c r="AJ83"/>
    </row>
    <row r="84" spans="1:39" ht="18" customHeight="1">
      <c r="A84" s="1013" t="s">
        <v>534</v>
      </c>
      <c r="B84" s="1014"/>
      <c r="C84" s="1014"/>
      <c r="D84" s="1014"/>
      <c r="E84" s="1014"/>
      <c r="F84" s="1014"/>
      <c r="G84" s="1014"/>
      <c r="H84" s="1014"/>
      <c r="I84" s="1014"/>
      <c r="J84" s="1014"/>
      <c r="K84" s="1015"/>
      <c r="L84" s="868"/>
      <c r="M84" s="68"/>
      <c r="R84" s="458" t="s">
        <v>654</v>
      </c>
      <c r="S84" s="381" t="str">
        <f ca="1">CELL("address",L84)</f>
        <v>$L$84</v>
      </c>
      <c r="T84" s="372" t="str">
        <f>$T$5</f>
        <v>2a</v>
      </c>
      <c r="U84" s="390" t="str">
        <f ca="1">MID(CELL("filename",T84),FIND("]",CELL("filename",T84))+1,256)</f>
        <v>2a. Commercial Details</v>
      </c>
      <c r="V84" s="372" t="s">
        <v>1469</v>
      </c>
      <c r="W84" s="372" t="s">
        <v>700</v>
      </c>
      <c r="Y84" s="372" t="str">
        <f ca="1">T84&amp;"_"&amp;S84&amp;"_"&amp;W84</f>
        <v>2a_$L$84_Reduction of burdens to vulnerable and highly impacted</v>
      </c>
      <c r="Z84" s="378" t="s">
        <v>401</v>
      </c>
      <c r="AB84" s="381" t="str">
        <f>CONCATENATE(AL84,",",AM84)</f>
        <v>Yes,No</v>
      </c>
      <c r="AC84" s="372" t="s">
        <v>82</v>
      </c>
      <c r="AD84" s="372" t="s">
        <v>86</v>
      </c>
      <c r="AL84" s="379" t="s">
        <v>82</v>
      </c>
      <c r="AM84" s="379" t="s">
        <v>86</v>
      </c>
    </row>
    <row r="85" spans="1:39" ht="6" customHeight="1">
      <c r="A85" s="77"/>
      <c r="B85" s="78"/>
      <c r="C85" s="78"/>
      <c r="D85" s="78"/>
      <c r="E85" s="78"/>
      <c r="F85" s="75"/>
      <c r="G85" s="75"/>
      <c r="H85" s="75"/>
      <c r="I85" s="75"/>
      <c r="J85" s="75"/>
      <c r="K85" s="75"/>
      <c r="L85" s="75"/>
      <c r="M85" s="68"/>
      <c r="Q85" s="458" t="s">
        <v>653</v>
      </c>
      <c r="AJ85"/>
    </row>
    <row r="86" spans="1:39" ht="18" customHeight="1">
      <c r="A86" s="77"/>
      <c r="B86" s="611" t="s">
        <v>1371</v>
      </c>
      <c r="C86" s="78"/>
      <c r="D86" s="78"/>
      <c r="E86" s="78"/>
      <c r="F86" s="75"/>
      <c r="G86" s="75"/>
      <c r="H86" s="75"/>
      <c r="I86" s="75"/>
      <c r="J86" s="75"/>
      <c r="K86" s="75"/>
      <c r="L86" s="75"/>
      <c r="M86" s="68"/>
      <c r="R86" s="458" t="s">
        <v>654</v>
      </c>
      <c r="AJ86"/>
    </row>
    <row r="87" spans="1:39" ht="6" customHeight="1">
      <c r="A87" s="77"/>
      <c r="B87" s="78"/>
      <c r="C87" s="78"/>
      <c r="D87" s="78"/>
      <c r="E87" s="78"/>
      <c r="F87" s="75"/>
      <c r="G87" s="75"/>
      <c r="H87" s="75"/>
      <c r="I87" s="75"/>
      <c r="J87" s="75"/>
      <c r="K87" s="75"/>
      <c r="L87" s="75"/>
      <c r="M87" s="68"/>
      <c r="Q87" s="458" t="s">
        <v>653</v>
      </c>
    </row>
    <row r="88" spans="1:39" ht="90.75" customHeight="1">
      <c r="A88" s="77"/>
      <c r="B88" s="1060"/>
      <c r="C88" s="1061"/>
      <c r="D88" s="1061"/>
      <c r="E88" s="1061"/>
      <c r="F88" s="1061"/>
      <c r="G88" s="1061"/>
      <c r="H88" s="1061"/>
      <c r="I88" s="1061"/>
      <c r="J88" s="1061"/>
      <c r="K88" s="1061"/>
      <c r="L88" s="1062"/>
      <c r="M88" s="68"/>
      <c r="R88" s="458" t="s">
        <v>654</v>
      </c>
      <c r="S88" s="381" t="str">
        <f ca="1">CELL("address",B88)</f>
        <v>$B$88</v>
      </c>
      <c r="T88" s="372" t="str">
        <f>$T$5</f>
        <v>2a</v>
      </c>
      <c r="U88" s="390" t="str">
        <f ca="1">MID(CELL("filename",T88),FIND("]",CELL("filename",T88))+1,256)</f>
        <v>2a. Commercial Details</v>
      </c>
      <c r="V88" s="372" t="s">
        <v>1469</v>
      </c>
      <c r="W88" s="372" t="str">
        <f>"Description of "&amp;W84</f>
        <v>Description of Reduction of burdens to vulnerable and highly impacted</v>
      </c>
      <c r="Y88" s="372" t="str">
        <f ca="1">T88&amp;"_"&amp;S88&amp;"_"&amp;W88</f>
        <v>2a_$B$88_Description of Reduction of burdens to vulnerable and highly impacted</v>
      </c>
      <c r="Z88" s="372" t="s">
        <v>392</v>
      </c>
      <c r="AA88" s="372">
        <v>2000</v>
      </c>
      <c r="AC88" s="372" t="s">
        <v>82</v>
      </c>
      <c r="AD88" s="372" t="s">
        <v>86</v>
      </c>
      <c r="AF88"/>
    </row>
    <row r="89" spans="1:39" ht="6" customHeight="1">
      <c r="A89" s="77"/>
      <c r="B89" s="78"/>
      <c r="C89" s="78"/>
      <c r="D89" s="78"/>
      <c r="E89" s="78"/>
      <c r="F89" s="75"/>
      <c r="G89" s="75"/>
      <c r="H89" s="75"/>
      <c r="I89" s="75"/>
      <c r="J89" s="75"/>
      <c r="K89" s="75"/>
      <c r="L89" s="75"/>
      <c r="M89" s="68"/>
      <c r="Q89" s="458" t="s">
        <v>653</v>
      </c>
    </row>
    <row r="90" spans="1:39" ht="18" customHeight="1">
      <c r="A90" s="1013" t="s">
        <v>537</v>
      </c>
      <c r="B90" s="1014"/>
      <c r="C90" s="1014"/>
      <c r="D90" s="1014"/>
      <c r="E90" s="1014"/>
      <c r="F90" s="1014"/>
      <c r="G90" s="1014"/>
      <c r="H90" s="1014"/>
      <c r="I90" s="1014"/>
      <c r="J90" s="1014"/>
      <c r="K90" s="1015"/>
      <c r="L90" s="868"/>
      <c r="M90" s="68"/>
      <c r="R90" s="458" t="s">
        <v>654</v>
      </c>
      <c r="S90" s="381" t="str">
        <f ca="1">CELL("address",L90)</f>
        <v>$L$90</v>
      </c>
      <c r="T90" s="372" t="str">
        <f>$T$5</f>
        <v>2a</v>
      </c>
      <c r="U90" s="390" t="str">
        <f ca="1">MID(CELL("filename",T90),FIND("]",CELL("filename",T90))+1,256)</f>
        <v>2a. Commercial Details</v>
      </c>
      <c r="V90" s="372" t="s">
        <v>1469</v>
      </c>
      <c r="W90" s="372" t="s">
        <v>1482</v>
      </c>
      <c r="Y90" s="372" t="str">
        <f ca="1">T90&amp;"_"&amp;S90&amp;"_"&amp;W90</f>
        <v>2a_$L$90_Health Impacts</v>
      </c>
      <c r="Z90" s="378" t="s">
        <v>401</v>
      </c>
      <c r="AB90" s="381" t="str">
        <f>CONCATENATE(AL90,",",AM90)</f>
        <v>Yes,No</v>
      </c>
      <c r="AC90" s="372" t="s">
        <v>82</v>
      </c>
      <c r="AD90" s="372" t="s">
        <v>86</v>
      </c>
      <c r="AL90" s="379" t="s">
        <v>82</v>
      </c>
      <c r="AM90" s="379" t="s">
        <v>86</v>
      </c>
    </row>
    <row r="91" spans="1:39" ht="6" customHeight="1">
      <c r="A91" s="77"/>
      <c r="B91" s="78"/>
      <c r="C91" s="78"/>
      <c r="D91" s="78"/>
      <c r="E91" s="78"/>
      <c r="F91" s="75"/>
      <c r="G91" s="75"/>
      <c r="H91" s="75"/>
      <c r="I91" s="75"/>
      <c r="J91" s="75"/>
      <c r="K91" s="75"/>
      <c r="L91" s="75"/>
      <c r="M91" s="68"/>
      <c r="Q91" s="458" t="s">
        <v>653</v>
      </c>
    </row>
    <row r="92" spans="1:39" ht="18" customHeight="1">
      <c r="A92" s="77"/>
      <c r="B92" s="611" t="s">
        <v>1372</v>
      </c>
      <c r="C92" s="78"/>
      <c r="D92" s="78"/>
      <c r="E92" s="78"/>
      <c r="F92" s="75"/>
      <c r="G92" s="75"/>
      <c r="H92" s="75"/>
      <c r="I92" s="75"/>
      <c r="J92" s="75"/>
      <c r="K92" s="75"/>
      <c r="L92" s="75"/>
      <c r="M92" s="68"/>
      <c r="R92" s="458" t="s">
        <v>654</v>
      </c>
    </row>
    <row r="93" spans="1:39" ht="6" customHeight="1">
      <c r="A93" s="77"/>
      <c r="B93" s="78"/>
      <c r="C93" s="78"/>
      <c r="D93" s="78"/>
      <c r="E93" s="78"/>
      <c r="F93" s="75"/>
      <c r="G93" s="75"/>
      <c r="H93" s="75"/>
      <c r="I93" s="75"/>
      <c r="J93" s="75"/>
      <c r="K93" s="75"/>
      <c r="L93" s="75"/>
      <c r="M93" s="68"/>
      <c r="Q93" s="458" t="s">
        <v>653</v>
      </c>
    </row>
    <row r="94" spans="1:39" ht="90.75" customHeight="1">
      <c r="A94" s="77"/>
      <c r="B94" s="1060"/>
      <c r="C94" s="1061"/>
      <c r="D94" s="1061"/>
      <c r="E94" s="1061"/>
      <c r="F94" s="1061"/>
      <c r="G94" s="1061"/>
      <c r="H94" s="1061"/>
      <c r="I94" s="1061"/>
      <c r="J94" s="1061"/>
      <c r="K94" s="1061"/>
      <c r="L94" s="1062"/>
      <c r="M94" s="68"/>
      <c r="R94" s="458" t="s">
        <v>654</v>
      </c>
      <c r="S94" s="381" t="str">
        <f ca="1">CELL("address",B94)</f>
        <v>$B$94</v>
      </c>
      <c r="T94" s="372" t="str">
        <f>$T$5</f>
        <v>2a</v>
      </c>
      <c r="U94" s="390" t="str">
        <f ca="1">MID(CELL("filename",T94),FIND("]",CELL("filename",T94))+1,256)</f>
        <v>2a. Commercial Details</v>
      </c>
      <c r="V94" s="372" t="s">
        <v>1469</v>
      </c>
      <c r="W94" s="372" t="str">
        <f>"Description of "&amp;W90</f>
        <v>Description of Health Impacts</v>
      </c>
      <c r="Y94" s="372" t="str">
        <f ca="1">T94&amp;"_"&amp;S94&amp;"_"&amp;W94</f>
        <v>2a_$B$94_Description of Health Impacts</v>
      </c>
      <c r="Z94" s="372" t="s">
        <v>392</v>
      </c>
      <c r="AA94" s="372">
        <v>2000</v>
      </c>
      <c r="AC94" s="372" t="s">
        <v>82</v>
      </c>
      <c r="AD94" s="372" t="s">
        <v>86</v>
      </c>
      <c r="AF94"/>
    </row>
    <row r="95" spans="1:39" ht="6" customHeight="1">
      <c r="A95" s="77"/>
      <c r="B95" s="78"/>
      <c r="C95" s="78"/>
      <c r="D95" s="78"/>
      <c r="E95" s="78"/>
      <c r="F95" s="75"/>
      <c r="G95" s="75"/>
      <c r="H95" s="75"/>
      <c r="I95" s="75"/>
      <c r="J95" s="75"/>
      <c r="K95" s="75"/>
      <c r="L95" s="75"/>
      <c r="M95" s="68"/>
      <c r="Q95" s="458" t="s">
        <v>653</v>
      </c>
    </row>
    <row r="96" spans="1:39" ht="18" customHeight="1">
      <c r="A96" s="1013" t="s">
        <v>536</v>
      </c>
      <c r="B96" s="1014"/>
      <c r="C96" s="1014"/>
      <c r="D96" s="1014"/>
      <c r="E96" s="1014"/>
      <c r="F96" s="1014"/>
      <c r="G96" s="1014"/>
      <c r="H96" s="1014"/>
      <c r="I96" s="1014"/>
      <c r="J96" s="1014"/>
      <c r="K96" s="1015"/>
      <c r="L96" s="868"/>
      <c r="M96" s="68"/>
      <c r="R96" s="458" t="s">
        <v>654</v>
      </c>
      <c r="S96" s="381" t="str">
        <f ca="1">CELL("address",L96)</f>
        <v>$L$96</v>
      </c>
      <c r="T96" s="372" t="str">
        <f>$T$5</f>
        <v>2a</v>
      </c>
      <c r="U96" s="390" t="str">
        <f ca="1">MID(CELL("filename",T96),FIND("]",CELL("filename",T96))+1,256)</f>
        <v>2a. Commercial Details</v>
      </c>
      <c r="V96" s="372" t="s">
        <v>1469</v>
      </c>
      <c r="W96" s="372" t="s">
        <v>1483</v>
      </c>
      <c r="Y96" s="372" t="str">
        <f ca="1">T96&amp;"_"&amp;S96&amp;"_"&amp;W96</f>
        <v>2a_$L$96_Environmental Impacts</v>
      </c>
      <c r="Z96" s="378" t="s">
        <v>401</v>
      </c>
      <c r="AB96" s="381" t="str">
        <f>CONCATENATE(AL96,",",AM96)</f>
        <v>Yes,No</v>
      </c>
      <c r="AC96" s="372" t="s">
        <v>82</v>
      </c>
      <c r="AD96" s="372" t="s">
        <v>86</v>
      </c>
      <c r="AL96" s="379" t="s">
        <v>82</v>
      </c>
      <c r="AM96" s="379" t="s">
        <v>86</v>
      </c>
    </row>
    <row r="97" spans="1:39" ht="6" customHeight="1">
      <c r="A97" s="77"/>
      <c r="B97" s="78"/>
      <c r="C97" s="78"/>
      <c r="D97" s="78"/>
      <c r="E97" s="78"/>
      <c r="F97" s="75"/>
      <c r="G97" s="75"/>
      <c r="H97" s="75"/>
      <c r="I97" s="75"/>
      <c r="J97" s="75"/>
      <c r="K97" s="75"/>
      <c r="L97" s="75"/>
      <c r="M97" s="68"/>
      <c r="Q97" s="458" t="s">
        <v>653</v>
      </c>
    </row>
    <row r="98" spans="1:39" ht="18" customHeight="1">
      <c r="A98" s="77"/>
      <c r="B98" s="611" t="s">
        <v>1371</v>
      </c>
      <c r="C98" s="78"/>
      <c r="D98" s="78"/>
      <c r="E98" s="78"/>
      <c r="F98" s="75"/>
      <c r="G98" s="75"/>
      <c r="H98" s="75"/>
      <c r="I98" s="75"/>
      <c r="J98" s="75"/>
      <c r="K98" s="75"/>
      <c r="L98" s="75"/>
      <c r="M98" s="68"/>
      <c r="R98" s="458" t="s">
        <v>654</v>
      </c>
    </row>
    <row r="99" spans="1:39" ht="6" customHeight="1">
      <c r="A99" s="77"/>
      <c r="B99" s="78"/>
      <c r="C99" s="78"/>
      <c r="D99" s="78"/>
      <c r="E99" s="78"/>
      <c r="F99" s="75"/>
      <c r="G99" s="75"/>
      <c r="H99" s="75"/>
      <c r="I99" s="75"/>
      <c r="J99" s="75"/>
      <c r="K99" s="75"/>
      <c r="L99" s="75"/>
      <c r="M99" s="68"/>
      <c r="Q99" s="458" t="s">
        <v>653</v>
      </c>
    </row>
    <row r="100" spans="1:39" ht="90.75" customHeight="1">
      <c r="A100" s="77"/>
      <c r="B100" s="1020"/>
      <c r="C100" s="1021"/>
      <c r="D100" s="1021"/>
      <c r="E100" s="1021"/>
      <c r="F100" s="1021"/>
      <c r="G100" s="1021"/>
      <c r="H100" s="1021"/>
      <c r="I100" s="1021"/>
      <c r="J100" s="1021"/>
      <c r="K100" s="1021"/>
      <c r="L100" s="1022"/>
      <c r="M100" s="68"/>
      <c r="R100" s="458" t="s">
        <v>654</v>
      </c>
      <c r="S100" s="381" t="str">
        <f ca="1">CELL("address",B100)</f>
        <v>$B$100</v>
      </c>
      <c r="T100" s="372" t="str">
        <f>$T$5</f>
        <v>2a</v>
      </c>
      <c r="U100" s="390" t="str">
        <f ca="1">MID(CELL("filename",T100),FIND("]",CELL("filename",T100))+1,256)</f>
        <v>2a. Commercial Details</v>
      </c>
      <c r="V100" s="372" t="s">
        <v>1469</v>
      </c>
      <c r="W100" s="372" t="str">
        <f>"Description of "&amp;W96</f>
        <v>Description of Environmental Impacts</v>
      </c>
      <c r="Y100" s="372" t="str">
        <f ca="1">T100&amp;"_"&amp;S100&amp;"_"&amp;W100</f>
        <v>2a_$B$100_Description of Environmental Impacts</v>
      </c>
      <c r="Z100" s="372" t="s">
        <v>392</v>
      </c>
      <c r="AA100" s="372">
        <v>2000</v>
      </c>
      <c r="AC100" s="372" t="s">
        <v>82</v>
      </c>
      <c r="AD100" s="372" t="s">
        <v>86</v>
      </c>
      <c r="AF100"/>
    </row>
    <row r="101" spans="1:39" ht="6" customHeight="1">
      <c r="A101" s="77"/>
      <c r="B101" s="78"/>
      <c r="C101" s="78"/>
      <c r="D101" s="78"/>
      <c r="E101" s="78"/>
      <c r="F101" s="75"/>
      <c r="G101" s="75"/>
      <c r="H101" s="75"/>
      <c r="I101" s="75"/>
      <c r="J101" s="75"/>
      <c r="K101" s="75"/>
      <c r="L101" s="75"/>
      <c r="M101" s="68"/>
      <c r="Q101" s="458" t="s">
        <v>653</v>
      </c>
    </row>
    <row r="102" spans="1:39" ht="18" customHeight="1">
      <c r="A102" s="1013" t="s">
        <v>535</v>
      </c>
      <c r="B102" s="1014"/>
      <c r="C102" s="1014"/>
      <c r="D102" s="1014"/>
      <c r="E102" s="1014"/>
      <c r="F102" s="1014"/>
      <c r="G102" s="1014"/>
      <c r="H102" s="1014"/>
      <c r="I102" s="1014"/>
      <c r="J102" s="1014"/>
      <c r="K102" s="1015"/>
      <c r="L102" s="868"/>
      <c r="M102" s="68"/>
      <c r="R102" s="458" t="s">
        <v>654</v>
      </c>
      <c r="S102" s="381" t="str">
        <f ca="1">CELL("address",L102)</f>
        <v>$L$102</v>
      </c>
      <c r="T102" s="372" t="str">
        <f>$T$5</f>
        <v>2a</v>
      </c>
      <c r="U102" s="390" t="str">
        <f ca="1">MID(CELL("filename",T102),FIND("]",CELL("filename",T102))+1,256)</f>
        <v>2a. Commercial Details</v>
      </c>
      <c r="V102" s="372" t="s">
        <v>1469</v>
      </c>
      <c r="W102" s="372" t="s">
        <v>701</v>
      </c>
      <c r="Y102" s="372" t="str">
        <f ca="1">T102&amp;"_"&amp;S102&amp;"_"&amp;W102</f>
        <v>2a_$L$102_Energy Security &amp; Resiliency</v>
      </c>
      <c r="Z102" s="378" t="s">
        <v>401</v>
      </c>
      <c r="AB102" s="381" t="str">
        <f>CONCATENATE(AL102,",",AM102)</f>
        <v>Yes,No</v>
      </c>
      <c r="AC102" s="372" t="s">
        <v>82</v>
      </c>
      <c r="AD102" s="372" t="s">
        <v>86</v>
      </c>
      <c r="AL102" s="379" t="s">
        <v>82</v>
      </c>
      <c r="AM102" s="379" t="s">
        <v>86</v>
      </c>
    </row>
    <row r="103" spans="1:39" ht="6" customHeight="1">
      <c r="A103" s="77"/>
      <c r="B103" s="78"/>
      <c r="C103" s="78"/>
      <c r="D103" s="78"/>
      <c r="E103" s="78"/>
      <c r="F103" s="75"/>
      <c r="G103" s="75"/>
      <c r="H103" s="75"/>
      <c r="I103" s="75"/>
      <c r="J103" s="75"/>
      <c r="K103" s="75"/>
      <c r="L103" s="75"/>
      <c r="M103" s="68"/>
      <c r="Q103" s="458" t="s">
        <v>653</v>
      </c>
    </row>
    <row r="104" spans="1:39" ht="18" customHeight="1">
      <c r="A104" s="77"/>
      <c r="B104" s="611" t="s">
        <v>1371</v>
      </c>
      <c r="C104" s="78"/>
      <c r="D104" s="78"/>
      <c r="E104" s="78"/>
      <c r="F104" s="75"/>
      <c r="G104" s="75"/>
      <c r="H104" s="75"/>
      <c r="I104" s="75"/>
      <c r="J104" s="75"/>
      <c r="K104" s="75"/>
      <c r="L104" s="75"/>
      <c r="M104" s="68"/>
      <c r="R104" s="458" t="s">
        <v>654</v>
      </c>
    </row>
    <row r="105" spans="1:39" ht="6" customHeight="1">
      <c r="A105" s="77"/>
      <c r="B105" s="78"/>
      <c r="C105" s="78"/>
      <c r="D105" s="78"/>
      <c r="E105" s="78"/>
      <c r="F105" s="75"/>
      <c r="G105" s="75"/>
      <c r="H105" s="75"/>
      <c r="I105" s="75"/>
      <c r="J105" s="75"/>
      <c r="K105" s="75"/>
      <c r="L105" s="75"/>
      <c r="M105" s="68"/>
      <c r="Q105" s="458" t="s">
        <v>653</v>
      </c>
    </row>
    <row r="106" spans="1:39" ht="90.75" customHeight="1">
      <c r="A106" s="77"/>
      <c r="B106" s="1020"/>
      <c r="C106" s="1021"/>
      <c r="D106" s="1021"/>
      <c r="E106" s="1021"/>
      <c r="F106" s="1021"/>
      <c r="G106" s="1021"/>
      <c r="H106" s="1021"/>
      <c r="I106" s="1021"/>
      <c r="J106" s="1021"/>
      <c r="K106" s="1021"/>
      <c r="L106" s="1022"/>
      <c r="M106" s="68"/>
      <c r="R106" s="458" t="s">
        <v>654</v>
      </c>
      <c r="S106" s="381" t="str">
        <f ca="1">CELL("address",B106)</f>
        <v>$B$106</v>
      </c>
      <c r="T106" s="372" t="str">
        <f>$T$5</f>
        <v>2a</v>
      </c>
      <c r="U106" s="390" t="str">
        <f ca="1">MID(CELL("filename",T106),FIND("]",CELL("filename",T106))+1,256)</f>
        <v>2a. Commercial Details</v>
      </c>
      <c r="V106" s="372" t="s">
        <v>1469</v>
      </c>
      <c r="W106" s="372" t="str">
        <f>"Description of "&amp;W102</f>
        <v>Description of Energy Security &amp; Resiliency</v>
      </c>
      <c r="Y106" s="372" t="str">
        <f ca="1">T106&amp;"_"&amp;S106&amp;"_"&amp;W106</f>
        <v>2a_$B$106_Description of Energy Security &amp; Resiliency</v>
      </c>
      <c r="Z106" s="372" t="s">
        <v>392</v>
      </c>
      <c r="AA106" s="372">
        <v>2000</v>
      </c>
      <c r="AC106" s="372" t="s">
        <v>82</v>
      </c>
      <c r="AD106" s="372" t="s">
        <v>86</v>
      </c>
      <c r="AF106"/>
    </row>
    <row r="107" spans="1:39" ht="6" customHeight="1">
      <c r="A107" s="77"/>
      <c r="B107" s="533"/>
      <c r="C107" s="533"/>
      <c r="D107" s="533"/>
      <c r="E107" s="533"/>
      <c r="F107" s="533"/>
      <c r="G107" s="533"/>
      <c r="H107" s="533"/>
      <c r="I107" s="533"/>
      <c r="J107" s="533"/>
      <c r="K107" s="533"/>
      <c r="L107" s="533"/>
      <c r="M107" s="68"/>
      <c r="Q107" s="458" t="s">
        <v>653</v>
      </c>
      <c r="S107" s="381"/>
      <c r="AF107"/>
    </row>
    <row r="108" spans="1:39" ht="15" customHeight="1">
      <c r="A108" s="605" t="s">
        <v>538</v>
      </c>
      <c r="B108" s="606"/>
      <c r="C108" s="533"/>
      <c r="D108" s="533"/>
      <c r="E108" s="533"/>
      <c r="F108" s="533"/>
      <c r="G108" s="533"/>
      <c r="H108" s="533"/>
      <c r="I108" s="533"/>
      <c r="J108" s="533"/>
      <c r="K108" s="533"/>
      <c r="L108" s="533"/>
      <c r="M108" s="68"/>
      <c r="R108" s="458" t="s">
        <v>654</v>
      </c>
      <c r="S108" s="381"/>
      <c r="AF108"/>
    </row>
    <row r="109" spans="1:39" ht="6" customHeight="1">
      <c r="A109" s="77"/>
      <c r="B109" s="533"/>
      <c r="C109" s="533"/>
      <c r="D109" s="533"/>
      <c r="E109" s="533"/>
      <c r="F109" s="533"/>
      <c r="G109" s="533"/>
      <c r="H109" s="533"/>
      <c r="I109" s="533"/>
      <c r="J109" s="533"/>
      <c r="K109" s="533"/>
      <c r="L109" s="533"/>
      <c r="M109" s="68"/>
      <c r="Q109" s="458" t="s">
        <v>653</v>
      </c>
      <c r="S109" s="381"/>
      <c r="AF109"/>
    </row>
    <row r="110" spans="1:39" ht="15" customHeight="1">
      <c r="A110" s="77"/>
      <c r="B110" s="607" t="s">
        <v>1730</v>
      </c>
      <c r="C110" s="533"/>
      <c r="D110" s="533"/>
      <c r="E110" s="533"/>
      <c r="F110" s="533"/>
      <c r="G110" s="533"/>
      <c r="H110" s="533"/>
      <c r="I110" s="533"/>
      <c r="J110" s="533"/>
      <c r="K110" s="533"/>
      <c r="L110" s="868"/>
      <c r="M110" s="68"/>
      <c r="R110" s="458" t="s">
        <v>654</v>
      </c>
      <c r="S110" s="381" t="str">
        <f ca="1">CELL("address",L110)</f>
        <v>$L$110</v>
      </c>
      <c r="T110" s="372" t="str">
        <f>$T$5</f>
        <v>2a</v>
      </c>
      <c r="U110" s="390" t="str">
        <f ca="1">MID(CELL("filename",T110),FIND("]",CELL("filename",T110))+1,256)</f>
        <v>2a. Commercial Details</v>
      </c>
      <c r="V110" s="372" t="s">
        <v>1469</v>
      </c>
      <c r="W110" s="372" t="s">
        <v>1273</v>
      </c>
      <c r="Y110" s="372" t="str">
        <f ca="1">T110&amp;"_"&amp;S110&amp;"_"&amp;W110</f>
        <v>2a_$L$110_designated_high_impact</v>
      </c>
      <c r="Z110" s="378" t="s">
        <v>401</v>
      </c>
      <c r="AB110" s="381" t="str">
        <f>CONCATENATE(AL110,",",AM110)</f>
        <v>Yes,No</v>
      </c>
      <c r="AC110" s="372" t="s">
        <v>82</v>
      </c>
      <c r="AD110" s="372" t="s">
        <v>86</v>
      </c>
      <c r="AF110"/>
      <c r="AL110" s="379" t="s">
        <v>82</v>
      </c>
      <c r="AM110" s="379" t="s">
        <v>86</v>
      </c>
    </row>
    <row r="111" spans="1:39" ht="12" customHeight="1">
      <c r="A111" s="77"/>
      <c r="B111" s="872" t="s">
        <v>1725</v>
      </c>
      <c r="C111" s="1063" t="s">
        <v>1724</v>
      </c>
      <c r="D111" s="1063"/>
      <c r="E111" s="1063"/>
      <c r="F111" s="1063"/>
      <c r="G111" s="1063"/>
      <c r="H111" s="1063"/>
      <c r="I111" s="1063"/>
      <c r="J111" s="869"/>
      <c r="K111" s="533"/>
      <c r="L111" s="533"/>
      <c r="M111" s="68"/>
      <c r="R111" s="458" t="s">
        <v>654</v>
      </c>
      <c r="S111" s="381"/>
      <c r="AF111"/>
    </row>
    <row r="112" spans="1:39" ht="6" customHeight="1">
      <c r="A112" s="77"/>
      <c r="B112" s="533"/>
      <c r="C112" s="533"/>
      <c r="D112" s="533"/>
      <c r="E112" s="533"/>
      <c r="F112" s="533"/>
      <c r="G112" s="533"/>
      <c r="H112" s="533"/>
      <c r="I112" s="533"/>
      <c r="J112" s="533"/>
      <c r="K112" s="533"/>
      <c r="L112" s="533"/>
      <c r="M112" s="68"/>
      <c r="Q112" s="458" t="s">
        <v>653</v>
      </c>
      <c r="S112" s="381"/>
      <c r="AF112"/>
    </row>
    <row r="113" spans="1:118" ht="15" customHeight="1">
      <c r="A113" s="77"/>
      <c r="B113" s="607" t="s">
        <v>923</v>
      </c>
      <c r="C113" s="533"/>
      <c r="D113" s="533"/>
      <c r="E113" s="533"/>
      <c r="F113" s="533"/>
      <c r="G113" s="533"/>
      <c r="H113" s="533"/>
      <c r="I113" s="533"/>
      <c r="J113" s="533"/>
      <c r="K113" s="533"/>
      <c r="L113" s="868"/>
      <c r="M113" s="68"/>
      <c r="R113" s="458" t="s">
        <v>654</v>
      </c>
      <c r="S113" s="381" t="str">
        <f ca="1">CELL("address",L113)</f>
        <v>$L$113</v>
      </c>
      <c r="T113" s="372" t="str">
        <f>$T$5</f>
        <v>2a</v>
      </c>
      <c r="U113" s="390" t="str">
        <f ca="1">MID(CELL("filename",T113),FIND("]",CELL("filename",T113))+1,256)</f>
        <v>2a. Commercial Details</v>
      </c>
      <c r="V113" s="372" t="s">
        <v>1469</v>
      </c>
      <c r="W113" s="372" t="s">
        <v>1481</v>
      </c>
      <c r="Y113" s="372" t="str">
        <f ca="1">T113&amp;"_"&amp;S113&amp;"_"&amp;W113</f>
        <v>2a_$L$113_local_employ_impact</v>
      </c>
      <c r="Z113" s="378" t="s">
        <v>401</v>
      </c>
      <c r="AB113" s="381" t="str">
        <f>CONCATENATE(AL113,",",AM113)</f>
        <v>Yes,No</v>
      </c>
      <c r="AC113" s="372" t="s">
        <v>82</v>
      </c>
      <c r="AD113" s="372" t="s">
        <v>86</v>
      </c>
      <c r="AF113"/>
      <c r="AL113" s="379" t="s">
        <v>82</v>
      </c>
      <c r="AM113" s="379" t="s">
        <v>86</v>
      </c>
    </row>
    <row r="114" spans="1:118" ht="6" customHeight="1">
      <c r="A114" s="77"/>
      <c r="B114" s="533"/>
      <c r="C114" s="533"/>
      <c r="D114" s="533"/>
      <c r="E114" s="533"/>
      <c r="F114" s="533"/>
      <c r="G114" s="533"/>
      <c r="H114" s="533"/>
      <c r="I114" s="533"/>
      <c r="J114" s="533"/>
      <c r="K114" s="533"/>
      <c r="L114" s="533"/>
      <c r="M114" s="68"/>
      <c r="Q114" s="458" t="s">
        <v>653</v>
      </c>
      <c r="S114" s="381"/>
      <c r="AF114"/>
    </row>
    <row r="115" spans="1:118" ht="15" customHeight="1">
      <c r="A115" s="77"/>
      <c r="B115" s="612" t="s">
        <v>1373</v>
      </c>
      <c r="C115" s="533"/>
      <c r="D115" s="533"/>
      <c r="E115" s="533"/>
      <c r="F115" s="533"/>
      <c r="G115" s="533"/>
      <c r="H115" s="533"/>
      <c r="I115" s="533"/>
      <c r="J115" s="533"/>
      <c r="K115" s="533"/>
      <c r="L115" s="533"/>
      <c r="M115" s="68"/>
      <c r="R115" s="458" t="s">
        <v>654</v>
      </c>
      <c r="S115" s="381"/>
      <c r="AF115"/>
    </row>
    <row r="116" spans="1:118" ht="6" customHeight="1">
      <c r="A116" s="77"/>
      <c r="B116" s="78"/>
      <c r="C116" s="78"/>
      <c r="D116" s="78"/>
      <c r="E116" s="78"/>
      <c r="F116" s="75"/>
      <c r="G116" s="75"/>
      <c r="H116" s="75"/>
      <c r="I116" s="75"/>
      <c r="J116" s="75"/>
      <c r="K116" s="75"/>
      <c r="L116" s="75"/>
      <c r="M116" s="68"/>
      <c r="Q116" s="458" t="s">
        <v>653</v>
      </c>
      <c r="AF116"/>
    </row>
    <row r="117" spans="1:118" ht="90.75" customHeight="1">
      <c r="A117" s="77"/>
      <c r="B117" s="1020"/>
      <c r="C117" s="1021"/>
      <c r="D117" s="1021"/>
      <c r="E117" s="1021"/>
      <c r="F117" s="1021"/>
      <c r="G117" s="1021"/>
      <c r="H117" s="1021"/>
      <c r="I117" s="1021"/>
      <c r="J117" s="1021"/>
      <c r="K117" s="1021"/>
      <c r="L117" s="1022"/>
      <c r="M117" s="68"/>
      <c r="R117" s="458" t="s">
        <v>654</v>
      </c>
      <c r="S117" s="381" t="str">
        <f ca="1">CELL("address",B117)</f>
        <v>$B$117</v>
      </c>
      <c r="T117" s="372" t="str">
        <f>$T$5</f>
        <v>2a</v>
      </c>
      <c r="U117" s="390" t="str">
        <f ca="1">MID(CELL("filename",T117),FIND("]",CELL("filename",T117))+1,256)</f>
        <v>2a. Commercial Details</v>
      </c>
      <c r="V117" s="372" t="s">
        <v>1469</v>
      </c>
      <c r="W117" s="372" t="str">
        <f>"Description of "&amp;W113</f>
        <v>Description of local_employ_impact</v>
      </c>
      <c r="Y117" s="372" t="str">
        <f ca="1">T117&amp;"_"&amp;S117&amp;"_"&amp;W117</f>
        <v>2a_$B$117_Description of local_employ_impact</v>
      </c>
      <c r="Z117" s="372" t="s">
        <v>392</v>
      </c>
      <c r="AA117" s="372">
        <v>2000</v>
      </c>
      <c r="AC117" s="372" t="s">
        <v>86</v>
      </c>
      <c r="AD117" s="372" t="s">
        <v>86</v>
      </c>
      <c r="AF117" s="380" t="str">
        <f ca="1">"Requirement for "&amp;S117&amp; " based on "&amp;S112&amp;" answer of ""Yes"""</f>
        <v>Requirement for $B$117 based on  answer of "Yes"</v>
      </c>
    </row>
    <row r="118" spans="1:118" ht="15" customHeight="1">
      <c r="A118" s="77"/>
      <c r="B118" s="533"/>
      <c r="C118" s="533"/>
      <c r="D118" s="533"/>
      <c r="E118" s="533"/>
      <c r="F118" s="533"/>
      <c r="G118" s="533"/>
      <c r="H118" s="533"/>
      <c r="I118" s="533"/>
      <c r="J118" s="533"/>
      <c r="K118" s="533"/>
      <c r="L118" s="533"/>
      <c r="M118" s="68"/>
      <c r="Q118" s="458" t="s">
        <v>653</v>
      </c>
      <c r="S118" s="381"/>
      <c r="AF118"/>
    </row>
    <row r="119" spans="1:118" ht="15" customHeight="1">
      <c r="A119" s="1010" t="s">
        <v>1313</v>
      </c>
      <c r="B119" s="1011"/>
      <c r="C119" s="1011"/>
      <c r="D119" s="1011"/>
      <c r="E119" s="1011"/>
      <c r="F119" s="1011"/>
      <c r="G119" s="1011"/>
      <c r="H119" s="1011"/>
      <c r="I119" s="1011"/>
      <c r="J119" s="1011"/>
      <c r="K119" s="1011"/>
      <c r="L119" s="1011"/>
      <c r="M119" s="1012"/>
      <c r="R119" s="458" t="s">
        <v>654</v>
      </c>
      <c r="S119" s="381"/>
      <c r="AF119"/>
      <c r="AH119" s="373"/>
      <c r="AI119" s="7"/>
      <c r="AJ119" s="305"/>
      <c r="DN119"/>
    </row>
    <row r="120" spans="1:118" ht="15" customHeight="1" thickBot="1">
      <c r="A120" s="727"/>
      <c r="B120" s="741"/>
      <c r="C120" s="741"/>
      <c r="D120" s="741"/>
      <c r="E120" s="741"/>
      <c r="F120" s="741"/>
      <c r="G120" s="741"/>
      <c r="H120" s="741"/>
      <c r="I120" s="741"/>
      <c r="J120" s="741"/>
      <c r="K120" s="730"/>
      <c r="L120" s="96"/>
      <c r="M120" s="658"/>
      <c r="Q120" s="458" t="s">
        <v>653</v>
      </c>
      <c r="S120" s="381"/>
      <c r="AF120"/>
      <c r="AH120" s="373"/>
      <c r="AI120" s="7"/>
      <c r="AJ120" s="305"/>
      <c r="DN120"/>
    </row>
    <row r="121" spans="1:118" ht="14.25" customHeight="1" thickTop="1" thickBot="1">
      <c r="A121" s="740"/>
      <c r="B121" s="1026" t="s">
        <v>1575</v>
      </c>
      <c r="C121" s="1026"/>
      <c r="D121" s="1026"/>
      <c r="E121" s="1026"/>
      <c r="F121" s="1026"/>
      <c r="G121" s="1026"/>
      <c r="H121" s="1026"/>
      <c r="I121" s="1026"/>
      <c r="J121" s="1030"/>
      <c r="K121" s="1037"/>
      <c r="L121" s="1039"/>
      <c r="M121" s="68"/>
      <c r="P121" s="939" t="s">
        <v>1716</v>
      </c>
      <c r="R121" s="407" t="s">
        <v>654</v>
      </c>
      <c r="S121" s="381" t="str">
        <f ca="1">CELL("address",K121)</f>
        <v>$K$121</v>
      </c>
      <c r="T121" s="372" t="str">
        <f>$T$5</f>
        <v>2a</v>
      </c>
      <c r="U121" s="390" t="str">
        <f ca="1">MID(CELL("filename",T121),FIND("]",CELL("filename",T121))+1,256)</f>
        <v>2a. Commercial Details</v>
      </c>
      <c r="V121" s="372" t="s">
        <v>1272</v>
      </c>
      <c r="W121" s="372" t="s">
        <v>1594</v>
      </c>
      <c r="Y121" s="372" t="str">
        <f ca="1">T121&amp;"_"&amp;S121&amp;"_"&amp;W121</f>
        <v>2a_$K$121_Developer is diverse</v>
      </c>
      <c r="Z121" s="378" t="s">
        <v>401</v>
      </c>
      <c r="AB121" s="381" t="str">
        <f>CONCATENATE(AL121,",",AM121)</f>
        <v>Yes,No</v>
      </c>
      <c r="AC121" s="372" t="s">
        <v>82</v>
      </c>
      <c r="AD121" s="372" t="s">
        <v>86</v>
      </c>
      <c r="AL121" s="379" t="s">
        <v>82</v>
      </c>
      <c r="AM121" s="379" t="s">
        <v>86</v>
      </c>
    </row>
    <row r="122" spans="1:118" ht="9" customHeight="1" thickTop="1">
      <c r="A122" s="740"/>
      <c r="B122" s="742"/>
      <c r="C122" s="742"/>
      <c r="D122" s="742"/>
      <c r="E122" s="742"/>
      <c r="F122" s="742"/>
      <c r="G122" s="742"/>
      <c r="H122" s="742"/>
      <c r="I122" s="742"/>
      <c r="J122" s="568"/>
      <c r="K122" s="730"/>
      <c r="L122" s="96"/>
      <c r="M122" s="68"/>
      <c r="Q122" s="458" t="s">
        <v>653</v>
      </c>
      <c r="R122" s="407"/>
    </row>
    <row r="123" spans="1:118" ht="13.5" customHeight="1">
      <c r="A123" s="728"/>
      <c r="B123" s="729"/>
      <c r="C123" s="65" t="s">
        <v>1574</v>
      </c>
      <c r="D123" s="71"/>
      <c r="E123" s="730"/>
      <c r="F123" s="568"/>
      <c r="G123" s="568"/>
      <c r="H123" s="568"/>
      <c r="I123" s="568"/>
      <c r="J123" s="568"/>
      <c r="K123" s="730"/>
      <c r="L123" s="96"/>
      <c r="M123" s="68"/>
      <c r="R123" s="407" t="s">
        <v>654</v>
      </c>
      <c r="S123" s="378"/>
      <c r="T123" s="378"/>
      <c r="U123" s="378"/>
      <c r="V123" s="378"/>
      <c r="W123" s="378"/>
      <c r="X123" s="378"/>
      <c r="Y123" s="378"/>
      <c r="Z123" s="378"/>
    </row>
    <row r="124" spans="1:118" ht="9" customHeight="1" thickBot="1">
      <c r="A124" s="728"/>
      <c r="B124" s="729"/>
      <c r="C124" s="65"/>
      <c r="D124" s="71"/>
      <c r="E124" s="730"/>
      <c r="F124" s="568"/>
      <c r="G124" s="568"/>
      <c r="H124" s="568"/>
      <c r="I124" s="568"/>
      <c r="J124" s="568"/>
      <c r="K124" s="730"/>
      <c r="L124" s="96"/>
      <c r="M124" s="68"/>
      <c r="Q124" s="458" t="s">
        <v>653</v>
      </c>
      <c r="R124" s="407"/>
      <c r="S124" s="378"/>
      <c r="T124" s="378"/>
      <c r="U124" s="378"/>
      <c r="V124" s="378"/>
      <c r="W124" s="378"/>
      <c r="X124" s="378"/>
      <c r="Y124" s="378"/>
      <c r="Z124" s="378"/>
    </row>
    <row r="125" spans="1:118" ht="15.75" customHeight="1" thickTop="1" thickBot="1">
      <c r="A125" s="64"/>
      <c r="B125" s="723"/>
      <c r="C125" s="732"/>
      <c r="D125" s="96" t="s">
        <v>1570</v>
      </c>
      <c r="E125" s="732"/>
      <c r="F125" s="1037"/>
      <c r="G125" s="1039"/>
      <c r="H125" s="722"/>
      <c r="I125" s="722"/>
      <c r="J125" s="722"/>
      <c r="K125" s="722"/>
      <c r="L125" s="722"/>
      <c r="M125" s="68"/>
      <c r="P125" s="939" t="s">
        <v>1716</v>
      </c>
      <c r="R125" s="407" t="s">
        <v>654</v>
      </c>
      <c r="S125" s="381" t="str">
        <f ca="1">CELL("address",F125)</f>
        <v>$F$125</v>
      </c>
      <c r="T125" s="372" t="str">
        <f>$T$5</f>
        <v>2a</v>
      </c>
      <c r="U125" s="390" t="str">
        <f ca="1">MID(CELL("filename",T125),FIND("]",CELL("filename",T125))+1,256)</f>
        <v>2a. Commercial Details</v>
      </c>
      <c r="V125" s="372" t="s">
        <v>1272</v>
      </c>
      <c r="W125" s="372" t="s">
        <v>1595</v>
      </c>
      <c r="Y125" s="372" t="str">
        <f ca="1">T125&amp;"_"&amp;S125&amp;"_"&amp;W125</f>
        <v>2a_$F$125_Developer_is_women</v>
      </c>
      <c r="Z125" s="378" t="s">
        <v>401</v>
      </c>
      <c r="AB125" s="381" t="str">
        <f>CONCATENATE(AL125,",",AM125)</f>
        <v>Yes,No</v>
      </c>
      <c r="AC125" s="372" t="s">
        <v>82</v>
      </c>
      <c r="AD125" s="372" t="s">
        <v>86</v>
      </c>
      <c r="AL125" s="379" t="s">
        <v>82</v>
      </c>
      <c r="AM125" s="379" t="s">
        <v>86</v>
      </c>
    </row>
    <row r="126" spans="1:118" ht="9.75" customHeight="1" thickTop="1" thickBot="1">
      <c r="A126" s="64"/>
      <c r="B126" s="723"/>
      <c r="C126" s="732"/>
      <c r="D126" s="732"/>
      <c r="E126" s="732"/>
      <c r="F126" s="722"/>
      <c r="G126" s="722"/>
      <c r="H126" s="722"/>
      <c r="I126" s="722"/>
      <c r="J126" s="722"/>
      <c r="K126" s="722"/>
      <c r="L126" s="113"/>
      <c r="M126" s="68"/>
      <c r="Q126" s="458" t="s">
        <v>653</v>
      </c>
      <c r="R126" s="407"/>
    </row>
    <row r="127" spans="1:118" ht="15.75" customHeight="1" thickTop="1" thickBot="1">
      <c r="A127" s="64"/>
      <c r="B127" s="723"/>
      <c r="C127" s="732"/>
      <c r="D127" s="96" t="s">
        <v>1571</v>
      </c>
      <c r="E127" s="732"/>
      <c r="F127" s="1037"/>
      <c r="G127" s="1039"/>
      <c r="H127" s="722"/>
      <c r="I127" s="722"/>
      <c r="J127" s="722"/>
      <c r="K127" s="722"/>
      <c r="L127" s="722"/>
      <c r="M127" s="68"/>
      <c r="P127" s="939" t="s">
        <v>1716</v>
      </c>
      <c r="R127" s="407" t="s">
        <v>654</v>
      </c>
      <c r="S127" s="381" t="str">
        <f ca="1">CELL("address",F127)</f>
        <v>$F$127</v>
      </c>
      <c r="T127" s="372" t="str">
        <f>$T$5</f>
        <v>2a</v>
      </c>
      <c r="U127" s="390" t="str">
        <f ca="1">MID(CELL("filename",T127),FIND("]",CELL("filename",T127))+1,256)</f>
        <v>2a. Commercial Details</v>
      </c>
      <c r="V127" s="372" t="s">
        <v>1272</v>
      </c>
      <c r="W127" s="372" t="s">
        <v>1596</v>
      </c>
      <c r="Y127" s="372" t="str">
        <f ca="1">T127&amp;"_"&amp;S127&amp;"_"&amp;W127</f>
        <v>2a_$F$127_Developer_is_minority</v>
      </c>
      <c r="Z127" s="378" t="s">
        <v>401</v>
      </c>
      <c r="AB127" s="381" t="str">
        <f>CONCATENATE(AL127,",",AM127)</f>
        <v>Yes,No</v>
      </c>
      <c r="AC127" s="372" t="s">
        <v>82</v>
      </c>
      <c r="AD127" s="372" t="s">
        <v>86</v>
      </c>
      <c r="AL127" s="379" t="s">
        <v>82</v>
      </c>
      <c r="AM127" s="379" t="s">
        <v>86</v>
      </c>
    </row>
    <row r="128" spans="1:118" ht="9.75" customHeight="1" thickTop="1" thickBot="1">
      <c r="A128" s="64"/>
      <c r="B128" s="723"/>
      <c r="C128" s="732"/>
      <c r="D128" s="732"/>
      <c r="E128" s="732"/>
      <c r="F128" s="722"/>
      <c r="G128" s="722"/>
      <c r="H128" s="722"/>
      <c r="I128" s="722"/>
      <c r="J128" s="722"/>
      <c r="K128" s="722"/>
      <c r="L128" s="113"/>
      <c r="M128" s="68"/>
      <c r="Q128" s="458" t="s">
        <v>653</v>
      </c>
      <c r="R128" s="407"/>
    </row>
    <row r="129" spans="1:39" ht="15.75" customHeight="1" thickTop="1" thickBot="1">
      <c r="A129" s="64"/>
      <c r="B129" s="723"/>
      <c r="C129" s="732"/>
      <c r="D129" s="96" t="s">
        <v>1572</v>
      </c>
      <c r="E129" s="732"/>
      <c r="F129" s="1037"/>
      <c r="G129" s="1039"/>
      <c r="H129" s="722"/>
      <c r="I129" s="722"/>
      <c r="J129" s="722"/>
      <c r="K129" s="722"/>
      <c r="L129" s="722"/>
      <c r="M129" s="68"/>
      <c r="P129" s="939" t="s">
        <v>1716</v>
      </c>
      <c r="R129" s="407" t="s">
        <v>654</v>
      </c>
      <c r="S129" s="381" t="str">
        <f ca="1">CELL("address",F129)</f>
        <v>$F$129</v>
      </c>
      <c r="T129" s="372" t="str">
        <f>$T$5</f>
        <v>2a</v>
      </c>
      <c r="U129" s="390" t="str">
        <f ca="1">MID(CELL("filename",T129),FIND("]",CELL("filename",T129))+1,256)</f>
        <v>2a. Commercial Details</v>
      </c>
      <c r="V129" s="372" t="s">
        <v>1272</v>
      </c>
      <c r="W129" s="372" t="s">
        <v>1597</v>
      </c>
      <c r="Y129" s="372" t="str">
        <f ca="1">T129&amp;"_"&amp;S129&amp;"_"&amp;W129</f>
        <v>2a_$F$129_Developer_is_disabled</v>
      </c>
      <c r="Z129" s="378" t="s">
        <v>401</v>
      </c>
      <c r="AB129" s="381" t="str">
        <f>CONCATENATE(AL129,",",AM129)</f>
        <v>Yes,No</v>
      </c>
      <c r="AC129" s="372" t="s">
        <v>82</v>
      </c>
      <c r="AD129" s="372" t="s">
        <v>86</v>
      </c>
      <c r="AL129" s="379" t="s">
        <v>82</v>
      </c>
      <c r="AM129" s="379" t="s">
        <v>86</v>
      </c>
    </row>
    <row r="130" spans="1:39" ht="9.75" customHeight="1" thickTop="1" thickBot="1">
      <c r="A130" s="64"/>
      <c r="B130" s="723"/>
      <c r="C130" s="732"/>
      <c r="D130" s="732"/>
      <c r="E130" s="732"/>
      <c r="F130" s="722"/>
      <c r="G130" s="722"/>
      <c r="H130" s="722"/>
      <c r="I130" s="722"/>
      <c r="J130" s="722"/>
      <c r="K130" s="722"/>
      <c r="L130" s="113"/>
      <c r="M130" s="68"/>
      <c r="Q130" s="458" t="s">
        <v>653</v>
      </c>
      <c r="R130" s="407"/>
    </row>
    <row r="131" spans="1:39" ht="15.75" customHeight="1" thickTop="1" thickBot="1">
      <c r="A131" s="64"/>
      <c r="B131" s="723"/>
      <c r="C131" s="732"/>
      <c r="D131" s="96" t="s">
        <v>1573</v>
      </c>
      <c r="E131" s="732"/>
      <c r="F131" s="1037"/>
      <c r="G131" s="1039"/>
      <c r="H131" s="722"/>
      <c r="I131" s="722"/>
      <c r="J131" s="722"/>
      <c r="K131" s="722"/>
      <c r="L131" s="722"/>
      <c r="M131" s="68"/>
      <c r="P131" s="939" t="s">
        <v>1716</v>
      </c>
      <c r="R131" s="407" t="s">
        <v>654</v>
      </c>
      <c r="S131" s="381" t="str">
        <f ca="1">CELL("address",F131)</f>
        <v>$F$131</v>
      </c>
      <c r="T131" s="372" t="str">
        <f>$T$5</f>
        <v>2a</v>
      </c>
      <c r="U131" s="390" t="str">
        <f ca="1">MID(CELL("filename",T131),FIND("]",CELL("filename",T131))+1,256)</f>
        <v>2a. Commercial Details</v>
      </c>
      <c r="V131" s="372" t="s">
        <v>1272</v>
      </c>
      <c r="W131" s="372" t="s">
        <v>1598</v>
      </c>
      <c r="Y131" s="372" t="str">
        <f ca="1">T131&amp;"_"&amp;S131&amp;"_"&amp;W131</f>
        <v>2a_$F$131_Developer_is_veteran</v>
      </c>
      <c r="Z131" s="378" t="s">
        <v>401</v>
      </c>
      <c r="AB131" s="381" t="str">
        <f>CONCATENATE(AL131,",",AM131)</f>
        <v>Yes,No</v>
      </c>
      <c r="AC131" s="372" t="s">
        <v>82</v>
      </c>
      <c r="AD131" s="372" t="s">
        <v>86</v>
      </c>
      <c r="AL131" s="379" t="s">
        <v>82</v>
      </c>
      <c r="AM131" s="379" t="s">
        <v>86</v>
      </c>
    </row>
    <row r="132" spans="1:39" ht="9.75" customHeight="1" thickTop="1">
      <c r="A132" s="64"/>
      <c r="B132" s="723"/>
      <c r="C132" s="723"/>
      <c r="D132" s="723"/>
      <c r="E132" s="723"/>
      <c r="F132" s="722"/>
      <c r="G132" s="722"/>
      <c r="H132" s="722"/>
      <c r="I132" s="722"/>
      <c r="J132" s="722"/>
      <c r="K132" s="722"/>
      <c r="L132" s="113"/>
      <c r="M132" s="68"/>
      <c r="Q132" s="458" t="s">
        <v>653</v>
      </c>
    </row>
    <row r="133" spans="1:39" ht="15" customHeight="1">
      <c r="A133" s="1013" t="s">
        <v>1375</v>
      </c>
      <c r="B133" s="1014"/>
      <c r="C133" s="1014"/>
      <c r="D133" s="1014"/>
      <c r="E133" s="1014"/>
      <c r="F133" s="1014"/>
      <c r="G133" s="1014"/>
      <c r="H133" s="1014"/>
      <c r="I133" s="1014"/>
      <c r="J133" s="1014"/>
      <c r="K133" s="1014"/>
      <c r="L133" s="868"/>
      <c r="M133" s="68"/>
      <c r="R133" s="458" t="s">
        <v>654</v>
      </c>
      <c r="S133" s="381" t="str">
        <f ca="1">CELL("address",L133)</f>
        <v>$L$133</v>
      </c>
      <c r="T133" s="372" t="str">
        <f>$T$5</f>
        <v>2a</v>
      </c>
      <c r="U133" s="390" t="str">
        <f ca="1">MID(CELL("filename",T133),FIND("]",CELL("filename",T133))+1,256)</f>
        <v>2a. Commercial Details</v>
      </c>
      <c r="V133" s="372" t="s">
        <v>1272</v>
      </c>
      <c r="W133" s="372" t="s">
        <v>1475</v>
      </c>
      <c r="Y133" s="372" t="str">
        <f ca="1">T133&amp;"_"&amp;S133&amp;"_"&amp;W133</f>
        <v>2a_$L$133_Developer use of diverse businesses</v>
      </c>
      <c r="Z133" s="378" t="s">
        <v>401</v>
      </c>
      <c r="AB133" s="381" t="str">
        <f>CONCATENATE(AL133,",",AM133)</f>
        <v>Yes,No</v>
      </c>
      <c r="AC133" s="372" t="s">
        <v>82</v>
      </c>
      <c r="AD133" s="372" t="s">
        <v>86</v>
      </c>
      <c r="AL133" s="379" t="s">
        <v>82</v>
      </c>
      <c r="AM133" s="379" t="s">
        <v>86</v>
      </c>
    </row>
    <row r="134" spans="1:39" ht="15" customHeight="1">
      <c r="A134" s="1013"/>
      <c r="B134" s="1014"/>
      <c r="C134" s="1014"/>
      <c r="D134" s="1014"/>
      <c r="E134" s="1014"/>
      <c r="F134" s="1014"/>
      <c r="G134" s="1014"/>
      <c r="H134" s="1014"/>
      <c r="I134" s="1014"/>
      <c r="J134" s="1014"/>
      <c r="K134" s="1014"/>
      <c r="L134" s="75"/>
      <c r="M134" s="68"/>
      <c r="Q134" s="458" t="s">
        <v>653</v>
      </c>
    </row>
    <row r="135" spans="1:39" ht="18" customHeight="1">
      <c r="A135" s="77"/>
      <c r="B135" s="176" t="s">
        <v>1374</v>
      </c>
      <c r="C135" s="78"/>
      <c r="D135" s="78"/>
      <c r="E135" s="78"/>
      <c r="F135" s="75"/>
      <c r="G135" s="75"/>
      <c r="H135" s="75"/>
      <c r="I135" s="75"/>
      <c r="J135" s="75"/>
      <c r="K135" s="75"/>
      <c r="L135" s="75"/>
      <c r="M135" s="68"/>
      <c r="R135" s="458" t="s">
        <v>654</v>
      </c>
    </row>
    <row r="136" spans="1:39" ht="6" customHeight="1">
      <c r="A136" s="77"/>
      <c r="B136" s="78"/>
      <c r="C136" s="78"/>
      <c r="D136" s="78"/>
      <c r="E136" s="78"/>
      <c r="F136" s="75"/>
      <c r="G136" s="75"/>
      <c r="H136" s="75"/>
      <c r="I136" s="75"/>
      <c r="J136" s="75"/>
      <c r="K136" s="75"/>
      <c r="L136" s="75"/>
      <c r="M136" s="68"/>
      <c r="Q136" s="458" t="s">
        <v>653</v>
      </c>
    </row>
    <row r="137" spans="1:39" ht="90.75" customHeight="1">
      <c r="A137" s="77"/>
      <c r="B137" s="1020"/>
      <c r="C137" s="1021"/>
      <c r="D137" s="1021"/>
      <c r="E137" s="1021"/>
      <c r="F137" s="1021"/>
      <c r="G137" s="1021"/>
      <c r="H137" s="1021"/>
      <c r="I137" s="1021"/>
      <c r="J137" s="1021"/>
      <c r="K137" s="1021"/>
      <c r="L137" s="1022"/>
      <c r="M137" s="68"/>
      <c r="R137" s="458" t="s">
        <v>654</v>
      </c>
      <c r="S137" s="381" t="str">
        <f ca="1">CELL("address",B137)</f>
        <v>$B$137</v>
      </c>
      <c r="T137" s="372" t="str">
        <f>$T$5</f>
        <v>2a</v>
      </c>
      <c r="U137" s="390" t="str">
        <f ca="1">MID(CELL("filename",T137),FIND("]",CELL("filename",T137))+1,256)</f>
        <v>2a. Commercial Details</v>
      </c>
      <c r="V137" s="372" t="s">
        <v>1272</v>
      </c>
      <c r="W137" s="372" t="str">
        <f>"Description of "&amp;W133</f>
        <v>Description of Developer use of diverse businesses</v>
      </c>
      <c r="Y137" s="372" t="str">
        <f ca="1">T137&amp;"_"&amp;S137&amp;"_"&amp;W137</f>
        <v>2a_$B$137_Description of Developer use of diverse businesses</v>
      </c>
      <c r="Z137" s="372" t="s">
        <v>392</v>
      </c>
      <c r="AA137" s="372">
        <v>2000</v>
      </c>
      <c r="AC137" s="372" t="s">
        <v>86</v>
      </c>
      <c r="AD137" s="372" t="s">
        <v>86</v>
      </c>
      <c r="AF137" s="380" t="str">
        <f ca="1">"Requirement for "&amp;S137&amp; " based on "&amp;S133&amp;" answer of ""Yes"""</f>
        <v>Requirement for $B$137 based on $L$133 answer of "Yes"</v>
      </c>
    </row>
    <row r="138" spans="1:39" ht="6" customHeight="1">
      <c r="A138" s="77"/>
      <c r="B138" s="78"/>
      <c r="C138" s="78"/>
      <c r="D138" s="78"/>
      <c r="E138" s="78"/>
      <c r="F138" s="75"/>
      <c r="G138" s="75"/>
      <c r="H138" s="75"/>
      <c r="I138" s="75"/>
      <c r="J138" s="75"/>
      <c r="K138" s="75"/>
      <c r="L138" s="75"/>
      <c r="M138" s="68"/>
      <c r="Q138" s="458" t="s">
        <v>653</v>
      </c>
    </row>
    <row r="139" spans="1:39" ht="18" customHeight="1">
      <c r="A139" s="1013" t="s">
        <v>1316</v>
      </c>
      <c r="B139" s="1014"/>
      <c r="C139" s="1014"/>
      <c r="D139" s="1014"/>
      <c r="E139" s="1014"/>
      <c r="F139" s="1014"/>
      <c r="G139" s="1014"/>
      <c r="H139" s="1014"/>
      <c r="I139" s="1014"/>
      <c r="J139" s="1014"/>
      <c r="K139" s="1014"/>
      <c r="L139" s="868"/>
      <c r="M139" s="68"/>
      <c r="R139" s="458" t="s">
        <v>654</v>
      </c>
      <c r="S139" s="381" t="str">
        <f ca="1">CELL("address",L139)</f>
        <v>$L$139</v>
      </c>
      <c r="T139" s="372" t="str">
        <f>$T$5</f>
        <v>2a</v>
      </c>
      <c r="U139" s="390" t="str">
        <f ca="1">MID(CELL("filename",T139),FIND("]",CELL("filename",T139))+1,256)</f>
        <v>2a. Commercial Details</v>
      </c>
      <c r="V139" s="372" t="s">
        <v>1272</v>
      </c>
      <c r="W139" s="372" t="s">
        <v>1476</v>
      </c>
      <c r="Y139" s="372" t="str">
        <f ca="1">T139&amp;"_"&amp;S139&amp;"_"&amp;W139</f>
        <v>2a_$L$139_Developer intent of use of diverse businesses</v>
      </c>
      <c r="Z139" s="378" t="s">
        <v>401</v>
      </c>
      <c r="AB139" s="381" t="str">
        <f>CONCATENATE(AL139,",",AM139)</f>
        <v>Yes,No</v>
      </c>
      <c r="AC139" s="372" t="s">
        <v>82</v>
      </c>
      <c r="AD139" s="372" t="s">
        <v>86</v>
      </c>
      <c r="AL139" s="379" t="s">
        <v>82</v>
      </c>
      <c r="AM139" s="379" t="s">
        <v>86</v>
      </c>
    </row>
    <row r="140" spans="1:39" ht="11.25" customHeight="1">
      <c r="A140" s="1013"/>
      <c r="B140" s="1014"/>
      <c r="C140" s="1014"/>
      <c r="D140" s="1014"/>
      <c r="E140" s="1014"/>
      <c r="F140" s="1014"/>
      <c r="G140" s="1014"/>
      <c r="H140" s="1014"/>
      <c r="I140" s="1014"/>
      <c r="J140" s="1014"/>
      <c r="K140" s="1014"/>
      <c r="L140" s="75"/>
      <c r="M140" s="68"/>
      <c r="Q140" s="458" t="s">
        <v>653</v>
      </c>
    </row>
    <row r="141" spans="1:39" ht="18" customHeight="1">
      <c r="A141" s="77"/>
      <c r="B141" s="176" t="s">
        <v>1373</v>
      </c>
      <c r="C141" s="672"/>
      <c r="D141" s="78"/>
      <c r="E141" s="78"/>
      <c r="F141" s="75"/>
      <c r="G141" s="75"/>
      <c r="H141" s="75"/>
      <c r="I141" s="75"/>
      <c r="J141" s="75"/>
      <c r="K141" s="75"/>
      <c r="L141" s="75"/>
      <c r="M141" s="68"/>
      <c r="R141" s="458" t="s">
        <v>654</v>
      </c>
    </row>
    <row r="142" spans="1:39" ht="6" customHeight="1">
      <c r="A142" s="77"/>
      <c r="B142" s="78"/>
      <c r="C142" s="78"/>
      <c r="D142" s="78"/>
      <c r="E142" s="78"/>
      <c r="F142" s="75"/>
      <c r="G142" s="75"/>
      <c r="H142" s="75"/>
      <c r="I142" s="75"/>
      <c r="J142" s="75"/>
      <c r="K142" s="75"/>
      <c r="L142" s="75"/>
      <c r="M142" s="68"/>
      <c r="Q142" s="458" t="s">
        <v>653</v>
      </c>
    </row>
    <row r="143" spans="1:39" ht="90.75" customHeight="1">
      <c r="A143" s="77"/>
      <c r="B143" s="1020"/>
      <c r="C143" s="1021"/>
      <c r="D143" s="1021"/>
      <c r="E143" s="1021"/>
      <c r="F143" s="1021"/>
      <c r="G143" s="1021"/>
      <c r="H143" s="1021"/>
      <c r="I143" s="1021"/>
      <c r="J143" s="1021"/>
      <c r="K143" s="1021"/>
      <c r="L143" s="1022"/>
      <c r="M143" s="68"/>
      <c r="R143" s="458" t="s">
        <v>654</v>
      </c>
      <c r="S143" s="381" t="str">
        <f ca="1">CELL("address",B143)</f>
        <v>$B$143</v>
      </c>
      <c r="T143" s="372" t="str">
        <f>$T$5</f>
        <v>2a</v>
      </c>
      <c r="U143" s="390" t="str">
        <f ca="1">MID(CELL("filename",T143),FIND("]",CELL("filename",T143))+1,256)</f>
        <v>2a. Commercial Details</v>
      </c>
      <c r="V143" s="372" t="s">
        <v>1272</v>
      </c>
      <c r="W143" s="372" t="str">
        <f>"Description of "&amp;W139</f>
        <v>Description of Developer intent of use of diverse businesses</v>
      </c>
      <c r="Y143" s="372" t="str">
        <f ca="1">T143&amp;"_"&amp;S143&amp;"_"&amp;W143</f>
        <v>2a_$B$143_Description of Developer intent of use of diverse businesses</v>
      </c>
      <c r="Z143" s="372" t="s">
        <v>392</v>
      </c>
      <c r="AA143" s="372">
        <v>2000</v>
      </c>
      <c r="AC143" s="372" t="s">
        <v>86</v>
      </c>
      <c r="AD143" s="372" t="s">
        <v>86</v>
      </c>
      <c r="AF143" s="380" t="str">
        <f ca="1">"Requirement for "&amp;S143&amp; " based on "&amp;S139&amp;" answer of ""Yes"""</f>
        <v>Requirement for $B$143 based on $L$139 answer of "Yes"</v>
      </c>
    </row>
    <row r="144" spans="1:39" ht="6" customHeight="1">
      <c r="A144" s="77"/>
      <c r="B144" s="78"/>
      <c r="C144" s="78"/>
      <c r="D144" s="78"/>
      <c r="E144" s="78"/>
      <c r="F144" s="75"/>
      <c r="G144" s="75"/>
      <c r="H144" s="75"/>
      <c r="I144" s="75"/>
      <c r="J144" s="75"/>
      <c r="K144" s="75"/>
      <c r="L144" s="75"/>
      <c r="M144" s="68"/>
      <c r="Q144" s="458" t="s">
        <v>653</v>
      </c>
    </row>
    <row r="145" spans="1:39" ht="18" customHeight="1">
      <c r="A145" s="1013" t="s">
        <v>1317</v>
      </c>
      <c r="B145" s="1014"/>
      <c r="C145" s="1014"/>
      <c r="D145" s="1014"/>
      <c r="E145" s="1014"/>
      <c r="F145" s="1014"/>
      <c r="G145" s="1014"/>
      <c r="H145" s="1014"/>
      <c r="I145" s="1014"/>
      <c r="J145" s="1014"/>
      <c r="K145" s="1015"/>
      <c r="L145" s="868"/>
      <c r="M145" s="68"/>
      <c r="R145" s="458" t="s">
        <v>654</v>
      </c>
      <c r="S145" s="381" t="str">
        <f ca="1">CELL("address",L145)</f>
        <v>$L$145</v>
      </c>
      <c r="T145" s="372" t="str">
        <f>$T$5</f>
        <v>2a</v>
      </c>
      <c r="U145" s="390" t="str">
        <f ca="1">MID(CELL("filename",T145),FIND("]",CELL("filename",T145))+1,256)</f>
        <v>2a. Commercial Details</v>
      </c>
      <c r="V145" s="372" t="s">
        <v>1272</v>
      </c>
      <c r="W145" s="372" t="s">
        <v>1477</v>
      </c>
      <c r="Y145" s="372" t="str">
        <f ca="1">T145&amp;"_"&amp;S145&amp;"_"&amp;W145</f>
        <v>2a_$L$145_Labor Standards</v>
      </c>
      <c r="Z145" s="378" t="s">
        <v>401</v>
      </c>
      <c r="AB145" s="381" t="str">
        <f>CONCATENATE(AL145,",",AM145)</f>
        <v>Yes,No</v>
      </c>
      <c r="AC145" s="372" t="s">
        <v>82</v>
      </c>
      <c r="AD145" s="372" t="s">
        <v>86</v>
      </c>
      <c r="AL145" s="379" t="s">
        <v>82</v>
      </c>
      <c r="AM145" s="379" t="s">
        <v>86</v>
      </c>
    </row>
    <row r="146" spans="1:39" ht="6" customHeight="1">
      <c r="A146" s="77"/>
      <c r="B146" s="78"/>
      <c r="C146" s="78"/>
      <c r="D146" s="78"/>
      <c r="E146" s="78"/>
      <c r="F146" s="75"/>
      <c r="G146" s="75"/>
      <c r="H146" s="75"/>
      <c r="I146" s="75"/>
      <c r="J146" s="75"/>
      <c r="K146" s="75"/>
      <c r="L146" s="76"/>
      <c r="M146" s="68"/>
      <c r="Q146" s="458" t="s">
        <v>653</v>
      </c>
    </row>
    <row r="147" spans="1:39" ht="18" customHeight="1">
      <c r="A147" s="77"/>
      <c r="B147" s="176" t="s">
        <v>1373</v>
      </c>
      <c r="C147" s="78"/>
      <c r="D147" s="78"/>
      <c r="E147" s="78"/>
      <c r="F147" s="75"/>
      <c r="G147" s="75"/>
      <c r="H147" s="75"/>
      <c r="I147" s="75"/>
      <c r="J147" s="75"/>
      <c r="K147" s="75"/>
      <c r="L147" s="75"/>
      <c r="M147" s="68"/>
      <c r="R147" s="458" t="s">
        <v>654</v>
      </c>
    </row>
    <row r="148" spans="1:39" ht="6" customHeight="1">
      <c r="A148" s="77"/>
      <c r="B148" s="78"/>
      <c r="C148" s="78"/>
      <c r="D148" s="78"/>
      <c r="E148" s="78"/>
      <c r="F148" s="75"/>
      <c r="G148" s="75"/>
      <c r="H148" s="75"/>
      <c r="I148" s="75"/>
      <c r="J148" s="75"/>
      <c r="K148" s="75"/>
      <c r="L148" s="75"/>
      <c r="M148" s="68"/>
      <c r="Q148" s="458" t="s">
        <v>653</v>
      </c>
    </row>
    <row r="149" spans="1:39" ht="90.75" customHeight="1">
      <c r="A149" s="77"/>
      <c r="B149" s="1020"/>
      <c r="C149" s="1021"/>
      <c r="D149" s="1021"/>
      <c r="E149" s="1021"/>
      <c r="F149" s="1021"/>
      <c r="G149" s="1021"/>
      <c r="H149" s="1021"/>
      <c r="I149" s="1021"/>
      <c r="J149" s="1021"/>
      <c r="K149" s="1021"/>
      <c r="L149" s="1022"/>
      <c r="M149" s="68"/>
      <c r="R149" s="458" t="s">
        <v>654</v>
      </c>
      <c r="S149" s="381" t="str">
        <f ca="1">CELL("address",B149)</f>
        <v>$B$149</v>
      </c>
      <c r="T149" s="372" t="str">
        <f>$T$5</f>
        <v>2a</v>
      </c>
      <c r="U149" s="390" t="str">
        <f ca="1">MID(CELL("filename",T149),FIND("]",CELL("filename",T149))+1,256)</f>
        <v>2a. Commercial Details</v>
      </c>
      <c r="V149" s="372" t="s">
        <v>1272</v>
      </c>
      <c r="W149" s="372" t="str">
        <f>"Description of "&amp;W145</f>
        <v>Description of Labor Standards</v>
      </c>
      <c r="Y149" s="372" t="str">
        <f ca="1">T149&amp;"_"&amp;S149&amp;"_"&amp;W149</f>
        <v>2a_$B$149_Description of Labor Standards</v>
      </c>
      <c r="Z149" s="372" t="s">
        <v>392</v>
      </c>
      <c r="AA149" s="372">
        <v>2000</v>
      </c>
      <c r="AC149" s="372" t="s">
        <v>86</v>
      </c>
      <c r="AD149" s="372" t="s">
        <v>86</v>
      </c>
      <c r="AF149" s="380" t="str">
        <f ca="1">"Requirement for "&amp;S149&amp; " based on "&amp;S145&amp;" answer of ""Yes"""</f>
        <v>Requirement for $B$149 based on $L$145 answer of "Yes"</v>
      </c>
    </row>
    <row r="150" spans="1:39" ht="6" customHeight="1">
      <c r="A150" s="77"/>
      <c r="B150" s="78"/>
      <c r="C150" s="78"/>
      <c r="D150" s="78"/>
      <c r="E150" s="78"/>
      <c r="F150" s="75"/>
      <c r="G150" s="75"/>
      <c r="H150" s="75"/>
      <c r="I150" s="75"/>
      <c r="J150" s="75"/>
      <c r="K150" s="75"/>
      <c r="L150" s="75"/>
      <c r="M150" s="68"/>
      <c r="Q150" s="458" t="s">
        <v>653</v>
      </c>
    </row>
    <row r="151" spans="1:39" ht="18" customHeight="1">
      <c r="A151" s="1013" t="s">
        <v>539</v>
      </c>
      <c r="B151" s="1014"/>
      <c r="C151" s="1014"/>
      <c r="D151" s="1014"/>
      <c r="E151" s="1014"/>
      <c r="F151" s="1014"/>
      <c r="G151" s="1014"/>
      <c r="H151" s="1014"/>
      <c r="I151" s="1014"/>
      <c r="J151" s="1014"/>
      <c r="K151" s="1015"/>
      <c r="L151" s="868"/>
      <c r="M151" s="68"/>
      <c r="R151" s="458" t="s">
        <v>654</v>
      </c>
      <c r="S151" s="381" t="str">
        <f ca="1">CELL("address",L151)</f>
        <v>$L$151</v>
      </c>
      <c r="T151" s="372" t="str">
        <f>$T$5</f>
        <v>2a</v>
      </c>
      <c r="U151" s="390" t="str">
        <f ca="1">MID(CELL("filename",T151),FIND("]",CELL("filename",T151))+1,256)</f>
        <v>2a. Commercial Details</v>
      </c>
      <c r="V151" s="372" t="s">
        <v>1272</v>
      </c>
      <c r="W151" s="372" t="s">
        <v>1478</v>
      </c>
      <c r="Y151" s="372" t="str">
        <f ca="1">T151&amp;"_"&amp;S151&amp;"_"&amp;W151</f>
        <v>2a_$L$151_Diversity Training</v>
      </c>
      <c r="Z151" s="378" t="s">
        <v>401</v>
      </c>
      <c r="AB151" s="381" t="str">
        <f>CONCATENATE(AL151,",",AM151)</f>
        <v>Yes,No</v>
      </c>
      <c r="AC151" s="372" t="s">
        <v>82</v>
      </c>
      <c r="AD151" s="372" t="s">
        <v>86</v>
      </c>
      <c r="AL151" s="379" t="s">
        <v>82</v>
      </c>
      <c r="AM151" s="379" t="s">
        <v>86</v>
      </c>
    </row>
    <row r="152" spans="1:39" ht="6" customHeight="1">
      <c r="A152" s="77"/>
      <c r="B152" s="78"/>
      <c r="C152" s="78"/>
      <c r="D152" s="78"/>
      <c r="E152" s="78"/>
      <c r="F152" s="75"/>
      <c r="G152" s="75"/>
      <c r="H152" s="75"/>
      <c r="I152" s="75"/>
      <c r="J152" s="75"/>
      <c r="K152" s="75"/>
      <c r="L152" s="75"/>
      <c r="M152" s="68"/>
      <c r="Q152" s="458" t="s">
        <v>653</v>
      </c>
    </row>
    <row r="153" spans="1:39" ht="18" customHeight="1">
      <c r="A153" s="1013" t="s">
        <v>540</v>
      </c>
      <c r="B153" s="1014"/>
      <c r="C153" s="1014"/>
      <c r="D153" s="1014"/>
      <c r="E153" s="1014"/>
      <c r="F153" s="1014"/>
      <c r="G153" s="1014"/>
      <c r="H153" s="1014"/>
      <c r="I153" s="1014"/>
      <c r="J153" s="1014"/>
      <c r="K153" s="1015"/>
      <c r="L153" s="868"/>
      <c r="M153" s="68"/>
      <c r="R153" s="458" t="s">
        <v>654</v>
      </c>
      <c r="S153" s="381" t="str">
        <f ca="1">CELL("address",L153)</f>
        <v>$L$153</v>
      </c>
      <c r="T153" s="372" t="str">
        <f>$T$5</f>
        <v>2a</v>
      </c>
      <c r="U153" s="390" t="str">
        <f ca="1">MID(CELL("filename",T153),FIND("]",CELL("filename",T153))+1,256)</f>
        <v>2a. Commercial Details</v>
      </c>
      <c r="V153" s="372" t="s">
        <v>1272</v>
      </c>
      <c r="W153" s="372" t="s">
        <v>1479</v>
      </c>
      <c r="Y153" s="372" t="str">
        <f ca="1">T153&amp;"_"&amp;S153&amp;"_"&amp;W153</f>
        <v>2a_$L$153_Diversity commitment</v>
      </c>
      <c r="Z153" s="378" t="s">
        <v>401</v>
      </c>
      <c r="AB153" s="381" t="str">
        <f>CONCATENATE(AL153,",",AM153)</f>
        <v>Yes,No</v>
      </c>
      <c r="AC153" s="372" t="s">
        <v>82</v>
      </c>
      <c r="AD153" s="372" t="s">
        <v>86</v>
      </c>
      <c r="AL153" s="379" t="s">
        <v>82</v>
      </c>
      <c r="AM153" s="379" t="s">
        <v>86</v>
      </c>
    </row>
    <row r="154" spans="1:39" ht="6" customHeight="1">
      <c r="A154" s="77"/>
      <c r="B154" s="78"/>
      <c r="C154" s="78"/>
      <c r="D154" s="78"/>
      <c r="E154" s="78"/>
      <c r="F154" s="75"/>
      <c r="G154" s="75"/>
      <c r="H154" s="75"/>
      <c r="I154" s="75"/>
      <c r="J154" s="75"/>
      <c r="K154" s="75"/>
      <c r="L154" s="75"/>
      <c r="M154" s="68"/>
      <c r="Q154" s="458" t="s">
        <v>653</v>
      </c>
    </row>
    <row r="155" spans="1:39" ht="18" customHeight="1">
      <c r="A155" s="77"/>
      <c r="B155" s="176" t="s">
        <v>1373</v>
      </c>
      <c r="C155" s="78"/>
      <c r="D155" s="78"/>
      <c r="E155" s="78"/>
      <c r="F155" s="75"/>
      <c r="G155" s="75"/>
      <c r="H155" s="75"/>
      <c r="I155" s="75"/>
      <c r="J155" s="75"/>
      <c r="K155" s="75"/>
      <c r="L155" s="75"/>
      <c r="M155" s="68"/>
      <c r="R155" s="458" t="s">
        <v>654</v>
      </c>
    </row>
    <row r="156" spans="1:39" ht="6" customHeight="1">
      <c r="A156" s="77"/>
      <c r="B156" s="78"/>
      <c r="C156" s="78"/>
      <c r="D156" s="78"/>
      <c r="E156" s="78"/>
      <c r="F156" s="75"/>
      <c r="G156" s="75"/>
      <c r="H156" s="75"/>
      <c r="I156" s="75"/>
      <c r="J156" s="75"/>
      <c r="K156" s="75"/>
      <c r="L156" s="75"/>
      <c r="M156" s="68"/>
      <c r="Q156" s="458" t="s">
        <v>653</v>
      </c>
    </row>
    <row r="157" spans="1:39" ht="90.75" customHeight="1">
      <c r="A157" s="77"/>
      <c r="B157" s="1020"/>
      <c r="C157" s="1021"/>
      <c r="D157" s="1021"/>
      <c r="E157" s="1021"/>
      <c r="F157" s="1021"/>
      <c r="G157" s="1021"/>
      <c r="H157" s="1021"/>
      <c r="I157" s="1021"/>
      <c r="J157" s="1021"/>
      <c r="K157" s="1021"/>
      <c r="L157" s="1022"/>
      <c r="M157" s="68"/>
      <c r="R157" s="458" t="s">
        <v>654</v>
      </c>
      <c r="S157" s="381" t="str">
        <f ca="1">CELL("address",B157)</f>
        <v>$B$157</v>
      </c>
      <c r="T157" s="372" t="str">
        <f>$T$5</f>
        <v>2a</v>
      </c>
      <c r="U157" s="390" t="str">
        <f ca="1">MID(CELL("filename",T157),FIND("]",CELL("filename",T157))+1,256)</f>
        <v>2a. Commercial Details</v>
      </c>
      <c r="V157" s="372" t="s">
        <v>1272</v>
      </c>
      <c r="W157" s="372" t="str">
        <f>"Description of "&amp;W153</f>
        <v>Description of Diversity commitment</v>
      </c>
      <c r="Y157" s="372" t="str">
        <f ca="1">T157&amp;"_"&amp;S157&amp;"_"&amp;W157</f>
        <v>2a_$B$157_Description of Diversity commitment</v>
      </c>
      <c r="Z157" s="372" t="s">
        <v>392</v>
      </c>
      <c r="AA157" s="372">
        <v>2000</v>
      </c>
      <c r="AC157" s="372" t="s">
        <v>86</v>
      </c>
      <c r="AD157" s="372" t="s">
        <v>86</v>
      </c>
      <c r="AF157" s="380" t="str">
        <f ca="1">"Requirement for "&amp;S157&amp; " based on "&amp;S153&amp;" answer of ""Yes"""</f>
        <v>Requirement for $B$157 based on $L$153 answer of "Yes"</v>
      </c>
    </row>
    <row r="158" spans="1:39" ht="6" customHeight="1">
      <c r="A158" s="77"/>
      <c r="B158" s="78"/>
      <c r="C158" s="78"/>
      <c r="D158" s="78"/>
      <c r="E158" s="78"/>
      <c r="F158" s="75"/>
      <c r="G158" s="75"/>
      <c r="H158" s="75"/>
      <c r="I158" s="75"/>
      <c r="J158" s="75"/>
      <c r="K158" s="75"/>
      <c r="L158" s="75"/>
      <c r="M158" s="68"/>
      <c r="Q158" s="458" t="s">
        <v>653</v>
      </c>
    </row>
    <row r="159" spans="1:39" ht="18" customHeight="1">
      <c r="A159" s="1013" t="s">
        <v>541</v>
      </c>
      <c r="B159" s="1014"/>
      <c r="C159" s="1014"/>
      <c r="D159" s="1014"/>
      <c r="E159" s="1014"/>
      <c r="F159" s="1014"/>
      <c r="G159" s="1014"/>
      <c r="H159" s="1014"/>
      <c r="I159" s="1014"/>
      <c r="J159" s="1014"/>
      <c r="K159" s="1015"/>
      <c r="L159" s="868"/>
      <c r="M159" s="68"/>
      <c r="R159" s="458" t="s">
        <v>654</v>
      </c>
      <c r="S159" s="381" t="str">
        <f ca="1">CELL("address",L159)</f>
        <v>$L$159</v>
      </c>
      <c r="T159" s="372" t="str">
        <f>$T$5</f>
        <v>2a</v>
      </c>
      <c r="U159" s="390" t="str">
        <f ca="1">MID(CELL("filename",T159),FIND("]",CELL("filename",T159))+1,256)</f>
        <v>2a. Commercial Details</v>
      </c>
      <c r="V159" s="372" t="s">
        <v>1272</v>
      </c>
      <c r="W159" s="372" t="s">
        <v>1480</v>
      </c>
      <c r="Y159" s="372" t="str">
        <f ca="1">T159&amp;"_"&amp;S159&amp;"_"&amp;W159</f>
        <v>2a_$L$159_Apprentiship or workforce development</v>
      </c>
      <c r="Z159" s="378" t="s">
        <v>401</v>
      </c>
      <c r="AB159" s="381" t="str">
        <f>CONCATENATE(AL159,",",AM159)</f>
        <v>Yes,No</v>
      </c>
      <c r="AC159" s="372" t="s">
        <v>82</v>
      </c>
      <c r="AD159" s="372" t="s">
        <v>86</v>
      </c>
      <c r="AL159" s="379" t="s">
        <v>82</v>
      </c>
      <c r="AM159" s="379" t="s">
        <v>86</v>
      </c>
    </row>
    <row r="160" spans="1:39" ht="6" customHeight="1">
      <c r="A160" s="77"/>
      <c r="B160" s="78"/>
      <c r="C160" s="78"/>
      <c r="D160" s="78"/>
      <c r="E160" s="78"/>
      <c r="F160" s="75"/>
      <c r="G160" s="75"/>
      <c r="H160" s="75"/>
      <c r="I160" s="75"/>
      <c r="J160" s="75"/>
      <c r="K160" s="75"/>
      <c r="L160" s="75"/>
      <c r="M160" s="68"/>
      <c r="Q160" s="458" t="s">
        <v>653</v>
      </c>
    </row>
    <row r="161" spans="1:67" ht="18" customHeight="1">
      <c r="A161" s="77"/>
      <c r="B161" s="176" t="s">
        <v>1373</v>
      </c>
      <c r="C161" s="672"/>
      <c r="D161" s="78"/>
      <c r="E161" s="78"/>
      <c r="F161" s="75"/>
      <c r="G161" s="75"/>
      <c r="H161" s="75"/>
      <c r="I161" s="75"/>
      <c r="J161" s="75"/>
      <c r="K161" s="75"/>
      <c r="L161" s="75"/>
      <c r="M161" s="68"/>
      <c r="R161" s="458" t="s">
        <v>654</v>
      </c>
    </row>
    <row r="162" spans="1:67" ht="6" customHeight="1">
      <c r="A162" s="77"/>
      <c r="B162" s="78"/>
      <c r="C162" s="78"/>
      <c r="D162" s="78"/>
      <c r="E162" s="78"/>
      <c r="F162" s="75"/>
      <c r="G162" s="75"/>
      <c r="H162" s="75"/>
      <c r="I162" s="75"/>
      <c r="J162" s="75"/>
      <c r="K162" s="75"/>
      <c r="L162" s="75"/>
      <c r="M162" s="68"/>
      <c r="Q162" s="458" t="s">
        <v>653</v>
      </c>
    </row>
    <row r="163" spans="1:67" ht="90.75" customHeight="1">
      <c r="A163" s="77"/>
      <c r="B163" s="1020"/>
      <c r="C163" s="1021"/>
      <c r="D163" s="1021"/>
      <c r="E163" s="1021"/>
      <c r="F163" s="1021"/>
      <c r="G163" s="1021"/>
      <c r="H163" s="1021"/>
      <c r="I163" s="1021"/>
      <c r="J163" s="1021"/>
      <c r="K163" s="1021"/>
      <c r="L163" s="1022"/>
      <c r="M163" s="68"/>
      <c r="R163" s="458" t="s">
        <v>654</v>
      </c>
      <c r="S163" s="381" t="str">
        <f ca="1">CELL("address",B163)</f>
        <v>$B$163</v>
      </c>
      <c r="T163" s="372" t="str">
        <f>$T$5</f>
        <v>2a</v>
      </c>
      <c r="U163" s="390" t="str">
        <f ca="1">MID(CELL("filename",T163),FIND("]",CELL("filename",T163))+1,256)</f>
        <v>2a. Commercial Details</v>
      </c>
      <c r="V163" s="372" t="s">
        <v>1272</v>
      </c>
      <c r="W163" s="372" t="str">
        <f>"Description of "&amp;W159</f>
        <v>Description of Apprentiship or workforce development</v>
      </c>
      <c r="Y163" s="372" t="str">
        <f ca="1">T163&amp;"_"&amp;S163&amp;"_"&amp;W163</f>
        <v>2a_$B$163_Description of Apprentiship or workforce development</v>
      </c>
      <c r="Z163" s="372" t="s">
        <v>392</v>
      </c>
      <c r="AA163" s="372">
        <v>2000</v>
      </c>
      <c r="AC163" s="372" t="s">
        <v>86</v>
      </c>
      <c r="AD163" s="372" t="s">
        <v>86</v>
      </c>
      <c r="AF163" s="380" t="str">
        <f ca="1">"Requirement for "&amp;S163&amp; " based on "&amp;S159&amp;" answer of ""Yes"""</f>
        <v>Requirement for $B$163 based on $L$159 answer of "Yes"</v>
      </c>
    </row>
    <row r="164" spans="1:67" ht="15" customHeight="1" thickBot="1">
      <c r="A164" s="370"/>
      <c r="B164" s="591"/>
      <c r="C164" s="591"/>
      <c r="D164" s="591"/>
      <c r="E164" s="591"/>
      <c r="F164" s="591"/>
      <c r="G164" s="591"/>
      <c r="H164" s="591"/>
      <c r="I164" s="591"/>
      <c r="J164" s="591"/>
      <c r="K164" s="591"/>
      <c r="L164" s="591"/>
      <c r="M164" s="86"/>
      <c r="R164" s="790" t="s">
        <v>654</v>
      </c>
      <c r="S164" s="791"/>
      <c r="T164" s="751"/>
      <c r="U164" s="751"/>
      <c r="V164" s="751"/>
      <c r="W164" s="751"/>
      <c r="X164" s="751"/>
      <c r="Y164" s="751"/>
      <c r="Z164" s="751"/>
      <c r="AA164" s="751"/>
      <c r="AB164" s="791"/>
      <c r="AC164" s="751"/>
      <c r="AD164" s="751"/>
      <c r="AE164" s="751"/>
      <c r="AF164" s="751"/>
      <c r="AG164" s="751"/>
      <c r="AH164" s="751"/>
      <c r="AI164" s="751"/>
      <c r="AJ164" s="748"/>
      <c r="AK164" s="748"/>
      <c r="AL164" s="748"/>
      <c r="AM164" s="748"/>
      <c r="AN164" s="748"/>
      <c r="AO164" s="748"/>
      <c r="AP164" s="748"/>
      <c r="AQ164" s="748"/>
      <c r="AR164" s="748"/>
      <c r="AS164" s="748"/>
      <c r="AT164" s="748"/>
      <c r="AU164" s="748"/>
      <c r="AV164" s="748"/>
      <c r="AW164" s="748"/>
      <c r="AX164" s="748"/>
      <c r="AY164" s="748"/>
      <c r="AZ164" s="748"/>
      <c r="BA164" s="748"/>
      <c r="BB164" s="748"/>
      <c r="BC164" s="748"/>
      <c r="BD164" s="748"/>
      <c r="BE164" s="748"/>
      <c r="BF164" s="748"/>
      <c r="BG164" s="748"/>
      <c r="BH164" s="748"/>
      <c r="BI164" s="748"/>
      <c r="BJ164" s="748"/>
      <c r="BK164" s="748"/>
      <c r="BL164" s="748"/>
      <c r="BM164" s="748"/>
      <c r="BN164" s="748"/>
      <c r="BO164" s="761"/>
    </row>
  </sheetData>
  <sheetProtection password="84F2" sheet="1" selectLockedCells="1"/>
  <mergeCells count="89">
    <mergeCell ref="B41:L41"/>
    <mergeCell ref="A34:J34"/>
    <mergeCell ref="K34:L34"/>
    <mergeCell ref="F21:L21"/>
    <mergeCell ref="F27:L27"/>
    <mergeCell ref="F25:L25"/>
    <mergeCell ref="F29:H29"/>
    <mergeCell ref="B163:L163"/>
    <mergeCell ref="A151:K151"/>
    <mergeCell ref="B137:L137"/>
    <mergeCell ref="B143:L143"/>
    <mergeCell ref="A145:K145"/>
    <mergeCell ref="A159:K159"/>
    <mergeCell ref="B149:L149"/>
    <mergeCell ref="A153:K153"/>
    <mergeCell ref="B157:L157"/>
    <mergeCell ref="A139:K140"/>
    <mergeCell ref="A133:K134"/>
    <mergeCell ref="B100:L100"/>
    <mergeCell ref="B117:L117"/>
    <mergeCell ref="A119:M119"/>
    <mergeCell ref="K121:L121"/>
    <mergeCell ref="B121:J121"/>
    <mergeCell ref="F125:G125"/>
    <mergeCell ref="F127:G127"/>
    <mergeCell ref="F129:G129"/>
    <mergeCell ref="F131:G131"/>
    <mergeCell ref="C111:I111"/>
    <mergeCell ref="B82:L82"/>
    <mergeCell ref="B106:L106"/>
    <mergeCell ref="A84:K84"/>
    <mergeCell ref="B88:L88"/>
    <mergeCell ref="A90:K90"/>
    <mergeCell ref="B94:L94"/>
    <mergeCell ref="A102:K102"/>
    <mergeCell ref="A96:K96"/>
    <mergeCell ref="S1:AC1"/>
    <mergeCell ref="AD1:AI1"/>
    <mergeCell ref="A37:F37"/>
    <mergeCell ref="A32:M32"/>
    <mergeCell ref="B11:L11"/>
    <mergeCell ref="F9:L9"/>
    <mergeCell ref="A13:E13"/>
    <mergeCell ref="F13:L13"/>
    <mergeCell ref="A15:M15"/>
    <mergeCell ref="F17:H17"/>
    <mergeCell ref="F23:H23"/>
    <mergeCell ref="A17:E17"/>
    <mergeCell ref="A21:E21"/>
    <mergeCell ref="A27:E27"/>
    <mergeCell ref="F19:L19"/>
    <mergeCell ref="A1:M1"/>
    <mergeCell ref="A3:M3"/>
    <mergeCell ref="F5:L5"/>
    <mergeCell ref="A5:E5"/>
    <mergeCell ref="A7:E7"/>
    <mergeCell ref="A2:M2"/>
    <mergeCell ref="F7:H7"/>
    <mergeCell ref="A76:M76"/>
    <mergeCell ref="A78:K78"/>
    <mergeCell ref="A43:F43"/>
    <mergeCell ref="B45:L45"/>
    <mergeCell ref="B69:L69"/>
    <mergeCell ref="B47:L47"/>
    <mergeCell ref="B55:L55"/>
    <mergeCell ref="A53:K53"/>
    <mergeCell ref="B65:L65"/>
    <mergeCell ref="A61:I61"/>
    <mergeCell ref="A57:I57"/>
    <mergeCell ref="A51:J51"/>
    <mergeCell ref="A71:M71"/>
    <mergeCell ref="A73:K73"/>
    <mergeCell ref="A49:J49"/>
    <mergeCell ref="AI2:AI3"/>
    <mergeCell ref="S2:S3"/>
    <mergeCell ref="AD2:AD3"/>
    <mergeCell ref="AE2:AE3"/>
    <mergeCell ref="AF2:AF3"/>
    <mergeCell ref="AG2:AG3"/>
    <mergeCell ref="AH2:AH3"/>
    <mergeCell ref="Z2:Z3"/>
    <mergeCell ref="AA2:AA3"/>
    <mergeCell ref="AB2:AB3"/>
    <mergeCell ref="AC2:AC3"/>
    <mergeCell ref="Y2:Y3"/>
    <mergeCell ref="T2:U2"/>
    <mergeCell ref="V2:V3"/>
    <mergeCell ref="W2:W3"/>
    <mergeCell ref="X2:X3"/>
  </mergeCells>
  <dataValidations xWindow="946" yWindow="602" count="45">
    <dataValidation allowBlank="1" showInputMessage="1" showErrorMessage="1" errorTitle="Select technology type from list" sqref="H18:I18 H22 M16:M27 H24 H16 H20 H26 H30:H31 M29:M31"/>
    <dataValidation type="textLength" operator="lessThan" showInputMessage="1" showErrorMessage="1" promptTitle="Required field" prompt="Form field is limited to a maximum of 99 characters." sqref="F5:L5">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13:L13">
      <formula1>501</formula1>
    </dataValidation>
    <dataValidation type="textLength" operator="lessThan" allowBlank="1" showInputMessage="1" showErrorMessage="1" promptTitle="Complete if applicable" prompt="Form field is limited to a maximum of 99 characters." sqref="F9:L9">
      <formula1>100</formula1>
    </dataValidation>
    <dataValidation type="textLength" operator="lessThan" allowBlank="1" showInputMessage="1" showErrorMessage="1" promptTitle="Complete if applicable" prompt="Field is limited to a maximum of 600 characters." sqref="B69:L69">
      <formula1>601</formula1>
    </dataValidation>
    <dataValidation type="textLength" operator="lessThan" allowBlank="1" showInputMessage="1" showErrorMessage="1" promptTitle="Complete if applicable" prompt="Field is limited to a maximum of 1,088 characters." sqref="B41:L41 L114:L115 B55:L55 B163:L164 B157:L157 L107:L109 L111:L112 B149:L149 B118:L118 B65:L65 B137:L137 B143:L143 K107:K115 C112:J115 B107:J110 B111:B114">
      <formula1>1089</formula1>
    </dataValidation>
    <dataValidation type="textLength" operator="lessThan" allowBlank="1" showInputMessage="1" showErrorMessage="1" promptTitle="Complete if applicable" prompt="Field is limited to a maximum of 1,700 characters." sqref="B47:L47">
      <formula1>1701</formula1>
    </dataValidation>
    <dataValidation type="textLength" operator="lessThan" allowBlank="1" showInputMessage="1" showErrorMessage="1" promptTitle="Complete if applicable" prompt="Required if project is located in Washington._x000a__x000a_Field is limited to a maximum of 1,088 characters." sqref="B117:L117">
      <formula1>1089</formula1>
    </dataValidation>
    <dataValidation type="textLength" operator="lessThan" allowBlank="1" showInputMessage="1" showErrorMessage="1" promptTitle="Complete if applicable" prompt="Complete field if developer is different than the bidder._x000a__x000a_Field is limited to a maximum of 64 characters." sqref="F25:L25">
      <formula1>65</formula1>
    </dataValidation>
    <dataValidation type="textLength" operator="lessThan" allowBlank="1" showInputMessage="1" showErrorMessage="1" promptTitle="Complete if applicable" prompt="Field is required if developer is different than owner._x000a__x000a_Field is limited to a maximum of 500 characters." sqref="F27:L27">
      <formula1>501</formula1>
    </dataValidation>
    <dataValidation type="textLength" operator="lessThan" showInputMessage="1" showErrorMessage="1" promptTitle="Required field" prompt="Field is limited to a maximum of 500 characters." sqref="F21:L21">
      <formula1>501</formula1>
    </dataValidation>
    <dataValidation type="textLength" operator="lessThan" allowBlank="1" showInputMessage="1" showErrorMessage="1" promptTitle="Complete if applicable" prompt="Complete field if owner is different than the bidder._x000a__x000a_Field is limited to a maximum of 64 characters." sqref="F19:L19">
      <formula1>65</formula1>
    </dataValidation>
    <dataValidation type="list" allowBlank="1" showInputMessage="1" showErrorMessage="1" promptTitle="Required field" prompt="Select response from drop-down list._x000a_Include &quot;Summary CV&quot; in filename of submitted document." sqref="F29:H29">
      <formula1>$AL$29:$AM$29</formula1>
    </dataValidation>
    <dataValidation type="list" showInputMessage="1" showErrorMessage="1" promptTitle="Complete if Applicable" prompt="Select response from the drop-down list._x000a_Include &quot;Financial Records&quot; in filename of submitted document." sqref="K59">
      <formula1>$AL$59:$AM$59</formula1>
    </dataValidation>
    <dataValidation type="list" showInputMessage="1" showErrorMessage="1" promptTitle="Required field" prompt="Select response from the drop-down list." sqref="G37">
      <formula1>$AL$37:$AM$37</formula1>
    </dataValidation>
    <dataValidation type="list" showInputMessage="1" showErrorMessage="1" promptTitle="Required field" prompt="Select response from the drop-down list." sqref="G43">
      <formula1>$AL$43:$AM$43</formula1>
    </dataValidation>
    <dataValidation type="list" showInputMessage="1" showErrorMessage="1" promptTitle="Required field" prompt="Select response from the drop-down list." sqref="L78">
      <formula1>$AL$78:$AM$78</formula1>
    </dataValidation>
    <dataValidation type="list" showInputMessage="1" showErrorMessage="1" promptTitle="Required field" prompt="Select response from the drop-down list." sqref="L84">
      <formula1>$AL$84:$AM$84</formula1>
    </dataValidation>
    <dataValidation type="list" showInputMessage="1" showErrorMessage="1" promptTitle="Required field" prompt="Select response from the drop-down list." sqref="L90">
      <formula1>$AL$90:$AM$90</formula1>
    </dataValidation>
    <dataValidation type="list" showInputMessage="1" showErrorMessage="1" promptTitle="Required field" prompt="Select response from the drop-down list." sqref="L102">
      <formula1>$AL$102:$AM$102</formula1>
    </dataValidation>
    <dataValidation type="list" showInputMessage="1" showErrorMessage="1" promptTitle="Required field" prompt="Select response from the drop-down list." sqref="L96">
      <formula1>$AL$96:$AM$96</formula1>
    </dataValidation>
    <dataValidation type="list" showInputMessage="1" showErrorMessage="1" promptTitle="Required field" prompt="Select response from the drop-down list." sqref="L133">
      <formula1>$AL$133:$AM$133</formula1>
    </dataValidation>
    <dataValidation type="list" showInputMessage="1" showErrorMessage="1" promptTitle="Required field" prompt="Select response from the drop-down list." sqref="L139">
      <formula1>$AL$139:$AM$139</formula1>
    </dataValidation>
    <dataValidation type="list" showInputMessage="1" showErrorMessage="1" promptTitle="Required field" prompt="Select response from the drop-down list." sqref="L145">
      <formula1>$AL$145:$AM$145</formula1>
    </dataValidation>
    <dataValidation type="list" showInputMessage="1" showErrorMessage="1" promptTitle="Required field" prompt="Select response from the drop-down list." sqref="L159">
      <formula1>$AL$159:$AM$159</formula1>
    </dataValidation>
    <dataValidation type="list" showInputMessage="1" showErrorMessage="1" promptTitle="Required field" prompt="Select response from the drop-down list." sqref="L153">
      <formula1>$AL$153:$AM$153</formula1>
    </dataValidation>
    <dataValidation type="list" showInputMessage="1" showErrorMessage="1" promptTitle="Required field" prompt="Select response from the drop-down list." sqref="L151">
      <formula1>$AL$151:$AM$151</formula1>
    </dataValidation>
    <dataValidation type="list" showInputMessage="1" showErrorMessage="1" promptTitle="Required field" prompt="Select response from the drop-down list." sqref="K49">
      <formula1>$AL$49:$AM$49</formula1>
    </dataValidation>
    <dataValidation type="list" showInputMessage="1" showErrorMessage="1" promptTitle="Required field" prompt="Select response from the drop-down list." sqref="K51">
      <formula1>$AL$51:$AM$51</formula1>
    </dataValidation>
    <dataValidation type="list" showInputMessage="1" showErrorMessage="1" promptTitle="Required field" prompt="Select response from the drop-down list." sqref="K61">
      <formula1>$AL$61:$AM$61</formula1>
    </dataValidation>
    <dataValidation type="list" showInputMessage="1" showErrorMessage="1" promptTitle="Required field" prompt="Select response from the drop-down list." sqref="K57">
      <formula1>$AL$57:$AM$57</formula1>
    </dataValidation>
    <dataValidation type="list" allowBlank="1" showInputMessage="1" showErrorMessage="1" promptTitle="Complete if applicable" prompt="Required for projects located in Washington._x000a__x000a_Select response from the drop-down list." sqref="L113">
      <formula1>$AL$113:$AM$113</formula1>
    </dataValidation>
    <dataValidation type="list" allowBlank="1" showInputMessage="1" showErrorMessage="1" promptTitle="Required field" prompt="Select response from drop-down list." sqref="F23:H23">
      <formula1>$AL$23:$AM$23</formula1>
    </dataValidation>
    <dataValidation type="list" showInputMessage="1" showErrorMessage="1" promptTitle="Required field" prompt="Select response from the drop-down list." sqref="F7:H7">
      <formula1>$AL$7:$AM$7</formula1>
    </dataValidation>
    <dataValidation type="list" allowBlank="1" showInputMessage="1" showErrorMessage="1" promptTitle="Complete if applicable" prompt="Required for projects located in Washington._x000a__x000a_Select response from the drop-down list." sqref="L110">
      <formula1>$AL$110:$AM$110</formula1>
    </dataValidation>
    <dataValidation type="list" allowBlank="1" showInputMessage="1" showErrorMessage="1" promptTitle="Required field" prompt="Select response from drop-down list." sqref="F17:H17">
      <formula1>$AL$17:$AM$17</formula1>
    </dataValidation>
    <dataValidation type="list" showInputMessage="1" showErrorMessage="1" promptTitle="Required field" prompt="Select response from the drop-down list._x000a_Include &quot;deal diagram&quot; in filename of submitted document._x000a_" sqref="K34:L34">
      <formula1>$AL$34:$AN$34</formula1>
    </dataValidation>
    <dataValidation type="list" showInputMessage="1" showErrorMessage="1" promptTitle="Required field" prompt="Select response from the drop-down list._x000a_Include &quot;Equity Plan&quot; in filename of submitted document." sqref="L73">
      <formula1>$AL$73:$AM$73</formula1>
    </dataValidation>
    <dataValidation type="list" showInputMessage="1" showErrorMessage="1" promptTitle="Required field" prompt="Select response from the drop-down list." sqref="K121:L121">
      <formula1>$AL$121:$AM$121</formula1>
    </dataValidation>
    <dataValidation type="list" showInputMessage="1" showErrorMessage="1" promptTitle="Required field" prompt="Select response from the drop-down list." sqref="F125:G125">
      <formula1>$AL$125:$AM$125</formula1>
    </dataValidation>
    <dataValidation type="list" showInputMessage="1" showErrorMessage="1" promptTitle="Required field" prompt="Select response from the drop-down list." sqref="F127:G127">
      <formula1>$AL$127:$AM$127</formula1>
    </dataValidation>
    <dataValidation type="list" showInputMessage="1" showErrorMessage="1" promptTitle="Required field" prompt="Select response from the drop-down list." sqref="F129:G129">
      <formula1>$AL$129:$AM$129</formula1>
    </dataValidation>
    <dataValidation type="list" showInputMessage="1" showErrorMessage="1" promptTitle="Required field" prompt="Select response from the drop-down list." sqref="F131:G131">
      <formula1>$AL$131:$AM$131</formula1>
    </dataValidation>
    <dataValidation type="textLength" operator="lessThan" showInputMessage="1" showErrorMessage="1" promptTitle="Required Field" prompt="Field is limited to a maximum of 1,088 characters." sqref="B100:L100 B106:L106 B82:L82 B88:L88 B94:L94">
      <formula1>1089</formula1>
    </dataValidation>
    <dataValidation type="custom" operator="lessThan" allowBlank="1" showInputMessage="1" showErrorMessage="1" promptTitle="Complete if applicable" prompt="Field is limited to a maximum of 1,088 characters." sqref="C111:I111">
      <formula1>"&lt;0&gt;0"</formula1>
    </dataValidation>
  </dataValidations>
  <printOptions horizontalCentered="1"/>
  <pageMargins left="0.75" right="0.75" top="0.75" bottom="1" header="0.5" footer="0.5"/>
  <pageSetup scale="53" fitToHeight="10" orientation="portrait" r:id="rId1"/>
  <headerFooter alignWithMargins="0">
    <oddFooter>&amp;C&amp;"Arial,Italic"B-&amp;P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W127"/>
  <sheetViews>
    <sheetView showGridLines="0" showRowColHeaders="0" showZeros="0" zoomScaleNormal="100" zoomScaleSheetLayoutView="100" workbookViewId="0">
      <selection activeCell="G8" sqref="G8:H8"/>
    </sheetView>
  </sheetViews>
  <sheetFormatPr defaultRowHeight="12.75"/>
  <cols>
    <col min="1" max="1" width="3.5703125" customWidth="1"/>
    <col min="2" max="2" width="3.42578125" customWidth="1"/>
    <col min="3" max="3" width="15.140625" customWidth="1"/>
    <col min="4" max="4" width="14.42578125" customWidth="1"/>
    <col min="5" max="5" width="18" customWidth="1"/>
    <col min="6" max="6" width="6.85546875" customWidth="1"/>
    <col min="7" max="7" width="27.42578125" customWidth="1"/>
    <col min="8" max="8" width="6.85546875" customWidth="1"/>
    <col min="9" max="9" width="27.42578125" customWidth="1"/>
    <col min="10" max="10" width="6.85546875" customWidth="1"/>
    <col min="11" max="11" width="27.42578125" customWidth="1"/>
    <col min="12" max="12" width="6.85546875" customWidth="1"/>
    <col min="13" max="13" width="1.7109375" customWidth="1"/>
    <col min="14" max="14" width="3.7109375" customWidth="1"/>
    <col min="15" max="15" width="62.28515625" hidden="1" customWidth="1"/>
    <col min="16" max="16" width="8.28515625" hidden="1" customWidth="1"/>
    <col min="17" max="17" width="2" style="458" hidden="1" customWidth="1"/>
    <col min="18" max="18" width="2.28515625" style="458" hidden="1" customWidth="1"/>
    <col min="19" max="19" width="3.7109375" hidden="1" customWidth="1"/>
    <col min="20" max="20" width="7.42578125" style="372" hidden="1" customWidth="1"/>
    <col min="21" max="21" width="3.28515625" style="372" hidden="1" customWidth="1"/>
    <col min="22" max="22" width="15.140625" style="372" hidden="1" customWidth="1"/>
    <col min="23" max="23" width="12.5703125" style="372" hidden="1" customWidth="1"/>
    <col min="24" max="24" width="45.28515625" style="372" hidden="1" customWidth="1"/>
    <col min="25" max="25" width="7.42578125" style="372" hidden="1" customWidth="1"/>
    <col min="26" max="26" width="56.28515625" style="372" hidden="1" customWidth="1"/>
    <col min="27" max="27" width="10.5703125" style="372" hidden="1" customWidth="1"/>
    <col min="28" max="28" width="16.5703125" style="372" hidden="1" customWidth="1"/>
    <col min="29" max="29" width="255.7109375" style="381" hidden="1" customWidth="1"/>
    <col min="30" max="30" width="9.7109375" style="372" hidden="1" customWidth="1"/>
    <col min="31" max="31" width="18" style="372" hidden="1" customWidth="1"/>
    <col min="32" max="32" width="19.42578125" style="372" hidden="1" customWidth="1"/>
    <col min="33" max="33" width="65.5703125" style="372" hidden="1" customWidth="1"/>
    <col min="34" max="34" width="33.85546875" style="372" hidden="1" customWidth="1"/>
    <col min="35" max="35" width="10.85546875" style="378" hidden="1" customWidth="1"/>
    <col min="36" max="36" width="26.5703125" style="373" hidden="1" customWidth="1"/>
    <col min="37" max="37" width="25.5703125" style="7" hidden="1" customWidth="1"/>
    <col min="38" max="38" width="9.140625" hidden="1" customWidth="1"/>
    <col min="39" max="39" width="43" hidden="1" customWidth="1"/>
    <col min="40" max="40" width="31.85546875" hidden="1" customWidth="1"/>
    <col min="41" max="41" width="55" hidden="1" customWidth="1"/>
    <col min="42" max="42" width="23.5703125" hidden="1" customWidth="1"/>
    <col min="43" max="43" width="40.42578125" hidden="1" customWidth="1"/>
    <col min="44" max="44" width="48.140625" hidden="1" customWidth="1"/>
    <col min="45" max="45" width="32.85546875" hidden="1" customWidth="1"/>
    <col min="46" max="47" width="24" hidden="1" customWidth="1"/>
    <col min="48" max="48" width="33.85546875" hidden="1" customWidth="1"/>
    <col min="49" max="49" width="11.28515625" hidden="1" customWidth="1"/>
    <col min="50" max="50" width="24.5703125" hidden="1" customWidth="1"/>
    <col min="51" max="51" width="22.28515625" hidden="1" customWidth="1"/>
    <col min="52" max="52" width="28.5703125" hidden="1" customWidth="1"/>
    <col min="53" max="53" width="21.85546875" hidden="1" customWidth="1"/>
    <col min="54" max="54" width="27.7109375" hidden="1" customWidth="1"/>
    <col min="55" max="55" width="6.5703125" hidden="1" customWidth="1"/>
    <col min="56" max="56" width="10" hidden="1" customWidth="1"/>
    <col min="57" max="57" width="26.42578125" hidden="1" customWidth="1"/>
    <col min="58" max="59" width="25.5703125" hidden="1" customWidth="1"/>
    <col min="60" max="60" width="24.5703125" hidden="1" customWidth="1"/>
    <col min="61" max="61" width="24.5703125" style="7" hidden="1" customWidth="1"/>
    <col min="62" max="62" width="36.5703125" style="7" hidden="1" customWidth="1"/>
    <col min="63" max="63" width="26.140625" hidden="1" customWidth="1"/>
    <col min="64" max="64" width="29" hidden="1" customWidth="1"/>
    <col min="65" max="65" width="31.85546875" hidden="1" customWidth="1"/>
    <col min="66" max="66" width="5.28515625" hidden="1" customWidth="1"/>
    <col min="67" max="67" width="15" hidden="1" customWidth="1"/>
    <col min="68" max="68" width="19.85546875" style="745" hidden="1" customWidth="1"/>
    <col min="72" max="72" width="9.140625" customWidth="1"/>
  </cols>
  <sheetData>
    <row r="1" spans="1:68" ht="24.75" customHeight="1">
      <c r="A1" s="1057" t="s">
        <v>687</v>
      </c>
      <c r="B1" s="1058"/>
      <c r="C1" s="1058"/>
      <c r="D1" s="1058"/>
      <c r="E1" s="1058"/>
      <c r="F1" s="1058"/>
      <c r="G1" s="1058"/>
      <c r="H1" s="1058"/>
      <c r="I1" s="1058"/>
      <c r="J1" s="1058"/>
      <c r="K1" s="1058"/>
      <c r="L1" s="1058"/>
      <c r="M1" s="1059"/>
      <c r="T1" s="999" t="s">
        <v>397</v>
      </c>
      <c r="U1" s="999"/>
      <c r="V1" s="999"/>
      <c r="W1" s="999"/>
      <c r="X1" s="999"/>
      <c r="Y1" s="999"/>
      <c r="Z1" s="999"/>
      <c r="AA1" s="999"/>
      <c r="AB1" s="999"/>
      <c r="AC1" s="999"/>
      <c r="AD1" s="999"/>
      <c r="AE1" s="1000" t="s">
        <v>521</v>
      </c>
      <c r="AF1" s="1000"/>
      <c r="AG1" s="1000"/>
      <c r="AH1" s="1000"/>
      <c r="AI1" s="1000"/>
      <c r="AJ1" s="1000"/>
    </row>
    <row r="2" spans="1:68" ht="15" customHeight="1">
      <c r="A2" s="1069"/>
      <c r="B2" s="1070"/>
      <c r="C2" s="1070"/>
      <c r="D2" s="1070"/>
      <c r="E2" s="1070"/>
      <c r="F2" s="1070"/>
      <c r="G2" s="1070"/>
      <c r="H2" s="1070"/>
      <c r="I2" s="1070"/>
      <c r="J2" s="1070"/>
      <c r="K2" s="1070"/>
      <c r="L2" s="1070"/>
      <c r="M2" s="1071"/>
      <c r="T2" s="968" t="s">
        <v>396</v>
      </c>
      <c r="U2" s="970" t="s">
        <v>372</v>
      </c>
      <c r="V2" s="970"/>
      <c r="W2" s="971" t="s">
        <v>136</v>
      </c>
      <c r="X2" s="971" t="s">
        <v>375</v>
      </c>
      <c r="Y2" s="971" t="s">
        <v>376</v>
      </c>
      <c r="Z2" s="971" t="s">
        <v>425</v>
      </c>
      <c r="AA2" s="971" t="s">
        <v>393</v>
      </c>
      <c r="AB2" s="971" t="s">
        <v>394</v>
      </c>
      <c r="AC2" s="971" t="s">
        <v>395</v>
      </c>
      <c r="AD2" s="971" t="s">
        <v>522</v>
      </c>
      <c r="AE2" s="966" t="s">
        <v>1466</v>
      </c>
      <c r="AF2" s="966" t="s">
        <v>520</v>
      </c>
      <c r="AG2" s="966" t="s">
        <v>398</v>
      </c>
      <c r="AH2" s="966" t="s">
        <v>1307</v>
      </c>
      <c r="AI2" s="966" t="s">
        <v>523</v>
      </c>
      <c r="AJ2" s="966" t="s">
        <v>399</v>
      </c>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row>
    <row r="3" spans="1:68" ht="15.75" thickBot="1">
      <c r="A3" s="1034" t="s">
        <v>212</v>
      </c>
      <c r="B3" s="1035"/>
      <c r="C3" s="1035"/>
      <c r="D3" s="1035"/>
      <c r="E3" s="1035"/>
      <c r="F3" s="1035"/>
      <c r="G3" s="1035"/>
      <c r="H3" s="1035"/>
      <c r="I3" s="1035"/>
      <c r="J3" s="1035"/>
      <c r="K3" s="1035"/>
      <c r="L3" s="1035"/>
      <c r="M3" s="1036"/>
      <c r="T3" s="1009"/>
      <c r="U3" s="731" t="s">
        <v>1550</v>
      </c>
      <c r="V3" s="406" t="s">
        <v>374</v>
      </c>
      <c r="W3" s="972"/>
      <c r="X3" s="972"/>
      <c r="Y3" s="972"/>
      <c r="Z3" s="972"/>
      <c r="AA3" s="972"/>
      <c r="AB3" s="972"/>
      <c r="AC3" s="972"/>
      <c r="AD3" s="972"/>
      <c r="AE3" s="975"/>
      <c r="AF3" s="975"/>
      <c r="AG3" s="975"/>
      <c r="AH3" s="975"/>
      <c r="AI3" s="975"/>
      <c r="AJ3" s="975"/>
      <c r="AK3" s="753"/>
      <c r="AL3" s="748"/>
      <c r="AM3" s="787" t="s">
        <v>870</v>
      </c>
      <c r="AN3" s="787" t="s">
        <v>871</v>
      </c>
      <c r="AO3" s="787" t="s">
        <v>872</v>
      </c>
      <c r="AP3" s="753" t="s">
        <v>873</v>
      </c>
      <c r="AQ3" s="753" t="s">
        <v>874</v>
      </c>
      <c r="AR3" s="753" t="s">
        <v>875</v>
      </c>
      <c r="AS3" s="753" t="s">
        <v>876</v>
      </c>
      <c r="AT3" s="753" t="s">
        <v>877</v>
      </c>
      <c r="AU3" s="753" t="s">
        <v>878</v>
      </c>
      <c r="AV3" s="753" t="s">
        <v>879</v>
      </c>
      <c r="AW3" s="753" t="s">
        <v>880</v>
      </c>
      <c r="AX3" s="753" t="s">
        <v>881</v>
      </c>
      <c r="AY3" s="753" t="s">
        <v>882</v>
      </c>
      <c r="AZ3" s="753" t="s">
        <v>883</v>
      </c>
      <c r="BA3" s="753" t="s">
        <v>884</v>
      </c>
      <c r="BB3" s="753" t="s">
        <v>885</v>
      </c>
      <c r="BC3" s="753" t="s">
        <v>924</v>
      </c>
      <c r="BD3" s="753" t="s">
        <v>925</v>
      </c>
      <c r="BE3" s="753" t="s">
        <v>926</v>
      </c>
      <c r="BF3" s="753" t="s">
        <v>927</v>
      </c>
      <c r="BG3" s="753" t="s">
        <v>928</v>
      </c>
      <c r="BH3" s="753" t="s">
        <v>929</v>
      </c>
      <c r="BI3" s="753" t="s">
        <v>936</v>
      </c>
      <c r="BJ3" s="753" t="s">
        <v>1679</v>
      </c>
      <c r="BK3" s="753" t="s">
        <v>1680</v>
      </c>
      <c r="BL3" s="753" t="s">
        <v>1681</v>
      </c>
      <c r="BM3" s="753" t="s">
        <v>1682</v>
      </c>
      <c r="BN3" s="753" t="s">
        <v>1683</v>
      </c>
      <c r="BO3" s="753" t="s">
        <v>1684</v>
      </c>
      <c r="BP3" s="756" t="s">
        <v>1685</v>
      </c>
    </row>
    <row r="4" spans="1:68" ht="16.5" customHeight="1" thickBot="1">
      <c r="A4" s="1027" t="s">
        <v>1551</v>
      </c>
      <c r="B4" s="1028"/>
      <c r="C4" s="1028"/>
      <c r="D4" s="1028"/>
      <c r="E4" s="1028"/>
      <c r="F4" s="1028"/>
      <c r="G4" s="1028"/>
      <c r="H4" s="1028"/>
      <c r="I4" s="1028"/>
      <c r="J4" s="1028"/>
      <c r="K4" s="1028"/>
      <c r="L4" s="1028"/>
      <c r="M4" s="1029"/>
      <c r="R4" s="458" t="s">
        <v>654</v>
      </c>
    </row>
    <row r="5" spans="1:68" ht="9" customHeight="1">
      <c r="A5" s="77"/>
      <c r="B5" s="78"/>
      <c r="C5" s="78"/>
      <c r="D5" s="78"/>
      <c r="E5" s="78"/>
      <c r="F5" s="75"/>
      <c r="G5" s="75"/>
      <c r="H5" s="75"/>
      <c r="I5" s="75"/>
      <c r="J5" s="75"/>
      <c r="K5" s="75"/>
      <c r="L5" s="75"/>
      <c r="M5" s="68"/>
      <c r="Q5" s="458" t="s">
        <v>653</v>
      </c>
      <c r="AK5"/>
      <c r="AL5" s="305"/>
    </row>
    <row r="6" spans="1:68" ht="20.25" customHeight="1">
      <c r="A6" s="1025" t="s">
        <v>1565</v>
      </c>
      <c r="B6" s="1026"/>
      <c r="C6" s="1026"/>
      <c r="D6" s="1026"/>
      <c r="E6" s="1026"/>
      <c r="F6" s="1026"/>
      <c r="G6" s="1026"/>
      <c r="H6" s="1026"/>
      <c r="I6" s="1026"/>
      <c r="J6" s="1026"/>
      <c r="K6" s="1026"/>
      <c r="L6" s="1026"/>
      <c r="M6" s="68"/>
      <c r="R6" s="458" t="s">
        <v>654</v>
      </c>
    </row>
    <row r="7" spans="1:68" ht="9" customHeight="1" thickBot="1">
      <c r="A7" s="77"/>
      <c r="B7" s="177"/>
      <c r="C7" s="177"/>
      <c r="D7" s="177"/>
      <c r="E7" s="177"/>
      <c r="F7" s="177"/>
      <c r="G7" s="177"/>
      <c r="H7" s="177"/>
      <c r="I7" s="177"/>
      <c r="J7" s="177"/>
      <c r="K7" s="177"/>
      <c r="L7" s="177"/>
      <c r="M7" s="68"/>
      <c r="Q7" s="458" t="s">
        <v>653</v>
      </c>
    </row>
    <row r="8" spans="1:68" ht="18" customHeight="1" thickTop="1" thickBot="1">
      <c r="A8" s="1072" t="s">
        <v>1566</v>
      </c>
      <c r="B8" s="1073"/>
      <c r="C8" s="1073"/>
      <c r="D8" s="1073"/>
      <c r="E8" s="1073"/>
      <c r="F8" s="1074"/>
      <c r="G8" s="1037"/>
      <c r="H8" s="1039"/>
      <c r="I8" s="79"/>
      <c r="J8" s="79"/>
      <c r="K8" s="79"/>
      <c r="L8" s="79"/>
      <c r="M8" s="68"/>
      <c r="O8" s="939" t="s">
        <v>1715</v>
      </c>
      <c r="R8" s="458" t="s">
        <v>654</v>
      </c>
      <c r="T8" s="372" t="str">
        <f ca="1">CELL("address",G8)</f>
        <v>$G$8</v>
      </c>
      <c r="U8" s="713" t="s">
        <v>1251</v>
      </c>
      <c r="V8" s="390" t="str">
        <f ca="1">MID(CELL("filename",U8),FIND("]",CELL("filename",U8))+1,256)</f>
        <v>2b. Offer Details</v>
      </c>
      <c r="W8" s="26" t="s">
        <v>409</v>
      </c>
      <c r="X8" s="372" t="s">
        <v>1552</v>
      </c>
      <c r="Z8" s="385" t="str">
        <f ca="1">U8&amp;"_"&amp;T8&amp;"_"&amp;X8</f>
        <v>2b_$G$8_Proposal_Type</v>
      </c>
      <c r="AA8" s="378" t="s">
        <v>401</v>
      </c>
      <c r="AC8" s="381" t="str">
        <f>CONCATENATE(AM8,",",AN8,",",AO8)</f>
        <v>PPA / Other offtake option(s) only,Ownership option(s) only,Both options</v>
      </c>
      <c r="AD8" s="372" t="s">
        <v>82</v>
      </c>
      <c r="AE8" s="375" t="s">
        <v>86</v>
      </c>
      <c r="AK8"/>
      <c r="AM8" s="526" t="s">
        <v>1567</v>
      </c>
      <c r="AN8" s="26" t="s">
        <v>1568</v>
      </c>
      <c r="AO8" s="26" t="s">
        <v>1569</v>
      </c>
    </row>
    <row r="9" spans="1:68" ht="9" customHeight="1" thickTop="1" thickBot="1">
      <c r="A9" s="84"/>
      <c r="B9" s="75"/>
      <c r="C9" s="75"/>
      <c r="D9" s="75"/>
      <c r="E9" s="75"/>
      <c r="F9" s="82"/>
      <c r="G9" s="82"/>
      <c r="H9" s="83"/>
      <c r="I9" s="83"/>
      <c r="J9" s="83"/>
      <c r="K9" s="83"/>
      <c r="L9" s="83"/>
      <c r="M9" s="68"/>
      <c r="Q9" s="458" t="s">
        <v>653</v>
      </c>
      <c r="AK9"/>
    </row>
    <row r="10" spans="1:68" ht="16.5" customHeight="1" thickBot="1">
      <c r="A10" s="1027" t="s">
        <v>105</v>
      </c>
      <c r="B10" s="1028"/>
      <c r="C10" s="1028"/>
      <c r="D10" s="1028"/>
      <c r="E10" s="1028"/>
      <c r="F10" s="1028"/>
      <c r="G10" s="1028"/>
      <c r="H10" s="1028"/>
      <c r="I10" s="1028"/>
      <c r="J10" s="1028"/>
      <c r="K10" s="1028"/>
      <c r="L10" s="1028"/>
      <c r="M10" s="1029"/>
      <c r="R10" s="458" t="s">
        <v>654</v>
      </c>
      <c r="U10"/>
      <c r="V10"/>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97"/>
    </row>
    <row r="11" spans="1:68" ht="6" customHeight="1">
      <c r="A11" s="77"/>
      <c r="B11" s="177"/>
      <c r="C11" s="177"/>
      <c r="D11" s="177"/>
      <c r="E11" s="177"/>
      <c r="F11" s="177"/>
      <c r="G11" s="177"/>
      <c r="H11" s="177"/>
      <c r="I11" s="177"/>
      <c r="J11" s="177"/>
      <c r="K11" s="177"/>
      <c r="L11" s="177"/>
      <c r="M11" s="68"/>
    </row>
    <row r="12" spans="1:68" ht="6" customHeight="1">
      <c r="A12" s="77"/>
      <c r="B12" s="177"/>
      <c r="C12" s="177"/>
      <c r="D12" s="177"/>
      <c r="E12" s="177"/>
      <c r="F12" s="177"/>
      <c r="G12" s="177"/>
      <c r="H12" s="177"/>
      <c r="I12" s="177"/>
      <c r="J12" s="177"/>
      <c r="K12" s="177"/>
      <c r="L12" s="177"/>
      <c r="M12" s="68"/>
    </row>
    <row r="13" spans="1:68" ht="6" customHeight="1">
      <c r="A13" s="77"/>
      <c r="B13" s="177"/>
      <c r="C13" s="177"/>
      <c r="D13" s="177"/>
      <c r="E13" s="177"/>
      <c r="F13" s="177"/>
      <c r="G13" s="177"/>
      <c r="H13" s="177"/>
      <c r="I13" s="177"/>
      <c r="J13" s="177"/>
      <c r="K13" s="177"/>
      <c r="L13" s="177"/>
      <c r="M13" s="68"/>
    </row>
    <row r="14" spans="1:68" ht="18.75" customHeight="1">
      <c r="A14" s="77"/>
      <c r="B14" s="1079" t="s">
        <v>107</v>
      </c>
      <c r="C14" s="1079"/>
      <c r="D14" s="1079"/>
      <c r="E14" s="1079"/>
      <c r="F14" s="1079"/>
      <c r="G14" s="1079"/>
      <c r="H14" s="1079"/>
      <c r="I14" s="1079"/>
      <c r="J14" s="1079"/>
      <c r="K14" s="1079"/>
      <c r="L14" s="1079"/>
      <c r="M14" s="68"/>
      <c r="R14" s="458" t="s">
        <v>654</v>
      </c>
      <c r="T14" s="26"/>
      <c r="U14" s="628"/>
      <c r="V14" s="26"/>
      <c r="W14" s="26"/>
      <c r="X14" s="26"/>
      <c r="Y14" s="26"/>
      <c r="Z14" s="26"/>
    </row>
    <row r="15" spans="1:68" ht="9" customHeight="1">
      <c r="A15" s="77"/>
      <c r="B15" s="78"/>
      <c r="C15" s="78"/>
      <c r="D15" s="78"/>
      <c r="E15" s="78"/>
      <c r="F15" s="75"/>
      <c r="G15" s="75"/>
      <c r="H15" s="75"/>
      <c r="I15" s="75"/>
      <c r="J15" s="75"/>
      <c r="K15" s="75"/>
      <c r="L15" s="75"/>
      <c r="M15" s="68"/>
      <c r="Q15" s="458" t="s">
        <v>653</v>
      </c>
      <c r="T15" s="26"/>
      <c r="U15" s="628"/>
      <c r="V15" s="26"/>
      <c r="W15" s="26"/>
      <c r="X15" s="26"/>
      <c r="Y15" s="26"/>
      <c r="Z15" s="26"/>
    </row>
    <row r="16" spans="1:68" s="267" customFormat="1" ht="18.75" customHeight="1">
      <c r="A16" s="115"/>
      <c r="B16" s="421"/>
      <c r="C16" s="1076" t="s">
        <v>717</v>
      </c>
      <c r="D16" s="1076"/>
      <c r="E16" s="1076"/>
      <c r="F16" s="60"/>
      <c r="G16" s="1080"/>
      <c r="H16" s="1081"/>
      <c r="I16" s="1081"/>
      <c r="J16" s="1081"/>
      <c r="K16" s="1082"/>
      <c r="L16" s="66"/>
      <c r="M16" s="68"/>
      <c r="N16"/>
      <c r="O16"/>
      <c r="P16"/>
      <c r="Q16" s="458"/>
      <c r="R16" s="458" t="s">
        <v>654</v>
      </c>
      <c r="T16" s="372" t="str">
        <f ca="1">CELL("address",G16)</f>
        <v>$G$16</v>
      </c>
      <c r="U16" s="628" t="str">
        <f>$U$8</f>
        <v>2b</v>
      </c>
      <c r="V16" s="390" t="str">
        <f ca="1">MID(CELL("filename",U16),FIND("]",CELL("filename",U16))+1,256)</f>
        <v>2b. Offer Details</v>
      </c>
      <c r="W16" s="26" t="s">
        <v>409</v>
      </c>
      <c r="X16" s="375" t="s">
        <v>1252</v>
      </c>
      <c r="Y16" s="375"/>
      <c r="Z16" s="385" t="str">
        <f ca="1">U16&amp;"_"&amp;T16&amp;"_"&amp;X16</f>
        <v>2b_$G$16_number_offers</v>
      </c>
      <c r="AA16" s="378" t="s">
        <v>401</v>
      </c>
      <c r="AB16" s="375"/>
      <c r="AC16" s="381" t="str">
        <f>CONCATENATE(AM16,",",AN16,",",AO16)</f>
        <v>1,2,3</v>
      </c>
      <c r="AD16" s="375" t="s">
        <v>82</v>
      </c>
      <c r="AE16" s="375" t="s">
        <v>86</v>
      </c>
      <c r="AF16" s="375"/>
      <c r="AG16" s="375"/>
      <c r="AH16" s="375"/>
      <c r="AI16" s="415"/>
      <c r="AJ16" s="437"/>
      <c r="AK16" s="438"/>
      <c r="AM16" s="267">
        <v>1</v>
      </c>
      <c r="AN16" s="267">
        <v>2</v>
      </c>
      <c r="AO16" s="267">
        <v>3</v>
      </c>
      <c r="BI16" s="438"/>
      <c r="BJ16" s="438"/>
      <c r="BP16" s="775"/>
    </row>
    <row r="17" spans="1:68" s="267" customFormat="1" ht="9" customHeight="1">
      <c r="A17" s="115"/>
      <c r="B17" s="421"/>
      <c r="C17" s="424"/>
      <c r="D17" s="424"/>
      <c r="E17" s="423"/>
      <c r="F17" s="60"/>
      <c r="G17" s="66"/>
      <c r="H17" s="60"/>
      <c r="I17" s="60"/>
      <c r="J17" s="60"/>
      <c r="K17" s="60"/>
      <c r="L17" s="66"/>
      <c r="M17" s="68"/>
      <c r="N17"/>
      <c r="O17"/>
      <c r="P17"/>
      <c r="Q17" s="458" t="s">
        <v>653</v>
      </c>
      <c r="R17" s="458"/>
      <c r="T17" s="26"/>
      <c r="U17" s="714"/>
      <c r="X17" s="375"/>
      <c r="Y17" s="375"/>
      <c r="Z17" s="375"/>
      <c r="AA17" s="375"/>
      <c r="AB17" s="375"/>
      <c r="AC17" s="384"/>
      <c r="AD17" s="375"/>
      <c r="AE17" s="375"/>
      <c r="AF17" s="375"/>
      <c r="AG17" s="375"/>
      <c r="AH17" s="375"/>
      <c r="AI17" s="415"/>
      <c r="AJ17" s="437"/>
      <c r="AK17" s="451"/>
      <c r="BI17" s="438"/>
      <c r="BJ17" s="438"/>
      <c r="BP17" s="775"/>
    </row>
    <row r="18" spans="1:68" s="267" customFormat="1" ht="18.75" customHeight="1">
      <c r="A18" s="115"/>
      <c r="B18" s="421"/>
      <c r="C18" s="424"/>
      <c r="D18" s="424"/>
      <c r="E18" s="423"/>
      <c r="F18" s="60"/>
      <c r="G18" s="73" t="s">
        <v>257</v>
      </c>
      <c r="H18" s="60"/>
      <c r="I18" s="73" t="s">
        <v>258</v>
      </c>
      <c r="J18" s="60"/>
      <c r="K18" s="73" t="s">
        <v>259</v>
      </c>
      <c r="L18" s="66"/>
      <c r="M18" s="68"/>
      <c r="N18"/>
      <c r="O18"/>
      <c r="P18"/>
      <c r="Q18" s="458"/>
      <c r="R18" s="458" t="s">
        <v>654</v>
      </c>
      <c r="T18" s="26"/>
      <c r="U18" s="628"/>
      <c r="V18" s="26"/>
      <c r="W18" s="26"/>
      <c r="X18" s="375"/>
      <c r="Y18" s="375"/>
      <c r="Z18" s="375"/>
      <c r="AA18" s="375"/>
      <c r="AB18" s="375"/>
      <c r="AC18" s="384"/>
      <c r="AD18" s="375"/>
      <c r="AE18" s="375"/>
      <c r="AF18" s="375"/>
      <c r="AG18" s="375"/>
      <c r="AH18" s="375"/>
      <c r="AI18" s="415"/>
      <c r="AJ18" s="437"/>
      <c r="AK18" s="451"/>
      <c r="BI18" s="438"/>
      <c r="BJ18" s="438"/>
      <c r="BP18" s="775"/>
    </row>
    <row r="19" spans="1:68" s="267" customFormat="1" ht="9" customHeight="1" thickBot="1">
      <c r="A19" s="115"/>
      <c r="B19" s="421"/>
      <c r="C19" s="424"/>
      <c r="D19" s="424"/>
      <c r="E19" s="423"/>
      <c r="F19" s="60"/>
      <c r="G19" s="66"/>
      <c r="H19" s="60"/>
      <c r="I19" s="60"/>
      <c r="J19" s="60"/>
      <c r="K19" s="60"/>
      <c r="L19" s="66"/>
      <c r="M19" s="68"/>
      <c r="N19"/>
      <c r="O19"/>
      <c r="P19"/>
      <c r="Q19" s="458" t="s">
        <v>653</v>
      </c>
      <c r="R19" s="458"/>
      <c r="T19" s="26"/>
      <c r="U19" s="628"/>
      <c r="V19" s="26"/>
      <c r="W19" s="26"/>
      <c r="X19" s="375"/>
      <c r="Y19" s="375"/>
      <c r="Z19" s="375"/>
      <c r="AA19" s="375"/>
      <c r="AB19" s="375"/>
      <c r="AC19" s="384"/>
      <c r="AD19" s="375"/>
      <c r="AE19" s="375"/>
      <c r="AF19" s="375"/>
      <c r="AG19" s="375"/>
      <c r="AH19" s="375"/>
      <c r="AI19" s="415"/>
      <c r="AJ19" s="437"/>
      <c r="AK19" s="451"/>
      <c r="BI19" s="438"/>
      <c r="BJ19" s="438"/>
      <c r="BP19" s="775"/>
    </row>
    <row r="20" spans="1:68" s="267" customFormat="1" ht="18.75" customHeight="1" thickTop="1" thickBot="1">
      <c r="A20" s="115"/>
      <c r="B20" s="421"/>
      <c r="C20" s="739" t="s">
        <v>1517</v>
      </c>
      <c r="D20" s="510"/>
      <c r="E20" s="724" t="s">
        <v>1544</v>
      </c>
      <c r="F20" s="60"/>
      <c r="G20" s="876"/>
      <c r="H20" s="60"/>
      <c r="I20" s="425"/>
      <c r="J20" s="60"/>
      <c r="K20" s="876"/>
      <c r="L20" s="60"/>
      <c r="M20" s="68"/>
      <c r="N20"/>
      <c r="O20" s="939" t="s">
        <v>1717</v>
      </c>
      <c r="P20"/>
      <c r="Q20" s="458"/>
      <c r="R20" s="458" t="s">
        <v>654</v>
      </c>
      <c r="T20" s="372" t="str">
        <f ca="1">CELL("address",G20)</f>
        <v>$G$20</v>
      </c>
      <c r="U20" s="628" t="str">
        <f t="shared" ref="U20:U55" si="0">$U$8</f>
        <v>2b</v>
      </c>
      <c r="V20" s="390" t="str">
        <f ca="1">MID(CELL("filename",U20),FIND("]",CELL("filename",U20))+1,256)</f>
        <v>2b. Offer Details</v>
      </c>
      <c r="W20" s="26" t="s">
        <v>409</v>
      </c>
      <c r="X20" s="375" t="s">
        <v>1518</v>
      </c>
      <c r="Y20" s="375">
        <v>1</v>
      </c>
      <c r="Z20" s="385" t="str">
        <f t="shared" ref="Z20:Z25" ca="1" si="1">U20&amp;"_"&amp;T20&amp;"_"&amp;X20&amp;"_"&amp;Y20</f>
        <v>2b_$G$20_offer_used_1</v>
      </c>
      <c r="AA20" s="378" t="s">
        <v>401</v>
      </c>
      <c r="AB20" s="375"/>
      <c r="AC20" s="381" t="str">
        <f>CONCATENATE(AM20,",",AN20)</f>
        <v>Yes,No</v>
      </c>
      <c r="AD20" s="375" t="s">
        <v>82</v>
      </c>
      <c r="AE20" s="375" t="s">
        <v>86</v>
      </c>
      <c r="AG20"/>
      <c r="AM20" s="267" t="s">
        <v>82</v>
      </c>
      <c r="AN20" s="267" t="s">
        <v>86</v>
      </c>
      <c r="BI20" s="438"/>
      <c r="BJ20" s="438"/>
      <c r="BP20" s="775"/>
    </row>
    <row r="21" spans="1:68" s="267" customFormat="1" ht="6.75" customHeight="1" thickTop="1">
      <c r="A21" s="115"/>
      <c r="B21" s="421"/>
      <c r="C21" s="1084"/>
      <c r="D21" s="1084"/>
      <c r="E21" s="1084"/>
      <c r="F21" s="1084"/>
      <c r="G21" s="76"/>
      <c r="H21" s="60"/>
      <c r="I21" s="75"/>
      <c r="J21" s="60"/>
      <c r="K21" s="76"/>
      <c r="L21" s="66"/>
      <c r="M21" s="68"/>
      <c r="N21"/>
      <c r="O21"/>
      <c r="P21"/>
      <c r="Q21" s="458" t="s">
        <v>653</v>
      </c>
      <c r="R21" s="458"/>
      <c r="T21" s="372" t="str">
        <f ca="1">CELL("address",I20)</f>
        <v>$I$20</v>
      </c>
      <c r="U21" s="628" t="str">
        <f t="shared" si="0"/>
        <v>2b</v>
      </c>
      <c r="V21" s="390" t="str">
        <f t="shared" ref="V21:V22" ca="1" si="2">MID(CELL("filename",U21),FIND("]",CELL("filename",U21))+1,256)</f>
        <v>2b. Offer Details</v>
      </c>
      <c r="W21" s="26" t="s">
        <v>409</v>
      </c>
      <c r="X21" s="375" t="s">
        <v>1518</v>
      </c>
      <c r="Y21" s="375">
        <v>2</v>
      </c>
      <c r="Z21" s="385" t="str">
        <f t="shared" ca="1" si="1"/>
        <v>2b_$I$20_offer_used_2</v>
      </c>
      <c r="AA21" s="378" t="s">
        <v>401</v>
      </c>
      <c r="AB21" s="375"/>
      <c r="AC21" s="381" t="str">
        <f>CONCATENATE(AM21,",",AN21)</f>
        <v>Yes,No</v>
      </c>
      <c r="AD21" s="375" t="s">
        <v>82</v>
      </c>
      <c r="AE21" s="375" t="s">
        <v>86</v>
      </c>
      <c r="AM21" s="267" t="s">
        <v>82</v>
      </c>
      <c r="AN21" s="267" t="s">
        <v>86</v>
      </c>
      <c r="BI21" s="438"/>
      <c r="BJ21" s="438"/>
      <c r="BP21" s="775"/>
    </row>
    <row r="22" spans="1:68" s="267" customFormat="1" ht="6.75" customHeight="1">
      <c r="A22" s="115"/>
      <c r="B22" s="421"/>
      <c r="C22" s="1084"/>
      <c r="D22" s="1084"/>
      <c r="E22" s="1084"/>
      <c r="F22" s="1084"/>
      <c r="G22" s="76"/>
      <c r="H22" s="60"/>
      <c r="I22" s="75"/>
      <c r="J22" s="60"/>
      <c r="K22" s="76"/>
      <c r="L22" s="66"/>
      <c r="M22" s="68"/>
      <c r="N22"/>
      <c r="O22"/>
      <c r="P22"/>
      <c r="Q22" s="458" t="s">
        <v>653</v>
      </c>
      <c r="R22" s="458"/>
      <c r="T22" s="372" t="str">
        <f ca="1">CELL("address",K20)</f>
        <v>$K$20</v>
      </c>
      <c r="U22" s="628" t="str">
        <f t="shared" si="0"/>
        <v>2b</v>
      </c>
      <c r="V22" s="390" t="str">
        <f t="shared" ca="1" si="2"/>
        <v>2b. Offer Details</v>
      </c>
      <c r="W22" s="26" t="s">
        <v>409</v>
      </c>
      <c r="X22" s="375" t="s">
        <v>1518</v>
      </c>
      <c r="Y22" s="375">
        <v>3</v>
      </c>
      <c r="Z22" s="385" t="str">
        <f t="shared" ca="1" si="1"/>
        <v>2b_$K$20_offer_used_3</v>
      </c>
      <c r="AA22" s="378" t="s">
        <v>401</v>
      </c>
      <c r="AB22" s="375"/>
      <c r="AC22" s="381" t="str">
        <f>CONCATENATE(AM22,",",AN22)</f>
        <v>Yes,No</v>
      </c>
      <c r="AD22" s="375" t="s">
        <v>82</v>
      </c>
      <c r="AE22" s="375" t="s">
        <v>86</v>
      </c>
      <c r="AM22" s="267" t="s">
        <v>82</v>
      </c>
      <c r="AN22" s="267" t="s">
        <v>86</v>
      </c>
      <c r="BI22" s="438"/>
      <c r="BJ22" s="438"/>
      <c r="BP22" s="775"/>
    </row>
    <row r="23" spans="1:68" s="267" customFormat="1" ht="18.75" customHeight="1">
      <c r="A23" s="115"/>
      <c r="B23" s="421"/>
      <c r="C23" s="510" t="s">
        <v>716</v>
      </c>
      <c r="D23" s="510"/>
      <c r="E23" s="510"/>
      <c r="F23" s="60"/>
      <c r="G23" s="876"/>
      <c r="H23" s="60"/>
      <c r="I23" s="425"/>
      <c r="J23" s="60"/>
      <c r="K23" s="876"/>
      <c r="L23" s="60"/>
      <c r="M23" s="68"/>
      <c r="N23"/>
      <c r="O23"/>
      <c r="P23"/>
      <c r="Q23" s="458"/>
      <c r="R23" s="458" t="s">
        <v>654</v>
      </c>
      <c r="T23" s="372" t="str">
        <f ca="1">CELL("address",G23)</f>
        <v>$G$23</v>
      </c>
      <c r="U23" s="628" t="str">
        <f t="shared" si="0"/>
        <v>2b</v>
      </c>
      <c r="V23" s="390" t="str">
        <f ca="1">MID(CELL("filename",U23),FIND("]",CELL("filename",U23))+1,256)</f>
        <v>2b. Offer Details</v>
      </c>
      <c r="W23" s="26" t="s">
        <v>409</v>
      </c>
      <c r="X23" s="375" t="s">
        <v>1253</v>
      </c>
      <c r="Y23" s="375">
        <v>1</v>
      </c>
      <c r="Z23" s="385" t="str">
        <f t="shared" ca="1" si="1"/>
        <v>2b_$G$23_offer_type_1</v>
      </c>
      <c r="AA23" s="378" t="s">
        <v>401</v>
      </c>
      <c r="AB23" s="375"/>
      <c r="AC23" s="381" t="str">
        <f>CONCATENATE(AM23,",",AN23,",",AO23,",",AP23,",",AQ23,",",AR23)</f>
        <v>Asset Purchase,Project PPA,Exchange Agreement,Market PPA,Capacity Agreement,Other - describe below</v>
      </c>
      <c r="AD23" s="375" t="s">
        <v>86</v>
      </c>
      <c r="AE23" s="375" t="s">
        <v>86</v>
      </c>
      <c r="AG23" s="715" t="str">
        <f ca="1">"Requirement for "&amp;T23&amp; " based on "&amp;$T$20&amp;" answer of ""Yes"""</f>
        <v>Requirement for $G$23 based on $G$20 answer of "Yes"</v>
      </c>
      <c r="AM23" s="267" t="s">
        <v>3</v>
      </c>
      <c r="AN23" s="267" t="s">
        <v>19</v>
      </c>
      <c r="AO23" s="267" t="s">
        <v>2</v>
      </c>
      <c r="AP23" s="267" t="s">
        <v>84</v>
      </c>
      <c r="AQ23" s="267" t="s">
        <v>930</v>
      </c>
      <c r="AR23" s="267" t="s">
        <v>12</v>
      </c>
      <c r="BI23" s="438"/>
      <c r="BJ23" s="438"/>
      <c r="BP23" s="775"/>
    </row>
    <row r="24" spans="1:68" s="267" customFormat="1" ht="14.25" customHeight="1">
      <c r="A24" s="115"/>
      <c r="B24" s="421"/>
      <c r="C24" s="1084" t="s">
        <v>651</v>
      </c>
      <c r="D24" s="1084"/>
      <c r="E24" s="1084"/>
      <c r="F24" s="1084"/>
      <c r="G24" s="76"/>
      <c r="H24" s="60"/>
      <c r="I24" s="75"/>
      <c r="J24" s="60"/>
      <c r="K24" s="76"/>
      <c r="L24" s="66"/>
      <c r="M24" s="68"/>
      <c r="N24"/>
      <c r="O24"/>
      <c r="P24"/>
      <c r="Q24" s="458"/>
      <c r="R24" s="458" t="s">
        <v>654</v>
      </c>
      <c r="T24" s="372" t="str">
        <f ca="1">CELL("address",I23)</f>
        <v>$I$23</v>
      </c>
      <c r="U24" s="628" t="str">
        <f t="shared" si="0"/>
        <v>2b</v>
      </c>
      <c r="V24" s="390" t="str">
        <f t="shared" ref="V24:V55" ca="1" si="3">MID(CELL("filename",U24),FIND("]",CELL("filename",U24))+1,256)</f>
        <v>2b. Offer Details</v>
      </c>
      <c r="W24" s="26" t="s">
        <v>409</v>
      </c>
      <c r="X24" s="375" t="s">
        <v>1253</v>
      </c>
      <c r="Y24" s="375">
        <v>2</v>
      </c>
      <c r="Z24" s="385" t="str">
        <f t="shared" ca="1" si="1"/>
        <v>2b_$I$23_offer_type_2</v>
      </c>
      <c r="AA24" s="378" t="s">
        <v>401</v>
      </c>
      <c r="AB24" s="375"/>
      <c r="AC24" s="381" t="str">
        <f>CONCATENATE(AM24,",",AN24,",",AO24,",",AP24,",",AQ24,",",AR24)</f>
        <v>Asset Purchase,Project PPA,Exchange Agreement,Market PPA,Capacity Agreement,Other - describe below</v>
      </c>
      <c r="AD24" s="375" t="s">
        <v>86</v>
      </c>
      <c r="AE24" s="375" t="s">
        <v>86</v>
      </c>
      <c r="AG24" s="715" t="str">
        <f ca="1">"Requirement for "&amp;T24&amp; " based on "&amp;$T$21&amp;" answer of ""Yes"""</f>
        <v>Requirement for $I$23 based on $I$20 answer of "Yes"</v>
      </c>
      <c r="AM24" s="267" t="s">
        <v>3</v>
      </c>
      <c r="AN24" s="267" t="s">
        <v>19</v>
      </c>
      <c r="AO24" s="267" t="s">
        <v>2</v>
      </c>
      <c r="AP24" s="267" t="s">
        <v>84</v>
      </c>
      <c r="AQ24" s="267" t="s">
        <v>930</v>
      </c>
      <c r="AR24" s="267" t="s">
        <v>12</v>
      </c>
      <c r="BI24" s="438"/>
      <c r="BJ24" s="438"/>
      <c r="BP24" s="775"/>
    </row>
    <row r="25" spans="1:68" s="267" customFormat="1" ht="6.75" customHeight="1">
      <c r="A25" s="115"/>
      <c r="B25" s="421"/>
      <c r="C25" s="1084"/>
      <c r="D25" s="1084"/>
      <c r="E25" s="1084"/>
      <c r="F25" s="1084"/>
      <c r="G25" s="76"/>
      <c r="H25" s="60"/>
      <c r="I25" s="75"/>
      <c r="J25" s="60"/>
      <c r="K25" s="76"/>
      <c r="L25" s="66"/>
      <c r="M25" s="68"/>
      <c r="N25"/>
      <c r="O25"/>
      <c r="P25"/>
      <c r="Q25" s="458" t="s">
        <v>653</v>
      </c>
      <c r="R25" s="458"/>
      <c r="T25" s="372" t="str">
        <f ca="1">CELL("address",K23)</f>
        <v>$K$23</v>
      </c>
      <c r="U25" s="628" t="str">
        <f t="shared" si="0"/>
        <v>2b</v>
      </c>
      <c r="V25" s="390" t="str">
        <f t="shared" ca="1" si="3"/>
        <v>2b. Offer Details</v>
      </c>
      <c r="W25" s="26" t="s">
        <v>409</v>
      </c>
      <c r="X25" s="375" t="s">
        <v>1253</v>
      </c>
      <c r="Y25" s="375">
        <v>3</v>
      </c>
      <c r="Z25" s="385" t="str">
        <f t="shared" ca="1" si="1"/>
        <v>2b_$K$23_offer_type_3</v>
      </c>
      <c r="AA25" s="378" t="s">
        <v>401</v>
      </c>
      <c r="AB25" s="375"/>
      <c r="AC25" s="381" t="str">
        <f>CONCATENATE(AM25,",",AN25,",",AO25,",",AP25,",",AQ25,",",AR25)</f>
        <v>Asset Purchase,Project PPA,Exchange Agreement,Market PPA,Capacity Agreement,Other - describe below</v>
      </c>
      <c r="AD25" s="375" t="s">
        <v>86</v>
      </c>
      <c r="AE25" s="375" t="s">
        <v>86</v>
      </c>
      <c r="AG25" s="715" t="str">
        <f ca="1">"Requirement for "&amp;T25&amp; " based on "&amp;$T$22&amp;" answer of ""Yes"""</f>
        <v>Requirement for $K$23 based on $K$20 answer of "Yes"</v>
      </c>
      <c r="AM25" s="267" t="s">
        <v>3</v>
      </c>
      <c r="AN25" s="267" t="s">
        <v>19</v>
      </c>
      <c r="AO25" s="267" t="s">
        <v>2</v>
      </c>
      <c r="AP25" s="267" t="s">
        <v>84</v>
      </c>
      <c r="AQ25" s="267" t="s">
        <v>930</v>
      </c>
      <c r="AR25" s="267" t="s">
        <v>12</v>
      </c>
      <c r="BI25" s="438"/>
      <c r="BJ25" s="438"/>
      <c r="BP25" s="775"/>
    </row>
    <row r="26" spans="1:68" s="267" customFormat="1" ht="21" customHeight="1">
      <c r="A26" s="115"/>
      <c r="B26" s="421"/>
      <c r="C26" s="1076" t="s">
        <v>548</v>
      </c>
      <c r="D26" s="1076"/>
      <c r="E26" s="1076"/>
      <c r="F26" s="60"/>
      <c r="G26" s="306"/>
      <c r="H26" s="60"/>
      <c r="I26" s="873"/>
      <c r="J26" s="60"/>
      <c r="K26" s="306"/>
      <c r="L26" s="66"/>
      <c r="M26" s="68"/>
      <c r="N26"/>
      <c r="O26" s="305"/>
      <c r="P26"/>
      <c r="Q26" s="458"/>
      <c r="R26" s="458" t="s">
        <v>654</v>
      </c>
      <c r="T26" s="372" t="str">
        <f ca="1">CELL("address",G26)</f>
        <v>$G$26</v>
      </c>
      <c r="U26" s="628" t="str">
        <f t="shared" si="0"/>
        <v>2b</v>
      </c>
      <c r="V26" s="390" t="str">
        <f t="shared" ca="1" si="3"/>
        <v>2b. Offer Details</v>
      </c>
      <c r="W26" s="26" t="s">
        <v>409</v>
      </c>
      <c r="X26" s="375" t="s">
        <v>1255</v>
      </c>
      <c r="Y26" s="375">
        <v>1</v>
      </c>
      <c r="Z26" s="385" t="str">
        <f t="shared" ref="Z26:Z55" ca="1" si="4">U26&amp;"_"&amp;T26&amp;"_"&amp;X26&amp;"_"&amp;Y26</f>
        <v>2b_$G$26_ownership_1</v>
      </c>
      <c r="AA26" s="375" t="s">
        <v>401</v>
      </c>
      <c r="AB26" s="375"/>
      <c r="AC26" s="381" t="str">
        <f>CONCATENATE(AM26,",",AN26)</f>
        <v>Yes,No</v>
      </c>
      <c r="AD26" s="375" t="s">
        <v>86</v>
      </c>
      <c r="AE26" s="375" t="s">
        <v>86</v>
      </c>
      <c r="AF26" s="375"/>
      <c r="AG26" s="715" t="str">
        <f ca="1">"Requirement for "&amp;T26&amp; " based on "&amp;$T$20&amp;" answer of ""Yes"""</f>
        <v>Requirement for $G$26 based on $G$20 answer of "Yes"</v>
      </c>
      <c r="AH26" s="375"/>
      <c r="AI26" s="415"/>
      <c r="AJ26" s="437"/>
      <c r="AK26"/>
      <c r="AM26" s="267" t="s">
        <v>82</v>
      </c>
      <c r="AN26" s="267" t="s">
        <v>86</v>
      </c>
      <c r="BI26" s="438"/>
      <c r="BJ26" s="438"/>
      <c r="BP26" s="775"/>
    </row>
    <row r="27" spans="1:68" s="267" customFormat="1" ht="9" customHeight="1">
      <c r="A27" s="115"/>
      <c r="B27" s="421"/>
      <c r="C27" s="1085" t="s">
        <v>1545</v>
      </c>
      <c r="D27" s="1085"/>
      <c r="E27" s="1085"/>
      <c r="F27" s="1085"/>
      <c r="G27" s="76"/>
      <c r="H27" s="60"/>
      <c r="I27" s="75"/>
      <c r="J27" s="60"/>
      <c r="K27" s="76"/>
      <c r="L27" s="66"/>
      <c r="M27" s="68"/>
      <c r="N27"/>
      <c r="O27" s="305"/>
      <c r="P27"/>
      <c r="Q27" s="458"/>
      <c r="R27" s="458" t="s">
        <v>654</v>
      </c>
      <c r="T27" s="372" t="str">
        <f ca="1">CELL("address",I26)</f>
        <v>$I$26</v>
      </c>
      <c r="U27" s="628" t="str">
        <f t="shared" si="0"/>
        <v>2b</v>
      </c>
      <c r="V27" s="390" t="str">
        <f t="shared" ca="1" si="3"/>
        <v>2b. Offer Details</v>
      </c>
      <c r="W27" s="26" t="s">
        <v>409</v>
      </c>
      <c r="X27" s="375" t="s">
        <v>1255</v>
      </c>
      <c r="Y27" s="375">
        <v>2</v>
      </c>
      <c r="Z27" s="385" t="str">
        <f t="shared" ca="1" si="4"/>
        <v>2b_$I$26_ownership_2</v>
      </c>
      <c r="AA27" s="375" t="s">
        <v>401</v>
      </c>
      <c r="AB27" s="375"/>
      <c r="AC27" s="381" t="str">
        <f>CONCATENATE(AM27,",",AN27)</f>
        <v>Yes,No</v>
      </c>
      <c r="AD27" s="375" t="s">
        <v>86</v>
      </c>
      <c r="AE27" s="375" t="s">
        <v>86</v>
      </c>
      <c r="AF27" s="375"/>
      <c r="AG27" s="715" t="str">
        <f ca="1">"Requirement for "&amp;T27&amp; " based on "&amp;$T$21&amp;" answer of ""Yes"""</f>
        <v>Requirement for $I$26 based on $I$20 answer of "Yes"</v>
      </c>
      <c r="AH27" s="375"/>
      <c r="AI27" s="415"/>
      <c r="AJ27" s="437"/>
      <c r="AK27"/>
      <c r="AM27" s="267" t="s">
        <v>82</v>
      </c>
      <c r="AN27" s="267" t="s">
        <v>86</v>
      </c>
      <c r="BI27" s="438"/>
      <c r="BJ27" s="438"/>
      <c r="BP27" s="775"/>
    </row>
    <row r="28" spans="1:68" s="267" customFormat="1" ht="9" customHeight="1">
      <c r="A28" s="115"/>
      <c r="B28" s="421"/>
      <c r="C28" s="1085"/>
      <c r="D28" s="1085"/>
      <c r="E28" s="1085"/>
      <c r="F28" s="1085"/>
      <c r="G28" s="76"/>
      <c r="H28" s="60"/>
      <c r="I28" s="75"/>
      <c r="J28" s="60"/>
      <c r="K28" s="76"/>
      <c r="L28" s="66"/>
      <c r="M28" s="68"/>
      <c r="N28"/>
      <c r="O28" s="305"/>
      <c r="P28"/>
      <c r="Q28" s="458" t="s">
        <v>653</v>
      </c>
      <c r="R28" s="458"/>
      <c r="T28" s="372" t="str">
        <f ca="1">CELL("address",K26)</f>
        <v>$K$26</v>
      </c>
      <c r="U28" s="628" t="str">
        <f t="shared" si="0"/>
        <v>2b</v>
      </c>
      <c r="V28" s="390" t="str">
        <f t="shared" ca="1" si="3"/>
        <v>2b. Offer Details</v>
      </c>
      <c r="W28" s="26" t="s">
        <v>409</v>
      </c>
      <c r="X28" s="375" t="s">
        <v>1255</v>
      </c>
      <c r="Y28" s="375">
        <v>3</v>
      </c>
      <c r="Z28" s="385" t="str">
        <f t="shared" ca="1" si="4"/>
        <v>2b_$K$26_ownership_3</v>
      </c>
      <c r="AA28" s="375" t="s">
        <v>401</v>
      </c>
      <c r="AB28" s="375"/>
      <c r="AC28" s="381" t="str">
        <f>CONCATENATE(AM28,",",AN28)</f>
        <v>Yes,No</v>
      </c>
      <c r="AD28" s="375" t="s">
        <v>86</v>
      </c>
      <c r="AE28" s="375" t="s">
        <v>86</v>
      </c>
      <c r="AF28" s="375"/>
      <c r="AG28" s="715" t="str">
        <f ca="1">"Requirement for "&amp;T28&amp; " based on "&amp;$T$22&amp;" answer of ""Yes"""</f>
        <v>Requirement for $K$26 based on $K$20 answer of "Yes"</v>
      </c>
      <c r="AH28" s="375"/>
      <c r="AI28" s="415"/>
      <c r="AJ28" s="437"/>
      <c r="AK28"/>
      <c r="AM28" s="267" t="s">
        <v>82</v>
      </c>
      <c r="AN28" s="267" t="s">
        <v>86</v>
      </c>
      <c r="BI28" s="438"/>
      <c r="BJ28" s="438"/>
      <c r="BP28" s="775"/>
    </row>
    <row r="29" spans="1:68" s="267" customFormat="1" ht="20.25" customHeight="1">
      <c r="A29" s="115"/>
      <c r="B29" s="421"/>
      <c r="C29" s="1075" t="s">
        <v>833</v>
      </c>
      <c r="D29" s="1075"/>
      <c r="E29" s="1075"/>
      <c r="F29" s="60"/>
      <c r="G29" s="306"/>
      <c r="H29" s="60"/>
      <c r="I29" s="873"/>
      <c r="J29" s="60"/>
      <c r="K29" s="306"/>
      <c r="L29" s="66"/>
      <c r="M29" s="68"/>
      <c r="N29"/>
      <c r="O29" s="305"/>
      <c r="P29"/>
      <c r="Q29" s="458"/>
      <c r="R29" s="458" t="s">
        <v>654</v>
      </c>
      <c r="T29" s="372" t="str">
        <f ca="1">CELL("address",G29)</f>
        <v>$G$29</v>
      </c>
      <c r="U29" s="628" t="str">
        <f t="shared" si="0"/>
        <v>2b</v>
      </c>
      <c r="V29" s="390" t="str">
        <f t="shared" ca="1" si="3"/>
        <v>2b. Offer Details</v>
      </c>
      <c r="W29" s="26" t="s">
        <v>409</v>
      </c>
      <c r="X29" s="375" t="s">
        <v>1256</v>
      </c>
      <c r="Y29" s="375">
        <v>1</v>
      </c>
      <c r="Z29" s="385" t="str">
        <f t="shared" ca="1" si="4"/>
        <v>2b_$G$29_owner_start_1</v>
      </c>
      <c r="AA29" s="375" t="s">
        <v>1678</v>
      </c>
      <c r="AB29" s="375"/>
      <c r="AC29" s="384" t="s">
        <v>1604</v>
      </c>
      <c r="AD29" s="375" t="s">
        <v>86</v>
      </c>
      <c r="AE29" s="375" t="s">
        <v>86</v>
      </c>
      <c r="AF29" s="375"/>
      <c r="AG29" s="715" t="str">
        <f ca="1">"Requirement for "&amp;T29&amp; " based on "&amp;$T$26&amp;" answer of ""Yes"""</f>
        <v>Requirement for $G$29 based on $G$26 answer of "Yes"</v>
      </c>
      <c r="AH29" s="375"/>
      <c r="AI29" s="415"/>
      <c r="AJ29" s="437"/>
      <c r="AK29" s="451"/>
      <c r="BI29" s="438"/>
      <c r="BJ29" s="438"/>
      <c r="BP29" s="775"/>
    </row>
    <row r="30" spans="1:68" s="267" customFormat="1" ht="9" customHeight="1">
      <c r="A30" s="115"/>
      <c r="B30" s="421"/>
      <c r="C30" s="665"/>
      <c r="D30" s="665"/>
      <c r="E30" s="665"/>
      <c r="F30" s="60"/>
      <c r="G30" s="76"/>
      <c r="H30" s="60"/>
      <c r="I30" s="75"/>
      <c r="J30" s="60"/>
      <c r="K30" s="76"/>
      <c r="L30" s="66"/>
      <c r="M30" s="68"/>
      <c r="N30"/>
      <c r="O30" s="305"/>
      <c r="P30"/>
      <c r="Q30" s="458" t="s">
        <v>653</v>
      </c>
      <c r="R30" s="458"/>
      <c r="T30" s="372" t="str">
        <f ca="1">CELL("address",I29)</f>
        <v>$I$29</v>
      </c>
      <c r="U30" s="628" t="str">
        <f t="shared" si="0"/>
        <v>2b</v>
      </c>
      <c r="V30" s="390" t="str">
        <f t="shared" ca="1" si="3"/>
        <v>2b. Offer Details</v>
      </c>
      <c r="W30" s="26" t="s">
        <v>409</v>
      </c>
      <c r="X30" s="375" t="s">
        <v>1256</v>
      </c>
      <c r="Y30" s="375">
        <v>2</v>
      </c>
      <c r="Z30" s="385" t="str">
        <f t="shared" ca="1" si="4"/>
        <v>2b_$I$29_owner_start_2</v>
      </c>
      <c r="AA30" s="375" t="s">
        <v>1678</v>
      </c>
      <c r="AB30" s="375"/>
      <c r="AC30" s="384" t="s">
        <v>1604</v>
      </c>
      <c r="AD30" s="375" t="s">
        <v>86</v>
      </c>
      <c r="AE30" s="375" t="s">
        <v>86</v>
      </c>
      <c r="AF30" s="375"/>
      <c r="AG30" s="715" t="str">
        <f ca="1">"Requirement for "&amp;T30&amp; " based on "&amp;$T$27&amp;" answer of ""Yes"""</f>
        <v>Requirement for $I$29 based on $I$26 answer of "Yes"</v>
      </c>
      <c r="AH30" s="375"/>
      <c r="AI30" s="415"/>
      <c r="AJ30" s="437"/>
      <c r="AK30" s="451"/>
      <c r="BI30" s="438"/>
      <c r="BJ30" s="438"/>
      <c r="BP30" s="775"/>
    </row>
    <row r="31" spans="1:68" s="267" customFormat="1" ht="9" customHeight="1">
      <c r="A31" s="115"/>
      <c r="B31" s="421"/>
      <c r="C31" s="424"/>
      <c r="D31" s="424"/>
      <c r="E31" s="423"/>
      <c r="F31" s="60"/>
      <c r="G31" s="76"/>
      <c r="H31" s="60"/>
      <c r="I31" s="75"/>
      <c r="J31" s="60"/>
      <c r="K31" s="76"/>
      <c r="L31" s="66"/>
      <c r="M31" s="68"/>
      <c r="N31"/>
      <c r="O31" s="305"/>
      <c r="P31"/>
      <c r="Q31" s="458" t="s">
        <v>653</v>
      </c>
      <c r="R31" s="458"/>
      <c r="T31" s="372" t="str">
        <f ca="1">CELL("address",K29)</f>
        <v>$K$29</v>
      </c>
      <c r="U31" s="628" t="str">
        <f t="shared" si="0"/>
        <v>2b</v>
      </c>
      <c r="V31" s="390" t="str">
        <f t="shared" ca="1" si="3"/>
        <v>2b. Offer Details</v>
      </c>
      <c r="W31" s="26" t="s">
        <v>409</v>
      </c>
      <c r="X31" s="375" t="s">
        <v>1256</v>
      </c>
      <c r="Y31" s="375">
        <v>3</v>
      </c>
      <c r="Z31" s="385" t="str">
        <f t="shared" ca="1" si="4"/>
        <v>2b_$K$29_owner_start_3</v>
      </c>
      <c r="AA31" s="375" t="s">
        <v>1678</v>
      </c>
      <c r="AB31" s="375"/>
      <c r="AC31" s="384" t="s">
        <v>1604</v>
      </c>
      <c r="AD31" s="375" t="s">
        <v>86</v>
      </c>
      <c r="AE31" s="375" t="s">
        <v>86</v>
      </c>
      <c r="AF31" s="375"/>
      <c r="AG31" s="715" t="str">
        <f ca="1">"Requirement for "&amp;T31&amp; " based on "&amp;$T$28&amp;" answer of ""Yes"""</f>
        <v>Requirement for $K$29 based on $K$26 answer of "Yes"</v>
      </c>
      <c r="AH31" s="375"/>
      <c r="AI31" s="415"/>
      <c r="AJ31" s="437"/>
      <c r="AK31" s="451"/>
      <c r="BI31" s="438"/>
      <c r="BJ31" s="438"/>
      <c r="BP31" s="775"/>
    </row>
    <row r="32" spans="1:68" s="267" customFormat="1" ht="21" customHeight="1">
      <c r="A32" s="115"/>
      <c r="B32" s="421"/>
      <c r="C32" s="1075" t="s">
        <v>834</v>
      </c>
      <c r="D32" s="1075"/>
      <c r="E32" s="1075"/>
      <c r="F32" s="60"/>
      <c r="G32" s="877"/>
      <c r="H32" s="60"/>
      <c r="I32" s="879"/>
      <c r="J32" s="60"/>
      <c r="K32" s="877"/>
      <c r="L32" s="66"/>
      <c r="M32" s="68"/>
      <c r="N32"/>
      <c r="O32" s="305"/>
      <c r="P32"/>
      <c r="Q32" s="458"/>
      <c r="R32" s="458" t="s">
        <v>654</v>
      </c>
      <c r="T32" s="372" t="str">
        <f ca="1">CELL("address",G32)</f>
        <v>$G$32</v>
      </c>
      <c r="U32" s="628" t="str">
        <f t="shared" si="0"/>
        <v>2b</v>
      </c>
      <c r="V32" s="390" t="str">
        <f t="shared" ca="1" si="3"/>
        <v>2b. Offer Details</v>
      </c>
      <c r="W32" s="26" t="s">
        <v>409</v>
      </c>
      <c r="X32" s="375" t="s">
        <v>1257</v>
      </c>
      <c r="Y32" s="375">
        <v>1</v>
      </c>
      <c r="Z32" s="385" t="str">
        <f t="shared" ca="1" si="4"/>
        <v>2b_$G$32_owner_price_1</v>
      </c>
      <c r="AA32" s="375" t="s">
        <v>426</v>
      </c>
      <c r="AB32" s="375"/>
      <c r="AC32" s="384" t="str">
        <f t="shared" ref="AC32:AC34" si="5">"0.00"</f>
        <v>0.00</v>
      </c>
      <c r="AD32" s="375" t="s">
        <v>86</v>
      </c>
      <c r="AE32" s="375" t="s">
        <v>86</v>
      </c>
      <c r="AF32" s="375"/>
      <c r="AG32" s="715" t="str">
        <f ca="1">"Requirement for "&amp;T32&amp; " based on "&amp;$T$26&amp;" answer of ""Yes"""</f>
        <v>Requirement for $G$32 based on $G$26 answer of "Yes"</v>
      </c>
      <c r="AH32" s="375"/>
      <c r="AI32" s="415"/>
      <c r="AJ32" s="437"/>
      <c r="AK32" s="438"/>
      <c r="BI32" s="438"/>
      <c r="BJ32" s="438"/>
      <c r="BP32" s="775"/>
    </row>
    <row r="33" spans="1:75" s="267" customFormat="1" ht="9" customHeight="1">
      <c r="A33" s="115"/>
      <c r="B33" s="421"/>
      <c r="C33" s="665"/>
      <c r="D33" s="665"/>
      <c r="E33" s="665"/>
      <c r="F33" s="60"/>
      <c r="G33" s="76"/>
      <c r="H33" s="60"/>
      <c r="I33" s="75"/>
      <c r="J33" s="60"/>
      <c r="K33" s="76"/>
      <c r="L33" s="66"/>
      <c r="M33" s="68"/>
      <c r="N33"/>
      <c r="O33" s="305"/>
      <c r="P33"/>
      <c r="Q33" s="458" t="s">
        <v>653</v>
      </c>
      <c r="R33" s="458"/>
      <c r="T33" s="372" t="str">
        <f ca="1">CELL("address",I32)</f>
        <v>$I$32</v>
      </c>
      <c r="U33" s="628" t="str">
        <f t="shared" si="0"/>
        <v>2b</v>
      </c>
      <c r="V33" s="390" t="str">
        <f t="shared" ca="1" si="3"/>
        <v>2b. Offer Details</v>
      </c>
      <c r="W33" s="26" t="s">
        <v>409</v>
      </c>
      <c r="X33" s="375" t="s">
        <v>1257</v>
      </c>
      <c r="Y33" s="375">
        <v>2</v>
      </c>
      <c r="Z33" s="385" t="str">
        <f t="shared" ca="1" si="4"/>
        <v>2b_$I$32_owner_price_2</v>
      </c>
      <c r="AA33" s="375" t="s">
        <v>426</v>
      </c>
      <c r="AB33" s="375"/>
      <c r="AC33" s="384" t="str">
        <f t="shared" si="5"/>
        <v>0.00</v>
      </c>
      <c r="AD33" s="375" t="s">
        <v>86</v>
      </c>
      <c r="AE33" s="375" t="s">
        <v>86</v>
      </c>
      <c r="AF33" s="375"/>
      <c r="AG33" s="715" t="str">
        <f ca="1">"Requirement for "&amp;T33&amp; " based on "&amp;$T$27&amp;" answer of ""Yes"""</f>
        <v>Requirement for $I$32 based on $I$26 answer of "Yes"</v>
      </c>
      <c r="AH33" s="375"/>
      <c r="AI33" s="415"/>
      <c r="AJ33" s="437"/>
      <c r="AK33" s="438"/>
      <c r="BI33" s="438"/>
      <c r="BJ33" s="438"/>
      <c r="BP33" s="775"/>
      <c r="BU33"/>
      <c r="BV33"/>
      <c r="BW33"/>
    </row>
    <row r="34" spans="1:75" s="267" customFormat="1" ht="9" customHeight="1" thickBot="1">
      <c r="A34" s="115"/>
      <c r="B34" s="421"/>
      <c r="C34" s="424"/>
      <c r="D34" s="424"/>
      <c r="E34" s="423"/>
      <c r="F34" s="60"/>
      <c r="G34" s="76"/>
      <c r="H34" s="60"/>
      <c r="I34" s="75"/>
      <c r="J34" s="60"/>
      <c r="K34" s="76"/>
      <c r="L34" s="66"/>
      <c r="M34" s="68"/>
      <c r="N34"/>
      <c r="O34" s="305"/>
      <c r="P34"/>
      <c r="Q34" s="458" t="s">
        <v>653</v>
      </c>
      <c r="R34" s="458"/>
      <c r="T34" s="372" t="str">
        <f ca="1">CELL("address",K32)</f>
        <v>$K$32</v>
      </c>
      <c r="U34" s="628" t="str">
        <f t="shared" si="0"/>
        <v>2b</v>
      </c>
      <c r="V34" s="390" t="str">
        <f t="shared" ca="1" si="3"/>
        <v>2b. Offer Details</v>
      </c>
      <c r="W34" s="26" t="s">
        <v>409</v>
      </c>
      <c r="X34" s="375" t="s">
        <v>1257</v>
      </c>
      <c r="Y34" s="375">
        <v>3</v>
      </c>
      <c r="Z34" s="385" t="str">
        <f t="shared" ca="1" si="4"/>
        <v>2b_$K$32_owner_price_3</v>
      </c>
      <c r="AA34" s="375" t="s">
        <v>426</v>
      </c>
      <c r="AB34" s="375"/>
      <c r="AC34" s="384" t="str">
        <f t="shared" si="5"/>
        <v>0.00</v>
      </c>
      <c r="AD34" s="375" t="s">
        <v>86</v>
      </c>
      <c r="AE34" s="375" t="s">
        <v>86</v>
      </c>
      <c r="AF34" s="375"/>
      <c r="AG34" s="715" t="str">
        <f ca="1">"Requirement for "&amp;T34&amp; " based on "&amp;$T$28&amp;" answer of ""Yes"""</f>
        <v>Requirement for $K$32 based on $K$26 answer of "Yes"</v>
      </c>
      <c r="AH34" s="375"/>
      <c r="AI34" s="415"/>
      <c r="AJ34" s="437"/>
      <c r="AK34" s="438"/>
      <c r="BI34" s="438"/>
      <c r="BJ34" s="438"/>
      <c r="BP34" s="775"/>
      <c r="BU34"/>
      <c r="BV34"/>
      <c r="BW34"/>
    </row>
    <row r="35" spans="1:75" s="267" customFormat="1" ht="24" customHeight="1" thickTop="1" thickBot="1">
      <c r="A35" s="115"/>
      <c r="B35" s="421"/>
      <c r="C35" s="1076" t="s">
        <v>29</v>
      </c>
      <c r="D35" s="1076"/>
      <c r="E35" s="1076"/>
      <c r="F35" s="60"/>
      <c r="G35" s="876"/>
      <c r="H35" s="60"/>
      <c r="I35" s="425"/>
      <c r="J35" s="60"/>
      <c r="K35" s="876"/>
      <c r="L35" s="66"/>
      <c r="M35" s="68"/>
      <c r="N35"/>
      <c r="O35" s="939" t="s">
        <v>1718</v>
      </c>
      <c r="P35"/>
      <c r="Q35" s="458"/>
      <c r="R35" s="458" t="s">
        <v>654</v>
      </c>
      <c r="T35" s="372" t="str">
        <f ca="1">CELL("address",G35)</f>
        <v>$G$35</v>
      </c>
      <c r="U35" s="628" t="str">
        <f t="shared" si="0"/>
        <v>2b</v>
      </c>
      <c r="V35" s="390" t="str">
        <f t="shared" ref="V35:V40" ca="1" si="6">MID(CELL("filename",U35),FIND("]",CELL("filename",U35))+1,256)</f>
        <v>2b. Offer Details</v>
      </c>
      <c r="W35" s="26" t="s">
        <v>409</v>
      </c>
      <c r="X35" s="375" t="s">
        <v>1110</v>
      </c>
      <c r="Y35" s="375">
        <v>1</v>
      </c>
      <c r="Z35" s="385" t="str">
        <f t="shared" ref="Z35:Z40" ca="1" si="7">U35&amp;"_"&amp;T35&amp;"_"&amp;X35&amp;"_"&amp;Y35</f>
        <v>2b_$G$35_resource_type_1</v>
      </c>
      <c r="AA35" s="378" t="s">
        <v>401</v>
      </c>
      <c r="AB35" s="375"/>
      <c r="AC35" s="416" t="str">
        <f>CONCATENATE(AM35,",",AN35,",",AO35,",",AP35,",",AQ35,",",AR35,",",AS35,",",AT35,",",AU35,",",AV35,",",AW35,",",AX35,",",AY35,",",AZ35,",",BA35,",",BB35,",",BC35,",",BD35,",",BE35,",",BF35,",",BG35,",",BH35,",",BI35,",",BJ35,",",BK35,",",BL35,",",BM35,",",BN35,",",BO35,",",BP35)</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5" s="375" t="s">
        <v>86</v>
      </c>
      <c r="AE35" s="375" t="s">
        <v>86</v>
      </c>
      <c r="AF35" s="375"/>
      <c r="AG35" s="715" t="str">
        <f ca="1">"Requirement for "&amp;T35&amp; " based on "&amp;$T$20&amp;" answer of ""Yes"""</f>
        <v>Requirement for $G$35 based on $G$20 answer of "Yes"</v>
      </c>
      <c r="AH35" s="375"/>
      <c r="AI35" s="415"/>
      <c r="AJ35" s="437"/>
      <c r="AL35" s="526"/>
      <c r="AM35" s="267" t="s">
        <v>16</v>
      </c>
      <c r="AN35" t="s">
        <v>1621</v>
      </c>
      <c r="AO35" t="s">
        <v>1622</v>
      </c>
      <c r="AP35" t="s">
        <v>1623</v>
      </c>
      <c r="AQ35" t="s">
        <v>1624</v>
      </c>
      <c r="AR35" t="s">
        <v>1625</v>
      </c>
      <c r="AS35" t="s">
        <v>1626</v>
      </c>
      <c r="AT35" t="s">
        <v>669</v>
      </c>
      <c r="AU35" t="s">
        <v>670</v>
      </c>
      <c r="AV35" t="s">
        <v>671</v>
      </c>
      <c r="AW35" t="s">
        <v>18</v>
      </c>
      <c r="AX35" t="s">
        <v>99</v>
      </c>
      <c r="AY35" t="s">
        <v>672</v>
      </c>
      <c r="AZ35" t="s">
        <v>673</v>
      </c>
      <c r="BA35" t="s">
        <v>674</v>
      </c>
      <c r="BB35" t="s">
        <v>1548</v>
      </c>
      <c r="BC35" t="s">
        <v>652</v>
      </c>
      <c r="BD35" t="s">
        <v>675</v>
      </c>
      <c r="BE35" t="s">
        <v>1547</v>
      </c>
      <c r="BF35" t="s">
        <v>1627</v>
      </c>
      <c r="BG35" t="s">
        <v>1628</v>
      </c>
      <c r="BH35" t="s">
        <v>1629</v>
      </c>
      <c r="BI35" s="7" t="s">
        <v>1630</v>
      </c>
      <c r="BJ35" s="7" t="s">
        <v>676</v>
      </c>
      <c r="BK35" t="s">
        <v>1631</v>
      </c>
      <c r="BL35" t="s">
        <v>677</v>
      </c>
      <c r="BM35" t="s">
        <v>678</v>
      </c>
      <c r="BN35" t="s">
        <v>579</v>
      </c>
      <c r="BO35" s="7" t="s">
        <v>679</v>
      </c>
      <c r="BP35" s="745" t="s">
        <v>680</v>
      </c>
      <c r="BQ35"/>
      <c r="BR35"/>
      <c r="BS35"/>
      <c r="BT35"/>
      <c r="BU35"/>
      <c r="BV35"/>
      <c r="BW35"/>
    </row>
    <row r="36" spans="1:75" s="267" customFormat="1" ht="9" customHeight="1" thickTop="1">
      <c r="A36" s="115"/>
      <c r="B36" s="421"/>
      <c r="C36" s="424"/>
      <c r="D36" s="424"/>
      <c r="E36" s="423"/>
      <c r="F36" s="60"/>
      <c r="G36" s="76"/>
      <c r="H36" s="60"/>
      <c r="I36" s="75"/>
      <c r="J36" s="60"/>
      <c r="K36" s="76"/>
      <c r="L36" s="66"/>
      <c r="M36" s="68"/>
      <c r="N36"/>
      <c r="O36"/>
      <c r="P36"/>
      <c r="Q36" s="458" t="s">
        <v>653</v>
      </c>
      <c r="R36" s="458"/>
      <c r="T36" s="372" t="str">
        <f ca="1">CELL("address",I35)</f>
        <v>$I$35</v>
      </c>
      <c r="U36" s="628" t="str">
        <f t="shared" si="0"/>
        <v>2b</v>
      </c>
      <c r="V36" s="390" t="str">
        <f t="shared" ca="1" si="6"/>
        <v>2b. Offer Details</v>
      </c>
      <c r="W36" s="26" t="s">
        <v>409</v>
      </c>
      <c r="X36" s="375" t="s">
        <v>1110</v>
      </c>
      <c r="Y36" s="375">
        <v>2</v>
      </c>
      <c r="Z36" s="385" t="str">
        <f t="shared" ca="1" si="7"/>
        <v>2b_$I$35_resource_type_2</v>
      </c>
      <c r="AA36" s="378" t="s">
        <v>401</v>
      </c>
      <c r="AB36" s="375"/>
      <c r="AC36" s="416" t="str">
        <f>CONCATENATE(AM36,",",AN36,",",AO36,",",AP36,",",AQ36,",",AR36,",",AS36,",",AT36,",",AU36,",",AV36,",",AW36,",",AX36,",",AY36,",",AZ36,",",BA36,",",BB36,",",BC36,",",BD36,",",BE36,",",BF36,",",BG36,",",BH36,",",BI36,",",BJ36,",",BK36,",",BL36,",",BM36,",",BN36,",",BO36,",",BP36)</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6" s="375" t="s">
        <v>86</v>
      </c>
      <c r="AE36" s="375" t="s">
        <v>86</v>
      </c>
      <c r="AF36" s="375"/>
      <c r="AG36" s="715" t="str">
        <f ca="1">"Requirement for "&amp;T36&amp; " based on "&amp;$T$21&amp;" answer of ""Yes"""</f>
        <v>Requirement for $I$35 based on $I$20 answer of "Yes"</v>
      </c>
      <c r="AH36" s="375"/>
      <c r="AI36" s="415"/>
      <c r="AJ36" s="437"/>
      <c r="AK36"/>
      <c r="AM36" s="267" t="s">
        <v>16</v>
      </c>
      <c r="AN36" t="s">
        <v>1621</v>
      </c>
      <c r="AO36" t="s">
        <v>1622</v>
      </c>
      <c r="AP36" t="s">
        <v>1623</v>
      </c>
      <c r="AQ36" t="s">
        <v>1624</v>
      </c>
      <c r="AR36" t="s">
        <v>1625</v>
      </c>
      <c r="AS36" t="s">
        <v>1626</v>
      </c>
      <c r="AT36" t="s">
        <v>669</v>
      </c>
      <c r="AU36" t="s">
        <v>670</v>
      </c>
      <c r="AV36" t="s">
        <v>671</v>
      </c>
      <c r="AW36" t="s">
        <v>18</v>
      </c>
      <c r="AX36" t="s">
        <v>99</v>
      </c>
      <c r="AY36" t="s">
        <v>672</v>
      </c>
      <c r="AZ36" t="s">
        <v>673</v>
      </c>
      <c r="BA36" t="s">
        <v>674</v>
      </c>
      <c r="BB36" t="s">
        <v>1548</v>
      </c>
      <c r="BC36" t="s">
        <v>652</v>
      </c>
      <c r="BD36" t="s">
        <v>675</v>
      </c>
      <c r="BE36" t="s">
        <v>1547</v>
      </c>
      <c r="BF36" t="s">
        <v>1627</v>
      </c>
      <c r="BG36" t="s">
        <v>1628</v>
      </c>
      <c r="BH36" t="s">
        <v>1629</v>
      </c>
      <c r="BI36" s="7" t="s">
        <v>1630</v>
      </c>
      <c r="BJ36" s="7" t="s">
        <v>676</v>
      </c>
      <c r="BK36" t="s">
        <v>1631</v>
      </c>
      <c r="BL36" t="s">
        <v>677</v>
      </c>
      <c r="BM36" t="s">
        <v>678</v>
      </c>
      <c r="BN36" t="s">
        <v>579</v>
      </c>
      <c r="BO36" s="7" t="s">
        <v>679</v>
      </c>
      <c r="BP36" s="745" t="s">
        <v>680</v>
      </c>
      <c r="BQ36"/>
      <c r="BR36"/>
      <c r="BS36"/>
      <c r="BT36"/>
      <c r="BU36"/>
      <c r="BV36"/>
      <c r="BW36"/>
    </row>
    <row r="37" spans="1:75" s="267" customFormat="1" ht="9" customHeight="1">
      <c r="A37" s="115"/>
      <c r="B37" s="421"/>
      <c r="C37" s="424"/>
      <c r="D37" s="424"/>
      <c r="E37" s="423"/>
      <c r="F37" s="60"/>
      <c r="G37" s="76"/>
      <c r="H37" s="60"/>
      <c r="I37" s="75"/>
      <c r="J37" s="60"/>
      <c r="K37" s="76"/>
      <c r="L37" s="66"/>
      <c r="M37" s="68"/>
      <c r="N37"/>
      <c r="O37"/>
      <c r="P37"/>
      <c r="Q37" s="458" t="s">
        <v>653</v>
      </c>
      <c r="R37" s="458"/>
      <c r="T37" s="372" t="str">
        <f ca="1">CELL("address",K35)</f>
        <v>$K$35</v>
      </c>
      <c r="U37" s="628" t="str">
        <f t="shared" si="0"/>
        <v>2b</v>
      </c>
      <c r="V37" s="390" t="str">
        <f t="shared" ca="1" si="6"/>
        <v>2b. Offer Details</v>
      </c>
      <c r="W37" s="26" t="s">
        <v>409</v>
      </c>
      <c r="X37" s="375" t="s">
        <v>1110</v>
      </c>
      <c r="Y37" s="375">
        <v>3</v>
      </c>
      <c r="Z37" s="385" t="str">
        <f t="shared" ca="1" si="7"/>
        <v>2b_$K$35_resource_type_3</v>
      </c>
      <c r="AA37" s="378" t="s">
        <v>401</v>
      </c>
      <c r="AB37" s="375"/>
      <c r="AC37" s="416" t="str">
        <f>CONCATENATE(AM37,",",AN37,",",AO37,",",AP37,",",AQ37,",",AR37,",",AS37,",",AT37,",",AU37,",",AV37,",",AW37,",",AX37,",",AY37,",",AZ37,",",BA37,",",BB37,",",BC37,",",BD37,",",BE37,",",BF37,",",BG37,",",BH37,",",BI37,",",BJ37,",",BK37,",",BL37,",",BM37,",",BN37,",",BO37,",",BP37)</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7" s="375" t="s">
        <v>86</v>
      </c>
      <c r="AE37" s="375" t="s">
        <v>86</v>
      </c>
      <c r="AF37" s="375"/>
      <c r="AG37" s="715" t="str">
        <f ca="1">"Requirement for "&amp;T37&amp; " based on "&amp;$T$22&amp;" answer of ""Yes"""</f>
        <v>Requirement for $K$35 based on $K$20 answer of "Yes"</v>
      </c>
      <c r="AH37" s="375"/>
      <c r="AI37" s="415"/>
      <c r="AJ37" s="437"/>
      <c r="AK37"/>
      <c r="AM37" s="267" t="s">
        <v>16</v>
      </c>
      <c r="AN37" t="s">
        <v>1621</v>
      </c>
      <c r="AO37" t="s">
        <v>1622</v>
      </c>
      <c r="AP37" t="s">
        <v>1623</v>
      </c>
      <c r="AQ37" t="s">
        <v>1624</v>
      </c>
      <c r="AR37" t="s">
        <v>1625</v>
      </c>
      <c r="AS37" t="s">
        <v>1626</v>
      </c>
      <c r="AT37" t="s">
        <v>669</v>
      </c>
      <c r="AU37" t="s">
        <v>670</v>
      </c>
      <c r="AV37" t="s">
        <v>671</v>
      </c>
      <c r="AW37" t="s">
        <v>18</v>
      </c>
      <c r="AX37" t="s">
        <v>99</v>
      </c>
      <c r="AY37" t="s">
        <v>672</v>
      </c>
      <c r="AZ37" t="s">
        <v>673</v>
      </c>
      <c r="BA37" t="s">
        <v>674</v>
      </c>
      <c r="BB37" t="s">
        <v>1548</v>
      </c>
      <c r="BC37" t="s">
        <v>652</v>
      </c>
      <c r="BD37" t="s">
        <v>675</v>
      </c>
      <c r="BE37" t="s">
        <v>1547</v>
      </c>
      <c r="BF37" t="s">
        <v>1627</v>
      </c>
      <c r="BG37" t="s">
        <v>1628</v>
      </c>
      <c r="BH37" t="s">
        <v>1629</v>
      </c>
      <c r="BI37" s="7" t="s">
        <v>1630</v>
      </c>
      <c r="BJ37" s="7" t="s">
        <v>676</v>
      </c>
      <c r="BK37" t="s">
        <v>1631</v>
      </c>
      <c r="BL37" t="s">
        <v>677</v>
      </c>
      <c r="BM37" t="s">
        <v>678</v>
      </c>
      <c r="BN37" t="s">
        <v>579</v>
      </c>
      <c r="BO37" s="7" t="s">
        <v>679</v>
      </c>
      <c r="BP37" s="745" t="s">
        <v>680</v>
      </c>
      <c r="BQ37"/>
      <c r="BR37"/>
      <c r="BS37"/>
      <c r="BT37"/>
      <c r="BU37"/>
      <c r="BV37"/>
      <c r="BW37"/>
    </row>
    <row r="38" spans="1:75" s="267" customFormat="1" ht="48.75" customHeight="1">
      <c r="A38" s="115"/>
      <c r="B38" s="421"/>
      <c r="C38" s="1083" t="s">
        <v>808</v>
      </c>
      <c r="D38" s="1083"/>
      <c r="E38" s="1083"/>
      <c r="F38" s="60"/>
      <c r="G38" s="884"/>
      <c r="H38" s="76"/>
      <c r="I38" s="885"/>
      <c r="J38" s="76"/>
      <c r="K38" s="884"/>
      <c r="L38" s="66"/>
      <c r="M38" s="68"/>
      <c r="N38"/>
      <c r="O38" s="305"/>
      <c r="P38"/>
      <c r="Q38" s="458"/>
      <c r="R38" s="458" t="s">
        <v>654</v>
      </c>
      <c r="T38" s="372" t="str">
        <f ca="1">CELL("address",G38)</f>
        <v>$G$38</v>
      </c>
      <c r="U38" s="628" t="str">
        <f t="shared" si="0"/>
        <v>2b</v>
      </c>
      <c r="V38" s="390" t="str">
        <f t="shared" ca="1" si="6"/>
        <v>2b. Offer Details</v>
      </c>
      <c r="W38" s="26" t="s">
        <v>409</v>
      </c>
      <c r="X38" s="375" t="s">
        <v>1254</v>
      </c>
      <c r="Y38" s="375">
        <v>1</v>
      </c>
      <c r="Z38" s="385" t="str">
        <f t="shared" ca="1" si="7"/>
        <v>2b_$G$38_resource_description_1</v>
      </c>
      <c r="AA38" s="375" t="s">
        <v>392</v>
      </c>
      <c r="AB38" s="375">
        <v>100</v>
      </c>
      <c r="AC38" s="384"/>
      <c r="AD38" s="375" t="s">
        <v>86</v>
      </c>
      <c r="AE38" s="375" t="s">
        <v>86</v>
      </c>
      <c r="AF38" s="375"/>
      <c r="AG38" s="715" t="str">
        <f ca="1">"Requirement for "&amp;T38&amp; " based on "&amp;$T$35&amp;" answer of ""Other (specify below)"""</f>
        <v>Requirement for $G$38 based on $G$35 answer of "Other (specify below)"</v>
      </c>
      <c r="AH38" s="375"/>
      <c r="AI38" s="415"/>
      <c r="AJ38" s="437"/>
      <c r="AK38"/>
      <c r="AX38"/>
      <c r="BI38" s="438"/>
      <c r="BJ38" s="438"/>
      <c r="BP38" s="775"/>
      <c r="BU38"/>
      <c r="BV38"/>
      <c r="BW38"/>
    </row>
    <row r="39" spans="1:75" s="267" customFormat="1" ht="9" customHeight="1">
      <c r="A39" s="115"/>
      <c r="B39" s="421"/>
      <c r="C39" s="424"/>
      <c r="D39" s="424"/>
      <c r="E39" s="423"/>
      <c r="F39" s="60"/>
      <c r="G39" s="76"/>
      <c r="H39" s="60"/>
      <c r="I39" s="75"/>
      <c r="J39" s="60"/>
      <c r="K39" s="76"/>
      <c r="L39" s="66"/>
      <c r="M39" s="68"/>
      <c r="N39"/>
      <c r="O39" s="305"/>
      <c r="P39"/>
      <c r="Q39" s="458" t="s">
        <v>653</v>
      </c>
      <c r="R39" s="458"/>
      <c r="T39" s="372" t="str">
        <f ca="1">CELL("address",I38)</f>
        <v>$I$38</v>
      </c>
      <c r="U39" s="628" t="str">
        <f t="shared" si="0"/>
        <v>2b</v>
      </c>
      <c r="V39" s="390" t="str">
        <f t="shared" ca="1" si="6"/>
        <v>2b. Offer Details</v>
      </c>
      <c r="W39" s="26" t="s">
        <v>409</v>
      </c>
      <c r="X39" s="375" t="s">
        <v>1254</v>
      </c>
      <c r="Y39" s="375">
        <v>2</v>
      </c>
      <c r="Z39" s="385" t="str">
        <f t="shared" ca="1" si="7"/>
        <v>2b_$I$38_resource_description_2</v>
      </c>
      <c r="AA39" s="375" t="s">
        <v>392</v>
      </c>
      <c r="AB39" s="375">
        <v>100</v>
      </c>
      <c r="AC39" s="384"/>
      <c r="AD39" s="375" t="s">
        <v>86</v>
      </c>
      <c r="AE39" s="375" t="s">
        <v>86</v>
      </c>
      <c r="AF39" s="375"/>
      <c r="AG39" s="715" t="str">
        <f ca="1">"Requirement for "&amp;T39&amp; " based on "&amp;$T$36&amp;" answer of ""Other (specify below)"""</f>
        <v>Requirement for $I$38 based on $I$35 answer of "Other (specify below)"</v>
      </c>
      <c r="AH39" s="375"/>
      <c r="AI39" s="415"/>
      <c r="AJ39" s="437"/>
      <c r="AK39"/>
      <c r="BI39" s="438"/>
      <c r="BJ39" s="438"/>
      <c r="BP39" s="775"/>
      <c r="BU39"/>
      <c r="BV39"/>
      <c r="BW39"/>
    </row>
    <row r="40" spans="1:75" s="267" customFormat="1" ht="9" customHeight="1">
      <c r="A40" s="115"/>
      <c r="B40" s="421"/>
      <c r="C40" s="424"/>
      <c r="D40" s="424"/>
      <c r="E40" s="423"/>
      <c r="F40" s="60"/>
      <c r="G40" s="76"/>
      <c r="H40" s="60"/>
      <c r="I40" s="75"/>
      <c r="J40" s="60"/>
      <c r="K40" s="76"/>
      <c r="L40" s="66"/>
      <c r="M40" s="68"/>
      <c r="N40"/>
      <c r="O40" s="305"/>
      <c r="P40"/>
      <c r="Q40" s="458" t="s">
        <v>653</v>
      </c>
      <c r="R40" s="458"/>
      <c r="T40" s="372" t="str">
        <f ca="1">CELL("address",K38)</f>
        <v>$K$38</v>
      </c>
      <c r="U40" s="628" t="str">
        <f t="shared" si="0"/>
        <v>2b</v>
      </c>
      <c r="V40" s="390" t="str">
        <f t="shared" ca="1" si="6"/>
        <v>2b. Offer Details</v>
      </c>
      <c r="W40" s="26" t="s">
        <v>409</v>
      </c>
      <c r="X40" s="375" t="s">
        <v>1254</v>
      </c>
      <c r="Y40" s="375">
        <v>3</v>
      </c>
      <c r="Z40" s="385" t="str">
        <f t="shared" ca="1" si="7"/>
        <v>2b_$K$38_resource_description_3</v>
      </c>
      <c r="AA40" s="375" t="s">
        <v>392</v>
      </c>
      <c r="AB40" s="375">
        <v>100</v>
      </c>
      <c r="AC40" s="384"/>
      <c r="AD40" s="375" t="s">
        <v>86</v>
      </c>
      <c r="AE40" s="375" t="s">
        <v>86</v>
      </c>
      <c r="AF40" s="375"/>
      <c r="AG40" s="715" t="str">
        <f ca="1">"Requirement for "&amp;T40&amp; " based on "&amp;$T$37&amp;" answer of ""Other (specify below)"""</f>
        <v>Requirement for $K$38 based on $K$35 answer of "Other (specify below)"</v>
      </c>
      <c r="AH40" s="375"/>
      <c r="AI40" s="415"/>
      <c r="AJ40" s="437"/>
      <c r="AK40"/>
      <c r="BI40" s="438"/>
      <c r="BJ40" s="438"/>
      <c r="BP40" s="775"/>
    </row>
    <row r="41" spans="1:75" s="267" customFormat="1" ht="21" customHeight="1">
      <c r="A41" s="115"/>
      <c r="B41" s="421"/>
      <c r="C41" s="1076" t="s">
        <v>1302</v>
      </c>
      <c r="D41" s="1076"/>
      <c r="E41" s="1076"/>
      <c r="F41" s="60"/>
      <c r="G41" s="868"/>
      <c r="H41" s="60"/>
      <c r="I41" s="867"/>
      <c r="J41" s="60"/>
      <c r="K41" s="868"/>
      <c r="L41" s="66"/>
      <c r="M41" s="68"/>
      <c r="N41"/>
      <c r="O41"/>
      <c r="P41"/>
      <c r="Q41" s="458"/>
      <c r="R41" s="458" t="s">
        <v>654</v>
      </c>
      <c r="T41" s="372" t="str">
        <f ca="1">CELL("address",G41)</f>
        <v>$G$41</v>
      </c>
      <c r="U41" s="628" t="str">
        <f t="shared" si="0"/>
        <v>2b</v>
      </c>
      <c r="V41" s="390" t="str">
        <f t="shared" ca="1" si="3"/>
        <v>2b. Offer Details</v>
      </c>
      <c r="W41" s="26" t="s">
        <v>409</v>
      </c>
      <c r="X41" s="375" t="s">
        <v>1258</v>
      </c>
      <c r="Y41" s="375">
        <v>1</v>
      </c>
      <c r="Z41" s="385" t="str">
        <f t="shared" ca="1" si="4"/>
        <v>2b_$G$41_offer_capacity_1</v>
      </c>
      <c r="AA41" s="375" t="s">
        <v>426</v>
      </c>
      <c r="AB41" s="375"/>
      <c r="AC41" s="384" t="s">
        <v>1608</v>
      </c>
      <c r="AD41" s="375" t="s">
        <v>86</v>
      </c>
      <c r="AE41" s="375" t="s">
        <v>86</v>
      </c>
      <c r="AF41" s="375"/>
      <c r="AG41" s="715" t="str">
        <f ca="1">"Requirement for "&amp;T41&amp; " based on "&amp;$T$20&amp;" answer of ""Yes"""</f>
        <v>Requirement for $G$41 based on $G$20 answer of "Yes"</v>
      </c>
      <c r="AH41" s="375"/>
      <c r="AI41" s="415"/>
      <c r="AJ41" s="437"/>
      <c r="AK41" s="438"/>
      <c r="BI41" s="438"/>
      <c r="BJ41" s="438"/>
      <c r="BP41" s="775"/>
    </row>
    <row r="42" spans="1:75" s="267" customFormat="1" ht="9" customHeight="1">
      <c r="A42" s="115"/>
      <c r="B42" s="421"/>
      <c r="C42" s="666"/>
      <c r="D42" s="666"/>
      <c r="E42" s="666"/>
      <c r="F42" s="60"/>
      <c r="G42" s="76"/>
      <c r="H42" s="60"/>
      <c r="I42" s="75"/>
      <c r="J42" s="60"/>
      <c r="K42" s="76"/>
      <c r="L42" s="66"/>
      <c r="M42" s="68"/>
      <c r="N42"/>
      <c r="O42"/>
      <c r="P42"/>
      <c r="Q42" s="458" t="s">
        <v>653</v>
      </c>
      <c r="R42" s="458"/>
      <c r="T42" s="372" t="str">
        <f ca="1">CELL("address",I41)</f>
        <v>$I$41</v>
      </c>
      <c r="U42" s="628" t="str">
        <f t="shared" si="0"/>
        <v>2b</v>
      </c>
      <c r="V42" s="390" t="str">
        <f t="shared" ca="1" si="3"/>
        <v>2b. Offer Details</v>
      </c>
      <c r="W42" s="26" t="s">
        <v>409</v>
      </c>
      <c r="X42" s="375" t="s">
        <v>1258</v>
      </c>
      <c r="Y42" s="375">
        <v>2</v>
      </c>
      <c r="Z42" s="385" t="str">
        <f t="shared" ca="1" si="4"/>
        <v>2b_$I$41_offer_capacity_2</v>
      </c>
      <c r="AA42" s="375" t="s">
        <v>426</v>
      </c>
      <c r="AB42" s="375"/>
      <c r="AC42" s="384" t="s">
        <v>1608</v>
      </c>
      <c r="AD42" s="375" t="s">
        <v>86</v>
      </c>
      <c r="AE42" s="375" t="s">
        <v>86</v>
      </c>
      <c r="AF42" s="375"/>
      <c r="AG42" s="715" t="str">
        <f ca="1">"Requirement for "&amp;T42&amp; " based on "&amp;$T$21&amp;" answer of ""Yes"""</f>
        <v>Requirement for $I$41 based on $I$20 answer of "Yes"</v>
      </c>
      <c r="AH42" s="375"/>
      <c r="AI42" s="415"/>
      <c r="AJ42" s="437"/>
      <c r="AK42" s="438"/>
      <c r="BI42" s="438"/>
      <c r="BJ42" s="438"/>
      <c r="BP42" s="775"/>
    </row>
    <row r="43" spans="1:75" s="267" customFormat="1" ht="9" customHeight="1" thickBot="1">
      <c r="A43" s="115"/>
      <c r="B43" s="421"/>
      <c r="C43" s="666"/>
      <c r="D43" s="666"/>
      <c r="E43" s="666"/>
      <c r="F43" s="60"/>
      <c r="G43" s="76"/>
      <c r="H43" s="60"/>
      <c r="I43" s="75"/>
      <c r="J43" s="60"/>
      <c r="K43" s="76"/>
      <c r="L43" s="66"/>
      <c r="M43" s="68"/>
      <c r="N43"/>
      <c r="O43"/>
      <c r="P43"/>
      <c r="Q43" s="458" t="s">
        <v>653</v>
      </c>
      <c r="R43" s="458"/>
      <c r="T43" s="372" t="str">
        <f ca="1">CELL("address",K41)</f>
        <v>$K$41</v>
      </c>
      <c r="U43" s="628" t="str">
        <f t="shared" si="0"/>
        <v>2b</v>
      </c>
      <c r="V43" s="390" t="str">
        <f t="shared" ca="1" si="3"/>
        <v>2b. Offer Details</v>
      </c>
      <c r="W43" s="26" t="s">
        <v>409</v>
      </c>
      <c r="X43" s="375" t="s">
        <v>1258</v>
      </c>
      <c r="Y43" s="375">
        <v>3</v>
      </c>
      <c r="Z43" s="385" t="str">
        <f t="shared" ca="1" si="4"/>
        <v>2b_$K$41_offer_capacity_3</v>
      </c>
      <c r="AA43" s="375" t="s">
        <v>426</v>
      </c>
      <c r="AB43" s="375"/>
      <c r="AC43" s="384" t="s">
        <v>1608</v>
      </c>
      <c r="AD43" s="375" t="s">
        <v>86</v>
      </c>
      <c r="AE43" s="375" t="s">
        <v>86</v>
      </c>
      <c r="AF43" s="375"/>
      <c r="AG43" s="715" t="str">
        <f ca="1">"Requirement for "&amp;T43&amp; " based on "&amp;$T$22&amp;" answer of ""Yes"""</f>
        <v>Requirement for $K$41 based on $K$20 answer of "Yes"</v>
      </c>
      <c r="AH43" s="375"/>
      <c r="AI43" s="415"/>
      <c r="AJ43" s="437"/>
      <c r="AK43" s="438"/>
      <c r="BI43" s="438"/>
      <c r="BJ43" s="438"/>
      <c r="BP43" s="775"/>
    </row>
    <row r="44" spans="1:75" s="267" customFormat="1" ht="21" customHeight="1" thickTop="1" thickBot="1">
      <c r="A44" s="115"/>
      <c r="B44" s="421"/>
      <c r="C44" s="1078" t="s">
        <v>1542</v>
      </c>
      <c r="D44" s="1078"/>
      <c r="E44" s="1078"/>
      <c r="F44" s="60"/>
      <c r="G44" s="878"/>
      <c r="H44" s="60"/>
      <c r="I44" s="880"/>
      <c r="J44" s="60"/>
      <c r="K44" s="878"/>
      <c r="L44" s="66"/>
      <c r="M44" s="68"/>
      <c r="N44"/>
      <c r="O44" s="939" t="s">
        <v>1719</v>
      </c>
      <c r="P44"/>
      <c r="Q44" s="458"/>
      <c r="R44" s="458" t="s">
        <v>654</v>
      </c>
      <c r="T44" s="372" t="str">
        <f ca="1">CELL("address",G44)</f>
        <v>$G$44</v>
      </c>
      <c r="U44" s="628" t="str">
        <f t="shared" si="0"/>
        <v>2b</v>
      </c>
      <c r="V44" s="390" t="str">
        <f t="shared" ref="V44:V46" ca="1" si="8">MID(CELL("filename",U44),FIND("]",CELL("filename",U44))+1,256)</f>
        <v>2b. Offer Details</v>
      </c>
      <c r="W44" s="26" t="s">
        <v>409</v>
      </c>
      <c r="X44" s="375" t="s">
        <v>1543</v>
      </c>
      <c r="Y44" s="375">
        <v>1</v>
      </c>
      <c r="Z44" s="385" t="str">
        <f t="shared" ref="Z44:Z46" ca="1" si="9">U44&amp;"_"&amp;T44&amp;"_"&amp;X44&amp;"_"&amp;Y44</f>
        <v>2b_$G$44_COD_1</v>
      </c>
      <c r="AA44" s="375" t="s">
        <v>1512</v>
      </c>
      <c r="AB44" s="375"/>
      <c r="AC44" s="384" t="s">
        <v>1607</v>
      </c>
      <c r="AD44" s="375" t="s">
        <v>86</v>
      </c>
      <c r="AE44" s="375" t="s">
        <v>86</v>
      </c>
      <c r="AF44" s="375"/>
      <c r="AG44" s="715" t="str">
        <f ca="1">"Requirement for "&amp;T44&amp; " based on "&amp;$T$20&amp;" answer of ""Yes"""</f>
        <v>Requirement for $G$44 based on $G$20 answer of "Yes"</v>
      </c>
      <c r="AH44" s="375"/>
      <c r="AI44" s="415"/>
      <c r="AJ44" s="437" t="s">
        <v>1304</v>
      </c>
      <c r="AK44" s="505" t="s">
        <v>649</v>
      </c>
      <c r="BI44" s="438"/>
      <c r="BJ44" s="438"/>
      <c r="BP44" s="775"/>
    </row>
    <row r="45" spans="1:75" s="267" customFormat="1" ht="9" customHeight="1" thickTop="1">
      <c r="A45" s="115"/>
      <c r="B45" s="421"/>
      <c r="C45" s="721"/>
      <c r="D45" s="721"/>
      <c r="E45" s="721"/>
      <c r="F45" s="60"/>
      <c r="G45" s="76"/>
      <c r="H45" s="60"/>
      <c r="I45" s="75"/>
      <c r="J45" s="60"/>
      <c r="K45" s="76"/>
      <c r="L45" s="66"/>
      <c r="M45" s="68"/>
      <c r="N45"/>
      <c r="O45"/>
      <c r="P45"/>
      <c r="Q45" s="458" t="s">
        <v>653</v>
      </c>
      <c r="R45" s="458"/>
      <c r="T45" s="372" t="str">
        <f ca="1">CELL("address",I44)</f>
        <v>$I$44</v>
      </c>
      <c r="U45" s="628" t="str">
        <f t="shared" si="0"/>
        <v>2b</v>
      </c>
      <c r="V45" s="390" t="str">
        <f t="shared" ca="1" si="8"/>
        <v>2b. Offer Details</v>
      </c>
      <c r="W45" s="26" t="s">
        <v>409</v>
      </c>
      <c r="X45" s="375" t="s">
        <v>1543</v>
      </c>
      <c r="Y45" s="375">
        <v>2</v>
      </c>
      <c r="Z45" s="385" t="str">
        <f t="shared" ca="1" si="9"/>
        <v>2b_$I$44_COD_2</v>
      </c>
      <c r="AA45" s="375" t="s">
        <v>1512</v>
      </c>
      <c r="AB45" s="375"/>
      <c r="AC45" s="384" t="s">
        <v>1607</v>
      </c>
      <c r="AD45" s="375" t="s">
        <v>86</v>
      </c>
      <c r="AE45" s="375" t="s">
        <v>86</v>
      </c>
      <c r="AF45" s="375"/>
      <c r="AG45" s="715" t="str">
        <f ca="1">"Requirement for "&amp;T45&amp; " based on "&amp;$T$21&amp;" answer of ""Yes"""</f>
        <v>Requirement for $I$44 based on $I$20 answer of "Yes"</v>
      </c>
      <c r="AH45" s="375"/>
      <c r="AI45" s="415"/>
      <c r="AJ45" s="437" t="s">
        <v>1304</v>
      </c>
      <c r="AK45" s="438"/>
      <c r="BI45" s="438"/>
      <c r="BJ45" s="438"/>
      <c r="BP45" s="775"/>
    </row>
    <row r="46" spans="1:75" s="267" customFormat="1" ht="9" customHeight="1">
      <c r="A46" s="115"/>
      <c r="B46" s="421"/>
      <c r="C46" s="721"/>
      <c r="D46" s="721"/>
      <c r="E46" s="721"/>
      <c r="F46" s="60"/>
      <c r="G46" s="76"/>
      <c r="H46" s="60"/>
      <c r="I46" s="75"/>
      <c r="J46" s="60"/>
      <c r="K46" s="76"/>
      <c r="L46" s="66"/>
      <c r="M46" s="68"/>
      <c r="N46"/>
      <c r="O46"/>
      <c r="P46"/>
      <c r="Q46" s="458" t="s">
        <v>653</v>
      </c>
      <c r="R46" s="458"/>
      <c r="T46" s="372" t="str">
        <f ca="1">CELL("address",K44)</f>
        <v>$K$44</v>
      </c>
      <c r="U46" s="628" t="str">
        <f t="shared" si="0"/>
        <v>2b</v>
      </c>
      <c r="V46" s="390" t="str">
        <f t="shared" ca="1" si="8"/>
        <v>2b. Offer Details</v>
      </c>
      <c r="W46" s="26" t="s">
        <v>409</v>
      </c>
      <c r="X46" s="375" t="s">
        <v>1543</v>
      </c>
      <c r="Y46" s="375">
        <v>3</v>
      </c>
      <c r="Z46" s="385" t="str">
        <f t="shared" ca="1" si="9"/>
        <v>2b_$K$44_COD_3</v>
      </c>
      <c r="AA46" s="375" t="s">
        <v>1512</v>
      </c>
      <c r="AB46" s="375"/>
      <c r="AC46" s="384" t="s">
        <v>1607</v>
      </c>
      <c r="AD46" s="375" t="s">
        <v>86</v>
      </c>
      <c r="AE46" s="375" t="s">
        <v>86</v>
      </c>
      <c r="AF46" s="375"/>
      <c r="AG46" s="715" t="str">
        <f ca="1">"Requirement for "&amp;T46&amp; " based on "&amp;$T$22&amp;" answer of ""Yes"""</f>
        <v>Requirement for $K$44 based on $K$20 answer of "Yes"</v>
      </c>
      <c r="AH46" s="375"/>
      <c r="AI46" s="415"/>
      <c r="AJ46" s="437" t="s">
        <v>1304</v>
      </c>
      <c r="AK46" s="438"/>
      <c r="BI46" s="438"/>
      <c r="BJ46" s="438"/>
      <c r="BP46" s="775"/>
    </row>
    <row r="47" spans="1:75" s="267" customFormat="1" ht="21" customHeight="1">
      <c r="A47" s="115"/>
      <c r="B47" s="421"/>
      <c r="C47" s="1078" t="s">
        <v>549</v>
      </c>
      <c r="D47" s="1078"/>
      <c r="E47" s="1078"/>
      <c r="F47" s="60"/>
      <c r="G47" s="878"/>
      <c r="H47" s="60"/>
      <c r="I47" s="880"/>
      <c r="J47" s="60"/>
      <c r="K47" s="878"/>
      <c r="L47" s="66"/>
      <c r="M47" s="68"/>
      <c r="N47"/>
      <c r="O47"/>
      <c r="P47"/>
      <c r="Q47" s="458"/>
      <c r="R47" s="458" t="s">
        <v>654</v>
      </c>
      <c r="T47" s="372" t="str">
        <f ca="1">CELL("address",G47)</f>
        <v>$G$47</v>
      </c>
      <c r="U47" s="628" t="str">
        <f t="shared" si="0"/>
        <v>2b</v>
      </c>
      <c r="V47" s="390" t="str">
        <f t="shared" ca="1" si="3"/>
        <v>2b. Offer Details</v>
      </c>
      <c r="W47" s="26" t="s">
        <v>409</v>
      </c>
      <c r="X47" s="375" t="s">
        <v>1259</v>
      </c>
      <c r="Y47" s="375">
        <v>1</v>
      </c>
      <c r="Z47" s="385" t="str">
        <f t="shared" ca="1" si="4"/>
        <v>2b_$G$47_term_start_1</v>
      </c>
      <c r="AA47" s="375" t="s">
        <v>1512</v>
      </c>
      <c r="AB47" s="375"/>
      <c r="AC47" s="384" t="s">
        <v>1607</v>
      </c>
      <c r="AD47" s="375" t="s">
        <v>86</v>
      </c>
      <c r="AE47" s="375" t="s">
        <v>86</v>
      </c>
      <c r="AF47" s="375"/>
      <c r="AG47" s="715" t="str">
        <f ca="1">"Requirement for "&amp;T47&amp; " based on "&amp;$T$20&amp;" answer of ""Yes"""</f>
        <v>Requirement for $G$47 based on $G$20 answer of "Yes"</v>
      </c>
      <c r="AH47" s="375"/>
      <c r="AI47" s="415"/>
      <c r="AJ47" s="437" t="s">
        <v>1304</v>
      </c>
      <c r="AK47" s="505" t="s">
        <v>649</v>
      </c>
      <c r="BI47" s="438"/>
      <c r="BJ47" s="438"/>
      <c r="BP47" s="775"/>
    </row>
    <row r="48" spans="1:75" s="267" customFormat="1" ht="9" customHeight="1">
      <c r="A48" s="115"/>
      <c r="B48" s="421"/>
      <c r="C48" s="668"/>
      <c r="D48" s="668"/>
      <c r="E48" s="668"/>
      <c r="F48" s="60"/>
      <c r="G48" s="76"/>
      <c r="H48" s="60"/>
      <c r="I48" s="75"/>
      <c r="J48" s="60"/>
      <c r="K48" s="76"/>
      <c r="L48" s="66"/>
      <c r="M48" s="68"/>
      <c r="N48"/>
      <c r="O48"/>
      <c r="P48"/>
      <c r="Q48" s="458" t="s">
        <v>653</v>
      </c>
      <c r="R48" s="458"/>
      <c r="T48" s="372" t="str">
        <f ca="1">CELL("address",I47)</f>
        <v>$I$47</v>
      </c>
      <c r="U48" s="628" t="str">
        <f t="shared" si="0"/>
        <v>2b</v>
      </c>
      <c r="V48" s="390" t="str">
        <f t="shared" ca="1" si="3"/>
        <v>2b. Offer Details</v>
      </c>
      <c r="W48" s="26" t="s">
        <v>409</v>
      </c>
      <c r="X48" s="375" t="s">
        <v>1259</v>
      </c>
      <c r="Y48" s="375">
        <v>2</v>
      </c>
      <c r="Z48" s="385" t="str">
        <f t="shared" ca="1" si="4"/>
        <v>2b_$I$47_term_start_2</v>
      </c>
      <c r="AA48" s="375" t="s">
        <v>1512</v>
      </c>
      <c r="AB48" s="375"/>
      <c r="AC48" s="384" t="s">
        <v>1607</v>
      </c>
      <c r="AD48" s="375" t="s">
        <v>86</v>
      </c>
      <c r="AE48" s="375" t="s">
        <v>86</v>
      </c>
      <c r="AF48" s="375"/>
      <c r="AG48" s="715" t="str">
        <f ca="1">"Requirement for "&amp;T48&amp; " based on "&amp;$T$21&amp;" answer of ""Yes"""</f>
        <v>Requirement for $I$47 based on $I$20 answer of "Yes"</v>
      </c>
      <c r="AH48" s="375"/>
      <c r="AI48" s="415"/>
      <c r="AJ48" s="437" t="s">
        <v>1304</v>
      </c>
      <c r="AK48" s="438"/>
      <c r="BI48" s="438"/>
      <c r="BJ48" s="438"/>
      <c r="BP48" s="775"/>
    </row>
    <row r="49" spans="1:68" s="267" customFormat="1" ht="9" customHeight="1">
      <c r="A49" s="115"/>
      <c r="B49" s="421"/>
      <c r="C49" s="668"/>
      <c r="D49" s="668"/>
      <c r="E49" s="668"/>
      <c r="F49" s="60"/>
      <c r="G49" s="76"/>
      <c r="H49" s="60"/>
      <c r="I49" s="75"/>
      <c r="J49" s="60"/>
      <c r="K49" s="76"/>
      <c r="L49" s="66"/>
      <c r="M49" s="68"/>
      <c r="N49"/>
      <c r="O49"/>
      <c r="P49"/>
      <c r="Q49" s="458" t="s">
        <v>653</v>
      </c>
      <c r="R49" s="458"/>
      <c r="T49" s="372" t="str">
        <f ca="1">CELL("address",K47)</f>
        <v>$K$47</v>
      </c>
      <c r="U49" s="628" t="str">
        <f t="shared" si="0"/>
        <v>2b</v>
      </c>
      <c r="V49" s="390" t="str">
        <f t="shared" ca="1" si="3"/>
        <v>2b. Offer Details</v>
      </c>
      <c r="W49" s="26" t="s">
        <v>409</v>
      </c>
      <c r="X49" s="375" t="s">
        <v>1259</v>
      </c>
      <c r="Y49" s="375">
        <v>3</v>
      </c>
      <c r="Z49" s="385" t="str">
        <f t="shared" ca="1" si="4"/>
        <v>2b_$K$47_term_start_3</v>
      </c>
      <c r="AA49" s="375" t="s">
        <v>1512</v>
      </c>
      <c r="AB49" s="375"/>
      <c r="AC49" s="384" t="s">
        <v>1607</v>
      </c>
      <c r="AD49" s="375" t="s">
        <v>86</v>
      </c>
      <c r="AE49" s="375" t="s">
        <v>86</v>
      </c>
      <c r="AF49" s="375"/>
      <c r="AG49" s="715" t="str">
        <f ca="1">"Requirement for "&amp;T49&amp; " based on "&amp;$T$22&amp;" answer of ""Yes"""</f>
        <v>Requirement for $K$47 based on $K$20 answer of "Yes"</v>
      </c>
      <c r="AH49" s="375"/>
      <c r="AI49" s="415"/>
      <c r="AJ49" s="437" t="s">
        <v>1304</v>
      </c>
      <c r="AK49" s="438"/>
      <c r="BI49" s="438"/>
      <c r="BJ49" s="438"/>
      <c r="BP49" s="775"/>
    </row>
    <row r="50" spans="1:68" s="267" customFormat="1" ht="21" customHeight="1">
      <c r="A50" s="115"/>
      <c r="B50" s="421"/>
      <c r="C50" s="1076" t="s">
        <v>550</v>
      </c>
      <c r="D50" s="1076"/>
      <c r="E50" s="1076"/>
      <c r="F50" s="60"/>
      <c r="G50" s="878"/>
      <c r="H50" s="60"/>
      <c r="I50" s="880"/>
      <c r="J50" s="60"/>
      <c r="K50" s="878"/>
      <c r="L50" s="66"/>
      <c r="M50" s="68"/>
      <c r="N50"/>
      <c r="O50"/>
      <c r="P50"/>
      <c r="Q50" s="458"/>
      <c r="R50" s="458" t="s">
        <v>654</v>
      </c>
      <c r="T50" s="372" t="str">
        <f ca="1">CELL("address",G50)</f>
        <v>$G$50</v>
      </c>
      <c r="U50" s="628" t="str">
        <f t="shared" si="0"/>
        <v>2b</v>
      </c>
      <c r="V50" s="390" t="str">
        <f t="shared" ca="1" si="3"/>
        <v>2b. Offer Details</v>
      </c>
      <c r="W50" s="26" t="s">
        <v>409</v>
      </c>
      <c r="X50" s="375" t="s">
        <v>1260</v>
      </c>
      <c r="Y50" s="375">
        <v>1</v>
      </c>
      <c r="Z50" s="385" t="str">
        <f t="shared" ca="1" si="4"/>
        <v>2b_$G$50_term_end_1</v>
      </c>
      <c r="AA50" s="375" t="s">
        <v>1512</v>
      </c>
      <c r="AB50" s="375"/>
      <c r="AC50" s="384" t="s">
        <v>1607</v>
      </c>
      <c r="AD50" s="375" t="s">
        <v>86</v>
      </c>
      <c r="AE50" s="375" t="s">
        <v>86</v>
      </c>
      <c r="AF50" s="375"/>
      <c r="AG50" s="715" t="str">
        <f ca="1">"Requirement for "&amp;T50&amp; " based on "&amp;$T$20&amp;" answer of ""Yes"""</f>
        <v>Requirement for $G$50 based on $G$20 answer of "Yes"</v>
      </c>
      <c r="AH50" s="375"/>
      <c r="AI50" s="415"/>
      <c r="AJ50" s="437" t="s">
        <v>1304</v>
      </c>
      <c r="AK50" s="438"/>
      <c r="BI50" s="438"/>
      <c r="BJ50" s="438"/>
      <c r="BP50" s="775"/>
    </row>
    <row r="51" spans="1:68" s="267" customFormat="1" ht="9" customHeight="1">
      <c r="A51" s="115"/>
      <c r="B51" s="421"/>
      <c r="C51" s="666"/>
      <c r="D51" s="666"/>
      <c r="E51" s="666"/>
      <c r="F51" s="60"/>
      <c r="G51" s="76"/>
      <c r="H51" s="60"/>
      <c r="I51" s="75"/>
      <c r="J51" s="60"/>
      <c r="K51" s="76"/>
      <c r="L51" s="66"/>
      <c r="M51" s="68"/>
      <c r="N51"/>
      <c r="O51"/>
      <c r="P51"/>
      <c r="Q51" s="458" t="s">
        <v>653</v>
      </c>
      <c r="R51" s="458"/>
      <c r="T51" s="372" t="str">
        <f ca="1">CELL("address",I50)</f>
        <v>$I$50</v>
      </c>
      <c r="U51" s="628" t="str">
        <f t="shared" si="0"/>
        <v>2b</v>
      </c>
      <c r="V51" s="390" t="str">
        <f t="shared" ca="1" si="3"/>
        <v>2b. Offer Details</v>
      </c>
      <c r="W51" s="26" t="s">
        <v>409</v>
      </c>
      <c r="X51" s="375" t="s">
        <v>1260</v>
      </c>
      <c r="Y51" s="375">
        <v>2</v>
      </c>
      <c r="Z51" s="385" t="str">
        <f t="shared" ca="1" si="4"/>
        <v>2b_$I$50_term_end_2</v>
      </c>
      <c r="AA51" s="375" t="s">
        <v>1512</v>
      </c>
      <c r="AB51" s="375"/>
      <c r="AC51" s="384" t="s">
        <v>1607</v>
      </c>
      <c r="AD51" s="375" t="s">
        <v>86</v>
      </c>
      <c r="AE51" s="375" t="s">
        <v>86</v>
      </c>
      <c r="AF51" s="375"/>
      <c r="AG51" s="715" t="str">
        <f ca="1">"Requirement for "&amp;T51&amp; " based on "&amp;$T$21&amp;" answer of ""Yes"""</f>
        <v>Requirement for $I$50 based on $I$20 answer of "Yes"</v>
      </c>
      <c r="AH51" s="375"/>
      <c r="AI51" s="415"/>
      <c r="AJ51" s="437" t="s">
        <v>1304</v>
      </c>
      <c r="AK51" s="438"/>
      <c r="BI51" s="438"/>
      <c r="BJ51" s="438"/>
      <c r="BP51" s="775"/>
    </row>
    <row r="52" spans="1:68" s="267" customFormat="1" ht="9" customHeight="1">
      <c r="A52" s="115"/>
      <c r="B52" s="421"/>
      <c r="C52" s="666"/>
      <c r="D52" s="666"/>
      <c r="E52" s="666"/>
      <c r="F52" s="60"/>
      <c r="G52" s="76"/>
      <c r="H52" s="60"/>
      <c r="I52" s="75"/>
      <c r="J52" s="60"/>
      <c r="K52" s="76"/>
      <c r="L52" s="66"/>
      <c r="M52" s="68"/>
      <c r="N52"/>
      <c r="O52"/>
      <c r="P52"/>
      <c r="Q52" s="458" t="s">
        <v>653</v>
      </c>
      <c r="R52" s="458"/>
      <c r="T52" s="372" t="str">
        <f ca="1">CELL("address",K50)</f>
        <v>$K$50</v>
      </c>
      <c r="U52" s="628" t="str">
        <f t="shared" si="0"/>
        <v>2b</v>
      </c>
      <c r="V52" s="390" t="str">
        <f t="shared" ca="1" si="3"/>
        <v>2b. Offer Details</v>
      </c>
      <c r="W52" s="26" t="s">
        <v>409</v>
      </c>
      <c r="X52" s="375" t="s">
        <v>1260</v>
      </c>
      <c r="Y52" s="375">
        <v>3</v>
      </c>
      <c r="Z52" s="385" t="str">
        <f t="shared" ca="1" si="4"/>
        <v>2b_$K$50_term_end_3</v>
      </c>
      <c r="AA52" s="375" t="s">
        <v>1512</v>
      </c>
      <c r="AB52" s="375"/>
      <c r="AC52" s="384" t="s">
        <v>1607</v>
      </c>
      <c r="AD52" s="375" t="s">
        <v>86</v>
      </c>
      <c r="AE52" s="375" t="s">
        <v>86</v>
      </c>
      <c r="AF52" s="375"/>
      <c r="AG52" s="715" t="str">
        <f ca="1">"Requirement for "&amp;T52&amp; " based on "&amp;$T$22&amp;" answer of ""Yes"""</f>
        <v>Requirement for $K$50 based on $K$20 answer of "Yes"</v>
      </c>
      <c r="AH52" s="375"/>
      <c r="AI52" s="415"/>
      <c r="AJ52" s="437" t="s">
        <v>1304</v>
      </c>
      <c r="AK52" s="438"/>
      <c r="BI52" s="438"/>
      <c r="BJ52" s="438"/>
      <c r="BP52" s="775"/>
    </row>
    <row r="53" spans="1:68" s="267" customFormat="1" ht="21" customHeight="1">
      <c r="A53" s="115"/>
      <c r="B53" s="421"/>
      <c r="C53" s="1076" t="s">
        <v>919</v>
      </c>
      <c r="D53" s="1076"/>
      <c r="E53" s="1076"/>
      <c r="F53" s="60"/>
      <c r="G53" s="306"/>
      <c r="H53" s="60"/>
      <c r="I53" s="873"/>
      <c r="J53" s="60"/>
      <c r="K53" s="306"/>
      <c r="L53" s="66"/>
      <c r="M53" s="68"/>
      <c r="N53"/>
      <c r="O53"/>
      <c r="P53"/>
      <c r="Q53" s="458"/>
      <c r="R53" s="458" t="s">
        <v>654</v>
      </c>
      <c r="T53" s="372" t="str">
        <f ca="1">CELL("address",G53)</f>
        <v>$G$53</v>
      </c>
      <c r="U53" s="628" t="str">
        <f t="shared" si="0"/>
        <v>2b</v>
      </c>
      <c r="V53" s="390" t="str">
        <f t="shared" ca="1" si="3"/>
        <v>2b. Offer Details</v>
      </c>
      <c r="W53" s="26" t="s">
        <v>409</v>
      </c>
      <c r="X53" s="375" t="s">
        <v>1261</v>
      </c>
      <c r="Y53" s="375">
        <v>1</v>
      </c>
      <c r="Z53" s="385" t="str">
        <f t="shared" ca="1" si="4"/>
        <v>2b_$G$53_price_type_1</v>
      </c>
      <c r="AA53" s="375" t="s">
        <v>401</v>
      </c>
      <c r="AB53" s="375"/>
      <c r="AC53" s="381" t="str">
        <f>CONCATENATE(AM53,",",AN53,",",AO53)</f>
        <v>Fixed,Escalating,Market Indexed</v>
      </c>
      <c r="AD53" s="375" t="s">
        <v>86</v>
      </c>
      <c r="AE53" s="375" t="s">
        <v>86</v>
      </c>
      <c r="AF53" s="375"/>
      <c r="AG53" s="715" t="str">
        <f ca="1">"Requirement for "&amp;T53&amp; " based on "&amp;$T$20&amp;" answer of ""Yes"""</f>
        <v>Requirement for $G$53 based on $G$20 answer of "Yes"</v>
      </c>
      <c r="AH53" s="375"/>
      <c r="AI53" s="415"/>
      <c r="AJ53" s="437"/>
      <c r="AK53"/>
      <c r="AM53" s="267" t="s">
        <v>931</v>
      </c>
      <c r="AN53" s="267" t="s">
        <v>932</v>
      </c>
      <c r="AO53" s="267" t="s">
        <v>933</v>
      </c>
      <c r="BI53" s="438"/>
      <c r="BJ53" s="438"/>
      <c r="BK53"/>
      <c r="BL53"/>
      <c r="BM53"/>
      <c r="BP53" s="775"/>
    </row>
    <row r="54" spans="1:68" s="267" customFormat="1" ht="9" customHeight="1">
      <c r="A54" s="115"/>
      <c r="B54" s="1077" t="s">
        <v>920</v>
      </c>
      <c r="C54" s="1077"/>
      <c r="D54" s="1077"/>
      <c r="E54" s="1077"/>
      <c r="F54" s="1077"/>
      <c r="G54" s="1077"/>
      <c r="H54" s="60"/>
      <c r="I54" s="60"/>
      <c r="J54" s="60"/>
      <c r="K54" s="60"/>
      <c r="L54" s="66"/>
      <c r="M54" s="68"/>
      <c r="N54"/>
      <c r="O54"/>
      <c r="P54"/>
      <c r="Q54" s="458" t="s">
        <v>653</v>
      </c>
      <c r="R54" s="458"/>
      <c r="T54" s="372" t="str">
        <f ca="1">CELL("address",I53)</f>
        <v>$I$53</v>
      </c>
      <c r="U54" s="628" t="str">
        <f t="shared" si="0"/>
        <v>2b</v>
      </c>
      <c r="V54" s="390" t="str">
        <f t="shared" ca="1" si="3"/>
        <v>2b. Offer Details</v>
      </c>
      <c r="W54" s="26" t="s">
        <v>409</v>
      </c>
      <c r="X54" s="375" t="s">
        <v>1261</v>
      </c>
      <c r="Y54" s="375">
        <v>2</v>
      </c>
      <c r="Z54" s="385" t="str">
        <f t="shared" ca="1" si="4"/>
        <v>2b_$I$53_price_type_2</v>
      </c>
      <c r="AA54" s="375" t="s">
        <v>401</v>
      </c>
      <c r="AB54" s="375"/>
      <c r="AC54" s="381" t="str">
        <f>CONCATENATE(AM54,",",AN54,",",AO54)</f>
        <v>Fixed,Escalating,Market Indexed</v>
      </c>
      <c r="AD54" s="375" t="s">
        <v>86</v>
      </c>
      <c r="AE54" s="375" t="s">
        <v>86</v>
      </c>
      <c r="AF54" s="375"/>
      <c r="AG54" s="715" t="str">
        <f ca="1">"Requirement for "&amp;T54&amp; " based on "&amp;$T$21&amp;" answer of ""Yes"""</f>
        <v>Requirement for $I$53 based on $I$20 answer of "Yes"</v>
      </c>
      <c r="AH54" s="375"/>
      <c r="AI54" s="415"/>
      <c r="AJ54" s="437"/>
      <c r="AK54"/>
      <c r="AM54" s="267" t="s">
        <v>931</v>
      </c>
      <c r="AN54" s="267" t="s">
        <v>932</v>
      </c>
      <c r="AO54" s="267" t="s">
        <v>933</v>
      </c>
      <c r="BI54" s="438"/>
      <c r="BJ54" s="438"/>
      <c r="BK54"/>
      <c r="BL54"/>
      <c r="BM54"/>
      <c r="BP54" s="775"/>
    </row>
    <row r="55" spans="1:68" s="267" customFormat="1" ht="9" customHeight="1">
      <c r="A55" s="115"/>
      <c r="B55" s="1077"/>
      <c r="C55" s="1077"/>
      <c r="D55" s="1077"/>
      <c r="E55" s="1077"/>
      <c r="F55" s="1077"/>
      <c r="G55" s="1077"/>
      <c r="H55" s="60"/>
      <c r="I55" s="60"/>
      <c r="J55" s="60"/>
      <c r="K55" s="60"/>
      <c r="L55" s="66"/>
      <c r="M55" s="68"/>
      <c r="N55"/>
      <c r="O55"/>
      <c r="P55"/>
      <c r="Q55" s="458" t="s">
        <v>653</v>
      </c>
      <c r="R55" s="458"/>
      <c r="T55" s="372" t="str">
        <f ca="1">CELL("address",K53)</f>
        <v>$K$53</v>
      </c>
      <c r="U55" s="628" t="str">
        <f t="shared" si="0"/>
        <v>2b</v>
      </c>
      <c r="V55" s="390" t="str">
        <f t="shared" ca="1" si="3"/>
        <v>2b. Offer Details</v>
      </c>
      <c r="W55" s="26" t="s">
        <v>409</v>
      </c>
      <c r="X55" s="375" t="s">
        <v>1261</v>
      </c>
      <c r="Y55" s="375">
        <v>3</v>
      </c>
      <c r="Z55" s="385" t="str">
        <f t="shared" ca="1" si="4"/>
        <v>2b_$K$53_price_type_3</v>
      </c>
      <c r="AA55" s="375" t="s">
        <v>401</v>
      </c>
      <c r="AB55" s="375"/>
      <c r="AC55" s="381" t="str">
        <f>CONCATENATE(AM55,",",AN55,",",AO55)</f>
        <v>Fixed,Escalating,Market Indexed</v>
      </c>
      <c r="AD55" s="375" t="s">
        <v>86</v>
      </c>
      <c r="AE55" s="375" t="s">
        <v>86</v>
      </c>
      <c r="AF55" s="375"/>
      <c r="AG55" s="715" t="str">
        <f ca="1">"Requirement for "&amp;T55&amp; " based on "&amp;$T$22&amp;" answer of ""Yes"""</f>
        <v>Requirement for $K$53 based on $K$20 answer of "Yes"</v>
      </c>
      <c r="AH55" s="375"/>
      <c r="AI55" s="415"/>
      <c r="AJ55" s="437"/>
      <c r="AK55"/>
      <c r="AM55" s="267" t="s">
        <v>931</v>
      </c>
      <c r="AN55" s="267" t="s">
        <v>932</v>
      </c>
      <c r="AO55" s="267" t="s">
        <v>933</v>
      </c>
      <c r="BI55" s="438"/>
      <c r="BJ55" s="438"/>
      <c r="BK55"/>
      <c r="BL55"/>
      <c r="BM55"/>
      <c r="BP55" s="775"/>
    </row>
    <row r="56" spans="1:68" s="267" customFormat="1" ht="21" customHeight="1">
      <c r="A56" s="115"/>
      <c r="B56" s="421"/>
      <c r="C56" s="1076" t="s">
        <v>719</v>
      </c>
      <c r="D56" s="1076"/>
      <c r="E56" s="1076"/>
      <c r="F56" s="60"/>
      <c r="G56" s="66"/>
      <c r="H56" s="60"/>
      <c r="I56" s="60"/>
      <c r="J56" s="60"/>
      <c r="K56" s="60"/>
      <c r="L56" s="66"/>
      <c r="M56" s="68"/>
      <c r="N56"/>
      <c r="O56"/>
      <c r="P56"/>
      <c r="Q56" s="458"/>
      <c r="R56" s="458" t="s">
        <v>654</v>
      </c>
      <c r="T56" s="26"/>
      <c r="U56" s="628"/>
      <c r="V56" s="26"/>
      <c r="W56" s="26"/>
      <c r="X56" s="375"/>
      <c r="Y56" s="375"/>
      <c r="Z56" s="375"/>
      <c r="AA56" s="375"/>
      <c r="AB56" s="375"/>
      <c r="AC56" s="384"/>
      <c r="AD56" s="375"/>
      <c r="AE56" s="375"/>
      <c r="AF56" s="375"/>
      <c r="AG56" s="375"/>
      <c r="AH56" s="375"/>
      <c r="AI56" s="415"/>
      <c r="AJ56" s="437"/>
      <c r="AK56" s="438"/>
      <c r="BI56" s="438"/>
      <c r="BJ56" s="438"/>
      <c r="BK56"/>
      <c r="BL56"/>
      <c r="BM56"/>
      <c r="BP56" s="775"/>
    </row>
    <row r="57" spans="1:68" s="267" customFormat="1" ht="21" customHeight="1">
      <c r="A57" s="115"/>
      <c r="B57" s="421"/>
      <c r="C57" s="1075" t="s">
        <v>551</v>
      </c>
      <c r="D57" s="1075"/>
      <c r="E57" s="1075"/>
      <c r="F57" s="60"/>
      <c r="G57" s="881"/>
      <c r="H57" s="60"/>
      <c r="I57" s="881"/>
      <c r="J57" s="60"/>
      <c r="K57" s="881"/>
      <c r="L57" s="66"/>
      <c r="M57" s="68"/>
      <c r="N57"/>
      <c r="O57"/>
      <c r="P57"/>
      <c r="Q57" s="458"/>
      <c r="R57" s="458" t="s">
        <v>654</v>
      </c>
      <c r="T57" s="372" t="str">
        <f ca="1">CELL("address",G57)</f>
        <v>$G$57</v>
      </c>
      <c r="U57" s="628" t="str">
        <f t="shared" ref="U57:U62" si="10">$U$8</f>
        <v>2b</v>
      </c>
      <c r="V57" s="390" t="str">
        <f t="shared" ref="V57:V62" ca="1" si="11">MID(CELL("filename",U57),FIND("]",CELL("filename",U57))+1,256)</f>
        <v>2b. Offer Details</v>
      </c>
      <c r="W57" s="26" t="s">
        <v>409</v>
      </c>
      <c r="X57" s="375" t="s">
        <v>1262</v>
      </c>
      <c r="Y57" s="375">
        <v>1</v>
      </c>
      <c r="Z57" s="385" t="str">
        <f t="shared" ref="Z57:Z62" ca="1" si="12">U57&amp;"_"&amp;T57&amp;"_"&amp;X57&amp;"_"&amp;Y57</f>
        <v>2b_$G$57_fixed_capacity_price_1</v>
      </c>
      <c r="AA57" s="375" t="s">
        <v>426</v>
      </c>
      <c r="AB57" s="375"/>
      <c r="AC57" s="384" t="str">
        <f t="shared" ref="AC57:AC62" si="13">"0.00"</f>
        <v>0.00</v>
      </c>
      <c r="AD57" s="375" t="s">
        <v>86</v>
      </c>
      <c r="AE57" s="375" t="s">
        <v>82</v>
      </c>
      <c r="AF57" s="375"/>
      <c r="AG57" s="715" t="str">
        <f ca="1">"Requirement for "&amp;T57&amp; " based on "&amp;$T$53&amp;" answer of ""Fixed"""</f>
        <v>Requirement for $G$57 based on $G$53 answer of "Fixed"</v>
      </c>
      <c r="AH57" s="375"/>
      <c r="AI57" s="415"/>
      <c r="AJ57" s="437"/>
      <c r="AK57" s="438"/>
      <c r="BI57" s="438"/>
      <c r="BJ57" s="438"/>
      <c r="BK57"/>
      <c r="BL57"/>
      <c r="BM57"/>
      <c r="BP57" s="775"/>
    </row>
    <row r="58" spans="1:68" s="267" customFormat="1" ht="9" customHeight="1">
      <c r="A58" s="115"/>
      <c r="B58" s="421"/>
      <c r="C58" s="665"/>
      <c r="D58" s="665"/>
      <c r="E58" s="665"/>
      <c r="F58" s="60"/>
      <c r="G58" s="76"/>
      <c r="H58" s="60"/>
      <c r="I58" s="76"/>
      <c r="J58" s="60"/>
      <c r="K58" s="76"/>
      <c r="L58" s="66"/>
      <c r="M58" s="68"/>
      <c r="N58"/>
      <c r="O58"/>
      <c r="P58"/>
      <c r="Q58" s="458" t="s">
        <v>653</v>
      </c>
      <c r="R58" s="458"/>
      <c r="T58" s="372" t="str">
        <f ca="1">CELL("address",I57)</f>
        <v>$I$57</v>
      </c>
      <c r="U58" s="628" t="str">
        <f t="shared" si="10"/>
        <v>2b</v>
      </c>
      <c r="V58" s="390" t="str">
        <f t="shared" ca="1" si="11"/>
        <v>2b. Offer Details</v>
      </c>
      <c r="W58" s="26" t="s">
        <v>409</v>
      </c>
      <c r="X58" s="375" t="s">
        <v>1262</v>
      </c>
      <c r="Y58" s="375">
        <v>2</v>
      </c>
      <c r="Z58" s="385" t="str">
        <f t="shared" ca="1" si="12"/>
        <v>2b_$I$57_fixed_capacity_price_2</v>
      </c>
      <c r="AA58" s="375" t="s">
        <v>426</v>
      </c>
      <c r="AB58" s="375"/>
      <c r="AC58" s="384" t="str">
        <f t="shared" si="13"/>
        <v>0.00</v>
      </c>
      <c r="AD58" s="375" t="s">
        <v>86</v>
      </c>
      <c r="AE58" s="375" t="s">
        <v>82</v>
      </c>
      <c r="AF58" s="375"/>
      <c r="AG58" s="715" t="str">
        <f ca="1">"Requirement for "&amp;T58&amp; " based on "&amp;$T$54&amp;" answer of ""Fixed"""</f>
        <v>Requirement for $I$57 based on $I$53 answer of "Fixed"</v>
      </c>
      <c r="AH58" s="375"/>
      <c r="AI58" s="415"/>
      <c r="AJ58" s="437"/>
      <c r="AK58" s="438"/>
      <c r="BI58" s="438"/>
      <c r="BJ58" s="438"/>
      <c r="BK58"/>
      <c r="BL58"/>
      <c r="BM58"/>
      <c r="BP58" s="775"/>
    </row>
    <row r="59" spans="1:68" s="267" customFormat="1" ht="9" customHeight="1">
      <c r="A59" s="115"/>
      <c r="B59" s="421"/>
      <c r="C59" s="666"/>
      <c r="D59" s="666"/>
      <c r="E59" s="666"/>
      <c r="F59" s="60"/>
      <c r="G59" s="76"/>
      <c r="H59" s="60"/>
      <c r="I59" s="76"/>
      <c r="J59" s="60"/>
      <c r="K59" s="76"/>
      <c r="L59" s="66"/>
      <c r="M59" s="68"/>
      <c r="N59"/>
      <c r="O59"/>
      <c r="P59"/>
      <c r="Q59" s="458" t="s">
        <v>653</v>
      </c>
      <c r="R59" s="458"/>
      <c r="T59" s="372" t="str">
        <f ca="1">CELL("address",K57)</f>
        <v>$K$57</v>
      </c>
      <c r="U59" s="628" t="str">
        <f t="shared" si="10"/>
        <v>2b</v>
      </c>
      <c r="V59" s="390" t="str">
        <f t="shared" ca="1" si="11"/>
        <v>2b. Offer Details</v>
      </c>
      <c r="W59" s="26" t="s">
        <v>409</v>
      </c>
      <c r="X59" s="375" t="s">
        <v>1262</v>
      </c>
      <c r="Y59" s="375">
        <v>3</v>
      </c>
      <c r="Z59" s="385" t="str">
        <f t="shared" ca="1" si="12"/>
        <v>2b_$K$57_fixed_capacity_price_3</v>
      </c>
      <c r="AA59" s="375" t="s">
        <v>426</v>
      </c>
      <c r="AB59" s="375"/>
      <c r="AC59" s="384" t="str">
        <f t="shared" si="13"/>
        <v>0.00</v>
      </c>
      <c r="AD59" s="375" t="s">
        <v>86</v>
      </c>
      <c r="AE59" s="375" t="s">
        <v>82</v>
      </c>
      <c r="AF59" s="375"/>
      <c r="AG59" s="715" t="str">
        <f ca="1">"Requirement for "&amp;T59&amp; " based on "&amp;$T$55&amp;" answer of ""Fixed"""</f>
        <v>Requirement for $K$57 based on $K$53 answer of "Fixed"</v>
      </c>
      <c r="AH59" s="375"/>
      <c r="AI59" s="415"/>
      <c r="AJ59" s="437"/>
      <c r="AK59" s="438"/>
      <c r="BI59" s="438"/>
      <c r="BJ59" s="438"/>
      <c r="BK59"/>
      <c r="BL59"/>
      <c r="BM59"/>
      <c r="BP59" s="775"/>
    </row>
    <row r="60" spans="1:68" s="267" customFormat="1" ht="21" customHeight="1">
      <c r="A60" s="115"/>
      <c r="B60" s="421"/>
      <c r="C60" s="1075" t="s">
        <v>552</v>
      </c>
      <c r="D60" s="1075"/>
      <c r="E60" s="1075"/>
      <c r="F60" s="60"/>
      <c r="G60" s="887"/>
      <c r="H60" s="60"/>
      <c r="I60" s="887"/>
      <c r="J60" s="60"/>
      <c r="K60" s="887"/>
      <c r="L60" s="66"/>
      <c r="M60" s="68"/>
      <c r="N60"/>
      <c r="O60"/>
      <c r="P60"/>
      <c r="Q60" s="458"/>
      <c r="R60" s="458" t="s">
        <v>654</v>
      </c>
      <c r="T60" s="372" t="str">
        <f ca="1">CELL("address",G60)</f>
        <v>$G$60</v>
      </c>
      <c r="U60" s="628" t="str">
        <f t="shared" si="10"/>
        <v>2b</v>
      </c>
      <c r="V60" s="390" t="str">
        <f t="shared" ca="1" si="11"/>
        <v>2b. Offer Details</v>
      </c>
      <c r="W60" s="26" t="s">
        <v>409</v>
      </c>
      <c r="X60" s="375" t="s">
        <v>1263</v>
      </c>
      <c r="Y60" s="375">
        <v>1</v>
      </c>
      <c r="Z60" s="385" t="str">
        <f t="shared" ca="1" si="12"/>
        <v>2b_$G$60_fixed_energy_price_1</v>
      </c>
      <c r="AA60" s="375" t="s">
        <v>426</v>
      </c>
      <c r="AB60" s="375"/>
      <c r="AC60" s="384" t="str">
        <f t="shared" si="13"/>
        <v>0.00</v>
      </c>
      <c r="AD60" s="375" t="s">
        <v>86</v>
      </c>
      <c r="AE60" s="375" t="s">
        <v>82</v>
      </c>
      <c r="AF60" s="375"/>
      <c r="AG60" s="715" t="str">
        <f ca="1">"Requirement for "&amp;T60&amp; " based on "&amp;$T$53&amp;" answer of ""Fixed"""</f>
        <v>Requirement for $G$60 based on $G$53 answer of "Fixed"</v>
      </c>
      <c r="AH60" s="375"/>
      <c r="AI60" s="415"/>
      <c r="AJ60" s="437"/>
      <c r="AK60" s="438"/>
      <c r="BI60" s="438"/>
      <c r="BJ60" s="438"/>
      <c r="BK60"/>
      <c r="BL60"/>
      <c r="BM60"/>
      <c r="BP60" s="775"/>
    </row>
    <row r="61" spans="1:68" s="267" customFormat="1" ht="9" customHeight="1">
      <c r="A61" s="115"/>
      <c r="B61" s="421"/>
      <c r="C61" s="665"/>
      <c r="D61" s="665"/>
      <c r="E61" s="665"/>
      <c r="F61" s="60"/>
      <c r="G61" s="76"/>
      <c r="H61" s="60"/>
      <c r="I61" s="76"/>
      <c r="J61" s="60"/>
      <c r="K61" s="76"/>
      <c r="L61" s="66"/>
      <c r="M61" s="68"/>
      <c r="N61"/>
      <c r="O61"/>
      <c r="P61"/>
      <c r="Q61" s="458" t="s">
        <v>653</v>
      </c>
      <c r="R61" s="458"/>
      <c r="T61" s="372" t="str">
        <f ca="1">CELL("address",I60)</f>
        <v>$I$60</v>
      </c>
      <c r="U61" s="628" t="str">
        <f t="shared" si="10"/>
        <v>2b</v>
      </c>
      <c r="V61" s="390" t="str">
        <f t="shared" ca="1" si="11"/>
        <v>2b. Offer Details</v>
      </c>
      <c r="W61" s="26" t="s">
        <v>409</v>
      </c>
      <c r="X61" s="375" t="s">
        <v>1263</v>
      </c>
      <c r="Y61" s="375">
        <v>2</v>
      </c>
      <c r="Z61" s="385" t="str">
        <f t="shared" ca="1" si="12"/>
        <v>2b_$I$60_fixed_energy_price_2</v>
      </c>
      <c r="AA61" s="375" t="s">
        <v>426</v>
      </c>
      <c r="AB61" s="375"/>
      <c r="AC61" s="384" t="str">
        <f t="shared" si="13"/>
        <v>0.00</v>
      </c>
      <c r="AD61" s="375" t="s">
        <v>86</v>
      </c>
      <c r="AE61" s="375" t="s">
        <v>82</v>
      </c>
      <c r="AF61" s="375"/>
      <c r="AG61" s="715" t="str">
        <f ca="1">"Requirement for "&amp;T61&amp; " based on "&amp;$T$54&amp;" answer of ""Fixed"""</f>
        <v>Requirement for $I$60 based on $I$53 answer of "Fixed"</v>
      </c>
      <c r="AH61" s="375"/>
      <c r="AI61" s="415"/>
      <c r="AJ61" s="437"/>
      <c r="AK61" s="438"/>
      <c r="BI61" s="438"/>
      <c r="BJ61" s="438"/>
      <c r="BK61"/>
      <c r="BL61"/>
      <c r="BM61"/>
      <c r="BP61" s="775"/>
    </row>
    <row r="62" spans="1:68" s="267" customFormat="1" ht="9" customHeight="1">
      <c r="A62" s="115"/>
      <c r="B62" s="421"/>
      <c r="C62" s="666"/>
      <c r="D62" s="666"/>
      <c r="E62" s="666"/>
      <c r="F62" s="60"/>
      <c r="G62" s="76"/>
      <c r="H62" s="60"/>
      <c r="I62" s="76"/>
      <c r="J62" s="60"/>
      <c r="K62" s="76"/>
      <c r="L62" s="66"/>
      <c r="M62" s="68"/>
      <c r="N62"/>
      <c r="O62"/>
      <c r="P62"/>
      <c r="Q62" s="458" t="s">
        <v>653</v>
      </c>
      <c r="R62" s="458"/>
      <c r="T62" s="372" t="str">
        <f ca="1">CELL("address",K60)</f>
        <v>$K$60</v>
      </c>
      <c r="U62" s="628" t="str">
        <f t="shared" si="10"/>
        <v>2b</v>
      </c>
      <c r="V62" s="390" t="str">
        <f t="shared" ca="1" si="11"/>
        <v>2b. Offer Details</v>
      </c>
      <c r="W62" s="26" t="s">
        <v>409</v>
      </c>
      <c r="X62" s="375" t="s">
        <v>1263</v>
      </c>
      <c r="Y62" s="375">
        <v>3</v>
      </c>
      <c r="Z62" s="385" t="str">
        <f t="shared" ca="1" si="12"/>
        <v>2b_$K$60_fixed_energy_price_3</v>
      </c>
      <c r="AA62" s="375" t="s">
        <v>426</v>
      </c>
      <c r="AB62" s="375"/>
      <c r="AC62" s="384" t="str">
        <f t="shared" si="13"/>
        <v>0.00</v>
      </c>
      <c r="AD62" s="375" t="s">
        <v>86</v>
      </c>
      <c r="AE62" s="375" t="s">
        <v>82</v>
      </c>
      <c r="AF62" s="375"/>
      <c r="AG62" s="715" t="str">
        <f ca="1">"Requirement for "&amp;T62&amp; " based on "&amp;$T$55&amp;" answer of ""Fixed"""</f>
        <v>Requirement for $K$60 based on $K$53 answer of "Fixed"</v>
      </c>
      <c r="AH62" s="375"/>
      <c r="AI62" s="415"/>
      <c r="AJ62" s="437"/>
      <c r="AK62" s="438"/>
      <c r="BI62" s="438"/>
      <c r="BJ62" s="438"/>
      <c r="BK62"/>
      <c r="BL62"/>
      <c r="BM62"/>
      <c r="BP62" s="775"/>
    </row>
    <row r="63" spans="1:68" s="267" customFormat="1" ht="21" customHeight="1">
      <c r="A63" s="115"/>
      <c r="B63" s="421"/>
      <c r="C63" s="1076" t="s">
        <v>718</v>
      </c>
      <c r="D63" s="1076"/>
      <c r="E63" s="1076"/>
      <c r="F63" s="60"/>
      <c r="G63" s="76"/>
      <c r="H63" s="60"/>
      <c r="I63" s="76"/>
      <c r="J63" s="60"/>
      <c r="K63" s="76"/>
      <c r="L63" s="66"/>
      <c r="M63" s="68"/>
      <c r="N63"/>
      <c r="O63"/>
      <c r="P63"/>
      <c r="Q63" s="458"/>
      <c r="R63" s="458"/>
      <c r="T63" s="26"/>
      <c r="U63" s="628"/>
      <c r="V63" s="26"/>
      <c r="W63" s="26"/>
      <c r="X63" s="375"/>
      <c r="Y63" s="375"/>
      <c r="Z63" s="375"/>
      <c r="AA63" s="375"/>
      <c r="AB63" s="375"/>
      <c r="AC63" s="384"/>
      <c r="AD63" s="375"/>
      <c r="AE63" s="375"/>
      <c r="AF63" s="375"/>
      <c r="AG63" s="375"/>
      <c r="AH63" s="375"/>
      <c r="AI63" s="415"/>
      <c r="AJ63" s="437"/>
      <c r="AK63" s="438"/>
      <c r="BI63" s="438"/>
      <c r="BJ63" s="438"/>
      <c r="BK63"/>
      <c r="BL63"/>
      <c r="BM63"/>
      <c r="BP63" s="775"/>
    </row>
    <row r="64" spans="1:68" s="267" customFormat="1" ht="21" customHeight="1">
      <c r="A64" s="115"/>
      <c r="B64" s="421"/>
      <c r="C64" s="1075" t="s">
        <v>555</v>
      </c>
      <c r="D64" s="1075"/>
      <c r="E64" s="1075"/>
      <c r="F64" s="60"/>
      <c r="G64" s="881"/>
      <c r="H64" s="60"/>
      <c r="I64" s="881"/>
      <c r="J64" s="60"/>
      <c r="K64" s="881"/>
      <c r="L64" s="66"/>
      <c r="M64" s="68"/>
      <c r="N64"/>
      <c r="O64"/>
      <c r="P64"/>
      <c r="Q64" s="458"/>
      <c r="R64" s="458" t="s">
        <v>654</v>
      </c>
      <c r="T64" s="372" t="str">
        <f ca="1">CELL("address",G64)</f>
        <v>$G$64</v>
      </c>
      <c r="U64" s="628" t="str">
        <f t="shared" ref="U64:U75" si="14">$U$8</f>
        <v>2b</v>
      </c>
      <c r="V64" s="390" t="str">
        <f t="shared" ref="V64:V75" ca="1" si="15">MID(CELL("filename",U64),FIND("]",CELL("filename",U64))+1,256)</f>
        <v>2b. Offer Details</v>
      </c>
      <c r="W64" s="26" t="s">
        <v>409</v>
      </c>
      <c r="X64" s="375" t="s">
        <v>1266</v>
      </c>
      <c r="Y64" s="375">
        <v>1</v>
      </c>
      <c r="Z64" s="385" t="str">
        <f t="shared" ref="Z64:Z75" ca="1" si="16">U64&amp;"_"&amp;T64&amp;"_"&amp;X64&amp;"_"&amp;Y64</f>
        <v>2b_$G$64_escala_first_capacity_1</v>
      </c>
      <c r="AA64" s="375" t="s">
        <v>426</v>
      </c>
      <c r="AB64" s="375"/>
      <c r="AC64" s="384" t="str">
        <f>"0.00"</f>
        <v>0.00</v>
      </c>
      <c r="AD64" s="375" t="s">
        <v>86</v>
      </c>
      <c r="AE64" s="375" t="s">
        <v>82</v>
      </c>
      <c r="AF64" s="375"/>
      <c r="AG64" s="715" t="str">
        <f ca="1">"Requirement for "&amp;T64&amp; " based on "&amp;$T$53&amp;" answer of ""Escalating"""</f>
        <v>Requirement for $G$64 based on $G$53 answer of "Escalating"</v>
      </c>
      <c r="AH64" s="375"/>
      <c r="AI64" s="415"/>
      <c r="AJ64" s="437"/>
      <c r="AK64" s="438"/>
      <c r="BI64" s="438"/>
      <c r="BJ64" s="438"/>
      <c r="BK64"/>
      <c r="BL64"/>
      <c r="BM64"/>
      <c r="BP64" s="775"/>
    </row>
    <row r="65" spans="1:68" s="267" customFormat="1" ht="9" customHeight="1">
      <c r="A65" s="115"/>
      <c r="B65" s="421"/>
      <c r="C65" s="665"/>
      <c r="D65" s="665"/>
      <c r="E65" s="665"/>
      <c r="F65" s="60"/>
      <c r="G65" s="76"/>
      <c r="H65" s="60"/>
      <c r="I65" s="76"/>
      <c r="J65" s="60"/>
      <c r="K65" s="76"/>
      <c r="L65" s="66"/>
      <c r="M65" s="68"/>
      <c r="N65"/>
      <c r="O65"/>
      <c r="P65"/>
      <c r="Q65" s="458" t="s">
        <v>653</v>
      </c>
      <c r="R65" s="458"/>
      <c r="T65" s="372" t="str">
        <f ca="1">CELL("address",I64)</f>
        <v>$I$64</v>
      </c>
      <c r="U65" s="628" t="str">
        <f t="shared" si="14"/>
        <v>2b</v>
      </c>
      <c r="V65" s="390" t="str">
        <f t="shared" ca="1" si="15"/>
        <v>2b. Offer Details</v>
      </c>
      <c r="W65" s="26" t="s">
        <v>409</v>
      </c>
      <c r="X65" s="375" t="s">
        <v>1266</v>
      </c>
      <c r="Y65" s="375">
        <v>2</v>
      </c>
      <c r="Z65" s="385" t="str">
        <f t="shared" ca="1" si="16"/>
        <v>2b_$I$64_escala_first_capacity_2</v>
      </c>
      <c r="AA65" s="375" t="s">
        <v>426</v>
      </c>
      <c r="AB65" s="375"/>
      <c r="AC65" s="384" t="str">
        <f t="shared" ref="AC65:AC72" si="17">"0.00"</f>
        <v>0.00</v>
      </c>
      <c r="AD65" s="375" t="s">
        <v>86</v>
      </c>
      <c r="AE65" s="375" t="s">
        <v>82</v>
      </c>
      <c r="AF65" s="375"/>
      <c r="AG65" s="715" t="str">
        <f ca="1">"Requirement for "&amp;T65&amp; " based on "&amp;$T$54&amp;" answer of ""Escalating"""</f>
        <v>Requirement for $I$64 based on $I$53 answer of "Escalating"</v>
      </c>
      <c r="AH65" s="375"/>
      <c r="AI65" s="415"/>
      <c r="AJ65" s="437"/>
      <c r="AK65" s="438"/>
      <c r="BI65" s="438"/>
      <c r="BJ65" s="438"/>
      <c r="BK65"/>
      <c r="BL65"/>
      <c r="BM65"/>
      <c r="BP65" s="775"/>
    </row>
    <row r="66" spans="1:68" s="267" customFormat="1" ht="9" customHeight="1">
      <c r="A66" s="115"/>
      <c r="B66" s="421"/>
      <c r="C66" s="1075"/>
      <c r="D66" s="1075"/>
      <c r="E66" s="1075"/>
      <c r="F66" s="60"/>
      <c r="G66" s="76"/>
      <c r="H66" s="60"/>
      <c r="I66" s="76"/>
      <c r="J66" s="60"/>
      <c r="K66" s="76"/>
      <c r="L66" s="66"/>
      <c r="M66" s="68"/>
      <c r="N66"/>
      <c r="O66"/>
      <c r="P66"/>
      <c r="Q66" s="458" t="s">
        <v>653</v>
      </c>
      <c r="R66" s="458"/>
      <c r="T66" s="372" t="str">
        <f ca="1">CELL("address",K64)</f>
        <v>$K$64</v>
      </c>
      <c r="U66" s="628" t="str">
        <f t="shared" si="14"/>
        <v>2b</v>
      </c>
      <c r="V66" s="390" t="str">
        <f t="shared" ca="1" si="15"/>
        <v>2b. Offer Details</v>
      </c>
      <c r="W66" s="26" t="s">
        <v>409</v>
      </c>
      <c r="X66" s="375" t="s">
        <v>1266</v>
      </c>
      <c r="Y66" s="375">
        <v>3</v>
      </c>
      <c r="Z66" s="385" t="str">
        <f t="shared" ca="1" si="16"/>
        <v>2b_$K$64_escala_first_capacity_3</v>
      </c>
      <c r="AA66" s="375" t="s">
        <v>426</v>
      </c>
      <c r="AB66" s="375"/>
      <c r="AC66" s="384" t="str">
        <f t="shared" si="17"/>
        <v>0.00</v>
      </c>
      <c r="AD66" s="375" t="s">
        <v>86</v>
      </c>
      <c r="AE66" s="375" t="s">
        <v>82</v>
      </c>
      <c r="AF66" s="375"/>
      <c r="AG66" s="715" t="str">
        <f ca="1">"Requirement for "&amp;T66&amp; " based on "&amp;$T$55&amp;" answer of ""Escalating"""</f>
        <v>Requirement for $K$64 based on $K$53 answer of "Escalating"</v>
      </c>
      <c r="AH66" s="375"/>
      <c r="AI66" s="415"/>
      <c r="AJ66" s="437"/>
      <c r="AK66" s="438"/>
      <c r="BI66" s="438"/>
      <c r="BJ66" s="438"/>
      <c r="BK66"/>
      <c r="BL66"/>
      <c r="BM66"/>
      <c r="BP66" s="775"/>
    </row>
    <row r="67" spans="1:68" s="267" customFormat="1" ht="21" customHeight="1">
      <c r="A67" s="115"/>
      <c r="B67" s="421"/>
      <c r="C67" s="1075" t="s">
        <v>554</v>
      </c>
      <c r="D67" s="1075"/>
      <c r="E67" s="1075"/>
      <c r="F67" s="60"/>
      <c r="G67" s="886"/>
      <c r="H67" s="60"/>
      <c r="I67" s="886"/>
      <c r="J67" s="60"/>
      <c r="K67" s="886"/>
      <c r="L67" s="66"/>
      <c r="M67" s="68"/>
      <c r="N67"/>
      <c r="O67"/>
      <c r="P67" s="870"/>
      <c r="Q67" s="458"/>
      <c r="R67" s="458" t="s">
        <v>654</v>
      </c>
      <c r="T67" s="372" t="str">
        <f ca="1">CELL("address",G67)</f>
        <v>$G$67</v>
      </c>
      <c r="U67" s="628" t="str">
        <f t="shared" si="14"/>
        <v>2b</v>
      </c>
      <c r="V67" s="390" t="str">
        <f t="shared" ca="1" si="15"/>
        <v>2b. Offer Details</v>
      </c>
      <c r="W67" s="26" t="s">
        <v>409</v>
      </c>
      <c r="X67" s="375" t="s">
        <v>1267</v>
      </c>
      <c r="Y67" s="375">
        <v>1</v>
      </c>
      <c r="Z67" s="385" t="str">
        <f t="shared" ca="1" si="16"/>
        <v>2b_$G$67_escala_annual_capacity_1</v>
      </c>
      <c r="AA67" s="375" t="s">
        <v>1678</v>
      </c>
      <c r="AB67" s="375"/>
      <c r="AC67" s="384" t="s">
        <v>1741</v>
      </c>
      <c r="AD67" s="375" t="s">
        <v>86</v>
      </c>
      <c r="AE67" s="375" t="s">
        <v>82</v>
      </c>
      <c r="AF67" s="375"/>
      <c r="AG67" s="715" t="str">
        <f ca="1">"Requirement for "&amp;T67&amp; " based on "&amp;$T$53&amp;" answer of ""Escalating"""</f>
        <v>Requirement for $G$67 based on $G$53 answer of "Escalating"</v>
      </c>
      <c r="AH67" s="375"/>
      <c r="AI67" s="415"/>
      <c r="AJ67" s="437"/>
      <c r="AK67" s="438"/>
      <c r="BI67" s="438"/>
      <c r="BJ67" s="438"/>
      <c r="BK67"/>
      <c r="BL67"/>
      <c r="BM67"/>
      <c r="BP67" s="775"/>
    </row>
    <row r="68" spans="1:68" s="267" customFormat="1" ht="9" customHeight="1">
      <c r="A68" s="115"/>
      <c r="B68" s="421"/>
      <c r="C68" s="665"/>
      <c r="D68" s="665"/>
      <c r="E68" s="665"/>
      <c r="F68" s="60"/>
      <c r="G68" s="76"/>
      <c r="H68" s="60"/>
      <c r="I68" s="76"/>
      <c r="J68" s="60"/>
      <c r="K68" s="76"/>
      <c r="L68" s="66"/>
      <c r="M68" s="68"/>
      <c r="N68"/>
      <c r="O68"/>
      <c r="P68"/>
      <c r="Q68" s="458" t="s">
        <v>653</v>
      </c>
      <c r="R68" s="458"/>
      <c r="T68" s="372" t="str">
        <f ca="1">CELL("address",I67)</f>
        <v>$I$67</v>
      </c>
      <c r="U68" s="628" t="str">
        <f t="shared" si="14"/>
        <v>2b</v>
      </c>
      <c r="V68" s="390" t="str">
        <f t="shared" ca="1" si="15"/>
        <v>2b. Offer Details</v>
      </c>
      <c r="W68" s="26" t="s">
        <v>409</v>
      </c>
      <c r="X68" s="375" t="s">
        <v>1267</v>
      </c>
      <c r="Y68" s="375">
        <v>2</v>
      </c>
      <c r="Z68" s="385" t="str">
        <f t="shared" ca="1" si="16"/>
        <v>2b_$I$67_escala_annual_capacity_2</v>
      </c>
      <c r="AA68" s="375" t="s">
        <v>1678</v>
      </c>
      <c r="AB68" s="375"/>
      <c r="AC68" s="384" t="s">
        <v>1741</v>
      </c>
      <c r="AD68" s="375" t="s">
        <v>86</v>
      </c>
      <c r="AE68" s="375" t="s">
        <v>82</v>
      </c>
      <c r="AF68" s="375"/>
      <c r="AG68" s="715" t="str">
        <f ca="1">"Requirement for "&amp;T68&amp; " based on "&amp;$T$54&amp;" answer of ""Escalating"""</f>
        <v>Requirement for $I$67 based on $I$53 answer of "Escalating"</v>
      </c>
      <c r="AH68" s="375"/>
      <c r="AI68" s="415"/>
      <c r="AJ68" s="437"/>
      <c r="AK68" s="438"/>
      <c r="BI68" s="438"/>
      <c r="BJ68" s="438"/>
      <c r="BK68"/>
      <c r="BL68"/>
      <c r="BM68"/>
      <c r="BP68" s="775"/>
    </row>
    <row r="69" spans="1:68" s="267" customFormat="1" ht="9" customHeight="1">
      <c r="A69" s="115"/>
      <c r="B69" s="421"/>
      <c r="C69" s="665"/>
      <c r="D69" s="665"/>
      <c r="E69" s="665"/>
      <c r="F69" s="60"/>
      <c r="G69" s="76"/>
      <c r="H69" s="60"/>
      <c r="I69" s="76"/>
      <c r="J69" s="60"/>
      <c r="K69" s="76"/>
      <c r="L69" s="66"/>
      <c r="M69" s="68"/>
      <c r="N69"/>
      <c r="O69"/>
      <c r="P69"/>
      <c r="Q69" s="458" t="s">
        <v>653</v>
      </c>
      <c r="R69" s="458"/>
      <c r="T69" s="372" t="str">
        <f ca="1">CELL("address",K67)</f>
        <v>$K$67</v>
      </c>
      <c r="U69" s="628" t="str">
        <f t="shared" si="14"/>
        <v>2b</v>
      </c>
      <c r="V69" s="390" t="str">
        <f t="shared" ca="1" si="15"/>
        <v>2b. Offer Details</v>
      </c>
      <c r="W69" s="26" t="s">
        <v>409</v>
      </c>
      <c r="X69" s="375" t="s">
        <v>1267</v>
      </c>
      <c r="Y69" s="375">
        <v>3</v>
      </c>
      <c r="Z69" s="385" t="str">
        <f t="shared" ca="1" si="16"/>
        <v>2b_$K$67_escala_annual_capacity_3</v>
      </c>
      <c r="AA69" s="375" t="s">
        <v>1678</v>
      </c>
      <c r="AB69" s="375"/>
      <c r="AC69" s="384" t="s">
        <v>1741</v>
      </c>
      <c r="AD69" s="375" t="s">
        <v>86</v>
      </c>
      <c r="AE69" s="375" t="s">
        <v>82</v>
      </c>
      <c r="AF69" s="375"/>
      <c r="AG69" s="715" t="str">
        <f ca="1">"Requirement for "&amp;T69&amp; " based on "&amp;$T$55&amp;" answer of ""Escalating"""</f>
        <v>Requirement for $K$67 based on $K$53 answer of "Escalating"</v>
      </c>
      <c r="AH69" s="375"/>
      <c r="AI69" s="415"/>
      <c r="AJ69" s="437"/>
      <c r="AK69" s="438"/>
      <c r="BI69" s="438"/>
      <c r="BJ69" s="438"/>
      <c r="BK69"/>
      <c r="BL69"/>
      <c r="BM69"/>
      <c r="BP69" s="775"/>
    </row>
    <row r="70" spans="1:68" s="267" customFormat="1" ht="21" customHeight="1">
      <c r="A70" s="115"/>
      <c r="B70" s="421"/>
      <c r="C70" s="1075" t="s">
        <v>553</v>
      </c>
      <c r="D70" s="1075"/>
      <c r="E70" s="1075"/>
      <c r="F70" s="60"/>
      <c r="G70" s="887"/>
      <c r="H70" s="60"/>
      <c r="I70" s="887"/>
      <c r="J70" s="60"/>
      <c r="K70" s="887"/>
      <c r="L70" s="66"/>
      <c r="M70" s="68"/>
      <c r="N70"/>
      <c r="O70"/>
      <c r="P70"/>
      <c r="Q70" s="458"/>
      <c r="R70" s="458" t="s">
        <v>654</v>
      </c>
      <c r="T70" s="372" t="str">
        <f ca="1">CELL("address",G70)</f>
        <v>$G$70</v>
      </c>
      <c r="U70" s="628" t="str">
        <f t="shared" si="14"/>
        <v>2b</v>
      </c>
      <c r="V70" s="390" t="str">
        <f t="shared" ca="1" si="15"/>
        <v>2b. Offer Details</v>
      </c>
      <c r="W70" s="26" t="s">
        <v>409</v>
      </c>
      <c r="X70" s="375" t="s">
        <v>1264</v>
      </c>
      <c r="Y70" s="375">
        <v>1</v>
      </c>
      <c r="Z70" s="385" t="str">
        <f t="shared" ca="1" si="16"/>
        <v>2b_$G$70_escala_first_energy_1</v>
      </c>
      <c r="AA70" s="375" t="s">
        <v>426</v>
      </c>
      <c r="AB70" s="375"/>
      <c r="AC70" s="384" t="str">
        <f t="shared" si="17"/>
        <v>0.00</v>
      </c>
      <c r="AD70" s="375" t="s">
        <v>86</v>
      </c>
      <c r="AE70" s="375" t="s">
        <v>82</v>
      </c>
      <c r="AF70" s="375"/>
      <c r="AG70" s="715" t="str">
        <f ca="1">"Requirement for "&amp;T70&amp; " based on "&amp;$T$53&amp;" answer of ""Escalating"""</f>
        <v>Requirement for $G$70 based on $G$53 answer of "Escalating"</v>
      </c>
      <c r="AH70" s="375"/>
      <c r="AI70" s="415"/>
      <c r="AJ70" s="437"/>
      <c r="AK70" s="438"/>
      <c r="BI70" s="438"/>
      <c r="BJ70" s="438"/>
      <c r="BK70"/>
      <c r="BL70"/>
      <c r="BM70"/>
      <c r="BP70" s="775"/>
    </row>
    <row r="71" spans="1:68" s="267" customFormat="1" ht="9" customHeight="1">
      <c r="A71" s="115"/>
      <c r="B71" s="421"/>
      <c r="C71" s="665"/>
      <c r="D71" s="665"/>
      <c r="E71" s="665"/>
      <c r="F71" s="60"/>
      <c r="G71" s="76"/>
      <c r="H71" s="60"/>
      <c r="I71" s="76"/>
      <c r="J71" s="60"/>
      <c r="K71" s="76"/>
      <c r="L71" s="66"/>
      <c r="M71" s="68"/>
      <c r="N71"/>
      <c r="O71"/>
      <c r="P71"/>
      <c r="Q71" s="458" t="s">
        <v>653</v>
      </c>
      <c r="R71" s="458"/>
      <c r="T71" s="372" t="str">
        <f ca="1">CELL("address",I70)</f>
        <v>$I$70</v>
      </c>
      <c r="U71" s="628" t="str">
        <f t="shared" si="14"/>
        <v>2b</v>
      </c>
      <c r="V71" s="390" t="str">
        <f t="shared" ca="1" si="15"/>
        <v>2b. Offer Details</v>
      </c>
      <c r="W71" s="26" t="s">
        <v>409</v>
      </c>
      <c r="X71" s="375" t="s">
        <v>1264</v>
      </c>
      <c r="Y71" s="375">
        <v>2</v>
      </c>
      <c r="Z71" s="385" t="str">
        <f t="shared" ca="1" si="16"/>
        <v>2b_$I$70_escala_first_energy_2</v>
      </c>
      <c r="AA71" s="375" t="s">
        <v>426</v>
      </c>
      <c r="AB71" s="375"/>
      <c r="AC71" s="384" t="str">
        <f t="shared" si="17"/>
        <v>0.00</v>
      </c>
      <c r="AD71" s="375" t="s">
        <v>86</v>
      </c>
      <c r="AE71" s="375" t="s">
        <v>82</v>
      </c>
      <c r="AF71" s="375"/>
      <c r="AG71" s="715" t="str">
        <f ca="1">"Requirement for "&amp;T71&amp; " based on "&amp;$T$54&amp;" answer of ""Escalating"""</f>
        <v>Requirement for $I$70 based on $I$53 answer of "Escalating"</v>
      </c>
      <c r="AH71" s="375"/>
      <c r="AI71" s="415"/>
      <c r="AJ71" s="437"/>
      <c r="AK71" s="438"/>
      <c r="BI71" s="438"/>
      <c r="BJ71" s="438"/>
      <c r="BK71"/>
      <c r="BL71"/>
      <c r="BM71"/>
      <c r="BP71" s="775"/>
    </row>
    <row r="72" spans="1:68" s="267" customFormat="1" ht="9" customHeight="1">
      <c r="A72" s="115"/>
      <c r="B72" s="421"/>
      <c r="C72" s="665"/>
      <c r="D72" s="665"/>
      <c r="E72" s="665"/>
      <c r="F72" s="60"/>
      <c r="G72" s="76"/>
      <c r="H72" s="60"/>
      <c r="I72" s="76"/>
      <c r="J72" s="60"/>
      <c r="K72" s="76"/>
      <c r="L72" s="66"/>
      <c r="M72" s="68"/>
      <c r="N72"/>
      <c r="O72"/>
      <c r="P72"/>
      <c r="Q72" s="458" t="s">
        <v>653</v>
      </c>
      <c r="R72" s="458"/>
      <c r="T72" s="372" t="str">
        <f ca="1">CELL("address",K70)</f>
        <v>$K$70</v>
      </c>
      <c r="U72" s="628" t="str">
        <f t="shared" si="14"/>
        <v>2b</v>
      </c>
      <c r="V72" s="390" t="str">
        <f t="shared" ca="1" si="15"/>
        <v>2b. Offer Details</v>
      </c>
      <c r="W72" s="26" t="s">
        <v>409</v>
      </c>
      <c r="X72" s="375" t="s">
        <v>1264</v>
      </c>
      <c r="Y72" s="375">
        <v>3</v>
      </c>
      <c r="Z72" s="385" t="str">
        <f t="shared" ca="1" si="16"/>
        <v>2b_$K$70_escala_first_energy_3</v>
      </c>
      <c r="AA72" s="375" t="s">
        <v>426</v>
      </c>
      <c r="AB72" s="375"/>
      <c r="AC72" s="384" t="str">
        <f t="shared" si="17"/>
        <v>0.00</v>
      </c>
      <c r="AD72" s="375" t="s">
        <v>86</v>
      </c>
      <c r="AE72" s="375" t="s">
        <v>82</v>
      </c>
      <c r="AF72" s="375"/>
      <c r="AG72" s="715" t="str">
        <f ca="1">"Requirement for "&amp;T72&amp; " based on "&amp;$T$55&amp;" answer of ""Escalating"""</f>
        <v>Requirement for $K$70 based on $K$53 answer of "Escalating"</v>
      </c>
      <c r="AH72" s="375"/>
      <c r="AI72" s="415"/>
      <c r="AJ72" s="437"/>
      <c r="AK72" s="438"/>
      <c r="BI72" s="438"/>
      <c r="BJ72" s="438"/>
      <c r="BK72"/>
      <c r="BL72"/>
      <c r="BM72"/>
      <c r="BP72" s="775"/>
    </row>
    <row r="73" spans="1:68" s="267" customFormat="1" ht="21" customHeight="1">
      <c r="A73" s="115"/>
      <c r="B73" s="421"/>
      <c r="C73" s="1075" t="s">
        <v>554</v>
      </c>
      <c r="D73" s="1075"/>
      <c r="E73" s="1075"/>
      <c r="F73" s="60"/>
      <c r="G73" s="886"/>
      <c r="H73" s="60"/>
      <c r="I73" s="886"/>
      <c r="J73" s="60"/>
      <c r="K73" s="886"/>
      <c r="L73" s="66"/>
      <c r="M73" s="68"/>
      <c r="N73"/>
      <c r="O73"/>
      <c r="P73" s="870"/>
      <c r="Q73" s="458"/>
      <c r="R73" s="458" t="s">
        <v>654</v>
      </c>
      <c r="T73" s="372" t="str">
        <f ca="1">CELL("address",G73)</f>
        <v>$G$73</v>
      </c>
      <c r="U73" s="628" t="str">
        <f t="shared" si="14"/>
        <v>2b</v>
      </c>
      <c r="V73" s="390" t="str">
        <f t="shared" ca="1" si="15"/>
        <v>2b. Offer Details</v>
      </c>
      <c r="W73" s="26" t="s">
        <v>409</v>
      </c>
      <c r="X73" s="375" t="s">
        <v>1265</v>
      </c>
      <c r="Y73" s="375">
        <v>1</v>
      </c>
      <c r="Z73" s="385" t="str">
        <f t="shared" ca="1" si="16"/>
        <v>2b_$G$73_escala_annual_energy_1</v>
      </c>
      <c r="AA73" s="375" t="s">
        <v>1678</v>
      </c>
      <c r="AB73" s="375"/>
      <c r="AC73" s="384" t="s">
        <v>1741</v>
      </c>
      <c r="AD73" s="375" t="s">
        <v>86</v>
      </c>
      <c r="AE73" s="375" t="s">
        <v>82</v>
      </c>
      <c r="AF73" s="375"/>
      <c r="AG73" s="715" t="str">
        <f ca="1">"Requirement for "&amp;T73&amp; " based on "&amp;$T$53&amp;" answer of ""Escalating"""</f>
        <v>Requirement for $G$73 based on $G$53 answer of "Escalating"</v>
      </c>
      <c r="AH73" s="375"/>
      <c r="AI73" s="415"/>
      <c r="AJ73" s="437"/>
      <c r="AK73" s="438"/>
      <c r="BI73" s="438"/>
      <c r="BJ73" s="438"/>
      <c r="BK73"/>
      <c r="BL73"/>
      <c r="BM73"/>
      <c r="BP73" s="775"/>
    </row>
    <row r="74" spans="1:68" s="267" customFormat="1" ht="9" customHeight="1">
      <c r="A74" s="115"/>
      <c r="B74" s="421"/>
      <c r="C74" s="665"/>
      <c r="D74" s="665"/>
      <c r="E74" s="665"/>
      <c r="F74" s="60"/>
      <c r="G74" s="76"/>
      <c r="H74" s="60"/>
      <c r="I74" s="76"/>
      <c r="J74" s="60"/>
      <c r="K74" s="76"/>
      <c r="L74" s="66"/>
      <c r="M74" s="68"/>
      <c r="N74"/>
      <c r="O74"/>
      <c r="P74"/>
      <c r="Q74" s="458" t="s">
        <v>653</v>
      </c>
      <c r="R74" s="458"/>
      <c r="T74" s="372" t="str">
        <f ca="1">CELL("address",I73)</f>
        <v>$I$73</v>
      </c>
      <c r="U74" s="628" t="str">
        <f t="shared" si="14"/>
        <v>2b</v>
      </c>
      <c r="V74" s="390" t="str">
        <f t="shared" ca="1" si="15"/>
        <v>2b. Offer Details</v>
      </c>
      <c r="W74" s="26" t="s">
        <v>409</v>
      </c>
      <c r="X74" s="375" t="s">
        <v>1265</v>
      </c>
      <c r="Y74" s="375">
        <v>2</v>
      </c>
      <c r="Z74" s="385" t="str">
        <f t="shared" ca="1" si="16"/>
        <v>2b_$I$73_escala_annual_energy_2</v>
      </c>
      <c r="AA74" s="375" t="s">
        <v>1678</v>
      </c>
      <c r="AB74" s="375"/>
      <c r="AC74" s="384" t="s">
        <v>1741</v>
      </c>
      <c r="AD74" s="375" t="s">
        <v>86</v>
      </c>
      <c r="AE74" s="375" t="s">
        <v>82</v>
      </c>
      <c r="AF74" s="375"/>
      <c r="AG74" s="715" t="str">
        <f ca="1">"Requirement for "&amp;T74&amp; " based on "&amp;$T$54&amp;" answer of ""Escalating"""</f>
        <v>Requirement for $I$73 based on $I$53 answer of "Escalating"</v>
      </c>
      <c r="AH74" s="375"/>
      <c r="AI74" s="415"/>
      <c r="AJ74" s="437"/>
      <c r="AK74" s="438"/>
      <c r="BI74" s="438"/>
      <c r="BJ74" s="438"/>
      <c r="BK74"/>
      <c r="BL74"/>
      <c r="BM74"/>
      <c r="BP74" s="775"/>
    </row>
    <row r="75" spans="1:68" s="267" customFormat="1" ht="9" customHeight="1">
      <c r="A75" s="115"/>
      <c r="B75" s="421"/>
      <c r="C75" s="666"/>
      <c r="D75" s="666"/>
      <c r="E75" s="666"/>
      <c r="F75" s="60"/>
      <c r="G75" s="76"/>
      <c r="H75" s="60"/>
      <c r="I75" s="76"/>
      <c r="J75" s="60"/>
      <c r="K75" s="76"/>
      <c r="L75" s="66"/>
      <c r="M75" s="68"/>
      <c r="N75"/>
      <c r="O75"/>
      <c r="P75"/>
      <c r="Q75" s="458" t="s">
        <v>653</v>
      </c>
      <c r="R75" s="458"/>
      <c r="T75" s="372" t="str">
        <f ca="1">CELL("address",K73)</f>
        <v>$K$73</v>
      </c>
      <c r="U75" s="628" t="str">
        <f t="shared" si="14"/>
        <v>2b</v>
      </c>
      <c r="V75" s="390" t="str">
        <f t="shared" ca="1" si="15"/>
        <v>2b. Offer Details</v>
      </c>
      <c r="W75" s="26" t="s">
        <v>409</v>
      </c>
      <c r="X75" s="375" t="s">
        <v>1265</v>
      </c>
      <c r="Y75" s="375">
        <v>3</v>
      </c>
      <c r="Z75" s="385" t="str">
        <f t="shared" ca="1" si="16"/>
        <v>2b_$K$73_escala_annual_energy_3</v>
      </c>
      <c r="AA75" s="375" t="s">
        <v>1678</v>
      </c>
      <c r="AB75" s="375"/>
      <c r="AC75" s="384" t="s">
        <v>1741</v>
      </c>
      <c r="AD75" s="375" t="s">
        <v>86</v>
      </c>
      <c r="AE75" s="375" t="s">
        <v>82</v>
      </c>
      <c r="AF75" s="375"/>
      <c r="AG75" s="715" t="str">
        <f ca="1">"Requirement for "&amp;T75&amp; " based on "&amp;$T$55&amp;" answer of ""Escalating"""</f>
        <v>Requirement for $K$73 based on $K$53 answer of "Escalating"</v>
      </c>
      <c r="AH75" s="375"/>
      <c r="AI75" s="415"/>
      <c r="AJ75" s="437"/>
      <c r="AK75" s="438"/>
      <c r="BI75" s="438"/>
      <c r="BJ75" s="438"/>
      <c r="BK75"/>
      <c r="BL75"/>
      <c r="BM75"/>
      <c r="BP75" s="775"/>
    </row>
    <row r="76" spans="1:68" s="267" customFormat="1" ht="21" customHeight="1">
      <c r="A76" s="115"/>
      <c r="B76" s="421"/>
      <c r="C76" s="1076" t="s">
        <v>869</v>
      </c>
      <c r="D76" s="1076"/>
      <c r="E76" s="1076"/>
      <c r="F76" s="60"/>
      <c r="G76" s="76"/>
      <c r="H76" s="60"/>
      <c r="I76" s="76"/>
      <c r="J76" s="60"/>
      <c r="K76" s="76"/>
      <c r="L76" s="66"/>
      <c r="M76" s="68"/>
      <c r="N76"/>
      <c r="O76"/>
      <c r="P76"/>
      <c r="Q76" s="458"/>
      <c r="R76" s="458" t="s">
        <v>654</v>
      </c>
      <c r="T76" s="26"/>
      <c r="U76" s="628"/>
      <c r="V76" s="26"/>
      <c r="W76" s="26"/>
      <c r="X76" s="375"/>
      <c r="Y76" s="375"/>
      <c r="Z76" s="375"/>
      <c r="AA76" s="375"/>
      <c r="AB76" s="375"/>
      <c r="AC76" s="384"/>
      <c r="AD76" s="375"/>
      <c r="AE76" s="375"/>
      <c r="AF76" s="375"/>
      <c r="AG76" s="375"/>
      <c r="AH76" s="375"/>
      <c r="AI76" s="415"/>
      <c r="AJ76" s="437"/>
      <c r="AK76" s="438"/>
      <c r="BI76" s="438"/>
      <c r="BJ76" s="438"/>
      <c r="BK76"/>
      <c r="BL76"/>
      <c r="BM76"/>
      <c r="BP76" s="775"/>
    </row>
    <row r="77" spans="1:68" s="267" customFormat="1" ht="21" customHeight="1">
      <c r="A77" s="115"/>
      <c r="B77" s="421"/>
      <c r="C77" s="1087" t="s">
        <v>1303</v>
      </c>
      <c r="D77" s="1087"/>
      <c r="E77" s="1087"/>
      <c r="F77" s="60"/>
      <c r="G77" s="887"/>
      <c r="H77" s="60"/>
      <c r="I77" s="887"/>
      <c r="J77" s="60"/>
      <c r="K77" s="887"/>
      <c r="L77" s="66"/>
      <c r="M77" s="68"/>
      <c r="N77"/>
      <c r="O77"/>
      <c r="P77" s="870"/>
      <c r="Q77" s="458"/>
      <c r="R77" s="458" t="s">
        <v>654</v>
      </c>
      <c r="T77" s="372" t="str">
        <f ca="1">CELL("address",G77)</f>
        <v>$G$77</v>
      </c>
      <c r="U77" s="628" t="str">
        <f t="shared" ref="U77:U85" si="18">$U$8</f>
        <v>2b</v>
      </c>
      <c r="V77" s="390" t="str">
        <f t="shared" ref="V77:V85" ca="1" si="19">MID(CELL("filename",U77),FIND("]",CELL("filename",U77))+1,256)</f>
        <v>2b. Offer Details</v>
      </c>
      <c r="W77" s="26" t="s">
        <v>409</v>
      </c>
      <c r="X77" s="375" t="s">
        <v>1268</v>
      </c>
      <c r="Y77" s="375">
        <v>1</v>
      </c>
      <c r="Z77" s="385" t="str">
        <f t="shared" ref="Z77:Z85" ca="1" si="20">U77&amp;"_"&amp;T77&amp;"_"&amp;X77&amp;"_"&amp;Y77</f>
        <v>2b_$G$77_market_discount_1</v>
      </c>
      <c r="AA77" s="375" t="s">
        <v>1678</v>
      </c>
      <c r="AB77" s="375"/>
      <c r="AC77" s="384" t="s">
        <v>1736</v>
      </c>
      <c r="AD77" s="375" t="s">
        <v>86</v>
      </c>
      <c r="AE77" s="375" t="s">
        <v>82</v>
      </c>
      <c r="AF77" s="375"/>
      <c r="AG77" s="715" t="str">
        <f ca="1">"Requirement for "&amp;T77&amp; " based on "&amp;$T$53&amp;" answer of ""Market Indexed"""</f>
        <v>Requirement for $G$77 based on $G$53 answer of "Market Indexed"</v>
      </c>
      <c r="AH77" s="375"/>
      <c r="AI77" s="415"/>
      <c r="AJ77" s="437"/>
      <c r="AK77" s="438"/>
      <c r="BI77" s="438"/>
      <c r="BJ77" s="438"/>
      <c r="BK77"/>
      <c r="BL77"/>
      <c r="BM77"/>
      <c r="BP77" s="775"/>
    </row>
    <row r="78" spans="1:68" s="267" customFormat="1" ht="9" customHeight="1">
      <c r="A78" s="115"/>
      <c r="B78" s="421"/>
      <c r="C78" s="665"/>
      <c r="D78" s="665"/>
      <c r="E78" s="665"/>
      <c r="F78" s="60"/>
      <c r="G78" s="76"/>
      <c r="H78" s="60"/>
      <c r="I78" s="76"/>
      <c r="J78" s="60"/>
      <c r="K78" s="76"/>
      <c r="L78" s="66"/>
      <c r="M78" s="68"/>
      <c r="N78"/>
      <c r="O78"/>
      <c r="P78"/>
      <c r="Q78" s="458" t="s">
        <v>653</v>
      </c>
      <c r="R78" s="458"/>
      <c r="T78" s="372" t="str">
        <f ca="1">CELL("address",I77)</f>
        <v>$I$77</v>
      </c>
      <c r="U78" s="628" t="str">
        <f t="shared" si="18"/>
        <v>2b</v>
      </c>
      <c r="V78" s="390" t="str">
        <f t="shared" ca="1" si="19"/>
        <v>2b. Offer Details</v>
      </c>
      <c r="W78" s="26" t="s">
        <v>409</v>
      </c>
      <c r="X78" s="375" t="s">
        <v>1268</v>
      </c>
      <c r="Y78" s="375">
        <v>2</v>
      </c>
      <c r="Z78" s="385" t="str">
        <f t="shared" ca="1" si="20"/>
        <v>2b_$I$77_market_discount_2</v>
      </c>
      <c r="AA78" s="375" t="s">
        <v>1678</v>
      </c>
      <c r="AB78" s="375"/>
      <c r="AC78" s="384" t="s">
        <v>1736</v>
      </c>
      <c r="AD78" s="375" t="s">
        <v>86</v>
      </c>
      <c r="AE78" s="375" t="s">
        <v>82</v>
      </c>
      <c r="AF78" s="375"/>
      <c r="AG78" s="715" t="str">
        <f ca="1">"Requirement for "&amp;T78&amp; " based on "&amp;$T$54&amp;" answer of ""Market Indexed"""</f>
        <v>Requirement for $I$77 based on $I$53 answer of "Market Indexed"</v>
      </c>
      <c r="AH78" s="375"/>
      <c r="AI78" s="415"/>
      <c r="AJ78" s="437"/>
      <c r="AK78" s="438"/>
      <c r="BI78" s="438"/>
      <c r="BJ78" s="438"/>
      <c r="BK78"/>
      <c r="BL78"/>
      <c r="BM78"/>
      <c r="BP78" s="775"/>
    </row>
    <row r="79" spans="1:68" s="267" customFormat="1" ht="9" customHeight="1">
      <c r="A79" s="115"/>
      <c r="B79" s="421"/>
      <c r="C79" s="666"/>
      <c r="D79" s="666"/>
      <c r="E79" s="666"/>
      <c r="F79" s="60"/>
      <c r="G79" s="76"/>
      <c r="H79" s="60"/>
      <c r="I79" s="76"/>
      <c r="J79" s="60"/>
      <c r="K79" s="76"/>
      <c r="L79" s="66"/>
      <c r="M79" s="68"/>
      <c r="N79"/>
      <c r="O79"/>
      <c r="P79"/>
      <c r="Q79" s="458" t="s">
        <v>653</v>
      </c>
      <c r="R79" s="458"/>
      <c r="T79" s="372" t="str">
        <f ca="1">CELL("address",K77)</f>
        <v>$K$77</v>
      </c>
      <c r="U79" s="628" t="str">
        <f t="shared" si="18"/>
        <v>2b</v>
      </c>
      <c r="V79" s="390" t="str">
        <f t="shared" ca="1" si="19"/>
        <v>2b. Offer Details</v>
      </c>
      <c r="W79" s="26" t="s">
        <v>409</v>
      </c>
      <c r="X79" s="375" t="s">
        <v>1268</v>
      </c>
      <c r="Y79" s="375">
        <v>3</v>
      </c>
      <c r="Z79" s="385" t="str">
        <f t="shared" ca="1" si="20"/>
        <v>2b_$K$77_market_discount_3</v>
      </c>
      <c r="AA79" s="375" t="s">
        <v>1678</v>
      </c>
      <c r="AB79" s="375"/>
      <c r="AC79" s="384" t="s">
        <v>1736</v>
      </c>
      <c r="AD79" s="375" t="s">
        <v>86</v>
      </c>
      <c r="AE79" s="375" t="s">
        <v>82</v>
      </c>
      <c r="AF79" s="375"/>
      <c r="AG79" s="715" t="str">
        <f ca="1">"Requirement for "&amp;T79&amp; " based on "&amp;$T$55&amp;" answer of ""Market Indexed"""</f>
        <v>Requirement for $K$77 based on $K$53 answer of "Market Indexed"</v>
      </c>
      <c r="AH79" s="375"/>
      <c r="AI79" s="415"/>
      <c r="AJ79" s="437"/>
      <c r="AK79" s="438"/>
      <c r="BI79" s="438"/>
      <c r="BJ79" s="438"/>
      <c r="BK79"/>
      <c r="BL79"/>
      <c r="BM79"/>
      <c r="BP79" s="775"/>
    </row>
    <row r="80" spans="1:68" s="267" customFormat="1" ht="21" customHeight="1">
      <c r="A80" s="115"/>
      <c r="B80" s="421"/>
      <c r="C80" s="1076" t="s">
        <v>647</v>
      </c>
      <c r="D80" s="1076"/>
      <c r="E80" s="1076"/>
      <c r="F80" s="60"/>
      <c r="G80" s="888"/>
      <c r="H80" s="60"/>
      <c r="I80" s="888"/>
      <c r="J80" s="60"/>
      <c r="K80" s="888"/>
      <c r="L80" s="66"/>
      <c r="M80" s="68"/>
      <c r="N80"/>
      <c r="O80"/>
      <c r="P80"/>
      <c r="Q80" s="458"/>
      <c r="R80" s="458" t="s">
        <v>654</v>
      </c>
      <c r="T80" s="372" t="str">
        <f ca="1">CELL("address",G80)</f>
        <v>$G$80</v>
      </c>
      <c r="U80" s="628" t="str">
        <f t="shared" si="18"/>
        <v>2b</v>
      </c>
      <c r="V80" s="390" t="str">
        <f t="shared" ca="1" si="19"/>
        <v>2b. Offer Details</v>
      </c>
      <c r="W80" s="26" t="s">
        <v>409</v>
      </c>
      <c r="X80" s="375" t="s">
        <v>1269</v>
      </c>
      <c r="Y80" s="375">
        <v>1</v>
      </c>
      <c r="Z80" s="385" t="str">
        <f t="shared" ca="1" si="20"/>
        <v>2b_$G$80_contract_heat_rate_1</v>
      </c>
      <c r="AA80" s="375" t="s">
        <v>426</v>
      </c>
      <c r="AB80" s="375"/>
      <c r="AC80" s="384" t="str">
        <f t="shared" ref="AC80:AC82" si="21">"0.00"</f>
        <v>0.00</v>
      </c>
      <c r="AD80" s="375" t="s">
        <v>86</v>
      </c>
      <c r="AE80" s="375" t="s">
        <v>82</v>
      </c>
      <c r="AF80" s="375"/>
      <c r="AG80" s="375"/>
      <c r="AH80" s="375"/>
      <c r="AI80" s="415"/>
      <c r="AJ80" s="437"/>
      <c r="AK80" s="438"/>
      <c r="BI80" s="438"/>
      <c r="BJ80" s="438"/>
      <c r="BK80"/>
      <c r="BL80"/>
      <c r="BM80"/>
      <c r="BP80" s="775"/>
    </row>
    <row r="81" spans="1:68" s="267" customFormat="1" ht="9" customHeight="1">
      <c r="A81" s="115"/>
      <c r="B81" s="421"/>
      <c r="C81" s="666"/>
      <c r="D81" s="666"/>
      <c r="E81" s="666"/>
      <c r="F81" s="60"/>
      <c r="G81" s="76"/>
      <c r="H81" s="60"/>
      <c r="I81" s="76"/>
      <c r="J81" s="60"/>
      <c r="K81" s="76"/>
      <c r="L81" s="66"/>
      <c r="M81" s="68"/>
      <c r="N81"/>
      <c r="O81"/>
      <c r="P81"/>
      <c r="Q81" s="458" t="s">
        <v>653</v>
      </c>
      <c r="R81" s="458"/>
      <c r="T81" s="372" t="str">
        <f ca="1">CELL("address",I80)</f>
        <v>$I$80</v>
      </c>
      <c r="U81" s="628" t="str">
        <f t="shared" si="18"/>
        <v>2b</v>
      </c>
      <c r="V81" s="390" t="str">
        <f t="shared" ca="1" si="19"/>
        <v>2b. Offer Details</v>
      </c>
      <c r="W81" s="26" t="s">
        <v>409</v>
      </c>
      <c r="X81" s="375" t="s">
        <v>1269</v>
      </c>
      <c r="Y81" s="375">
        <v>2</v>
      </c>
      <c r="Z81" s="385" t="str">
        <f t="shared" ca="1" si="20"/>
        <v>2b_$I$80_contract_heat_rate_2</v>
      </c>
      <c r="AA81" s="375" t="s">
        <v>426</v>
      </c>
      <c r="AB81" s="375"/>
      <c r="AC81" s="384" t="str">
        <f t="shared" si="21"/>
        <v>0.00</v>
      </c>
      <c r="AD81" s="375" t="s">
        <v>86</v>
      </c>
      <c r="AE81" s="375" t="s">
        <v>82</v>
      </c>
      <c r="AF81" s="375"/>
      <c r="AG81" s="375"/>
      <c r="AH81" s="375"/>
      <c r="AI81" s="415"/>
      <c r="AJ81" s="437"/>
      <c r="AK81" s="438"/>
      <c r="BI81" s="438"/>
      <c r="BJ81" s="438"/>
      <c r="BP81" s="775"/>
    </row>
    <row r="82" spans="1:68" s="267" customFormat="1" ht="9" customHeight="1">
      <c r="A82" s="115"/>
      <c r="B82" s="421"/>
      <c r="C82" s="666"/>
      <c r="D82" s="666"/>
      <c r="E82" s="666"/>
      <c r="F82" s="60"/>
      <c r="G82" s="76"/>
      <c r="H82" s="60"/>
      <c r="I82" s="76"/>
      <c r="J82" s="60"/>
      <c r="K82" s="76"/>
      <c r="L82" s="66"/>
      <c r="M82" s="68"/>
      <c r="N82"/>
      <c r="O82"/>
      <c r="P82"/>
      <c r="Q82" s="458" t="s">
        <v>653</v>
      </c>
      <c r="R82" s="458"/>
      <c r="T82" s="372" t="str">
        <f ca="1">CELL("address",K80)</f>
        <v>$K$80</v>
      </c>
      <c r="U82" s="628" t="str">
        <f t="shared" si="18"/>
        <v>2b</v>
      </c>
      <c r="V82" s="390" t="str">
        <f t="shared" ca="1" si="19"/>
        <v>2b. Offer Details</v>
      </c>
      <c r="W82" s="26" t="s">
        <v>409</v>
      </c>
      <c r="X82" s="375" t="s">
        <v>1269</v>
      </c>
      <c r="Y82" s="375">
        <v>3</v>
      </c>
      <c r="Z82" s="385" t="str">
        <f t="shared" ca="1" si="20"/>
        <v>2b_$K$80_contract_heat_rate_3</v>
      </c>
      <c r="AA82" s="375" t="s">
        <v>426</v>
      </c>
      <c r="AB82" s="375"/>
      <c r="AC82" s="384" t="str">
        <f t="shared" si="21"/>
        <v>0.00</v>
      </c>
      <c r="AD82" s="375" t="s">
        <v>86</v>
      </c>
      <c r="AE82" s="375" t="s">
        <v>82</v>
      </c>
      <c r="AF82" s="375"/>
      <c r="AG82" s="375"/>
      <c r="AH82" s="375"/>
      <c r="AI82" s="415"/>
      <c r="AJ82" s="437"/>
      <c r="AK82" s="438"/>
      <c r="BI82" s="438"/>
      <c r="BJ82" s="438"/>
      <c r="BP82" s="775"/>
    </row>
    <row r="83" spans="1:68" s="267" customFormat="1" ht="21" customHeight="1">
      <c r="A83" s="115"/>
      <c r="B83" s="421"/>
      <c r="C83" s="1088" t="s">
        <v>1758</v>
      </c>
      <c r="D83" s="1088"/>
      <c r="E83" s="1088"/>
      <c r="F83" s="60"/>
      <c r="G83" s="877"/>
      <c r="H83" s="60"/>
      <c r="I83" s="877"/>
      <c r="J83" s="60"/>
      <c r="K83" s="877"/>
      <c r="L83" s="66"/>
      <c r="M83" s="68"/>
      <c r="N83"/>
      <c r="O83"/>
      <c r="P83" s="870"/>
      <c r="Q83" s="458"/>
      <c r="R83" s="458" t="s">
        <v>654</v>
      </c>
      <c r="T83" s="372" t="str">
        <f ca="1">CELL("address",G83)</f>
        <v>$G$83</v>
      </c>
      <c r="U83" s="628" t="str">
        <f t="shared" si="18"/>
        <v>2b</v>
      </c>
      <c r="V83" s="390" t="str">
        <f t="shared" ca="1" si="19"/>
        <v>2b. Offer Details</v>
      </c>
      <c r="W83" s="26" t="s">
        <v>409</v>
      </c>
      <c r="X83" s="375" t="s">
        <v>1270</v>
      </c>
      <c r="Y83" s="375">
        <v>1</v>
      </c>
      <c r="Z83" s="385" t="str">
        <f t="shared" ca="1" si="20"/>
        <v>2b_$G$83_other_charges_1</v>
      </c>
      <c r="AA83" s="375" t="s">
        <v>401</v>
      </c>
      <c r="AB83" s="375"/>
      <c r="AC83" s="381" t="str">
        <f>CONCATENATE(AM83,",",AN83)</f>
        <v>Yes,No</v>
      </c>
      <c r="AD83" s="375" t="s">
        <v>86</v>
      </c>
      <c r="AE83" s="375" t="s">
        <v>82</v>
      </c>
      <c r="AF83" s="375"/>
      <c r="AG83" s="375"/>
      <c r="AH83" s="375"/>
      <c r="AI83" s="415"/>
      <c r="AJ83" s="437"/>
      <c r="AK83" s="438"/>
      <c r="AM83" s="267" t="s">
        <v>82</v>
      </c>
      <c r="AN83" s="267" t="s">
        <v>86</v>
      </c>
      <c r="BI83" s="438"/>
      <c r="BJ83" s="438"/>
      <c r="BP83" s="775"/>
    </row>
    <row r="84" spans="1:68" s="267" customFormat="1" ht="9" customHeight="1">
      <c r="A84" s="115"/>
      <c r="B84" s="421"/>
      <c r="C84" s="666"/>
      <c r="D84" s="666"/>
      <c r="E84" s="666"/>
      <c r="F84" s="60"/>
      <c r="G84" s="66"/>
      <c r="H84" s="60"/>
      <c r="I84" s="60"/>
      <c r="J84" s="60"/>
      <c r="K84" s="76"/>
      <c r="L84" s="66"/>
      <c r="M84" s="68"/>
      <c r="N84"/>
      <c r="O84"/>
      <c r="P84"/>
      <c r="Q84" s="458" t="s">
        <v>653</v>
      </c>
      <c r="R84" s="458"/>
      <c r="T84" s="372" t="str">
        <f ca="1">CELL("address",I83)</f>
        <v>$I$83</v>
      </c>
      <c r="U84" s="628" t="str">
        <f t="shared" si="18"/>
        <v>2b</v>
      </c>
      <c r="V84" s="390" t="str">
        <f t="shared" ca="1" si="19"/>
        <v>2b. Offer Details</v>
      </c>
      <c r="W84" s="26" t="s">
        <v>409</v>
      </c>
      <c r="X84" s="375" t="s">
        <v>1270</v>
      </c>
      <c r="Y84" s="375">
        <v>2</v>
      </c>
      <c r="Z84" s="385" t="str">
        <f t="shared" ca="1" si="20"/>
        <v>2b_$I$83_other_charges_2</v>
      </c>
      <c r="AA84" s="375" t="s">
        <v>401</v>
      </c>
      <c r="AB84" s="375"/>
      <c r="AC84" s="381" t="str">
        <f>CONCATENATE(AM84,",",AN84)</f>
        <v>Yes,No</v>
      </c>
      <c r="AD84" s="375" t="s">
        <v>86</v>
      </c>
      <c r="AE84" s="375" t="s">
        <v>82</v>
      </c>
      <c r="AF84" s="375"/>
      <c r="AG84" s="375"/>
      <c r="AH84" s="375"/>
      <c r="AI84" s="415"/>
      <c r="AJ84" s="437"/>
      <c r="AK84" s="438"/>
      <c r="AM84" s="267" t="s">
        <v>82</v>
      </c>
      <c r="AN84" s="267" t="s">
        <v>86</v>
      </c>
      <c r="BI84" s="438"/>
      <c r="BJ84" s="438"/>
      <c r="BP84" s="775"/>
    </row>
    <row r="85" spans="1:68" s="267" customFormat="1" ht="9" customHeight="1">
      <c r="A85" s="115"/>
      <c r="B85" s="421"/>
      <c r="C85" s="422"/>
      <c r="D85" s="422"/>
      <c r="E85" s="423"/>
      <c r="F85" s="60"/>
      <c r="G85" s="66"/>
      <c r="H85" s="60"/>
      <c r="I85" s="60"/>
      <c r="J85" s="60"/>
      <c r="K85" s="60"/>
      <c r="L85" s="66"/>
      <c r="M85" s="68"/>
      <c r="N85"/>
      <c r="O85"/>
      <c r="P85"/>
      <c r="Q85" s="458" t="s">
        <v>653</v>
      </c>
      <c r="R85" s="458"/>
      <c r="T85" s="372" t="str">
        <f ca="1">CELL("address",K83)</f>
        <v>$K$83</v>
      </c>
      <c r="U85" s="628" t="str">
        <f t="shared" si="18"/>
        <v>2b</v>
      </c>
      <c r="V85" s="390" t="str">
        <f t="shared" ca="1" si="19"/>
        <v>2b. Offer Details</v>
      </c>
      <c r="W85" s="26" t="s">
        <v>409</v>
      </c>
      <c r="X85" s="375" t="s">
        <v>1270</v>
      </c>
      <c r="Y85" s="375">
        <v>3</v>
      </c>
      <c r="Z85" s="385" t="str">
        <f t="shared" ca="1" si="20"/>
        <v>2b_$K$83_other_charges_3</v>
      </c>
      <c r="AA85" s="375" t="s">
        <v>401</v>
      </c>
      <c r="AB85" s="375"/>
      <c r="AC85" s="381" t="str">
        <f>CONCATENATE(AM85,",",AN85)</f>
        <v>Yes,No</v>
      </c>
      <c r="AD85" s="375" t="s">
        <v>86</v>
      </c>
      <c r="AE85" s="375" t="s">
        <v>82</v>
      </c>
      <c r="AF85" s="375"/>
      <c r="AG85" s="375"/>
      <c r="AH85" s="375"/>
      <c r="AI85" s="415"/>
      <c r="AJ85" s="437"/>
      <c r="AK85" s="438"/>
      <c r="AM85" s="267" t="s">
        <v>82</v>
      </c>
      <c r="AN85" s="267" t="s">
        <v>86</v>
      </c>
      <c r="BI85" s="438"/>
      <c r="BJ85" s="438"/>
      <c r="BP85" s="775"/>
    </row>
    <row r="86" spans="1:68" s="267" customFormat="1" ht="21" customHeight="1">
      <c r="A86" s="77"/>
      <c r="B86" s="78" t="s">
        <v>106</v>
      </c>
      <c r="C86" s="78"/>
      <c r="D86" s="78"/>
      <c r="E86" s="78"/>
      <c r="F86" s="75"/>
      <c r="G86" s="75"/>
      <c r="H86" s="75"/>
      <c r="I86" s="75"/>
      <c r="J86" s="75"/>
      <c r="K86" s="75"/>
      <c r="L86" s="75"/>
      <c r="M86" s="68"/>
      <c r="N86"/>
      <c r="O86"/>
      <c r="P86"/>
      <c r="Q86" s="458"/>
      <c r="R86" s="458" t="s">
        <v>654</v>
      </c>
      <c r="T86" s="372"/>
      <c r="U86" s="372"/>
      <c r="V86" s="372"/>
      <c r="W86" s="372"/>
      <c r="X86" s="372"/>
      <c r="Y86" s="372"/>
      <c r="Z86" s="372"/>
      <c r="AA86" s="372"/>
      <c r="AB86" s="372"/>
      <c r="AC86" s="381"/>
      <c r="AD86" s="372"/>
      <c r="AE86" s="372"/>
      <c r="AF86" s="372"/>
      <c r="AG86" s="372"/>
      <c r="AH86" s="372"/>
      <c r="AI86" s="378"/>
      <c r="AJ86" s="373"/>
      <c r="AK86" s="438"/>
      <c r="BI86" s="438"/>
      <c r="BJ86" s="438"/>
      <c r="BP86" s="775"/>
    </row>
    <row r="87" spans="1:68" s="267" customFormat="1" ht="5.25" customHeight="1">
      <c r="A87" s="77"/>
      <c r="B87" s="78"/>
      <c r="C87" s="78"/>
      <c r="D87" s="78"/>
      <c r="E87" s="78"/>
      <c r="F87" s="75"/>
      <c r="G87" s="75"/>
      <c r="H87" s="75"/>
      <c r="I87" s="75"/>
      <c r="J87" s="75"/>
      <c r="K87" s="75"/>
      <c r="L87" s="75"/>
      <c r="M87" s="68"/>
      <c r="N87"/>
      <c r="O87"/>
      <c r="P87"/>
      <c r="Q87" s="458" t="s">
        <v>653</v>
      </c>
      <c r="R87" s="458"/>
      <c r="T87" s="375"/>
      <c r="U87" s="375"/>
      <c r="V87" s="375"/>
      <c r="W87" s="375"/>
      <c r="X87" s="375"/>
      <c r="Y87" s="375"/>
      <c r="Z87" s="375"/>
      <c r="AA87" s="375"/>
      <c r="AB87" s="375"/>
      <c r="AC87" s="384"/>
      <c r="AD87" s="375"/>
      <c r="AE87" s="375"/>
      <c r="AF87" s="375"/>
      <c r="AG87" s="375"/>
      <c r="AH87" s="375"/>
      <c r="AI87" s="415"/>
      <c r="AJ87" s="437"/>
      <c r="AK87" s="438"/>
      <c r="BI87" s="438"/>
      <c r="BJ87" s="438"/>
      <c r="BP87" s="775"/>
    </row>
    <row r="88" spans="1:68" s="267" customFormat="1" ht="28.5" customHeight="1">
      <c r="A88" s="77"/>
      <c r="B88" s="1079" t="s">
        <v>1376</v>
      </c>
      <c r="C88" s="1079"/>
      <c r="D88" s="1079"/>
      <c r="E88" s="1079"/>
      <c r="F88" s="1079"/>
      <c r="G88" s="1079"/>
      <c r="H88" s="1079"/>
      <c r="I88" s="1079"/>
      <c r="J88" s="1079"/>
      <c r="K88" s="1079"/>
      <c r="L88" s="1079"/>
      <c r="M88" s="68"/>
      <c r="N88"/>
      <c r="O88"/>
      <c r="P88"/>
      <c r="Q88" s="458"/>
      <c r="R88" s="458" t="s">
        <v>654</v>
      </c>
      <c r="T88" s="375"/>
      <c r="U88" s="375"/>
      <c r="V88" s="375"/>
      <c r="W88" s="375"/>
      <c r="X88" s="375"/>
      <c r="Y88" s="375"/>
      <c r="Z88" s="375"/>
      <c r="AA88" s="375"/>
      <c r="AB88" s="375"/>
      <c r="AC88" s="384"/>
      <c r="AD88" s="375"/>
      <c r="AE88" s="375"/>
      <c r="AF88" s="375"/>
      <c r="AG88" s="375"/>
      <c r="AH88" s="375"/>
      <c r="AI88" s="415"/>
      <c r="AJ88" s="437"/>
      <c r="AK88" s="438"/>
      <c r="BI88" s="438"/>
      <c r="BJ88" s="438"/>
      <c r="BP88" s="775"/>
    </row>
    <row r="89" spans="1:68" s="267" customFormat="1" ht="5.25" customHeight="1">
      <c r="A89" s="77"/>
      <c r="B89" s="78"/>
      <c r="C89" s="78"/>
      <c r="D89" s="78"/>
      <c r="E89" s="78"/>
      <c r="F89" s="75"/>
      <c r="G89" s="75"/>
      <c r="H89" s="75"/>
      <c r="I89" s="75"/>
      <c r="J89" s="75"/>
      <c r="K89" s="75"/>
      <c r="L89" s="75"/>
      <c r="M89" s="68"/>
      <c r="N89"/>
      <c r="O89"/>
      <c r="P89"/>
      <c r="Q89" s="458" t="s">
        <v>653</v>
      </c>
      <c r="R89" s="458"/>
      <c r="T89" s="375"/>
      <c r="U89" s="375"/>
      <c r="V89" s="375"/>
      <c r="W89" s="375"/>
      <c r="X89" s="375"/>
      <c r="Y89" s="375"/>
      <c r="Z89" s="375"/>
      <c r="AA89" s="375"/>
      <c r="AB89" s="375"/>
      <c r="AC89" s="384"/>
      <c r="AD89" s="375"/>
      <c r="AE89" s="375"/>
      <c r="AF89" s="375"/>
      <c r="AG89" s="375"/>
      <c r="AH89" s="375"/>
      <c r="AI89" s="415"/>
      <c r="AJ89" s="437"/>
      <c r="AK89" s="438"/>
      <c r="BI89" s="438"/>
      <c r="BJ89" s="438"/>
      <c r="BP89" s="775"/>
    </row>
    <row r="90" spans="1:68" s="267" customFormat="1" ht="36.75" customHeight="1">
      <c r="A90" s="77"/>
      <c r="B90" s="1089" t="s">
        <v>1377</v>
      </c>
      <c r="C90" s="1089"/>
      <c r="D90" s="1089"/>
      <c r="E90" s="1089"/>
      <c r="F90" s="1089"/>
      <c r="G90" s="1089"/>
      <c r="H90" s="1089"/>
      <c r="I90" s="1089"/>
      <c r="J90" s="1089"/>
      <c r="K90" s="1089"/>
      <c r="L90" s="1089"/>
      <c r="M90" s="68"/>
      <c r="N90"/>
      <c r="O90"/>
      <c r="P90"/>
      <c r="Q90" s="458"/>
      <c r="R90" s="458" t="s">
        <v>654</v>
      </c>
      <c r="T90" s="375"/>
      <c r="U90" s="375"/>
      <c r="V90" s="375"/>
      <c r="W90" s="375"/>
      <c r="X90" s="375"/>
      <c r="Y90" s="375"/>
      <c r="Z90" s="375"/>
      <c r="AA90" s="375"/>
      <c r="AB90" s="375"/>
      <c r="AC90" s="384"/>
      <c r="AD90" s="375"/>
      <c r="AE90" s="375"/>
      <c r="AF90" s="375"/>
      <c r="AG90" s="375"/>
      <c r="AH90" s="375"/>
      <c r="AI90" s="415"/>
      <c r="AJ90" s="437"/>
      <c r="AK90" s="438"/>
      <c r="BI90" s="438"/>
      <c r="BJ90" s="438"/>
      <c r="BP90" s="775"/>
    </row>
    <row r="91" spans="1:68" s="267" customFormat="1" ht="5.25" customHeight="1">
      <c r="A91" s="77"/>
      <c r="B91" s="78"/>
      <c r="C91" s="78"/>
      <c r="D91" s="78"/>
      <c r="E91" s="78"/>
      <c r="F91" s="75"/>
      <c r="G91" s="75"/>
      <c r="H91" s="75"/>
      <c r="I91" s="75"/>
      <c r="J91" s="75"/>
      <c r="K91" s="75"/>
      <c r="L91" s="75"/>
      <c r="M91" s="68"/>
      <c r="N91"/>
      <c r="O91"/>
      <c r="P91"/>
      <c r="Q91" s="458" t="s">
        <v>653</v>
      </c>
      <c r="R91" s="458"/>
      <c r="T91" s="375"/>
      <c r="U91" s="375"/>
      <c r="V91" s="375"/>
      <c r="W91" s="375"/>
      <c r="X91" s="375"/>
      <c r="Y91" s="375"/>
      <c r="Z91" s="375"/>
      <c r="AA91" s="375"/>
      <c r="AB91" s="375"/>
      <c r="AC91" s="384"/>
      <c r="AD91" s="375"/>
      <c r="AE91" s="375"/>
      <c r="AF91" s="375"/>
      <c r="AG91" s="375"/>
      <c r="AH91" s="375"/>
      <c r="AI91" s="415"/>
      <c r="AJ91" s="437"/>
      <c r="AK91" s="438"/>
      <c r="BI91" s="438"/>
      <c r="BJ91" s="438"/>
      <c r="BP91" s="775"/>
    </row>
    <row r="92" spans="1:68" s="636" customFormat="1" ht="28.5" customHeight="1">
      <c r="A92" s="634"/>
      <c r="B92" s="1089" t="s">
        <v>215</v>
      </c>
      <c r="C92" s="1089"/>
      <c r="D92" s="1089"/>
      <c r="E92" s="1089"/>
      <c r="F92" s="1089"/>
      <c r="G92" s="1089"/>
      <c r="H92" s="1089"/>
      <c r="I92" s="1089"/>
      <c r="J92" s="1089"/>
      <c r="K92" s="1089"/>
      <c r="L92" s="1089"/>
      <c r="M92" s="617"/>
      <c r="N92" s="618"/>
      <c r="O92" s="618"/>
      <c r="P92" s="618"/>
      <c r="Q92" s="635"/>
      <c r="R92" s="635" t="s">
        <v>654</v>
      </c>
      <c r="T92" s="637"/>
      <c r="U92" s="375"/>
      <c r="V92" s="637"/>
      <c r="W92" s="637"/>
      <c r="X92" s="637"/>
      <c r="Y92" s="637"/>
      <c r="Z92" s="637"/>
      <c r="AA92" s="637"/>
      <c r="AB92" s="637"/>
      <c r="AC92" s="638"/>
      <c r="AD92" s="637"/>
      <c r="AE92" s="637"/>
      <c r="AF92" s="637"/>
      <c r="AG92" s="637"/>
      <c r="AH92" s="637"/>
      <c r="AI92" s="639"/>
      <c r="AJ92" s="640"/>
      <c r="AK92" s="641"/>
      <c r="BI92" s="641"/>
      <c r="BJ92" s="641"/>
      <c r="BP92" s="776"/>
    </row>
    <row r="93" spans="1:68" s="267" customFormat="1" ht="5.25" customHeight="1">
      <c r="A93" s="77"/>
      <c r="B93" s="78"/>
      <c r="C93" s="78"/>
      <c r="D93" s="78"/>
      <c r="E93" s="78"/>
      <c r="F93" s="75"/>
      <c r="G93" s="75"/>
      <c r="H93" s="75"/>
      <c r="I93" s="75"/>
      <c r="J93" s="75"/>
      <c r="K93" s="75"/>
      <c r="L93" s="75"/>
      <c r="M93" s="68"/>
      <c r="N93"/>
      <c r="O93"/>
      <c r="P93"/>
      <c r="Q93" s="458" t="s">
        <v>653</v>
      </c>
      <c r="R93" s="458"/>
      <c r="T93" s="375"/>
      <c r="U93" s="375"/>
      <c r="V93" s="375"/>
      <c r="W93" s="375"/>
      <c r="X93" s="375"/>
      <c r="Y93" s="375"/>
      <c r="Z93" s="375"/>
      <c r="AA93" s="375"/>
      <c r="AB93" s="375"/>
      <c r="AC93" s="384"/>
      <c r="AD93" s="375"/>
      <c r="AE93" s="375"/>
      <c r="AF93" s="375"/>
      <c r="AG93" s="375"/>
      <c r="AH93" s="375"/>
      <c r="AI93" s="415"/>
      <c r="AJ93" s="437"/>
      <c r="AK93" s="438"/>
      <c r="BI93" s="438"/>
      <c r="BJ93" s="438"/>
      <c r="BP93" s="775"/>
    </row>
    <row r="94" spans="1:68" ht="125.25" customHeight="1">
      <c r="A94" s="77"/>
      <c r="B94" s="1090"/>
      <c r="C94" s="1091"/>
      <c r="D94" s="1091"/>
      <c r="E94" s="1091"/>
      <c r="F94" s="1091"/>
      <c r="G94" s="1091"/>
      <c r="H94" s="1091"/>
      <c r="I94" s="1091"/>
      <c r="J94" s="1091"/>
      <c r="K94" s="1091"/>
      <c r="L94" s="1092"/>
      <c r="M94" s="68"/>
      <c r="R94" s="600" t="s">
        <v>654</v>
      </c>
      <c r="S94" s="485"/>
      <c r="T94" s="372" t="str">
        <f ca="1">CELL("address",B94)</f>
        <v>$B$94</v>
      </c>
      <c r="U94" s="628" t="str">
        <f>$U$8</f>
        <v>2b</v>
      </c>
      <c r="V94" s="390" t="str">
        <f ca="1">MID(CELL("filename",U94),FIND("]",CELL("filename",U94))+1,256)</f>
        <v>2b. Offer Details</v>
      </c>
      <c r="W94" s="628" t="s">
        <v>409</v>
      </c>
      <c r="X94" s="372" t="s">
        <v>260</v>
      </c>
      <c r="Z94" s="385" t="str">
        <f ca="1">U94&amp;"_"&amp;T94&amp;"_"&amp;X94</f>
        <v>2b_$B$94_Additional Offer Details</v>
      </c>
      <c r="AA94" s="372" t="s">
        <v>392</v>
      </c>
      <c r="AB94" s="372">
        <v>2000</v>
      </c>
      <c r="AD94" s="372" t="s">
        <v>86</v>
      </c>
      <c r="AE94" s="375" t="s">
        <v>82</v>
      </c>
    </row>
    <row r="95" spans="1:68" ht="5.25" customHeight="1">
      <c r="A95" s="84"/>
      <c r="B95" s="75"/>
      <c r="C95" s="75"/>
      <c r="D95" s="75"/>
      <c r="E95" s="75"/>
      <c r="F95" s="82"/>
      <c r="G95" s="82"/>
      <c r="H95" s="83"/>
      <c r="I95" s="83"/>
      <c r="J95" s="83"/>
      <c r="K95" s="83"/>
      <c r="L95" s="83"/>
      <c r="M95" s="68"/>
      <c r="Q95" s="458" t="s">
        <v>653</v>
      </c>
    </row>
    <row r="96" spans="1:68" ht="18" customHeight="1">
      <c r="A96" s="1016" t="s">
        <v>570</v>
      </c>
      <c r="B96" s="1017"/>
      <c r="C96" s="1017"/>
      <c r="D96" s="1017"/>
      <c r="E96" s="1017"/>
      <c r="F96" s="1018"/>
      <c r="G96" s="1037"/>
      <c r="H96" s="1039"/>
      <c r="I96" s="79"/>
      <c r="J96" s="79"/>
      <c r="K96" s="79"/>
      <c r="L96" s="79"/>
      <c r="M96" s="68"/>
      <c r="R96" s="458" t="s">
        <v>654</v>
      </c>
      <c r="T96" s="372" t="str">
        <f ca="1">CELL("address",G96)</f>
        <v>$G$96</v>
      </c>
      <c r="U96" s="628" t="str">
        <f>$U$8</f>
        <v>2b</v>
      </c>
      <c r="V96" s="390" t="str">
        <f ca="1">MID(CELL("filename",U96),FIND("]",CELL("filename",U96))+1,256)</f>
        <v>2b. Offer Details</v>
      </c>
      <c r="W96" s="26" t="s">
        <v>409</v>
      </c>
      <c r="X96" s="372" t="s">
        <v>1537</v>
      </c>
      <c r="Z96" s="385" t="str">
        <f ca="1">U96&amp;"_"&amp;T96&amp;"_"&amp;X96</f>
        <v>2b_$G$96_Pricing_Tax_Credits_used</v>
      </c>
      <c r="AA96" s="378" t="s">
        <v>401</v>
      </c>
      <c r="AC96" s="381" t="str">
        <f>CONCATENATE(AM96,",",AN96,",",AO96)</f>
        <v>Yes,No,N/A - Resource is baseload/dispatchable</v>
      </c>
      <c r="AD96" s="372" t="s">
        <v>82</v>
      </c>
      <c r="AE96" s="375" t="s">
        <v>82</v>
      </c>
      <c r="AK96"/>
      <c r="AM96" s="267" t="s">
        <v>82</v>
      </c>
      <c r="AN96" t="s">
        <v>86</v>
      </c>
      <c r="AO96" t="s">
        <v>194</v>
      </c>
    </row>
    <row r="97" spans="1:68" ht="5.25" customHeight="1">
      <c r="A97" s="84"/>
      <c r="B97" s="75"/>
      <c r="C97" s="75"/>
      <c r="D97" s="75"/>
      <c r="E97" s="75"/>
      <c r="F97" s="82"/>
      <c r="G97" s="82"/>
      <c r="H97" s="83"/>
      <c r="I97" s="83"/>
      <c r="J97" s="83"/>
      <c r="K97" s="83"/>
      <c r="L97" s="83"/>
      <c r="M97" s="68"/>
      <c r="Q97" s="458" t="s">
        <v>653</v>
      </c>
      <c r="AK97"/>
    </row>
    <row r="98" spans="1:68" ht="28.5" customHeight="1">
      <c r="A98" s="1093" t="s">
        <v>1519</v>
      </c>
      <c r="B98" s="1094"/>
      <c r="C98" s="1094"/>
      <c r="D98" s="1094"/>
      <c r="E98" s="1094"/>
      <c r="F98" s="1095"/>
      <c r="G98" s="1096"/>
      <c r="H98" s="1097"/>
      <c r="I98" s="1097"/>
      <c r="J98" s="1097"/>
      <c r="K98" s="1097"/>
      <c r="L98" s="1098"/>
      <c r="M98" s="68"/>
      <c r="R98" s="458" t="s">
        <v>654</v>
      </c>
      <c r="T98" s="372" t="str">
        <f ca="1">CELL("address",G98)</f>
        <v>$G$98</v>
      </c>
      <c r="U98" s="628" t="str">
        <f>$U$8</f>
        <v>2b</v>
      </c>
      <c r="V98" s="390" t="str">
        <f ca="1">MID(CELL("filename",U98),FIND("]",CELL("filename",U98))+1,256)</f>
        <v>2b. Offer Details</v>
      </c>
      <c r="W98" s="26" t="s">
        <v>409</v>
      </c>
      <c r="X98" s="372" t="s">
        <v>1536</v>
      </c>
      <c r="Z98" s="385" t="str">
        <f ca="1">U98&amp;"_"&amp;T98&amp;"_"&amp;X98</f>
        <v>2b_$G$98_Pricing_Tax_Credits_description</v>
      </c>
      <c r="AA98" s="372" t="s">
        <v>392</v>
      </c>
      <c r="AB98" s="372">
        <v>100</v>
      </c>
      <c r="AD98" s="372" t="s">
        <v>86</v>
      </c>
      <c r="AE98" s="375" t="s">
        <v>82</v>
      </c>
      <c r="AK98"/>
    </row>
    <row r="99" spans="1:68" ht="5.25" customHeight="1" thickBot="1">
      <c r="A99" s="84"/>
      <c r="B99" s="75"/>
      <c r="C99" s="75"/>
      <c r="D99" s="75"/>
      <c r="E99" s="75"/>
      <c r="F99" s="82"/>
      <c r="G99" s="82"/>
      <c r="H99" s="83"/>
      <c r="I99" s="83"/>
      <c r="J99" s="83"/>
      <c r="K99" s="83"/>
      <c r="L99" s="83"/>
      <c r="M99" s="68"/>
      <c r="Q99" s="458" t="s">
        <v>653</v>
      </c>
      <c r="AK99"/>
    </row>
    <row r="100" spans="1:68" ht="19.5" thickTop="1" thickBot="1">
      <c r="A100" s="719" t="s">
        <v>1731</v>
      </c>
      <c r="B100" s="118"/>
      <c r="C100" s="75"/>
      <c r="D100" s="75"/>
      <c r="E100" s="75"/>
      <c r="F100" s="82"/>
      <c r="G100" s="875"/>
      <c r="H100" s="96"/>
      <c r="I100" s="83"/>
      <c r="J100" s="83"/>
      <c r="K100" s="83"/>
      <c r="L100" s="83"/>
      <c r="M100" s="68"/>
      <c r="O100" s="940" t="s">
        <v>1733</v>
      </c>
      <c r="P100" s="870"/>
      <c r="R100" s="458" t="s">
        <v>654</v>
      </c>
      <c r="T100" s="372" t="str">
        <f ca="1">CELL("address",G100)</f>
        <v>$G$100</v>
      </c>
      <c r="U100" s="628" t="str">
        <f>$U$8</f>
        <v>2b</v>
      </c>
      <c r="V100" s="390" t="str">
        <f ca="1">MID(CELL("filename",U100),FIND("]",CELL("filename",U100))+1,256)</f>
        <v>2b. Offer Details</v>
      </c>
      <c r="W100" s="26" t="s">
        <v>409</v>
      </c>
      <c r="X100" s="372" t="s">
        <v>354</v>
      </c>
      <c r="Z100" s="385" t="str">
        <f ca="1">U100&amp;"_"&amp;T100&amp;"_"&amp;X100</f>
        <v>2b_$G$100_Production tax credit</v>
      </c>
      <c r="AA100" s="372" t="s">
        <v>1678</v>
      </c>
      <c r="AB100"/>
      <c r="AC100" s="384" t="s">
        <v>1741</v>
      </c>
      <c r="AD100" s="372" t="s">
        <v>86</v>
      </c>
      <c r="AE100" s="375" t="s">
        <v>82</v>
      </c>
      <c r="AJ100" s="7"/>
      <c r="AK100"/>
    </row>
    <row r="101" spans="1:68" ht="5.25" customHeight="1" thickTop="1" thickBot="1">
      <c r="A101" s="84"/>
      <c r="B101" s="75"/>
      <c r="C101" s="75"/>
      <c r="D101" s="75"/>
      <c r="E101" s="75"/>
      <c r="F101" s="82"/>
      <c r="G101" s="82"/>
      <c r="H101" s="83"/>
      <c r="I101" s="83"/>
      <c r="J101" s="83"/>
      <c r="K101" s="83"/>
      <c r="L101" s="83"/>
      <c r="M101" s="68"/>
      <c r="Q101" s="458" t="s">
        <v>653</v>
      </c>
      <c r="AJ101" s="7"/>
      <c r="AK101"/>
    </row>
    <row r="102" spans="1:68" ht="19.5" thickTop="1" thickBot="1">
      <c r="A102" s="719" t="s">
        <v>1732</v>
      </c>
      <c r="B102" s="118"/>
      <c r="C102" s="75"/>
      <c r="D102" s="75"/>
      <c r="E102" s="75"/>
      <c r="F102" s="82"/>
      <c r="G102" s="875"/>
      <c r="H102" s="96"/>
      <c r="I102" s="83"/>
      <c r="J102" s="83"/>
      <c r="K102" s="83"/>
      <c r="L102" s="83"/>
      <c r="M102" s="68"/>
      <c r="O102" s="940" t="s">
        <v>1733</v>
      </c>
      <c r="P102" s="870"/>
      <c r="R102" s="458" t="s">
        <v>654</v>
      </c>
      <c r="T102" s="372" t="str">
        <f ca="1">CELL("address",G102)</f>
        <v>$G$102</v>
      </c>
      <c r="U102" s="628" t="str">
        <f>$U$8</f>
        <v>2b</v>
      </c>
      <c r="V102" s="390" t="str">
        <f ca="1">MID(CELL("filename",U102),FIND("]",CELL("filename",U102))+1,256)</f>
        <v>2b. Offer Details</v>
      </c>
      <c r="W102" s="26" t="s">
        <v>409</v>
      </c>
      <c r="X102" s="372" t="s">
        <v>355</v>
      </c>
      <c r="Z102" s="385" t="str">
        <f ca="1">U102&amp;"_"&amp;T102&amp;"_"&amp;X102</f>
        <v>2b_$G$102_Investment tax credit</v>
      </c>
      <c r="AA102" s="372" t="s">
        <v>1678</v>
      </c>
      <c r="AC102" s="384" t="s">
        <v>1741</v>
      </c>
      <c r="AD102" s="372" t="s">
        <v>86</v>
      </c>
      <c r="AE102" s="375" t="s">
        <v>82</v>
      </c>
      <c r="AJ102" s="7"/>
      <c r="AK102"/>
    </row>
    <row r="103" spans="1:68" ht="5.25" customHeight="1" thickTop="1">
      <c r="A103" s="84"/>
      <c r="B103" s="75"/>
      <c r="C103" s="75"/>
      <c r="D103" s="75"/>
      <c r="E103" s="75"/>
      <c r="F103" s="82"/>
      <c r="G103" s="82"/>
      <c r="H103" s="83"/>
      <c r="I103" s="83"/>
      <c r="J103" s="83"/>
      <c r="K103" s="83"/>
      <c r="L103" s="83"/>
      <c r="M103" s="68"/>
      <c r="Q103" s="458" t="s">
        <v>653</v>
      </c>
      <c r="AK103"/>
    </row>
    <row r="104" spans="1:68" ht="18" customHeight="1">
      <c r="A104" s="364" t="s">
        <v>361</v>
      </c>
      <c r="B104" s="664"/>
      <c r="C104" s="664"/>
      <c r="D104" s="664"/>
      <c r="E104" s="664"/>
      <c r="F104" s="664"/>
      <c r="G104" s="1099"/>
      <c r="H104" s="1100"/>
      <c r="I104" s="1101"/>
      <c r="J104" s="126"/>
      <c r="K104" s="126"/>
      <c r="L104" s="126"/>
      <c r="M104" s="68"/>
      <c r="R104" s="458" t="s">
        <v>654</v>
      </c>
      <c r="T104" s="372" t="str">
        <f ca="1">CELL("address",G104)</f>
        <v>$G$104</v>
      </c>
      <c r="U104" s="628" t="str">
        <f>$U$8</f>
        <v>2b</v>
      </c>
      <c r="V104" s="390" t="str">
        <f ca="1">MID(CELL("filename",U104),FIND("]",CELL("filename",U104))+1,256)</f>
        <v>2b. Offer Details</v>
      </c>
      <c r="W104" s="26" t="s">
        <v>409</v>
      </c>
      <c r="X104" s="372" t="s">
        <v>410</v>
      </c>
      <c r="Z104" s="385" t="str">
        <f ca="1">U104&amp;"_"&amp;T104&amp;"_"&amp;X104</f>
        <v>2b_$G$104_Qualification for Safe Harbor</v>
      </c>
      <c r="AA104" s="378" t="s">
        <v>401</v>
      </c>
      <c r="AC104" s="381" t="str">
        <f>CONCATENATE(AM104,",",AN104,",",AO104)</f>
        <v>Physical work test with continuous construction, Incur 5% of total cost of the project,</v>
      </c>
      <c r="AD104" s="372" t="s">
        <v>86</v>
      </c>
      <c r="AE104" s="372" t="s">
        <v>86</v>
      </c>
      <c r="AK104"/>
      <c r="AM104" s="381" t="s">
        <v>360</v>
      </c>
      <c r="AN104" t="s">
        <v>934</v>
      </c>
    </row>
    <row r="105" spans="1:68" ht="5.25" customHeight="1">
      <c r="A105" s="84"/>
      <c r="B105" s="75"/>
      <c r="C105" s="75"/>
      <c r="D105" s="75"/>
      <c r="E105" s="75"/>
      <c r="F105" s="82"/>
      <c r="G105" s="82"/>
      <c r="H105" s="83"/>
      <c r="I105" s="83"/>
      <c r="J105" s="83"/>
      <c r="K105" s="83"/>
      <c r="L105" s="83"/>
      <c r="M105" s="68"/>
      <c r="Q105" s="458" t="s">
        <v>653</v>
      </c>
      <c r="AK105"/>
    </row>
    <row r="106" spans="1:68" ht="18">
      <c r="A106" s="175" t="s">
        <v>703</v>
      </c>
      <c r="B106" s="75"/>
      <c r="C106" s="75"/>
      <c r="D106" s="75"/>
      <c r="E106" s="75"/>
      <c r="F106" s="82"/>
      <c r="G106" s="82"/>
      <c r="H106" s="83"/>
      <c r="I106" s="83"/>
      <c r="J106" s="83"/>
      <c r="K106" s="83"/>
      <c r="L106" s="83"/>
      <c r="M106" s="68"/>
      <c r="R106" s="458" t="s">
        <v>654</v>
      </c>
      <c r="AK106"/>
    </row>
    <row r="107" spans="1:68" ht="18">
      <c r="A107" s="1086" t="s">
        <v>362</v>
      </c>
      <c r="B107" s="1073"/>
      <c r="C107" s="1073"/>
      <c r="D107" s="1073"/>
      <c r="E107" s="1073"/>
      <c r="F107" s="1073"/>
      <c r="G107" s="874"/>
      <c r="H107" s="96" t="s">
        <v>326</v>
      </c>
      <c r="I107" s="126"/>
      <c r="J107" s="126"/>
      <c r="K107" s="126"/>
      <c r="L107" s="126"/>
      <c r="M107" s="68"/>
      <c r="R107" s="458" t="s">
        <v>654</v>
      </c>
      <c r="T107" s="372" t="str">
        <f ca="1">CELL("address",G107)</f>
        <v>$G$107</v>
      </c>
      <c r="U107" s="628" t="str">
        <f>$U$8</f>
        <v>2b</v>
      </c>
      <c r="V107" s="390" t="str">
        <f ca="1">MID(CELL("filename",U107),FIND("]",CELL("filename",U107))+1,256)</f>
        <v>2b. Offer Details</v>
      </c>
      <c r="W107" s="26" t="s">
        <v>409</v>
      </c>
      <c r="X107" s="372" t="s">
        <v>411</v>
      </c>
      <c r="Z107" s="385" t="str">
        <f ca="1">U107&amp;"_"&amp;T107&amp;"_"&amp;X107</f>
        <v>2b_$G$107_Safe Harbor Qualifying Year</v>
      </c>
      <c r="AA107" s="375" t="s">
        <v>1678</v>
      </c>
      <c r="AC107" s="381" t="s">
        <v>1604</v>
      </c>
      <c r="AD107" s="372" t="s">
        <v>86</v>
      </c>
      <c r="AE107" s="372" t="s">
        <v>86</v>
      </c>
      <c r="AI107" s="378" t="s">
        <v>524</v>
      </c>
      <c r="AJ107" s="7"/>
      <c r="AK107"/>
    </row>
    <row r="108" spans="1:68" ht="5.25" customHeight="1">
      <c r="A108" s="175"/>
      <c r="B108" s="176"/>
      <c r="C108" s="176"/>
      <c r="D108" s="176"/>
      <c r="E108" s="176"/>
      <c r="F108" s="204"/>
      <c r="G108" s="199"/>
      <c r="H108" s="83"/>
      <c r="I108" s="83"/>
      <c r="J108" s="83"/>
      <c r="K108" s="83"/>
      <c r="L108" s="83"/>
      <c r="M108" s="68"/>
      <c r="Q108" s="458" t="s">
        <v>653</v>
      </c>
      <c r="AJ108" s="7"/>
      <c r="AK108"/>
    </row>
    <row r="109" spans="1:68" ht="18">
      <c r="A109" s="1086" t="s">
        <v>358</v>
      </c>
      <c r="B109" s="1073"/>
      <c r="C109" s="1073"/>
      <c r="D109" s="1073"/>
      <c r="E109" s="1073"/>
      <c r="F109" s="1073"/>
      <c r="G109" s="874"/>
      <c r="H109" s="96" t="s">
        <v>327</v>
      </c>
      <c r="I109" s="126"/>
      <c r="J109" s="126"/>
      <c r="K109" s="126"/>
      <c r="L109" s="126"/>
      <c r="M109" s="68"/>
      <c r="R109" s="458" t="s">
        <v>654</v>
      </c>
      <c r="T109" s="372" t="str">
        <f ca="1">CELL("address",G109)</f>
        <v>$G$109</v>
      </c>
      <c r="U109" s="628" t="str">
        <f>$U$8</f>
        <v>2b</v>
      </c>
      <c r="V109" s="390" t="str">
        <f ca="1">MID(CELL("filename",U109),FIND("]",CELL("filename",U109))+1,256)</f>
        <v>2b. Offer Details</v>
      </c>
      <c r="W109" s="26" t="s">
        <v>409</v>
      </c>
      <c r="X109" s="372" t="s">
        <v>412</v>
      </c>
      <c r="Z109" s="385" t="str">
        <f ca="1">U109&amp;"_"&amp;T109&amp;"_"&amp;X109</f>
        <v>2b_$G$109_Safe Harbor Expiring Year</v>
      </c>
      <c r="AA109" s="375" t="s">
        <v>1678</v>
      </c>
      <c r="AC109" s="381" t="s">
        <v>1604</v>
      </c>
      <c r="AD109" s="372" t="s">
        <v>86</v>
      </c>
      <c r="AE109" s="372" t="s">
        <v>86</v>
      </c>
      <c r="AI109" s="378" t="s">
        <v>524</v>
      </c>
      <c r="AJ109" s="7"/>
      <c r="AK109"/>
    </row>
    <row r="110" spans="1:68" ht="12.75" customHeight="1">
      <c r="A110" s="663"/>
      <c r="B110" s="417" t="s">
        <v>359</v>
      </c>
      <c r="C110" s="664"/>
      <c r="D110" s="664"/>
      <c r="E110" s="664"/>
      <c r="F110" s="664"/>
      <c r="G110" s="664"/>
      <c r="H110" s="96"/>
      <c r="I110" s="126"/>
      <c r="J110" s="126"/>
      <c r="K110" s="126"/>
      <c r="L110" s="126"/>
      <c r="M110" s="68"/>
      <c r="R110" s="458" t="s">
        <v>654</v>
      </c>
      <c r="AJ110" s="7"/>
      <c r="AK110"/>
    </row>
    <row r="111" spans="1:68" ht="5.25" customHeight="1">
      <c r="A111" s="175"/>
      <c r="B111" s="176"/>
      <c r="C111" s="176"/>
      <c r="D111" s="176"/>
      <c r="E111" s="176"/>
      <c r="F111" s="204"/>
      <c r="G111" s="199"/>
      <c r="H111" s="83"/>
      <c r="I111" s="83"/>
      <c r="J111" s="83"/>
      <c r="K111" s="83"/>
      <c r="L111" s="83"/>
      <c r="M111" s="68"/>
      <c r="Q111" s="458" t="s">
        <v>653</v>
      </c>
      <c r="AJ111" s="7"/>
      <c r="AK111"/>
    </row>
    <row r="112" spans="1:68" s="349" customFormat="1" ht="18">
      <c r="A112" s="364" t="s">
        <v>356</v>
      </c>
      <c r="B112" s="365"/>
      <c r="C112" s="365"/>
      <c r="D112" s="365"/>
      <c r="E112" s="365"/>
      <c r="F112" s="365"/>
      <c r="G112" s="365"/>
      <c r="H112" s="117"/>
      <c r="I112" s="117"/>
      <c r="J112" s="117"/>
      <c r="K112" s="117"/>
      <c r="L112" s="117"/>
      <c r="M112" s="259"/>
      <c r="N112"/>
      <c r="O112"/>
      <c r="P112"/>
      <c r="Q112" s="458"/>
      <c r="R112" s="458" t="s">
        <v>654</v>
      </c>
      <c r="T112" s="372"/>
      <c r="U112" s="372"/>
      <c r="V112" s="372"/>
      <c r="W112" s="372"/>
      <c r="X112" s="372"/>
      <c r="Y112" s="372"/>
      <c r="Z112" s="372"/>
      <c r="AA112" s="372"/>
      <c r="AB112" s="372"/>
      <c r="AC112" s="381"/>
      <c r="AD112" s="372"/>
      <c r="AE112" s="372"/>
      <c r="AF112" s="372"/>
      <c r="AG112" s="372"/>
      <c r="AH112" s="372"/>
      <c r="AI112" s="378"/>
      <c r="AJ112" s="7"/>
      <c r="AK112"/>
      <c r="AL112"/>
      <c r="BI112" s="834"/>
      <c r="BJ112" s="834"/>
      <c r="BP112" s="777"/>
    </row>
    <row r="113" spans="1:68" ht="18">
      <c r="A113" s="1086" t="s">
        <v>935</v>
      </c>
      <c r="B113" s="1073"/>
      <c r="C113" s="1073"/>
      <c r="D113" s="1073"/>
      <c r="E113" s="1073"/>
      <c r="F113" s="1073"/>
      <c r="G113" s="874"/>
      <c r="H113" s="96" t="s">
        <v>326</v>
      </c>
      <c r="I113" s="126"/>
      <c r="J113" s="126"/>
      <c r="K113" s="126"/>
      <c r="L113" s="126"/>
      <c r="M113" s="68"/>
      <c r="R113" s="458" t="s">
        <v>654</v>
      </c>
      <c r="T113" s="372" t="str">
        <f ca="1">CELL("address",G113)</f>
        <v>$G$113</v>
      </c>
      <c r="U113" s="628" t="str">
        <f>$U$8</f>
        <v>2b</v>
      </c>
      <c r="V113" s="390" t="str">
        <f ca="1">MID(CELL("filename",U113),FIND("]",CELL("filename",U113))+1,256)</f>
        <v>2b. Offer Details</v>
      </c>
      <c r="W113" s="26" t="s">
        <v>409</v>
      </c>
      <c r="X113" s="372" t="s">
        <v>413</v>
      </c>
      <c r="Z113" s="385" t="str">
        <f ca="1">U113&amp;"_"&amp;T113&amp;"_"&amp;X113</f>
        <v>2b_$G$113_Renewable Tax Credit - Project Start Date</v>
      </c>
      <c r="AA113" s="375" t="s">
        <v>1678</v>
      </c>
      <c r="AC113" s="381" t="s">
        <v>1604</v>
      </c>
      <c r="AD113" s="372" t="s">
        <v>86</v>
      </c>
      <c r="AE113" s="372" t="s">
        <v>86</v>
      </c>
      <c r="AI113" s="378" t="s">
        <v>524</v>
      </c>
      <c r="AJ113" s="7"/>
      <c r="AK113"/>
    </row>
    <row r="114" spans="1:68" ht="5.25" customHeight="1">
      <c r="A114" s="175"/>
      <c r="B114" s="176"/>
      <c r="C114" s="176"/>
      <c r="D114" s="176"/>
      <c r="E114" s="176"/>
      <c r="F114" s="204"/>
      <c r="G114" s="199"/>
      <c r="H114" s="83"/>
      <c r="I114" s="83"/>
      <c r="J114" s="83"/>
      <c r="K114" s="83"/>
      <c r="L114" s="83"/>
      <c r="M114" s="68"/>
      <c r="Q114" s="458" t="s">
        <v>653</v>
      </c>
      <c r="AJ114" s="7"/>
      <c r="AK114"/>
    </row>
    <row r="115" spans="1:68" ht="18">
      <c r="A115" s="1086" t="s">
        <v>357</v>
      </c>
      <c r="B115" s="1073"/>
      <c r="C115" s="1073"/>
      <c r="D115" s="1073"/>
      <c r="E115" s="1073"/>
      <c r="F115" s="1073"/>
      <c r="G115" s="874"/>
      <c r="H115" s="96" t="s">
        <v>363</v>
      </c>
      <c r="I115" s="126"/>
      <c r="J115" s="126"/>
      <c r="K115" s="126"/>
      <c r="L115" s="126"/>
      <c r="M115" s="68"/>
      <c r="R115" s="458" t="s">
        <v>654</v>
      </c>
      <c r="T115" s="372" t="str">
        <f ca="1">CELL("address",G115)</f>
        <v>$G$115</v>
      </c>
      <c r="U115" s="628" t="str">
        <f>$U$8</f>
        <v>2b</v>
      </c>
      <c r="V115" s="390" t="str">
        <f ca="1">MID(CELL("filename",U115),FIND("]",CELL("filename",U115))+1,256)</f>
        <v>2b. Offer Details</v>
      </c>
      <c r="W115" s="26" t="s">
        <v>409</v>
      </c>
      <c r="X115" s="372" t="s">
        <v>414</v>
      </c>
      <c r="Z115" s="385" t="str">
        <f ca="1">U115&amp;"_"&amp;T115&amp;"_"&amp;X115</f>
        <v>2b_$G$115_Renewable Tax Credit - Project End Date</v>
      </c>
      <c r="AA115" s="375" t="s">
        <v>1678</v>
      </c>
      <c r="AC115" s="381" t="s">
        <v>1604</v>
      </c>
      <c r="AD115" s="372" t="s">
        <v>86</v>
      </c>
      <c r="AE115" s="372" t="s">
        <v>86</v>
      </c>
      <c r="AI115" s="378" t="s">
        <v>524</v>
      </c>
      <c r="AJ115" s="7"/>
      <c r="AK115"/>
    </row>
    <row r="116" spans="1:68" ht="5.25" customHeight="1">
      <c r="A116" s="97"/>
      <c r="B116" s="672"/>
      <c r="C116" s="61"/>
      <c r="D116" s="61"/>
      <c r="E116" s="61"/>
      <c r="F116" s="114"/>
      <c r="G116" s="96"/>
      <c r="H116" s="114"/>
      <c r="I116" s="114"/>
      <c r="J116" s="114"/>
      <c r="K116" s="114"/>
      <c r="L116" s="114"/>
      <c r="M116" s="68"/>
      <c r="Q116" s="458" t="s">
        <v>653</v>
      </c>
      <c r="AK116"/>
    </row>
    <row r="117" spans="1:68" ht="26.25" customHeight="1">
      <c r="A117" s="1025" t="s">
        <v>547</v>
      </c>
      <c r="B117" s="1026"/>
      <c r="C117" s="1026"/>
      <c r="D117" s="1026"/>
      <c r="E117" s="1026"/>
      <c r="F117" s="1030"/>
      <c r="G117" s="1096"/>
      <c r="H117" s="1097"/>
      <c r="I117" s="1098"/>
      <c r="J117" s="79"/>
      <c r="K117" s="79"/>
      <c r="L117" s="79"/>
      <c r="M117" s="68"/>
      <c r="R117" s="458" t="s">
        <v>654</v>
      </c>
      <c r="T117" s="372" t="str">
        <f ca="1">CELL("address",G117)</f>
        <v>$G$117</v>
      </c>
      <c r="U117" s="628" t="str">
        <f>$U$8</f>
        <v>2b</v>
      </c>
      <c r="V117" s="390" t="str">
        <f ca="1">MID(CELL("filename",U117),FIND("]",CELL("filename",U117))+1,256)</f>
        <v>2b. Offer Details</v>
      </c>
      <c r="W117" s="26" t="s">
        <v>409</v>
      </c>
      <c r="X117" s="372" t="s">
        <v>415</v>
      </c>
      <c r="Z117" s="385" t="str">
        <f ca="1">U117&amp;"_"&amp;T117&amp;"_"&amp;X117</f>
        <v>2b_$G$117_Pricing include Environmental Attributes</v>
      </c>
      <c r="AA117" s="378" t="s">
        <v>401</v>
      </c>
      <c r="AC117" s="381" t="str">
        <f>CONCATENATE(AM117,",",AN117,",",AO117)</f>
        <v>Yes,No,N/A - Not renewable or non-emitting</v>
      </c>
      <c r="AD117" s="372" t="s">
        <v>82</v>
      </c>
      <c r="AE117" s="372" t="s">
        <v>86</v>
      </c>
      <c r="AK117"/>
      <c r="AM117" s="381" t="s">
        <v>82</v>
      </c>
      <c r="AN117" t="s">
        <v>86</v>
      </c>
      <c r="AO117" t="s">
        <v>193</v>
      </c>
    </row>
    <row r="118" spans="1:68" ht="5.25" customHeight="1">
      <c r="A118" s="97"/>
      <c r="B118" s="672"/>
      <c r="C118" s="61"/>
      <c r="D118" s="61"/>
      <c r="E118" s="61"/>
      <c r="F118" s="114"/>
      <c r="G118" s="883"/>
      <c r="H118" s="882"/>
      <c r="I118" s="882"/>
      <c r="J118" s="114"/>
      <c r="K118" s="114"/>
      <c r="L118" s="114"/>
      <c r="M118" s="68"/>
      <c r="Q118" s="458" t="s">
        <v>653</v>
      </c>
    </row>
    <row r="119" spans="1:68" ht="30" customHeight="1">
      <c r="A119" s="1025" t="s">
        <v>720</v>
      </c>
      <c r="B119" s="1026"/>
      <c r="C119" s="1026"/>
      <c r="D119" s="1026"/>
      <c r="E119" s="1026"/>
      <c r="F119" s="1030"/>
      <c r="G119" s="1037"/>
      <c r="H119" s="1038"/>
      <c r="I119" s="1039"/>
      <c r="J119" s="79"/>
      <c r="K119" s="79"/>
      <c r="L119" s="79"/>
      <c r="M119" s="68"/>
      <c r="R119" s="458" t="s">
        <v>654</v>
      </c>
      <c r="T119" s="372" t="str">
        <f ca="1">CELL("address",G119)</f>
        <v>$G$119</v>
      </c>
      <c r="U119" s="628" t="str">
        <f>$U$8</f>
        <v>2b</v>
      </c>
      <c r="V119" s="390" t="str">
        <f ca="1">MID(CELL("filename",U119),FIND("]",CELL("filename",U119))+1,256)</f>
        <v>2b. Offer Details</v>
      </c>
      <c r="W119" s="26" t="s">
        <v>409</v>
      </c>
      <c r="X119" s="372" t="s">
        <v>416</v>
      </c>
      <c r="Z119" s="385" t="str">
        <f ca="1">U119&amp;"_"&amp;T119&amp;"_"&amp;X119</f>
        <v>2b_$G$119_Pricing include Transmission to PSE system</v>
      </c>
      <c r="AA119" s="378" t="s">
        <v>401</v>
      </c>
      <c r="AC119" s="381" t="str">
        <f>CONCATENATE(AM119,",",AN119,",",AO119)</f>
        <v>Yes,No,N/A - Facility is located within PSE system (west of Cascades)</v>
      </c>
      <c r="AD119" s="372" t="s">
        <v>82</v>
      </c>
      <c r="AE119" s="372" t="s">
        <v>86</v>
      </c>
      <c r="AM119" s="381" t="s">
        <v>82</v>
      </c>
      <c r="AN119" t="s">
        <v>86</v>
      </c>
      <c r="AO119" t="s">
        <v>1618</v>
      </c>
    </row>
    <row r="120" spans="1:68" ht="11.25" customHeight="1">
      <c r="A120" s="1105" t="s">
        <v>556</v>
      </c>
      <c r="B120" s="1106"/>
      <c r="C120" s="1106"/>
      <c r="D120" s="1106"/>
      <c r="E120" s="1106"/>
      <c r="F120" s="1106"/>
      <c r="G120" s="882"/>
      <c r="H120" s="882"/>
      <c r="I120" s="882"/>
      <c r="J120" s="79"/>
      <c r="K120" s="79"/>
      <c r="L120" s="79"/>
      <c r="M120" s="68"/>
      <c r="R120" s="458" t="s">
        <v>654</v>
      </c>
    </row>
    <row r="121" spans="1:68" ht="5.25" customHeight="1">
      <c r="A121" s="439"/>
      <c r="B121" s="440"/>
      <c r="C121" s="441"/>
      <c r="D121" s="441"/>
      <c r="E121" s="441"/>
      <c r="F121" s="442"/>
      <c r="G121" s="883"/>
      <c r="H121" s="883"/>
      <c r="I121" s="883"/>
      <c r="J121" s="96"/>
      <c r="K121" s="96"/>
      <c r="L121" s="114"/>
      <c r="M121" s="68"/>
      <c r="Q121" s="458" t="s">
        <v>653</v>
      </c>
    </row>
    <row r="122" spans="1:68" s="383" customFormat="1" ht="36.75" customHeight="1">
      <c r="A122" s="1025" t="s">
        <v>611</v>
      </c>
      <c r="B122" s="1026"/>
      <c r="C122" s="1026"/>
      <c r="D122" s="1026"/>
      <c r="E122" s="1026"/>
      <c r="F122" s="1030"/>
      <c r="G122" s="1107"/>
      <c r="H122" s="1108"/>
      <c r="I122" s="1109"/>
      <c r="J122" s="79"/>
      <c r="K122" s="79"/>
      <c r="L122" s="521"/>
      <c r="M122" s="346"/>
      <c r="N122"/>
      <c r="O122"/>
      <c r="P122"/>
      <c r="Q122" s="458"/>
      <c r="R122" s="458" t="s">
        <v>654</v>
      </c>
      <c r="T122" s="381" t="str">
        <f ca="1">CELL("address",G122)</f>
        <v>$G$122</v>
      </c>
      <c r="U122" s="628" t="str">
        <f>$U$8</f>
        <v>2b</v>
      </c>
      <c r="V122" s="390" t="str">
        <f ca="1">MID(CELL("filename",U122),FIND("]",CELL("filename",U122))+1,256)</f>
        <v>2b. Offer Details</v>
      </c>
      <c r="W122" s="26" t="s">
        <v>409</v>
      </c>
      <c r="X122" s="381" t="s">
        <v>417</v>
      </c>
      <c r="Y122" s="381"/>
      <c r="Z122" s="385" t="str">
        <f ca="1">U122&amp;"_"&amp;T122&amp;"_"&amp;X122</f>
        <v>2b_$G$122_Pricing include Balancing and Integration Charges</v>
      </c>
      <c r="AA122" s="416" t="s">
        <v>401</v>
      </c>
      <c r="AB122" s="381"/>
      <c r="AC122" s="381" t="str">
        <f>CONCATENATE(AM122,",",AN122,",",AO122)</f>
        <v>Yes,No,N/A - Resource is baseload/dispatchable</v>
      </c>
      <c r="AD122" s="381" t="s">
        <v>82</v>
      </c>
      <c r="AE122" s="372" t="s">
        <v>86</v>
      </c>
      <c r="AF122" s="381"/>
      <c r="AG122" s="381"/>
      <c r="AH122" s="381"/>
      <c r="AI122" s="416"/>
      <c r="AJ122" s="522"/>
      <c r="AK122" s="523"/>
      <c r="AM122" s="381" t="s">
        <v>82</v>
      </c>
      <c r="AN122" s="383" t="s">
        <v>86</v>
      </c>
      <c r="AO122" s="383" t="s">
        <v>194</v>
      </c>
      <c r="BI122" s="523"/>
      <c r="BJ122" s="523"/>
      <c r="BP122" s="778"/>
    </row>
    <row r="123" spans="1:68" ht="5.25" customHeight="1">
      <c r="A123" s="443"/>
      <c r="B123" s="444"/>
      <c r="C123" s="445"/>
      <c r="D123" s="445"/>
      <c r="E123" s="445"/>
      <c r="F123" s="446"/>
      <c r="G123" s="883"/>
      <c r="H123" s="882"/>
      <c r="I123" s="882"/>
      <c r="J123" s="114"/>
      <c r="K123" s="114"/>
      <c r="L123" s="114"/>
      <c r="M123" s="68"/>
      <c r="Q123" s="458" t="s">
        <v>653</v>
      </c>
    </row>
    <row r="124" spans="1:68" ht="18" customHeight="1">
      <c r="A124" s="1016" t="s">
        <v>612</v>
      </c>
      <c r="B124" s="1017"/>
      <c r="C124" s="1017"/>
      <c r="D124" s="1017"/>
      <c r="E124" s="1017"/>
      <c r="F124" s="1018"/>
      <c r="G124" s="1102"/>
      <c r="H124" s="1103"/>
      <c r="I124" s="1104"/>
      <c r="J124" s="79"/>
      <c r="K124" s="79"/>
      <c r="L124" s="79"/>
      <c r="M124" s="68"/>
      <c r="R124" s="458" t="s">
        <v>654</v>
      </c>
      <c r="T124" s="372" t="str">
        <f ca="1">CELL("address",G124)</f>
        <v>$G$124</v>
      </c>
      <c r="U124" s="628" t="str">
        <f>$U$8</f>
        <v>2b</v>
      </c>
      <c r="V124" s="390" t="str">
        <f ca="1">MID(CELL("filename",U124),FIND("]",CELL("filename",U124))+1,256)</f>
        <v>2b. Offer Details</v>
      </c>
      <c r="W124" s="26" t="s">
        <v>409</v>
      </c>
      <c r="X124" s="372" t="s">
        <v>1484</v>
      </c>
      <c r="Z124" s="385" t="str">
        <f ca="1">U124&amp;"_"&amp;T124&amp;"_"&amp;X124</f>
        <v>2b_$G$124_Pricing include Scheduling</v>
      </c>
      <c r="AA124" s="378" t="s">
        <v>401</v>
      </c>
      <c r="AC124" s="381" t="str">
        <f>CONCATENATE(AM124,",",AN124,",",AO124)</f>
        <v>Yes,No,N/A - Resource is baseload/dispatchable</v>
      </c>
      <c r="AD124" s="372" t="s">
        <v>82</v>
      </c>
      <c r="AE124" s="372" t="s">
        <v>86</v>
      </c>
      <c r="AL124" s="381"/>
      <c r="AM124" s="381" t="s">
        <v>82</v>
      </c>
      <c r="AN124" t="s">
        <v>86</v>
      </c>
      <c r="AO124" t="s">
        <v>194</v>
      </c>
    </row>
    <row r="125" spans="1:68" ht="5.25" customHeight="1">
      <c r="A125" s="439"/>
      <c r="B125" s="440"/>
      <c r="C125" s="441"/>
      <c r="D125" s="441"/>
      <c r="E125" s="441"/>
      <c r="F125" s="442"/>
      <c r="G125" s="883"/>
      <c r="H125" s="882"/>
      <c r="I125" s="882"/>
      <c r="J125" s="114"/>
      <c r="K125" s="114"/>
      <c r="L125" s="114"/>
      <c r="M125" s="68"/>
      <c r="Q125" s="458" t="s">
        <v>653</v>
      </c>
    </row>
    <row r="126" spans="1:68" ht="18" customHeight="1">
      <c r="A126" s="1016" t="s">
        <v>238</v>
      </c>
      <c r="B126" s="1017"/>
      <c r="C126" s="1017"/>
      <c r="D126" s="1017"/>
      <c r="E126" s="1017"/>
      <c r="F126" s="1018"/>
      <c r="G126" s="1102"/>
      <c r="H126" s="1103"/>
      <c r="I126" s="1104"/>
      <c r="J126" s="79"/>
      <c r="K126" s="79"/>
      <c r="L126" s="79"/>
      <c r="M126" s="68"/>
      <c r="R126" s="458" t="s">
        <v>654</v>
      </c>
      <c r="T126" s="372" t="str">
        <f ca="1">CELL("address",G126)</f>
        <v>$G$126</v>
      </c>
      <c r="U126" s="628" t="str">
        <f>$U$8</f>
        <v>2b</v>
      </c>
      <c r="V126" s="390" t="str">
        <f ca="1">MID(CELL("filename",U126),FIND("]",CELL("filename",U126))+1,256)</f>
        <v>2b. Offer Details</v>
      </c>
      <c r="W126" s="26" t="s">
        <v>409</v>
      </c>
      <c r="X126" s="372" t="s">
        <v>418</v>
      </c>
      <c r="Z126" s="385" t="str">
        <f ca="1">U126&amp;"_"&amp;T126&amp;"_"&amp;X126</f>
        <v>2b_$G$126_Pricing includes Emission Costs</v>
      </c>
      <c r="AA126" s="378" t="s">
        <v>401</v>
      </c>
      <c r="AC126" s="381" t="str">
        <f>CONCATENATE(AM126,",",AN126,",",AO126)</f>
        <v>Yes,No,N/A - Resource is renewable or non-emitting</v>
      </c>
      <c r="AD126" s="372" t="s">
        <v>82</v>
      </c>
      <c r="AE126" s="372" t="s">
        <v>86</v>
      </c>
      <c r="AM126" s="381" t="s">
        <v>82</v>
      </c>
      <c r="AN126" t="s">
        <v>86</v>
      </c>
      <c r="AO126" t="s">
        <v>195</v>
      </c>
    </row>
    <row r="127" spans="1:68" ht="14.25" customHeight="1" thickBot="1">
      <c r="A127" s="89"/>
      <c r="B127" s="90"/>
      <c r="C127" s="90"/>
      <c r="D127" s="90"/>
      <c r="E127" s="90"/>
      <c r="F127" s="124"/>
      <c r="G127" s="124"/>
      <c r="H127" s="85"/>
      <c r="I127" s="85"/>
      <c r="J127" s="85"/>
      <c r="K127" s="85"/>
      <c r="L127" s="85"/>
      <c r="M127" s="86"/>
      <c r="Q127" s="750"/>
      <c r="R127" s="750" t="s">
        <v>654</v>
      </c>
      <c r="S127" s="753"/>
      <c r="T127" s="749"/>
      <c r="U127" s="749"/>
      <c r="V127" s="749"/>
      <c r="W127" s="749"/>
      <c r="X127" s="749"/>
      <c r="Y127" s="749"/>
      <c r="Z127" s="749"/>
      <c r="AA127" s="749"/>
      <c r="AB127" s="749"/>
      <c r="AC127" s="754"/>
      <c r="AD127" s="749"/>
      <c r="AE127" s="749"/>
      <c r="AF127" s="749"/>
      <c r="AG127" s="749"/>
      <c r="AH127" s="749"/>
      <c r="AI127" s="751"/>
      <c r="AJ127" s="749"/>
      <c r="AK127" s="753"/>
      <c r="AL127" s="753"/>
      <c r="AM127" s="753"/>
      <c r="AN127" s="753"/>
      <c r="AO127" s="753"/>
      <c r="AP127" s="753"/>
      <c r="AQ127" s="753"/>
      <c r="AR127" s="753"/>
      <c r="AS127" s="753"/>
      <c r="AT127" s="753"/>
      <c r="AU127" s="753"/>
      <c r="AV127" s="753"/>
      <c r="AW127" s="753"/>
      <c r="AX127" s="753"/>
      <c r="AY127" s="753"/>
      <c r="AZ127" s="753"/>
      <c r="BA127" s="753"/>
      <c r="BB127" s="753"/>
      <c r="BC127" s="753"/>
      <c r="BD127" s="753"/>
      <c r="BE127" s="753"/>
      <c r="BF127" s="753"/>
      <c r="BG127" s="753"/>
      <c r="BH127" s="753"/>
      <c r="BI127" s="753"/>
      <c r="BJ127" s="753"/>
      <c r="BK127" s="753"/>
      <c r="BL127" s="753"/>
      <c r="BM127" s="753"/>
      <c r="BN127" s="753"/>
      <c r="BO127" s="753"/>
      <c r="BP127" s="756"/>
    </row>
  </sheetData>
  <sheetProtection password="84F2" sheet="1" selectLockedCells="1"/>
  <mergeCells count="79">
    <mergeCell ref="C66:E66"/>
    <mergeCell ref="G96:H96"/>
    <mergeCell ref="A126:F126"/>
    <mergeCell ref="G126:I126"/>
    <mergeCell ref="A109:F109"/>
    <mergeCell ref="A113:F113"/>
    <mergeCell ref="A115:F115"/>
    <mergeCell ref="A117:F117"/>
    <mergeCell ref="G117:I117"/>
    <mergeCell ref="A119:F119"/>
    <mergeCell ref="A120:F120"/>
    <mergeCell ref="A122:F122"/>
    <mergeCell ref="A124:F124"/>
    <mergeCell ref="G119:I119"/>
    <mergeCell ref="G122:I122"/>
    <mergeCell ref="G124:I124"/>
    <mergeCell ref="C67:E67"/>
    <mergeCell ref="C70:E70"/>
    <mergeCell ref="C73:E73"/>
    <mergeCell ref="A107:F107"/>
    <mergeCell ref="C77:E77"/>
    <mergeCell ref="C80:E80"/>
    <mergeCell ref="C83:E83"/>
    <mergeCell ref="B88:L88"/>
    <mergeCell ref="B90:L90"/>
    <mergeCell ref="B92:L92"/>
    <mergeCell ref="B94:L94"/>
    <mergeCell ref="A96:F96"/>
    <mergeCell ref="A98:F98"/>
    <mergeCell ref="G98:L98"/>
    <mergeCell ref="G104:I104"/>
    <mergeCell ref="C76:E76"/>
    <mergeCell ref="B14:L14"/>
    <mergeCell ref="C16:E16"/>
    <mergeCell ref="G16:K16"/>
    <mergeCell ref="C35:E35"/>
    <mergeCell ref="C38:E38"/>
    <mergeCell ref="C26:E26"/>
    <mergeCell ref="C29:E29"/>
    <mergeCell ref="C32:E32"/>
    <mergeCell ref="C24:F25"/>
    <mergeCell ref="C27:F28"/>
    <mergeCell ref="C21:F22"/>
    <mergeCell ref="C60:E60"/>
    <mergeCell ref="C63:E63"/>
    <mergeCell ref="C64:E64"/>
    <mergeCell ref="C41:E41"/>
    <mergeCell ref="B54:G55"/>
    <mergeCell ref="C44:E44"/>
    <mergeCell ref="C47:E47"/>
    <mergeCell ref="C50:E50"/>
    <mergeCell ref="C53:E53"/>
    <mergeCell ref="C56:E56"/>
    <mergeCell ref="C57:E57"/>
    <mergeCell ref="T1:AD1"/>
    <mergeCell ref="A10:M10"/>
    <mergeCell ref="AE1:AJ1"/>
    <mergeCell ref="U2:V2"/>
    <mergeCell ref="A3:M3"/>
    <mergeCell ref="A1:M2"/>
    <mergeCell ref="A8:F8"/>
    <mergeCell ref="G8:H8"/>
    <mergeCell ref="A4:M4"/>
    <mergeCell ref="A6:L6"/>
    <mergeCell ref="W2:W3"/>
    <mergeCell ref="T2:T3"/>
    <mergeCell ref="X2:X3"/>
    <mergeCell ref="Y2:Y3"/>
    <mergeCell ref="Z2:Z3"/>
    <mergeCell ref="AA2:AA3"/>
    <mergeCell ref="AH2:AH3"/>
    <mergeCell ref="AI2:AI3"/>
    <mergeCell ref="AJ2:AJ3"/>
    <mergeCell ref="AB2:AB3"/>
    <mergeCell ref="AC2:AC3"/>
    <mergeCell ref="AD2:AD3"/>
    <mergeCell ref="AE2:AE3"/>
    <mergeCell ref="AF2:AF3"/>
    <mergeCell ref="AG2:AG3"/>
  </mergeCells>
  <dataValidations count="43">
    <dataValidation type="textLength" operator="lessThan" allowBlank="1" showInputMessage="1" showErrorMessage="1" promptTitle="Complete if applicable" prompt="Field is limited to a maximum of 100 characters." sqref="G38 I38 K38">
      <formula1>100</formula1>
    </dataValidation>
    <dataValidation type="list" operator="greaterThan" allowBlank="1" showInputMessage="1" showErrorMessage="1" promptTitle="Complete if applicable" prompt="Select from Drop Down Menu_x000a_" sqref="K53">
      <formula1>$AM$55:$AO$55</formula1>
    </dataValidation>
    <dataValidation type="whole" operator="greaterThan" allowBlank="1" showInputMessage="1" showErrorMessage="1" errorTitle="Enter Valid Year" error="Year must be greater than current year" promptTitle="Complete if Applicable" prompt="  yyyy" sqref="G29 I29 K29">
      <formula1>2021</formula1>
    </dataValidation>
    <dataValidation type="list" operator="greaterThan" allowBlank="1" showInputMessage="1" showErrorMessage="1" promptTitle="Complete if applicable" prompt="Select from drop down menu" sqref="K26">
      <formula1>$AM$28:$AN$28</formula1>
    </dataValidation>
    <dataValidation type="list" allowBlank="1" showInputMessage="1" showErrorMessage="1" sqref="G16:K16">
      <formula1>$AM$16:$AO$16</formula1>
    </dataValidation>
    <dataValidation type="whole" operator="greaterThan" allowBlank="1" showInputMessage="1" showErrorMessage="1" promptTitle="Complete if applicable" prompt="Required for multiple offers." sqref="I41 K41">
      <formula1>0</formula1>
    </dataValidation>
    <dataValidation type="decimal" operator="lessThanOrEqual" allowBlank="1" showInputMessage="1" showErrorMessage="1" promptTitle="Complete if applicable" prompt="  " sqref="G102 G100">
      <formula1>1</formula1>
    </dataValidation>
    <dataValidation type="decimal" operator="greaterThanOrEqual" allowBlank="1" showInputMessage="1" showErrorMessage="1" promptTitle="Complete if applicable" prompt="  " sqref="G57 I57 K57 G60 I60 K60 G67 I67 K67 G73 I73 K73 G64 I64 K64 G70 I70 K70 K80 I80 G80">
      <formula1>0</formula1>
    </dataValidation>
    <dataValidation type="decimal" operator="greaterThan" allowBlank="1" showInputMessage="1" showErrorMessage="1" promptTitle="Complete if applicable" prompt="Required for asset sales." sqref="G32 I32 K32">
      <formula1>0</formula1>
    </dataValidation>
    <dataValidation type="textLength" operator="lessThan" allowBlank="1" showInputMessage="1" showErrorMessage="1" promptTitle="Complete if applicable" prompt="Field is limited to a maximum of 1,400 characters." sqref="B94:L94">
      <formula1>1401</formula1>
    </dataValidation>
    <dataValidation type="whole" operator="greaterThan" showInputMessage="1" showErrorMessage="1" promptTitle="Required field" prompt="Required for all offers." sqref="G41">
      <formula1>0</formula1>
    </dataValidation>
    <dataValidation type="date" operator="greaterThan" allowBlank="1" showInputMessage="1" showErrorMessage="1" errorTitle="Term start date" error="Enter start date in the following format:_x000a__x000a_dd/mm/yyyy" promptTitle="Complete if applicable" prompt="Required for power offtake agreements." sqref="K47 I47 G47">
      <formula1>44440</formula1>
    </dataValidation>
    <dataValidation type="date" operator="greaterThan" allowBlank="1" showInputMessage="1" showErrorMessage="1" errorTitle="Term end date" error="Enter end date in the following format:_x000a__x000a_dd/mm/yyyy" promptTitle="Complete if applicable" prompt="Required for power offtake agreements." sqref="K50 G50 I50">
      <formula1>44440</formula1>
    </dataValidation>
    <dataValidation type="list" operator="greaterThan" allowBlank="1" showInputMessage="1" showErrorMessage="1" promptTitle="Complete if applicable" prompt="  " sqref="K83">
      <formula1>$AM$85:$AN$85</formula1>
    </dataValidation>
    <dataValidation type="whole" operator="greaterThan" allowBlank="1" showInputMessage="1" showErrorMessage="1" promptTitle="Complete if applicable" prompt="  yyyy" sqref="G109 G107 G113 G115">
      <formula1>2000</formula1>
    </dataValidation>
    <dataValidation type="textLength" operator="lessThanOrEqual" showInputMessage="1" showErrorMessage="1" promptTitle="Required if applicable" prompt="Field is required if response to previous question is yes._x000a__x000a_Field is limited to a maximum of 40 characters." sqref="G98:L98">
      <formula1>G98</formula1>
    </dataValidation>
    <dataValidation allowBlank="1" showInputMessage="1" showErrorMessage="1" errorTitle="Select technology type from list" sqref="H107:L107 H109:L110 J104:L104 H115:L115 H113:L113"/>
    <dataValidation type="date" operator="greaterThan" allowBlank="1" showInputMessage="1" showErrorMessage="1" errorTitle="Term Start Date" error="Enter start date in the following format:_x000a__x000a_dd/mm/yyyy" promptTitle="Term Start Date" prompt="Enter start date in the following format:_x000a__x000a_mm/dd/yyyy" sqref="C85:D85 C17:D19 C34:D34 C31:D31 C39:D40 C36:D37">
      <formula1>40544</formula1>
    </dataValidation>
    <dataValidation type="list" showInputMessage="1" showErrorMessage="1" promptTitle="Required field" prompt="Select response from the drop-down list." sqref="G124:I124">
      <formula1>$AM$124:$AO$124</formula1>
    </dataValidation>
    <dataValidation type="list" operator="greaterThan" allowBlank="1" showInputMessage="1" showErrorMessage="1" promptTitle="Complete if applicable" prompt="  " sqref="G104:I104">
      <formula1>$AM$104:$AN$104</formula1>
    </dataValidation>
    <dataValidation type="list" showInputMessage="1" showErrorMessage="1" promptTitle="Required field" prompt="Select response from the drop-down list." sqref="G126:I126">
      <formula1>$AM$126:$AO$126</formula1>
    </dataValidation>
    <dataValidation type="list" showInputMessage="1" showErrorMessage="1" promptTitle="Required field" prompt="Select response from the drop-down list." sqref="G119:I119">
      <formula1>$AM$119:$AO$119</formula1>
    </dataValidation>
    <dataValidation type="list" showInputMessage="1" showErrorMessage="1" promptTitle="Required field" prompt="Select response from the drop-down list." sqref="G117:I117">
      <formula1>$AM$117:$AO$117</formula1>
    </dataValidation>
    <dataValidation type="list" showInputMessage="1" showErrorMessage="1" promptTitle="Complete if Applicable" prompt="Use if number of offers is greater than 2_x000a__x000a_Select response from the drop-down list." sqref="K23">
      <formula1>$AM$25:$AR$25</formula1>
    </dataValidation>
    <dataValidation type="list" showInputMessage="1" showErrorMessage="1" promptTitle="Complete if Applicable" prompt="Use if number of offers is greater than 1_x000a__x000a_Select response from the drop-down list." sqref="I23">
      <formula1>$AM$24:$AR$24</formula1>
    </dataValidation>
    <dataValidation type="list" showInputMessage="1" showErrorMessage="1" promptTitle="Required field" prompt="Select response from the drop-down list." sqref="G23">
      <formula1>$AM$23:$AR$23</formula1>
    </dataValidation>
    <dataValidation type="list" operator="greaterThan" allowBlank="1" showInputMessage="1" showErrorMessage="1" promptTitle="Complete if applicable" prompt="Select from drop down menu" sqref="G26">
      <formula1>$AM$26:$AN$26</formula1>
    </dataValidation>
    <dataValidation type="list" operator="greaterThan" allowBlank="1" showInputMessage="1" showErrorMessage="1" promptTitle="Complete if applicable" prompt="Select from drop down menu" sqref="I26">
      <formula1>$AM$27:$AN$27</formula1>
    </dataValidation>
    <dataValidation type="list" operator="greaterThan" allowBlank="1" showInputMessage="1" showErrorMessage="1" promptTitle="Complete if applicable" prompt="Select from Drop Down Menu_x000a_" sqref="G53">
      <formula1>$AM$53:$AO$53</formula1>
    </dataValidation>
    <dataValidation type="list" operator="greaterThan" allowBlank="1" showInputMessage="1" showErrorMessage="1" promptTitle="Complete if applicable" prompt="Select from Drop Down Menu_x000a_" sqref="I53">
      <formula1>$AM$54:$AO$54</formula1>
    </dataValidation>
    <dataValidation type="list" showInputMessage="1" showErrorMessage="1" promptTitle="Required field" prompt="Select response from the drop-down list." sqref="G96:H96">
      <formula1>$AM$96:$AO$96</formula1>
    </dataValidation>
    <dataValidation type="list" showInputMessage="1" showErrorMessage="1" promptTitle="Required field" prompt="Select response from the drop-down list." sqref="G122:I122">
      <formula1>$AM$122:$AO$122</formula1>
    </dataValidation>
    <dataValidation type="decimal" allowBlank="1" showInputMessage="1" showErrorMessage="1" promptTitle="Complete if applicable" prompt="  " sqref="K77 G77 I77">
      <formula1>-50</formula1>
      <formula2>50</formula2>
    </dataValidation>
    <dataValidation type="list" showInputMessage="1" showErrorMessage="1" promptTitle="Required field" prompt="Select response from the drop-down list." sqref="G20">
      <formula1>$AM$20:$AN$20</formula1>
    </dataValidation>
    <dataValidation type="list" showInputMessage="1" showErrorMessage="1" promptTitle="Required field" prompt="Select response from the drop-down list." sqref="I20">
      <formula1>$AM$21:$AN$21</formula1>
    </dataValidation>
    <dataValidation type="list" showInputMessage="1" showErrorMessage="1" promptTitle="Required field" prompt="Select response from the drop-down list." sqref="K20">
      <formula1>$AM$22:$AN$22</formula1>
    </dataValidation>
    <dataValidation type="list" showInputMessage="1" showErrorMessage="1" promptTitle="Required field" prompt="Select response from the drop-down list." sqref="G8:H8">
      <formula1>$AM$8:$AO$8</formula1>
    </dataValidation>
    <dataValidation type="list" showInputMessage="1" showErrorMessage="1" promptTitle="Complete if Applicable" prompt="Use if number of offers is greater than 2_x000a__x000a_Select response from the drop-down list." sqref="K35">
      <formula1>$AM$37:$BP$37</formula1>
    </dataValidation>
    <dataValidation type="list" showInputMessage="1" showErrorMessage="1" promptTitle="Complete if Applicable" prompt="Use if number of offers is greater than 1_x000a__x000a_Select response from the drop-down list." sqref="I35">
      <formula1>$AM$36:$BP$36</formula1>
    </dataValidation>
    <dataValidation type="list" showInputMessage="1" showErrorMessage="1" promptTitle="Required field" prompt="Select response from the drop-down list." sqref="G35">
      <formula1>$AM$35:$BP$35</formula1>
    </dataValidation>
    <dataValidation type="date" operator="greaterThan" allowBlank="1" showInputMessage="1" showErrorMessage="1" errorTitle="Term start date" error="Enter start date in the following format:_x000a__x000a_dd/mm/yyyy" promptTitle="Complete if applicable" prompt="Required for power offtake agreements." sqref="G44 I44 K44">
      <formula1>1</formula1>
    </dataValidation>
    <dataValidation type="list" operator="greaterThan" allowBlank="1" showInputMessage="1" showErrorMessage="1" promptTitle="Complete if applicable" prompt="  " sqref="G83">
      <formula1>$AM$83:$AN$83</formula1>
    </dataValidation>
    <dataValidation type="list" operator="greaterThan" allowBlank="1" showInputMessage="1" showErrorMessage="1" promptTitle="Complete if applicable" prompt="  " sqref="I83">
      <formula1>"$AM$84:$AN$84"</formula1>
    </dataValidation>
  </dataValidations>
  <printOptions horizontalCentered="1"/>
  <pageMargins left="0.75" right="0.75" top="0.75" bottom="1" header="0.5" footer="0.5"/>
  <pageSetup scale="53" fitToHeight="10" orientation="portrait" r:id="rId1"/>
  <headerFooter alignWithMargins="0">
    <oddFooter>&amp;C&amp;"Arial,Italic"B-&amp;P</oddFooter>
  </headerFooter>
  <rowBreaks count="1" manualBreakCount="1">
    <brk id="9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DO337"/>
  <sheetViews>
    <sheetView showGridLines="0" showRowColHeaders="0" zoomScaleNormal="100" zoomScaleSheetLayoutView="100" workbookViewId="0">
      <selection activeCell="F21" sqref="F21:I21"/>
    </sheetView>
  </sheetViews>
  <sheetFormatPr defaultRowHeight="12.75"/>
  <cols>
    <col min="1" max="1" width="5" style="132" customWidth="1"/>
    <col min="2" max="2" width="9.7109375" style="132" customWidth="1"/>
    <col min="3" max="3" width="15.140625" style="132" customWidth="1"/>
    <col min="4" max="4" width="14.42578125" style="132" customWidth="1"/>
    <col min="5" max="5" width="18.85546875" style="132" customWidth="1"/>
    <col min="6" max="6" width="10" style="132" customWidth="1"/>
    <col min="7" max="7" width="19.140625" style="132" customWidth="1"/>
    <col min="8" max="8" width="10.5703125" style="132" customWidth="1"/>
    <col min="9" max="9" width="26.85546875" style="132" customWidth="1"/>
    <col min="10" max="10" width="1.7109375" style="132" customWidth="1"/>
    <col min="11" max="11" width="1.7109375" customWidth="1"/>
    <col min="12" max="12" width="8.42578125" customWidth="1"/>
    <col min="13" max="13" width="88.140625" style="397" hidden="1" customWidth="1"/>
    <col min="14" max="14" width="9" style="7" hidden="1" customWidth="1"/>
    <col min="15" max="15" width="7.5703125" style="393" hidden="1" customWidth="1"/>
    <col min="16" max="16" width="3.28515625" style="393" hidden="1" customWidth="1"/>
    <col min="17" max="17" width="8.5703125" style="393" hidden="1" customWidth="1"/>
    <col min="18" max="18" width="24" style="393" hidden="1" customWidth="1"/>
    <col min="19" max="19" width="76.42578125" style="393" hidden="1" customWidth="1"/>
    <col min="20" max="20" width="7.85546875" style="393" hidden="1" customWidth="1"/>
    <col min="21" max="21" width="85.85546875" style="393" hidden="1" customWidth="1"/>
    <col min="22" max="23" width="9.140625" style="393" hidden="1" customWidth="1"/>
    <col min="24" max="24" width="20.42578125" style="393" hidden="1" customWidth="1"/>
    <col min="25" max="27" width="9.140625" style="393" hidden="1" customWidth="1"/>
    <col min="28" max="28" width="53" style="393" hidden="1" customWidth="1"/>
    <col min="29" max="29" width="54.7109375" style="393" hidden="1" customWidth="1"/>
    <col min="30" max="30" width="10.7109375" style="393" hidden="1" customWidth="1"/>
    <col min="31" max="31" width="9.140625" style="393" hidden="1" customWidth="1"/>
    <col min="32" max="33" width="9.140625" style="397" hidden="1" customWidth="1"/>
    <col min="34" max="34" width="10.28515625" style="397" hidden="1" customWidth="1"/>
    <col min="35" max="35" width="37.85546875" style="397" hidden="1" customWidth="1"/>
    <col min="36" max="40" width="5.5703125" style="397" hidden="1" customWidth="1"/>
    <col min="41" max="42" width="11.5703125" style="397" hidden="1" customWidth="1"/>
    <col min="43" max="43" width="6.5703125" style="397" hidden="1" customWidth="1"/>
    <col min="44" max="53" width="9.140625" style="397" hidden="1" customWidth="1"/>
    <col min="54" max="55" width="9.140625" style="305" hidden="1" customWidth="1"/>
    <col min="56" max="56" width="9.140625" style="397" hidden="1" customWidth="1"/>
    <col min="57" max="62" width="9.140625" style="305" hidden="1" customWidth="1"/>
    <col min="63" max="63" width="9.140625" style="744" hidden="1" customWidth="1"/>
    <col min="64" max="16384" width="9.140625" style="132"/>
  </cols>
  <sheetData>
    <row r="1" spans="1:63" ht="24.75" customHeight="1">
      <c r="A1" s="1057" t="s">
        <v>690</v>
      </c>
      <c r="B1" s="1058"/>
      <c r="C1" s="1058"/>
      <c r="D1" s="1058"/>
      <c r="E1" s="1058"/>
      <c r="F1" s="1058"/>
      <c r="G1" s="1058"/>
      <c r="H1" s="1058"/>
      <c r="I1" s="1058"/>
      <c r="J1" s="1059"/>
      <c r="O1" s="1110" t="s">
        <v>397</v>
      </c>
      <c r="P1" s="1110"/>
      <c r="Q1" s="1110"/>
      <c r="R1" s="1110"/>
      <c r="S1" s="1110"/>
      <c r="T1" s="1110"/>
      <c r="U1" s="1110"/>
      <c r="V1" s="1110"/>
      <c r="W1" s="1110"/>
      <c r="X1" s="1110"/>
      <c r="Y1" s="1110"/>
      <c r="Z1" s="1111" t="s">
        <v>521</v>
      </c>
      <c r="AA1" s="1111"/>
      <c r="AB1" s="1111"/>
      <c r="AC1" s="1111"/>
      <c r="AD1" s="1111"/>
      <c r="AE1" s="1111"/>
      <c r="AG1" s="305"/>
      <c r="AH1" s="305"/>
      <c r="AI1" s="305"/>
      <c r="AJ1" s="305"/>
      <c r="AK1" s="305"/>
      <c r="AL1" s="305"/>
      <c r="AM1" s="305"/>
      <c r="AN1" s="305"/>
      <c r="AO1" s="305"/>
      <c r="AP1" s="305"/>
      <c r="AQ1" s="305"/>
      <c r="AR1" s="305"/>
      <c r="AS1" s="305"/>
      <c r="AT1" s="305"/>
      <c r="AU1" s="305"/>
      <c r="AV1" s="305"/>
      <c r="AW1" s="305"/>
      <c r="AX1" s="305"/>
      <c r="AY1" s="305"/>
      <c r="AZ1" s="305"/>
      <c r="BA1" s="305"/>
    </row>
    <row r="2" spans="1:63" ht="15.75" customHeight="1" thickBot="1">
      <c r="A2" s="1034" t="s">
        <v>691</v>
      </c>
      <c r="B2" s="1035"/>
      <c r="C2" s="1035"/>
      <c r="D2" s="1035"/>
      <c r="E2" s="1035"/>
      <c r="F2" s="1035"/>
      <c r="G2" s="1035"/>
      <c r="H2" s="1035"/>
      <c r="I2" s="1035"/>
      <c r="J2" s="1036"/>
      <c r="O2" s="1112" t="s">
        <v>396</v>
      </c>
      <c r="P2" s="1114" t="s">
        <v>372</v>
      </c>
      <c r="Q2" s="1114"/>
      <c r="R2" s="1115" t="s">
        <v>136</v>
      </c>
      <c r="S2" s="1115" t="s">
        <v>375</v>
      </c>
      <c r="T2" s="1115" t="s">
        <v>376</v>
      </c>
      <c r="U2" s="1115" t="s">
        <v>425</v>
      </c>
      <c r="V2" s="1115" t="s">
        <v>393</v>
      </c>
      <c r="W2" s="1115" t="s">
        <v>394</v>
      </c>
      <c r="X2" s="1115" t="s">
        <v>395</v>
      </c>
      <c r="Y2" s="1115" t="s">
        <v>522</v>
      </c>
      <c r="Z2" s="1115" t="s">
        <v>1466</v>
      </c>
      <c r="AA2" s="1115" t="s">
        <v>520</v>
      </c>
      <c r="AB2" s="1115" t="s">
        <v>398</v>
      </c>
      <c r="AC2" s="1115" t="s">
        <v>1307</v>
      </c>
      <c r="AD2" s="1115" t="s">
        <v>523</v>
      </c>
      <c r="AE2" s="1115" t="s">
        <v>399</v>
      </c>
      <c r="BB2" s="397"/>
      <c r="BC2" s="397"/>
    </row>
    <row r="3" spans="1:63" ht="16.5" customHeight="1" thickBot="1">
      <c r="A3" s="661" t="s">
        <v>120</v>
      </c>
      <c r="B3" s="62"/>
      <c r="C3" s="62"/>
      <c r="D3" s="62"/>
      <c r="E3" s="62"/>
      <c r="F3" s="20"/>
      <c r="G3" s="20"/>
      <c r="H3" s="20"/>
      <c r="I3" s="20"/>
      <c r="J3" s="24"/>
      <c r="O3" s="1113"/>
      <c r="P3" s="849" t="s">
        <v>1550</v>
      </c>
      <c r="Q3" s="850" t="s">
        <v>374</v>
      </c>
      <c r="R3" s="1116"/>
      <c r="S3" s="1116"/>
      <c r="T3" s="1116"/>
      <c r="U3" s="1116"/>
      <c r="V3" s="1116"/>
      <c r="W3" s="1116"/>
      <c r="X3" s="1116"/>
      <c r="Y3" s="1116"/>
      <c r="Z3" s="1116"/>
      <c r="AA3" s="1116"/>
      <c r="AB3" s="1116"/>
      <c r="AC3" s="1116"/>
      <c r="AD3" s="1116"/>
      <c r="AE3" s="1116"/>
      <c r="AF3" s="748"/>
      <c r="AG3" s="748"/>
      <c r="AH3" s="792" t="s">
        <v>870</v>
      </c>
      <c r="AI3" s="792" t="s">
        <v>871</v>
      </c>
      <c r="AJ3" s="792" t="s">
        <v>872</v>
      </c>
      <c r="AK3" s="748" t="s">
        <v>873</v>
      </c>
      <c r="AL3" s="748" t="s">
        <v>874</v>
      </c>
      <c r="AM3" s="748" t="s">
        <v>875</v>
      </c>
      <c r="AN3" s="748" t="s">
        <v>876</v>
      </c>
      <c r="AO3" s="748" t="s">
        <v>877</v>
      </c>
      <c r="AP3" s="748" t="s">
        <v>878</v>
      </c>
      <c r="AQ3" s="748" t="s">
        <v>879</v>
      </c>
      <c r="AR3" s="748" t="s">
        <v>880</v>
      </c>
      <c r="AS3" s="748" t="s">
        <v>881</v>
      </c>
      <c r="AT3" s="748" t="s">
        <v>882</v>
      </c>
      <c r="AU3" s="748" t="s">
        <v>883</v>
      </c>
      <c r="AV3" s="748" t="s">
        <v>884</v>
      </c>
      <c r="AW3" s="748" t="s">
        <v>885</v>
      </c>
      <c r="AX3" s="748" t="s">
        <v>924</v>
      </c>
      <c r="AY3" s="748" t="s">
        <v>925</v>
      </c>
      <c r="AZ3" s="748" t="s">
        <v>926</v>
      </c>
      <c r="BA3" s="748" t="s">
        <v>927</v>
      </c>
      <c r="BB3" s="748" t="s">
        <v>928</v>
      </c>
      <c r="BC3" s="748" t="s">
        <v>929</v>
      </c>
      <c r="BD3" s="748" t="s">
        <v>936</v>
      </c>
      <c r="BE3" s="748" t="s">
        <v>1679</v>
      </c>
      <c r="BF3" s="748" t="s">
        <v>1680</v>
      </c>
      <c r="BG3" s="748" t="s">
        <v>1681</v>
      </c>
      <c r="BH3" s="748" t="s">
        <v>1682</v>
      </c>
      <c r="BI3" s="748" t="s">
        <v>1683</v>
      </c>
      <c r="BJ3" s="748" t="s">
        <v>1684</v>
      </c>
      <c r="BK3" s="761" t="s">
        <v>1685</v>
      </c>
    </row>
    <row r="4" spans="1:63" ht="7.7" customHeight="1">
      <c r="A4" s="653"/>
      <c r="B4" s="654"/>
      <c r="C4" s="654"/>
      <c r="D4" s="654"/>
      <c r="E4" s="654"/>
      <c r="F4" s="668"/>
      <c r="G4" s="654"/>
      <c r="H4" s="65"/>
      <c r="I4" s="65"/>
      <c r="J4" s="88"/>
    </row>
    <row r="5" spans="1:63" s="397" customFormat="1" ht="7.7" customHeight="1">
      <c r="A5" s="653"/>
      <c r="B5" s="654"/>
      <c r="C5" s="654"/>
      <c r="D5" s="654"/>
      <c r="E5" s="654"/>
      <c r="F5" s="668"/>
      <c r="G5" s="654"/>
      <c r="H5" s="65"/>
      <c r="I5" s="65"/>
      <c r="J5" s="88"/>
      <c r="K5"/>
      <c r="N5" s="7"/>
      <c r="O5" s="393"/>
      <c r="P5" s="393"/>
      <c r="Q5" s="393"/>
      <c r="R5" s="393"/>
      <c r="S5" s="393"/>
      <c r="T5" s="393"/>
      <c r="U5" s="393"/>
      <c r="V5" s="393"/>
      <c r="W5" s="393"/>
      <c r="X5" s="393"/>
      <c r="Y5" s="393"/>
      <c r="Z5" s="393"/>
      <c r="AA5" s="393"/>
      <c r="AB5" s="393"/>
      <c r="AC5" s="393"/>
      <c r="AD5" s="305"/>
      <c r="AE5" s="393"/>
      <c r="BK5" s="744"/>
    </row>
    <row r="6" spans="1:63" ht="12.75" customHeight="1">
      <c r="A6" s="653"/>
      <c r="B6" s="1144" t="s">
        <v>1379</v>
      </c>
      <c r="C6" s="1145"/>
      <c r="D6" s="1145"/>
      <c r="E6" s="1145"/>
      <c r="F6" s="1145"/>
      <c r="G6" s="1145"/>
      <c r="H6" s="1145"/>
      <c r="I6" s="1146"/>
      <c r="J6" s="88"/>
      <c r="AC6" s="305"/>
    </row>
    <row r="7" spans="1:63" ht="12.75" customHeight="1">
      <c r="A7" s="653"/>
      <c r="B7" s="452"/>
      <c r="C7" s="453"/>
      <c r="D7" s="453"/>
      <c r="E7" s="453"/>
      <c r="F7" s="453"/>
      <c r="G7" s="453"/>
      <c r="H7" s="453"/>
      <c r="I7" s="454"/>
      <c r="J7" s="88"/>
      <c r="AC7" s="305"/>
    </row>
    <row r="8" spans="1:63" ht="12.75" customHeight="1">
      <c r="A8" s="653"/>
      <c r="B8" s="1147" t="s">
        <v>721</v>
      </c>
      <c r="C8" s="1148"/>
      <c r="D8" s="1148"/>
      <c r="E8" s="1148"/>
      <c r="F8" s="1148"/>
      <c r="G8" s="1148"/>
      <c r="H8" s="1148"/>
      <c r="I8" s="1149"/>
      <c r="J8" s="88"/>
      <c r="AC8" s="305"/>
    </row>
    <row r="9" spans="1:63" ht="12.75" customHeight="1">
      <c r="A9" s="653"/>
      <c r="B9" s="1147" t="s">
        <v>722</v>
      </c>
      <c r="C9" s="1148"/>
      <c r="D9" s="1148"/>
      <c r="E9" s="1148"/>
      <c r="F9" s="1148"/>
      <c r="G9" s="1148"/>
      <c r="H9" s="1148"/>
      <c r="I9" s="1149"/>
      <c r="J9" s="88"/>
      <c r="AC9" s="305"/>
    </row>
    <row r="10" spans="1:63" ht="12.75" customHeight="1">
      <c r="A10" s="653"/>
      <c r="B10" s="1147" t="s">
        <v>723</v>
      </c>
      <c r="C10" s="1148"/>
      <c r="D10" s="1148"/>
      <c r="E10" s="1148"/>
      <c r="F10" s="1148"/>
      <c r="G10" s="1148"/>
      <c r="H10" s="1148"/>
      <c r="I10" s="1149"/>
      <c r="J10" s="88"/>
      <c r="AC10" s="305"/>
    </row>
    <row r="11" spans="1:63" ht="12.75" customHeight="1">
      <c r="A11" s="653"/>
      <c r="B11" s="1147" t="s">
        <v>724</v>
      </c>
      <c r="C11" s="1148"/>
      <c r="D11" s="1148"/>
      <c r="E11" s="1148"/>
      <c r="F11" s="1148"/>
      <c r="G11" s="1148"/>
      <c r="H11" s="1148"/>
      <c r="I11" s="1149"/>
      <c r="J11" s="88"/>
      <c r="AC11" s="305"/>
    </row>
    <row r="12" spans="1:63" ht="12.75" customHeight="1">
      <c r="A12" s="653"/>
      <c r="B12" s="452"/>
      <c r="C12" s="453"/>
      <c r="D12" s="453"/>
      <c r="E12" s="453"/>
      <c r="F12" s="453"/>
      <c r="G12" s="453"/>
      <c r="H12" s="453"/>
      <c r="I12" s="454"/>
      <c r="J12" s="88"/>
      <c r="AC12" s="305"/>
    </row>
    <row r="13" spans="1:63" ht="12.75" customHeight="1">
      <c r="A13" s="653"/>
      <c r="B13" s="1147" t="s">
        <v>1378</v>
      </c>
      <c r="C13" s="1148"/>
      <c r="D13" s="1148"/>
      <c r="E13" s="1148"/>
      <c r="F13" s="1148"/>
      <c r="G13" s="1148"/>
      <c r="H13" s="1148"/>
      <c r="I13" s="1149"/>
      <c r="J13" s="88"/>
      <c r="AC13" s="305"/>
    </row>
    <row r="14" spans="1:63" ht="12.75" customHeight="1" thickBot="1">
      <c r="A14" s="653"/>
      <c r="B14" s="452"/>
      <c r="C14" s="453"/>
      <c r="D14" s="453"/>
      <c r="E14" s="453"/>
      <c r="F14" s="453"/>
      <c r="G14" s="453"/>
      <c r="H14" s="453"/>
      <c r="I14" s="454"/>
      <c r="J14" s="88"/>
      <c r="AC14" s="305"/>
    </row>
    <row r="15" spans="1:63" ht="26.25" customHeight="1" thickBot="1">
      <c r="A15" s="653"/>
      <c r="B15" s="1147" t="s">
        <v>1800</v>
      </c>
      <c r="C15" s="1148"/>
      <c r="D15" s="1148"/>
      <c r="E15" s="1148"/>
      <c r="F15" s="1148"/>
      <c r="G15" s="1148"/>
      <c r="H15" s="1148"/>
      <c r="I15" s="1149"/>
      <c r="J15" s="88"/>
      <c r="M15" s="947" t="s">
        <v>1801</v>
      </c>
      <c r="AC15" s="305"/>
    </row>
    <row r="16" spans="1:63" ht="12.75" customHeight="1">
      <c r="A16" s="653"/>
      <c r="B16" s="455"/>
      <c r="C16" s="456"/>
      <c r="D16" s="456"/>
      <c r="E16" s="456"/>
      <c r="F16" s="456"/>
      <c r="G16" s="456"/>
      <c r="H16" s="456"/>
      <c r="I16" s="457"/>
      <c r="J16" s="88"/>
      <c r="M16"/>
      <c r="AC16" s="305"/>
    </row>
    <row r="17" spans="1:63" ht="7.7" customHeight="1">
      <c r="A17" s="653"/>
      <c r="B17" s="654"/>
      <c r="C17" s="654"/>
      <c r="D17" s="654"/>
      <c r="E17" s="654"/>
      <c r="F17" s="668"/>
      <c r="G17" s="654"/>
      <c r="H17" s="65"/>
      <c r="I17" s="65"/>
      <c r="J17" s="88"/>
      <c r="M17"/>
      <c r="AC17" s="305"/>
    </row>
    <row r="18" spans="1:63" ht="7.7" customHeight="1" thickBot="1">
      <c r="A18" s="653"/>
      <c r="B18" s="654"/>
      <c r="C18" s="654"/>
      <c r="D18" s="654"/>
      <c r="E18" s="654"/>
      <c r="F18" s="668"/>
      <c r="G18" s="654"/>
      <c r="H18" s="65"/>
      <c r="I18" s="65"/>
      <c r="J18" s="88"/>
      <c r="M18"/>
      <c r="AC18" s="305"/>
    </row>
    <row r="19" spans="1:63" customFormat="1" ht="16.5" customHeight="1" thickBot="1">
      <c r="A19" s="1027" t="s">
        <v>137</v>
      </c>
      <c r="B19" s="1028"/>
      <c r="C19" s="1028"/>
      <c r="D19" s="1028"/>
      <c r="E19" s="1028"/>
      <c r="F19" s="1028"/>
      <c r="G19" s="1028"/>
      <c r="H19" s="1028"/>
      <c r="I19" s="1028"/>
      <c r="J19" s="1029"/>
      <c r="N19" s="7"/>
      <c r="O19" s="305"/>
      <c r="P19" s="305"/>
      <c r="Q19" s="305"/>
      <c r="R19" s="378"/>
      <c r="S19" s="378"/>
      <c r="T19" s="378"/>
      <c r="U19" s="378"/>
      <c r="V19" s="378"/>
      <c r="W19" s="378"/>
      <c r="X19" s="378"/>
      <c r="Y19" s="378"/>
      <c r="Z19" s="378"/>
      <c r="AA19" s="416"/>
      <c r="AB19" s="378"/>
      <c r="AC19" s="305"/>
      <c r="AD19" s="378"/>
      <c r="AE19" s="378"/>
      <c r="AF19" s="378"/>
      <c r="AG19" s="378"/>
      <c r="AH19" s="390"/>
      <c r="AI19" s="397"/>
      <c r="AJ19" s="305"/>
      <c r="AK19" s="305"/>
      <c r="AL19" s="305"/>
      <c r="AM19" s="305"/>
      <c r="AN19" s="305"/>
      <c r="AO19" s="305"/>
      <c r="AP19" s="305"/>
      <c r="AQ19" s="305"/>
      <c r="AR19" s="305"/>
      <c r="AS19" s="305"/>
      <c r="AT19" s="305"/>
      <c r="AU19" s="305"/>
      <c r="AV19" s="305"/>
      <c r="AW19" s="305"/>
      <c r="AX19" s="305"/>
      <c r="AY19" s="305"/>
      <c r="AZ19" s="305"/>
      <c r="BA19" s="305"/>
      <c r="BB19" s="305"/>
      <c r="BC19" s="305"/>
      <c r="BD19" s="397"/>
      <c r="BE19" s="305"/>
      <c r="BF19" s="305"/>
      <c r="BG19" s="305"/>
      <c r="BH19" s="305"/>
      <c r="BI19" s="305"/>
      <c r="BJ19" s="305"/>
      <c r="BK19" s="744"/>
    </row>
    <row r="20" spans="1:63" customFormat="1" ht="6" customHeight="1">
      <c r="A20" s="13"/>
      <c r="B20" s="12"/>
      <c r="C20" s="12"/>
      <c r="D20" s="12"/>
      <c r="E20" s="12"/>
      <c r="F20" s="12"/>
      <c r="G20" s="12"/>
      <c r="H20" s="12"/>
      <c r="I20" s="12"/>
      <c r="J20" s="517"/>
      <c r="N20" s="7"/>
      <c r="O20" s="305"/>
      <c r="P20" s="305"/>
      <c r="Q20" s="305"/>
      <c r="R20" s="378"/>
      <c r="S20" s="378"/>
      <c r="T20" s="378"/>
      <c r="U20" s="378"/>
      <c r="V20" s="378"/>
      <c r="W20" s="378"/>
      <c r="X20" s="378"/>
      <c r="Y20" s="378"/>
      <c r="Z20" s="378"/>
      <c r="AA20" s="416"/>
      <c r="AB20" s="378"/>
      <c r="AC20" s="305"/>
      <c r="AD20" s="378"/>
      <c r="AE20" s="378"/>
      <c r="AF20" s="378"/>
      <c r="AG20" s="378"/>
      <c r="AH20" s="390"/>
      <c r="AI20" s="397"/>
      <c r="AJ20" s="305"/>
      <c r="AK20" s="305"/>
      <c r="AL20" s="305"/>
      <c r="AM20" s="305"/>
      <c r="AN20" s="305"/>
      <c r="AO20" s="305"/>
      <c r="AP20" s="305"/>
      <c r="AQ20" s="305"/>
      <c r="AR20" s="305"/>
      <c r="AS20" s="305"/>
      <c r="AT20" s="305"/>
      <c r="AU20" s="305"/>
      <c r="AV20" s="305"/>
      <c r="AW20" s="305"/>
      <c r="AX20" s="305"/>
      <c r="AY20" s="305"/>
      <c r="AZ20" s="305"/>
      <c r="BA20" s="305"/>
      <c r="BB20" s="305"/>
      <c r="BC20" s="305"/>
      <c r="BD20" s="397"/>
      <c r="BE20" s="305"/>
      <c r="BF20" s="305"/>
      <c r="BG20" s="305"/>
      <c r="BH20" s="305"/>
      <c r="BI20" s="305"/>
      <c r="BJ20" s="305"/>
      <c r="BK20" s="744"/>
    </row>
    <row r="21" spans="1:63" customFormat="1" ht="18" customHeight="1">
      <c r="A21" s="653" t="s">
        <v>330</v>
      </c>
      <c r="B21" s="654"/>
      <c r="C21" s="654"/>
      <c r="D21" s="654"/>
      <c r="E21" s="654"/>
      <c r="F21" s="1150"/>
      <c r="G21" s="1151"/>
      <c r="H21" s="1151"/>
      <c r="I21" s="1152"/>
      <c r="J21" s="518"/>
      <c r="N21" s="7"/>
      <c r="O21" s="378" t="str">
        <f ca="1">CELL("address",F21)</f>
        <v>$F$21</v>
      </c>
      <c r="P21" s="540">
        <v>3</v>
      </c>
      <c r="Q21" s="390" t="str">
        <f ca="1">MID(CELL("filename",P21),FIND("]",CELL("filename",P21))+1,256)</f>
        <v>3. Facility</v>
      </c>
      <c r="R21" s="378" t="s">
        <v>404</v>
      </c>
      <c r="S21" s="378" t="s">
        <v>405</v>
      </c>
      <c r="T21" s="378"/>
      <c r="U21" s="378" t="str">
        <f ca="1">P21&amp;"_"&amp;O21&amp;"_"&amp;S21</f>
        <v>3_$F$21_Project / Facility Name</v>
      </c>
      <c r="V21" s="378" t="s">
        <v>392</v>
      </c>
      <c r="W21" s="378">
        <v>100</v>
      </c>
      <c r="X21" s="416"/>
      <c r="Y21" s="378" t="s">
        <v>82</v>
      </c>
      <c r="Z21" s="378" t="s">
        <v>86</v>
      </c>
      <c r="AA21" s="378"/>
      <c r="AB21" s="378"/>
      <c r="AC21" s="305"/>
      <c r="AD21" s="378"/>
      <c r="AE21" s="390"/>
      <c r="AF21" s="397"/>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97"/>
      <c r="BE21" s="305"/>
      <c r="BF21" s="305"/>
      <c r="BG21" s="305"/>
      <c r="BH21" s="305"/>
      <c r="BI21" s="305"/>
      <c r="BJ21" s="305"/>
      <c r="BK21" s="744"/>
    </row>
    <row r="22" spans="1:63" customFormat="1" ht="6" customHeight="1">
      <c r="A22" s="653"/>
      <c r="B22" s="654"/>
      <c r="C22" s="654"/>
      <c r="D22" s="654"/>
      <c r="E22" s="654"/>
      <c r="F22" s="69"/>
      <c r="G22" s="69"/>
      <c r="H22" s="69"/>
      <c r="I22" s="69"/>
      <c r="J22" s="519"/>
      <c r="N22" s="7"/>
      <c r="O22" s="378"/>
      <c r="P22" s="378"/>
      <c r="Q22" s="378"/>
      <c r="R22" s="378"/>
      <c r="S22" s="378"/>
      <c r="T22" s="378"/>
      <c r="U22" s="378"/>
      <c r="V22" s="378"/>
      <c r="W22" s="378"/>
      <c r="X22" s="416"/>
      <c r="Y22" s="378"/>
      <c r="Z22" s="378"/>
      <c r="AA22" s="378"/>
      <c r="AB22" s="378"/>
      <c r="AC22" s="305"/>
      <c r="AD22" s="378"/>
      <c r="AE22" s="390"/>
      <c r="AF22" s="397"/>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97"/>
      <c r="BE22" s="305"/>
      <c r="BF22" s="305"/>
      <c r="BG22" s="305"/>
      <c r="BH22" s="305"/>
      <c r="BI22" s="305"/>
      <c r="BJ22" s="305"/>
      <c r="BK22" s="744"/>
    </row>
    <row r="23" spans="1:63" customFormat="1">
      <c r="A23" s="653" t="s">
        <v>329</v>
      </c>
      <c r="B23" s="654"/>
      <c r="C23" s="654"/>
      <c r="D23" s="654"/>
      <c r="E23" s="654"/>
      <c r="F23" s="73"/>
      <c r="G23" s="73"/>
      <c r="H23" s="693"/>
      <c r="I23" s="693"/>
      <c r="J23" s="518"/>
      <c r="N23" s="7"/>
      <c r="O23" s="378"/>
      <c r="P23" s="378"/>
      <c r="Q23" s="378"/>
      <c r="R23" s="378"/>
      <c r="S23" s="378"/>
      <c r="T23" s="378"/>
      <c r="U23" s="378"/>
      <c r="V23" s="378"/>
      <c r="W23" s="378"/>
      <c r="X23" s="416"/>
      <c r="Y23" s="378"/>
      <c r="Z23" s="378"/>
      <c r="AA23" s="378"/>
      <c r="AB23" s="378"/>
      <c r="AC23" s="305"/>
      <c r="AD23" s="378"/>
      <c r="AE23" s="397"/>
      <c r="AF23" s="397"/>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97"/>
      <c r="BE23" s="305"/>
      <c r="BF23" s="305"/>
      <c r="BG23" s="305"/>
      <c r="BH23" s="305"/>
      <c r="BI23" s="305"/>
      <c r="BJ23" s="305"/>
      <c r="BK23" s="744"/>
    </row>
    <row r="24" spans="1:63" customFormat="1" ht="18" customHeight="1">
      <c r="A24" s="364" t="s">
        <v>323</v>
      </c>
      <c r="B24" s="365"/>
      <c r="C24" s="96"/>
      <c r="D24" s="96"/>
      <c r="E24" s="96"/>
      <c r="F24" s="1133"/>
      <c r="G24" s="1134"/>
      <c r="H24" s="1135"/>
      <c r="I24" s="69"/>
      <c r="J24" s="519"/>
      <c r="N24" s="7"/>
      <c r="O24" s="378" t="str">
        <f ca="1">CELL("address",F24)</f>
        <v>$F$24</v>
      </c>
      <c r="P24" s="378">
        <f>$P$21</f>
        <v>3</v>
      </c>
      <c r="Q24" s="390" t="str">
        <f ca="1">MID(CELL("filename",P24),FIND("]",CELL("filename",P24))+1,256)</f>
        <v>3. Facility</v>
      </c>
      <c r="R24" s="378" t="s">
        <v>404</v>
      </c>
      <c r="S24" s="378" t="s">
        <v>323</v>
      </c>
      <c r="T24" s="378"/>
      <c r="U24" s="378" t="str">
        <f ca="1">P24&amp;"_"&amp;O24&amp;"_"&amp;S24</f>
        <v>3_$F$24_City / Town</v>
      </c>
      <c r="V24" s="378" t="s">
        <v>392</v>
      </c>
      <c r="W24" s="378">
        <v>100</v>
      </c>
      <c r="X24" s="416"/>
      <c r="Y24" s="378" t="s">
        <v>86</v>
      </c>
      <c r="Z24" s="378" t="s">
        <v>86</v>
      </c>
      <c r="AA24" s="378"/>
      <c r="AB24" s="378"/>
      <c r="AC24" s="305"/>
      <c r="AD24" s="378"/>
      <c r="AE24" s="397"/>
      <c r="AF24" s="397"/>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97"/>
      <c r="BE24" s="305"/>
      <c r="BF24" s="305"/>
      <c r="BG24" s="305"/>
      <c r="BH24" s="305"/>
      <c r="BI24" s="305"/>
      <c r="BJ24" s="305"/>
      <c r="BK24" s="744"/>
    </row>
    <row r="25" spans="1:63" customFormat="1" ht="6" customHeight="1">
      <c r="A25" s="202"/>
      <c r="B25" s="203"/>
      <c r="C25" s="201"/>
      <c r="D25" s="201"/>
      <c r="E25" s="61"/>
      <c r="F25" s="654"/>
      <c r="G25" s="654"/>
      <c r="H25" s="113"/>
      <c r="I25" s="693"/>
      <c r="J25" s="518"/>
      <c r="N25" s="7"/>
      <c r="O25" s="378"/>
      <c r="P25" s="378"/>
      <c r="Q25" s="378"/>
      <c r="R25" s="378"/>
      <c r="S25" s="378"/>
      <c r="T25" s="378"/>
      <c r="U25" s="378"/>
      <c r="V25" s="378"/>
      <c r="W25" s="378"/>
      <c r="X25" s="416"/>
      <c r="Y25" s="378"/>
      <c r="Z25" s="378"/>
      <c r="AA25" s="378"/>
      <c r="AB25" s="378"/>
      <c r="AC25" s="305"/>
      <c r="AD25" s="378"/>
      <c r="AE25" s="397"/>
      <c r="AF25" s="397"/>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97"/>
      <c r="BE25" s="305"/>
      <c r="BF25" s="305"/>
      <c r="BG25" s="305"/>
      <c r="BH25" s="305"/>
      <c r="BI25" s="305"/>
      <c r="BJ25" s="305"/>
      <c r="BK25" s="744"/>
    </row>
    <row r="26" spans="1:63" customFormat="1">
      <c r="A26" s="364" t="s">
        <v>31</v>
      </c>
      <c r="B26" s="365"/>
      <c r="C26" s="96"/>
      <c r="D26" s="96"/>
      <c r="E26" s="96"/>
      <c r="F26" s="1133"/>
      <c r="G26" s="1134"/>
      <c r="H26" s="1135"/>
      <c r="I26" s="69"/>
      <c r="J26" s="519"/>
      <c r="N26" s="7"/>
      <c r="O26" s="378" t="str">
        <f ca="1">CELL("address",F26)</f>
        <v>$F$26</v>
      </c>
      <c r="P26" s="378">
        <f>$P$21</f>
        <v>3</v>
      </c>
      <c r="Q26" s="390" t="str">
        <f ca="1">MID(CELL("filename",P26),FIND("]",CELL("filename",P26))+1,256)</f>
        <v>3. Facility</v>
      </c>
      <c r="R26" s="378" t="s">
        <v>404</v>
      </c>
      <c r="S26" s="378" t="s">
        <v>31</v>
      </c>
      <c r="T26" s="378"/>
      <c r="U26" s="378" t="str">
        <f ca="1">P26&amp;"_"&amp;O26&amp;"_"&amp;S26</f>
        <v>3_$F$26_County</v>
      </c>
      <c r="V26" s="378" t="s">
        <v>392</v>
      </c>
      <c r="W26" s="378">
        <v>100</v>
      </c>
      <c r="X26" s="416"/>
      <c r="Y26" s="378" t="s">
        <v>82</v>
      </c>
      <c r="Z26" s="378" t="s">
        <v>86</v>
      </c>
      <c r="AA26" s="378"/>
      <c r="AB26" s="378"/>
      <c r="AC26" s="305"/>
      <c r="AD26" s="378"/>
      <c r="AE26" s="397"/>
      <c r="AF26" s="397"/>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97"/>
      <c r="BE26" s="305"/>
      <c r="BF26" s="305"/>
      <c r="BG26" s="305"/>
      <c r="BH26" s="305"/>
      <c r="BI26" s="305"/>
      <c r="BJ26" s="305"/>
      <c r="BK26" s="744"/>
    </row>
    <row r="27" spans="1:63" customFormat="1" ht="6" customHeight="1">
      <c r="A27" s="202"/>
      <c r="B27" s="203"/>
      <c r="C27" s="201"/>
      <c r="D27" s="201"/>
      <c r="E27" s="61"/>
      <c r="F27" s="654"/>
      <c r="G27" s="654"/>
      <c r="H27" s="113"/>
      <c r="I27" s="693"/>
      <c r="J27" s="518"/>
      <c r="N27" s="7"/>
      <c r="O27" s="378"/>
      <c r="P27" s="378"/>
      <c r="Q27" s="378"/>
      <c r="R27" s="378"/>
      <c r="S27" s="378"/>
      <c r="T27" s="378"/>
      <c r="U27" s="378"/>
      <c r="V27" s="378"/>
      <c r="W27" s="378"/>
      <c r="X27" s="416"/>
      <c r="Y27" s="378"/>
      <c r="Z27" s="378"/>
      <c r="AA27" s="378"/>
      <c r="AB27" s="378"/>
      <c r="AC27" s="305"/>
      <c r="AD27" s="378"/>
      <c r="AE27" s="397"/>
      <c r="AF27" s="397"/>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97"/>
      <c r="BE27" s="305"/>
      <c r="BF27" s="305"/>
      <c r="BG27" s="305"/>
      <c r="BH27" s="305"/>
      <c r="BI27" s="305"/>
      <c r="BJ27" s="305"/>
      <c r="BK27" s="744"/>
    </row>
    <row r="28" spans="1:63" customFormat="1" ht="15" customHeight="1">
      <c r="A28" s="364" t="s">
        <v>5</v>
      </c>
      <c r="B28" s="365"/>
      <c r="C28" s="96"/>
      <c r="D28" s="96"/>
      <c r="E28" s="96"/>
      <c r="F28" s="1136"/>
      <c r="G28" s="1137"/>
      <c r="H28" s="1138"/>
      <c r="I28" s="69"/>
      <c r="J28" s="519"/>
      <c r="N28" s="7"/>
      <c r="O28" s="378" t="str">
        <f ca="1">CELL("address",F28)</f>
        <v>$F$28</v>
      </c>
      <c r="P28" s="378">
        <f>$P$21</f>
        <v>3</v>
      </c>
      <c r="Q28" s="390" t="str">
        <f ca="1">MID(CELL("filename",P28),FIND("]",CELL("filename",P28))+1,256)</f>
        <v>3. Facility</v>
      </c>
      <c r="R28" s="378" t="s">
        <v>404</v>
      </c>
      <c r="S28" s="378" t="s">
        <v>5</v>
      </c>
      <c r="T28" s="378"/>
      <c r="U28" s="378" t="str">
        <f ca="1">P28&amp;"_"&amp;O28&amp;"_"&amp;S28</f>
        <v>3_$F$28_State / Province</v>
      </c>
      <c r="V28" s="378" t="s">
        <v>401</v>
      </c>
      <c r="W28" s="378"/>
      <c r="X28" s="416" t="str">
        <f>CONCATENATE(AH28,",",AI28,",",AJ28,",",AK28,",",AL28,",",AM28,",",AN28,",",AO28,",",AP28)</f>
        <v>WA,OR,ID,MT,NV,CA,WY,B.C. Canada,A.B. Canada</v>
      </c>
      <c r="Y28" s="378" t="s">
        <v>82</v>
      </c>
      <c r="Z28" s="378" t="s">
        <v>86</v>
      </c>
      <c r="AA28" s="378"/>
      <c r="AB28" s="378"/>
      <c r="AC28" s="305"/>
      <c r="AD28" s="378"/>
      <c r="AE28" s="397"/>
      <c r="AF28" s="397"/>
      <c r="AG28" s="305"/>
      <c r="AH28" s="305" t="s">
        <v>7</v>
      </c>
      <c r="AI28" s="305" t="s">
        <v>8</v>
      </c>
      <c r="AJ28" s="305" t="s">
        <v>9</v>
      </c>
      <c r="AK28" s="305" t="s">
        <v>10</v>
      </c>
      <c r="AL28" s="305" t="s">
        <v>20</v>
      </c>
      <c r="AM28" s="305" t="s">
        <v>32</v>
      </c>
      <c r="AN28" s="305" t="s">
        <v>33</v>
      </c>
      <c r="AO28" s="305" t="s">
        <v>94</v>
      </c>
      <c r="AP28" s="305" t="s">
        <v>95</v>
      </c>
      <c r="AQ28" s="305"/>
      <c r="AR28" s="305"/>
      <c r="AS28" s="305"/>
      <c r="AT28" s="305"/>
      <c r="AU28" s="305"/>
      <c r="AV28" s="305"/>
      <c r="AW28" s="305"/>
      <c r="AX28" s="305"/>
      <c r="AY28" s="305"/>
      <c r="AZ28" s="305"/>
      <c r="BA28" s="305"/>
      <c r="BB28" s="305"/>
      <c r="BC28" s="305"/>
      <c r="BD28" s="397"/>
      <c r="BE28" s="305"/>
      <c r="BF28" s="305"/>
      <c r="BG28" s="305"/>
      <c r="BH28" s="305"/>
      <c r="BI28" s="305"/>
      <c r="BJ28" s="305"/>
      <c r="BK28" s="744"/>
    </row>
    <row r="29" spans="1:63" customFormat="1" ht="6" customHeight="1" thickBot="1">
      <c r="A29" s="202"/>
      <c r="B29" s="203"/>
      <c r="C29" s="201"/>
      <c r="D29" s="201"/>
      <c r="E29" s="61"/>
      <c r="F29" s="654"/>
      <c r="G29" s="654"/>
      <c r="H29" s="113"/>
      <c r="I29" s="693"/>
      <c r="J29" s="518"/>
      <c r="N29" s="7"/>
      <c r="O29" s="378"/>
      <c r="P29" s="378"/>
      <c r="Q29" s="378"/>
      <c r="R29" s="378"/>
      <c r="S29" s="378"/>
      <c r="T29" s="378"/>
      <c r="U29" s="378"/>
      <c r="V29" s="378"/>
      <c r="W29" s="378"/>
      <c r="X29" s="416"/>
      <c r="Y29" s="378"/>
      <c r="Z29" s="378"/>
      <c r="AA29" s="378"/>
      <c r="AB29" s="378"/>
      <c r="AC29" s="305"/>
      <c r="AD29" s="378"/>
      <c r="AE29" s="397"/>
      <c r="AF29" s="397"/>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97"/>
      <c r="BE29" s="305"/>
      <c r="BF29" s="305"/>
      <c r="BG29" s="305"/>
      <c r="BH29" s="305"/>
      <c r="BI29" s="305"/>
      <c r="BJ29" s="305"/>
      <c r="BK29" s="744"/>
    </row>
    <row r="30" spans="1:63" customFormat="1" ht="14.25" thickTop="1" thickBot="1">
      <c r="A30" s="364" t="s">
        <v>1774</v>
      </c>
      <c r="B30" s="365"/>
      <c r="C30" s="96"/>
      <c r="D30" s="96"/>
      <c r="E30" s="96"/>
      <c r="F30" s="1130"/>
      <c r="G30" s="1131"/>
      <c r="H30" s="1132"/>
      <c r="I30" s="69"/>
      <c r="J30" s="519"/>
      <c r="M30" s="940" t="s">
        <v>1772</v>
      </c>
      <c r="N30" s="871"/>
      <c r="O30" s="378" t="str">
        <f ca="1">CELL("address",F30)</f>
        <v>$F$30</v>
      </c>
      <c r="P30" s="378">
        <f>$P$21</f>
        <v>3</v>
      </c>
      <c r="Q30" s="390" t="str">
        <f ca="1">MID(CELL("filename",P30),FIND("]",CELL("filename",P30))+1,256)</f>
        <v>3. Facility</v>
      </c>
      <c r="R30" s="378" t="s">
        <v>404</v>
      </c>
      <c r="S30" s="378" t="s">
        <v>406</v>
      </c>
      <c r="T30" s="378"/>
      <c r="U30" s="378" t="str">
        <f ca="1">P30&amp;"_"&amp;O30&amp;"_"&amp;S30</f>
        <v>3_$F$30_Latitude</v>
      </c>
      <c r="V30" s="378" t="s">
        <v>1678</v>
      </c>
      <c r="W30" s="378"/>
      <c r="X30" s="392" t="s">
        <v>1737</v>
      </c>
      <c r="Y30" s="378" t="s">
        <v>82</v>
      </c>
      <c r="Z30" s="378" t="s">
        <v>86</v>
      </c>
      <c r="AA30" s="378"/>
      <c r="AB30" s="378"/>
      <c r="AC30" s="305"/>
      <c r="AD30" s="378"/>
      <c r="AE30" s="397"/>
      <c r="AF30" s="397" t="s">
        <v>648</v>
      </c>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97"/>
      <c r="BE30" s="305"/>
      <c r="BF30" s="305"/>
      <c r="BG30" s="305"/>
      <c r="BH30" s="305"/>
      <c r="BI30" s="305"/>
      <c r="BJ30" s="305"/>
      <c r="BK30" s="744"/>
    </row>
    <row r="31" spans="1:63" customFormat="1" ht="6" customHeight="1" thickTop="1" thickBot="1">
      <c r="A31" s="202"/>
      <c r="B31" s="203"/>
      <c r="C31" s="201"/>
      <c r="D31" s="201"/>
      <c r="E31" s="61"/>
      <c r="F31" s="654"/>
      <c r="G31" s="654"/>
      <c r="H31" s="113"/>
      <c r="I31" s="693"/>
      <c r="J31" s="518"/>
      <c r="N31" s="7"/>
      <c r="O31" s="378"/>
      <c r="P31" s="378"/>
      <c r="Q31" s="378"/>
      <c r="R31" s="378"/>
      <c r="S31" s="378"/>
      <c r="T31" s="378"/>
      <c r="U31" s="378"/>
      <c r="V31" s="378"/>
      <c r="W31" s="378"/>
      <c r="X31" s="416"/>
      <c r="Y31" s="378"/>
      <c r="Z31" s="378"/>
      <c r="AA31" s="378"/>
      <c r="AB31" s="378"/>
      <c r="AC31" s="305"/>
      <c r="AD31" s="378"/>
      <c r="AE31" s="397"/>
      <c r="AF31" s="397"/>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97"/>
      <c r="BE31" s="305"/>
      <c r="BF31" s="305"/>
      <c r="BG31" s="305"/>
      <c r="BH31" s="305"/>
      <c r="BI31" s="305"/>
      <c r="BJ31" s="305"/>
      <c r="BK31" s="744"/>
    </row>
    <row r="32" spans="1:63" customFormat="1" ht="14.25" thickTop="1" thickBot="1">
      <c r="A32" s="364" t="s">
        <v>1775</v>
      </c>
      <c r="B32" s="365"/>
      <c r="C32" s="96"/>
      <c r="D32" s="96"/>
      <c r="E32" s="96"/>
      <c r="F32" s="1130"/>
      <c r="G32" s="1131"/>
      <c r="H32" s="1132"/>
      <c r="I32" s="69"/>
      <c r="J32" s="519"/>
      <c r="M32" s="940" t="s">
        <v>1773</v>
      </c>
      <c r="N32" s="871"/>
      <c r="O32" s="378" t="str">
        <f ca="1">CELL("address",F32)</f>
        <v>$F$32</v>
      </c>
      <c r="P32" s="378">
        <f>$P$21</f>
        <v>3</v>
      </c>
      <c r="Q32" s="390" t="str">
        <f ca="1">MID(CELL("filename",P32),FIND("]",CELL("filename",P32))+1,256)</f>
        <v>3. Facility</v>
      </c>
      <c r="R32" s="378" t="s">
        <v>404</v>
      </c>
      <c r="S32" s="378" t="s">
        <v>103</v>
      </c>
      <c r="T32" s="378"/>
      <c r="U32" s="378" t="str">
        <f ca="1">P32&amp;"_"&amp;O32&amp;"_"&amp;S32</f>
        <v>3_$F$32_Longitude</v>
      </c>
      <c r="V32" s="855" t="s">
        <v>1678</v>
      </c>
      <c r="W32" s="378"/>
      <c r="X32" s="392" t="s">
        <v>1738</v>
      </c>
      <c r="Y32" s="378" t="s">
        <v>82</v>
      </c>
      <c r="Z32" s="378" t="s">
        <v>86</v>
      </c>
      <c r="AA32" s="378"/>
      <c r="AB32" s="378"/>
      <c r="AC32" s="305"/>
      <c r="AD32" s="378"/>
      <c r="AE32" s="397"/>
      <c r="AF32" s="397" t="s">
        <v>648</v>
      </c>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97"/>
      <c r="BE32" s="305"/>
      <c r="BF32" s="305"/>
      <c r="BG32" s="305"/>
      <c r="BH32" s="305"/>
      <c r="BI32" s="305"/>
      <c r="BJ32" s="305"/>
      <c r="BK32" s="744"/>
    </row>
    <row r="33" spans="1:119" customFormat="1" ht="6" customHeight="1" thickTop="1">
      <c r="A33" s="200"/>
      <c r="B33" s="201"/>
      <c r="C33" s="201"/>
      <c r="D33" s="201"/>
      <c r="E33" s="61"/>
      <c r="F33" s="654"/>
      <c r="G33" s="654"/>
      <c r="H33" s="113"/>
      <c r="I33" s="693"/>
      <c r="J33" s="518"/>
      <c r="M33" s="397"/>
      <c r="N33" s="7"/>
      <c r="O33" s="305"/>
      <c r="P33" s="305"/>
      <c r="Q33" s="305"/>
      <c r="R33" s="378"/>
      <c r="S33" s="378"/>
      <c r="T33" s="378"/>
      <c r="U33" s="378"/>
      <c r="V33" s="378"/>
      <c r="W33" s="378"/>
      <c r="X33" s="378"/>
      <c r="Y33" s="378"/>
      <c r="Z33" s="378"/>
      <c r="AA33" s="416"/>
      <c r="AB33" s="378"/>
      <c r="AC33" s="305"/>
      <c r="AD33" s="378"/>
      <c r="AE33" s="378"/>
      <c r="AF33" s="378"/>
      <c r="AG33" s="378"/>
      <c r="AH33" s="397"/>
      <c r="AI33" s="397"/>
      <c r="AJ33" s="305"/>
      <c r="AK33" s="305"/>
      <c r="AL33" s="305"/>
      <c r="AM33" s="305"/>
      <c r="AN33" s="305"/>
      <c r="AO33" s="305"/>
      <c r="AP33" s="305"/>
      <c r="AQ33" s="305"/>
      <c r="AR33" s="305"/>
      <c r="AS33" s="305"/>
      <c r="AT33" s="305"/>
      <c r="AU33" s="305"/>
      <c r="AV33" s="305"/>
      <c r="AW33" s="305"/>
      <c r="AX33" s="305"/>
      <c r="AY33" s="305"/>
      <c r="AZ33" s="305"/>
      <c r="BA33" s="305"/>
      <c r="BB33" s="305"/>
      <c r="BC33" s="305"/>
      <c r="BD33" s="397"/>
      <c r="BE33" s="305"/>
      <c r="BF33" s="305"/>
      <c r="BG33" s="305"/>
      <c r="BH33" s="305"/>
      <c r="BI33" s="305"/>
      <c r="BJ33" s="305"/>
      <c r="BK33" s="744"/>
    </row>
    <row r="34" spans="1:119" customFormat="1" ht="6" customHeight="1" thickBot="1">
      <c r="A34" s="653"/>
      <c r="B34" s="654"/>
      <c r="C34" s="654"/>
      <c r="D34" s="654"/>
      <c r="E34" s="654"/>
      <c r="F34" s="668"/>
      <c r="G34" s="668"/>
      <c r="H34" s="668"/>
      <c r="I34" s="693"/>
      <c r="J34" s="520"/>
      <c r="M34" s="397"/>
      <c r="N34" s="7"/>
      <c r="O34" s="305"/>
      <c r="P34" s="305"/>
      <c r="Q34" s="305"/>
      <c r="R34" s="378"/>
      <c r="S34" s="378"/>
      <c r="T34" s="378"/>
      <c r="U34" s="378"/>
      <c r="V34" s="378"/>
      <c r="W34" s="378"/>
      <c r="X34" s="378"/>
      <c r="Y34" s="378"/>
      <c r="Z34" s="378"/>
      <c r="AA34" s="416"/>
      <c r="AB34" s="378"/>
      <c r="AC34" s="305"/>
      <c r="AD34" s="378"/>
      <c r="AE34" s="378"/>
      <c r="AF34" s="378"/>
      <c r="AG34" s="378"/>
      <c r="AH34" s="397"/>
      <c r="AI34" s="397"/>
      <c r="AJ34" s="305"/>
      <c r="AK34" s="305"/>
      <c r="AL34" s="305"/>
      <c r="AM34" s="305"/>
      <c r="AN34" s="305"/>
      <c r="AO34" s="305"/>
      <c r="AP34" s="305"/>
      <c r="AQ34" s="305"/>
      <c r="AR34" s="305"/>
      <c r="AS34" s="305"/>
      <c r="AT34" s="305"/>
      <c r="AU34" s="305"/>
      <c r="AV34" s="305"/>
      <c r="AW34" s="305"/>
      <c r="AX34" s="305"/>
      <c r="AY34" s="305"/>
      <c r="AZ34" s="305"/>
      <c r="BA34" s="305"/>
      <c r="BB34" s="305"/>
      <c r="BC34" s="305"/>
      <c r="BD34" s="397"/>
      <c r="BE34" s="305"/>
      <c r="BF34" s="305"/>
      <c r="BG34" s="305"/>
      <c r="BH34" s="305"/>
      <c r="BI34" s="305"/>
      <c r="BJ34" s="305"/>
      <c r="BK34" s="744"/>
    </row>
    <row r="35" spans="1:119" ht="15.75" customHeight="1" thickBot="1">
      <c r="A35" s="1027" t="s">
        <v>508</v>
      </c>
      <c r="B35" s="1028"/>
      <c r="C35" s="1028"/>
      <c r="D35" s="1028"/>
      <c r="E35" s="1028"/>
      <c r="F35" s="1028"/>
      <c r="G35" s="1028"/>
      <c r="H35" s="1028"/>
      <c r="I35" s="1028"/>
      <c r="J35" s="1029"/>
      <c r="AC35" s="305"/>
      <c r="AJ35" s="305"/>
    </row>
    <row r="36" spans="1:119" ht="7.7" customHeight="1">
      <c r="A36" s="653"/>
      <c r="B36" s="654"/>
      <c r="C36" s="654"/>
      <c r="D36" s="654"/>
      <c r="E36" s="654"/>
      <c r="F36" s="668"/>
      <c r="G36" s="654"/>
      <c r="H36" s="65"/>
      <c r="I36" s="65"/>
      <c r="J36" s="88"/>
      <c r="AC36" s="305"/>
      <c r="AJ36" s="305"/>
    </row>
    <row r="37" spans="1:119" ht="18">
      <c r="A37" s="671" t="s">
        <v>202</v>
      </c>
      <c r="B37" s="116"/>
      <c r="C37" s="61"/>
      <c r="D37" s="61"/>
      <c r="E37" s="61"/>
      <c r="F37" s="79"/>
      <c r="G37" s="296"/>
      <c r="H37" s="96" t="s">
        <v>92</v>
      </c>
      <c r="I37" s="81"/>
      <c r="J37" s="68"/>
      <c r="O37" s="390" t="str">
        <f ca="1">CELL("address",G37)</f>
        <v>$G$37</v>
      </c>
      <c r="P37" s="378">
        <f>$P$21</f>
        <v>3</v>
      </c>
      <c r="Q37" s="390" t="str">
        <f ca="1">MID(CELL("filename",P37),FIND("]",CELL("filename",P37))+1,256)</f>
        <v>3. Facility</v>
      </c>
      <c r="R37" s="393" t="s">
        <v>508</v>
      </c>
      <c r="S37" s="393" t="s">
        <v>509</v>
      </c>
      <c r="U37" s="378" t="str">
        <f ca="1">P37&amp;"_"&amp;O37&amp;"_"&amp;S37</f>
        <v>3_$G$37_Project Size</v>
      </c>
      <c r="V37" s="393" t="s">
        <v>407</v>
      </c>
      <c r="X37" s="393" t="str">
        <f>"0.00"</f>
        <v>0.00</v>
      </c>
      <c r="Y37" s="393" t="s">
        <v>82</v>
      </c>
      <c r="Z37" s="378" t="s">
        <v>86</v>
      </c>
      <c r="AC37" s="305"/>
    </row>
    <row r="38" spans="1:119" ht="7.7" customHeight="1">
      <c r="A38" s="653"/>
      <c r="B38" s="654"/>
      <c r="C38" s="654"/>
      <c r="D38" s="654"/>
      <c r="E38" s="654"/>
      <c r="F38" s="668"/>
      <c r="G38" s="654"/>
      <c r="H38" s="65"/>
      <c r="I38" s="65"/>
      <c r="J38" s="88"/>
      <c r="AC38" s="305"/>
    </row>
    <row r="39" spans="1:119" s="297" customFormat="1" ht="18" customHeight="1">
      <c r="A39" s="1016" t="s">
        <v>1320</v>
      </c>
      <c r="B39" s="1017"/>
      <c r="C39" s="1017"/>
      <c r="D39" s="1017"/>
      <c r="E39" s="1017"/>
      <c r="F39" s="1017"/>
      <c r="G39" s="1017"/>
      <c r="H39" s="1018"/>
      <c r="I39" s="196"/>
      <c r="J39" s="125"/>
      <c r="K39"/>
      <c r="M39" s="397"/>
      <c r="N39" s="7"/>
      <c r="O39" s="390" t="str">
        <f ca="1">CELL("address",I39)</f>
        <v>$I$39</v>
      </c>
      <c r="P39" s="378">
        <f>$P$21</f>
        <v>3</v>
      </c>
      <c r="Q39" s="390" t="str">
        <f ca="1">MID(CELL("filename",P39),FIND("]",CELL("filename",P39))+1,256)</f>
        <v>3. Facility</v>
      </c>
      <c r="R39" s="393" t="s">
        <v>508</v>
      </c>
      <c r="S39" s="393" t="s">
        <v>510</v>
      </c>
      <c r="T39" s="393"/>
      <c r="U39" s="378" t="str">
        <f ca="1">P39&amp;"_"&amp;O39&amp;"_"&amp;S39</f>
        <v>3_$I$39_Map Attached of Project area</v>
      </c>
      <c r="V39" s="393" t="s">
        <v>401</v>
      </c>
      <c r="W39" s="393"/>
      <c r="X39" s="416" t="str">
        <f>CONCATENATE(AH39,",",AI39)</f>
        <v>Submitted,Not applicable (non-unit contingent PPA)</v>
      </c>
      <c r="Y39" s="393" t="s">
        <v>82</v>
      </c>
      <c r="Z39" s="378" t="s">
        <v>86</v>
      </c>
      <c r="AA39" s="393"/>
      <c r="AB39" s="393"/>
      <c r="AC39" s="305"/>
      <c r="AD39" s="393"/>
      <c r="AE39" s="393"/>
      <c r="AF39" s="402"/>
      <c r="AG39" s="402"/>
      <c r="AH39" s="402" t="s">
        <v>684</v>
      </c>
      <c r="AI39" s="402" t="s">
        <v>205</v>
      </c>
      <c r="AJ39" s="402"/>
      <c r="AK39" s="402"/>
      <c r="AL39" s="402"/>
      <c r="AM39" s="402"/>
      <c r="AN39" s="402"/>
      <c r="AO39" s="402"/>
      <c r="AP39" s="402"/>
      <c r="AQ39" s="402"/>
      <c r="AR39" s="402"/>
      <c r="AS39" s="402"/>
      <c r="AT39" s="402"/>
      <c r="AU39" s="402"/>
      <c r="AV39" s="402"/>
      <c r="AW39" s="402"/>
      <c r="AX39" s="402"/>
      <c r="AY39" s="402"/>
      <c r="AZ39" s="402"/>
      <c r="BA39" s="402"/>
      <c r="BB39" s="552"/>
      <c r="BC39" s="552"/>
      <c r="BD39" s="402"/>
      <c r="BE39" s="552"/>
      <c r="BF39" s="552"/>
      <c r="BG39" s="552"/>
      <c r="BH39" s="552"/>
      <c r="BI39" s="552"/>
      <c r="BJ39" s="552"/>
      <c r="BK39" s="779"/>
    </row>
    <row r="40" spans="1:119" s="620" customFormat="1" ht="12.75" customHeight="1">
      <c r="A40" s="613"/>
      <c r="B40" s="816" t="s">
        <v>1321</v>
      </c>
      <c r="C40" s="614"/>
      <c r="D40" s="614"/>
      <c r="E40" s="614"/>
      <c r="F40" s="614"/>
      <c r="G40" s="614"/>
      <c r="H40" s="615"/>
      <c r="I40" s="616"/>
      <c r="J40" s="617"/>
      <c r="K40"/>
      <c r="M40" s="843"/>
      <c r="N40" s="7"/>
      <c r="O40" s="393"/>
      <c r="P40" s="393"/>
      <c r="Q40" s="621"/>
      <c r="R40" s="621"/>
      <c r="S40" s="621"/>
      <c r="T40" s="619"/>
      <c r="U40" s="619"/>
      <c r="V40" s="619"/>
      <c r="W40" s="619"/>
      <c r="X40" s="619"/>
      <c r="Y40" s="619"/>
      <c r="Z40" s="619"/>
      <c r="AA40" s="619"/>
      <c r="AB40" s="619"/>
      <c r="AC40" s="305"/>
      <c r="AD40" s="619"/>
      <c r="AE40" s="619"/>
      <c r="AF40" s="619"/>
      <c r="AG40" s="619"/>
      <c r="AH40" s="619"/>
      <c r="AI40" s="619"/>
      <c r="AJ40" s="619"/>
      <c r="AK40" s="621"/>
      <c r="AL40" s="621"/>
      <c r="AM40" s="621"/>
      <c r="AN40" s="621"/>
      <c r="AO40" s="621"/>
      <c r="AP40" s="621"/>
      <c r="AQ40" s="621"/>
      <c r="AR40" s="621"/>
      <c r="AS40" s="621"/>
      <c r="AT40" s="621"/>
      <c r="AU40" s="621"/>
      <c r="AV40" s="621"/>
      <c r="AW40" s="621"/>
      <c r="AX40" s="621"/>
      <c r="AY40" s="621"/>
      <c r="AZ40" s="621"/>
      <c r="BA40" s="621"/>
      <c r="BB40" s="621"/>
      <c r="BC40" s="621"/>
      <c r="BD40" s="843"/>
      <c r="BE40" s="621"/>
      <c r="BF40" s="621"/>
      <c r="BG40" s="621"/>
      <c r="BH40" s="621"/>
      <c r="BI40" s="621"/>
      <c r="BJ40" s="621"/>
      <c r="BK40" s="773"/>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1"/>
      <c r="DC40" s="621"/>
      <c r="DD40" s="621"/>
      <c r="DE40" s="621"/>
      <c r="DF40" s="621"/>
      <c r="DG40" s="621"/>
      <c r="DH40" s="621"/>
      <c r="DI40" s="621"/>
      <c r="DJ40" s="621"/>
      <c r="DK40" s="621"/>
      <c r="DL40" s="621"/>
      <c r="DM40" s="621"/>
      <c r="DN40" s="621"/>
      <c r="DO40" s="621"/>
    </row>
    <row r="41" spans="1:119" ht="27" customHeight="1">
      <c r="A41" s="1126" t="s">
        <v>1322</v>
      </c>
      <c r="B41" s="1127"/>
      <c r="C41" s="1127"/>
      <c r="D41" s="1127"/>
      <c r="E41" s="1127"/>
      <c r="F41" s="1127"/>
      <c r="G41" s="1127"/>
      <c r="H41" s="1127"/>
      <c r="I41" s="1127"/>
      <c r="J41" s="68"/>
      <c r="AC41" s="305"/>
    </row>
    <row r="42" spans="1:119" ht="7.7" customHeight="1">
      <c r="A42" s="653"/>
      <c r="B42" s="654"/>
      <c r="C42" s="654"/>
      <c r="D42" s="654"/>
      <c r="E42" s="654"/>
      <c r="F42" s="668"/>
      <c r="G42" s="654"/>
      <c r="H42" s="65"/>
      <c r="I42" s="65"/>
      <c r="J42" s="88"/>
      <c r="AC42" s="305"/>
    </row>
    <row r="43" spans="1:119" s="297" customFormat="1" ht="24.95" customHeight="1">
      <c r="A43" s="1025" t="s">
        <v>204</v>
      </c>
      <c r="B43" s="1026"/>
      <c r="C43" s="1026"/>
      <c r="D43" s="1026"/>
      <c r="E43" s="1026"/>
      <c r="F43" s="1026"/>
      <c r="G43" s="1026"/>
      <c r="H43" s="1030"/>
      <c r="I43" s="196"/>
      <c r="J43" s="125"/>
      <c r="K43"/>
      <c r="M43" s="397"/>
      <c r="N43" s="7"/>
      <c r="O43" s="390" t="str">
        <f ca="1">CELL("address",I43)</f>
        <v>$I$43</v>
      </c>
      <c r="P43" s="378">
        <f>$P$21</f>
        <v>3</v>
      </c>
      <c r="Q43" s="390" t="str">
        <f ca="1">MID(CELL("filename",P43),FIND("]",CELL("filename",P43))+1,256)</f>
        <v>3. Facility</v>
      </c>
      <c r="R43" s="393" t="s">
        <v>508</v>
      </c>
      <c r="S43" s="393" t="s">
        <v>511</v>
      </c>
      <c r="T43" s="393"/>
      <c r="U43" s="378" t="str">
        <f ca="1">P43&amp;"_"&amp;O43&amp;"_"&amp;S43</f>
        <v>3_$I$43_Project have leases / easements</v>
      </c>
      <c r="V43" s="393" t="s">
        <v>401</v>
      </c>
      <c r="W43" s="393"/>
      <c r="X43" s="416" t="str">
        <f>CONCATENATE(AH43,",",AI43)</f>
        <v>Yes,No</v>
      </c>
      <c r="Y43" s="393" t="s">
        <v>82</v>
      </c>
      <c r="Z43" s="378" t="s">
        <v>86</v>
      </c>
      <c r="AA43" s="393"/>
      <c r="AB43" s="393"/>
      <c r="AC43" s="305"/>
      <c r="AD43" s="393"/>
      <c r="AE43" s="393"/>
      <c r="AF43" s="402"/>
      <c r="AG43" s="402"/>
      <c r="AH43" s="402" t="s">
        <v>82</v>
      </c>
      <c r="AI43" s="402" t="s">
        <v>86</v>
      </c>
      <c r="AJ43" s="402"/>
      <c r="AK43" s="402"/>
      <c r="AL43" s="402"/>
      <c r="AM43" s="402"/>
      <c r="AN43" s="402"/>
      <c r="AO43" s="402"/>
      <c r="AP43" s="402"/>
      <c r="AQ43" s="402"/>
      <c r="AR43" s="402"/>
      <c r="AS43" s="402"/>
      <c r="AT43" s="402"/>
      <c r="AU43" s="402"/>
      <c r="AV43" s="402"/>
      <c r="AW43" s="402"/>
      <c r="AX43" s="402"/>
      <c r="AY43" s="402"/>
      <c r="AZ43" s="402"/>
      <c r="BA43" s="402"/>
      <c r="BB43" s="552"/>
      <c r="BC43" s="552"/>
      <c r="BD43" s="402"/>
      <c r="BE43" s="552"/>
      <c r="BF43" s="552"/>
      <c r="BG43" s="552"/>
      <c r="BH43" s="552"/>
      <c r="BI43" s="552"/>
      <c r="BJ43" s="552"/>
      <c r="BK43" s="779"/>
    </row>
    <row r="44" spans="1:119" ht="7.7" customHeight="1">
      <c r="A44" s="653"/>
      <c r="B44" s="654"/>
      <c r="C44" s="654"/>
      <c r="D44" s="654"/>
      <c r="E44" s="654"/>
      <c r="F44" s="668"/>
      <c r="G44" s="654"/>
      <c r="H44" s="65"/>
      <c r="I44" s="65"/>
      <c r="J44" s="88"/>
      <c r="AC44" s="305"/>
    </row>
    <row r="45" spans="1:119" ht="18">
      <c r="A45" s="1025" t="s">
        <v>1353</v>
      </c>
      <c r="B45" s="1026"/>
      <c r="C45" s="1026"/>
      <c r="D45" s="1026"/>
      <c r="E45" s="1026"/>
      <c r="F45" s="1026"/>
      <c r="G45" s="1026"/>
      <c r="H45" s="1026"/>
      <c r="I45" s="1026"/>
      <c r="J45" s="68"/>
      <c r="O45" s="390" t="s">
        <v>83</v>
      </c>
      <c r="AC45" s="305"/>
    </row>
    <row r="46" spans="1:119" ht="19.5" customHeight="1">
      <c r="A46" s="1129" t="s">
        <v>1327</v>
      </c>
      <c r="B46" s="1128"/>
      <c r="C46" s="1128"/>
      <c r="D46" s="1128"/>
      <c r="E46" s="1128"/>
      <c r="F46" s="1128" t="s">
        <v>1348</v>
      </c>
      <c r="G46" s="1128"/>
      <c r="H46" s="1120"/>
      <c r="I46" s="1121"/>
      <c r="J46" s="68"/>
      <c r="O46" s="390" t="str">
        <f ca="1">CELL("address",H46)</f>
        <v>$H$46</v>
      </c>
      <c r="P46" s="378">
        <f>$P$21</f>
        <v>3</v>
      </c>
      <c r="Q46" s="390" t="str">
        <f ca="1">MID(CELL("filename",P46),FIND("]",CELL("filename",P46))+1,256)</f>
        <v>3. Facility</v>
      </c>
      <c r="R46" s="393" t="s">
        <v>508</v>
      </c>
      <c r="S46" s="390" t="s">
        <v>1496</v>
      </c>
      <c r="T46" s="390"/>
      <c r="U46" s="378" t="str">
        <f ca="1">P46&amp;"_"&amp;O46&amp;"_"&amp;S46</f>
        <v>3_$H$46_Land_Area_controlled_submitted</v>
      </c>
      <c r="V46" s="393" t="s">
        <v>401</v>
      </c>
      <c r="X46" s="416" t="str">
        <f>CONCATENATE(AH46,",",AI46)</f>
        <v>Submitted,Not Submitted</v>
      </c>
      <c r="Y46" s="393" t="s">
        <v>82</v>
      </c>
      <c r="Z46" s="378" t="s">
        <v>86</v>
      </c>
      <c r="AC46" s="305"/>
      <c r="AF46" s="402"/>
      <c r="AG46" s="402"/>
      <c r="AH46" s="402" t="s">
        <v>684</v>
      </c>
      <c r="AI46" s="402" t="s">
        <v>892</v>
      </c>
    </row>
    <row r="47" spans="1:119" ht="15.75" customHeight="1">
      <c r="A47" s="653"/>
      <c r="B47" s="654"/>
      <c r="C47" s="654"/>
      <c r="D47" s="654"/>
      <c r="E47" s="654"/>
      <c r="F47" s="815" t="s">
        <v>1354</v>
      </c>
      <c r="G47" s="654"/>
      <c r="H47" s="65"/>
      <c r="I47" s="65"/>
      <c r="J47" s="88"/>
      <c r="AC47" s="305"/>
    </row>
    <row r="48" spans="1:119" ht="125.25" customHeight="1">
      <c r="A48" s="1117"/>
      <c r="B48" s="1118"/>
      <c r="C48" s="1118"/>
      <c r="D48" s="1118"/>
      <c r="E48" s="1118"/>
      <c r="F48" s="1118"/>
      <c r="G48" s="1118"/>
      <c r="H48" s="1118"/>
      <c r="I48" s="1119"/>
      <c r="J48" s="68"/>
      <c r="O48" s="390" t="str">
        <f ca="1">CELL("address",A48)</f>
        <v>$A$48</v>
      </c>
      <c r="P48" s="378">
        <f>$P$21</f>
        <v>3</v>
      </c>
      <c r="Q48" s="390" t="str">
        <f ca="1">MID(CELL("filename",P48),FIND("]",CELL("filename",P48))+1,256)</f>
        <v>3. Facility</v>
      </c>
      <c r="R48" s="393" t="s">
        <v>508</v>
      </c>
      <c r="S48" s="379" t="s">
        <v>1549</v>
      </c>
      <c r="T48" s="379"/>
      <c r="U48" s="378" t="str">
        <f ca="1">P48&amp;"_"&amp;O48&amp;"_"&amp;S48</f>
        <v>3_$A$48_Land area controlled</v>
      </c>
      <c r="V48" s="379" t="s">
        <v>392</v>
      </c>
      <c r="W48" s="393">
        <v>2000</v>
      </c>
      <c r="Y48" s="393" t="s">
        <v>82</v>
      </c>
      <c r="Z48" s="378" t="s">
        <v>86</v>
      </c>
      <c r="AC48" s="305"/>
    </row>
    <row r="49" spans="1:63" ht="7.7" customHeight="1">
      <c r="A49" s="653"/>
      <c r="B49" s="654"/>
      <c r="C49" s="654"/>
      <c r="D49" s="654"/>
      <c r="E49" s="654"/>
      <c r="F49" s="668"/>
      <c r="G49" s="654"/>
      <c r="H49" s="65"/>
      <c r="I49" s="65"/>
      <c r="J49" s="88"/>
      <c r="AC49" s="305"/>
    </row>
    <row r="50" spans="1:63" ht="18" customHeight="1">
      <c r="A50" s="671" t="s">
        <v>1351</v>
      </c>
      <c r="B50" s="119"/>
      <c r="C50" s="78"/>
      <c r="D50" s="78"/>
      <c r="E50" s="78"/>
      <c r="F50" s="75"/>
      <c r="G50" s="75"/>
      <c r="H50" s="75"/>
      <c r="I50" s="75"/>
      <c r="J50" s="68"/>
      <c r="AC50" s="305"/>
    </row>
    <row r="51" spans="1:63" ht="18" customHeight="1">
      <c r="A51" s="1129" t="s">
        <v>1327</v>
      </c>
      <c r="B51" s="1128"/>
      <c r="C51" s="1128"/>
      <c r="D51" s="1128"/>
      <c r="E51" s="1128"/>
      <c r="F51" s="1128" t="s">
        <v>1348</v>
      </c>
      <c r="G51" s="1128"/>
      <c r="H51" s="1120"/>
      <c r="I51" s="1121"/>
      <c r="J51" s="68"/>
      <c r="O51" s="390" t="str">
        <f ca="1">CELL("address",H51)</f>
        <v>$H$51</v>
      </c>
      <c r="P51" s="378">
        <f>$P$21</f>
        <v>3</v>
      </c>
      <c r="Q51" s="390" t="str">
        <f ca="1">MID(CELL("filename",P51),FIND("]",CELL("filename",P51))+1,256)</f>
        <v>3. Facility</v>
      </c>
      <c r="R51" s="393" t="s">
        <v>508</v>
      </c>
      <c r="S51" s="390" t="s">
        <v>1495</v>
      </c>
      <c r="T51" s="390"/>
      <c r="U51" s="378" t="str">
        <f ca="1">P51&amp;"_"&amp;O51&amp;"_"&amp;S51</f>
        <v>3_$H$51_Project_Description_submitted</v>
      </c>
      <c r="V51" s="393" t="s">
        <v>401</v>
      </c>
      <c r="X51" s="416" t="str">
        <f>CONCATENATE(AH51,",",AI51)</f>
        <v>Submitted,Not Submitted</v>
      </c>
      <c r="Y51" s="393" t="s">
        <v>82</v>
      </c>
      <c r="Z51" s="378" t="s">
        <v>86</v>
      </c>
      <c r="AC51" s="305"/>
      <c r="AF51" s="402"/>
      <c r="AG51" s="402"/>
      <c r="AH51" s="402" t="s">
        <v>684</v>
      </c>
      <c r="AI51" s="402" t="s">
        <v>892</v>
      </c>
    </row>
    <row r="52" spans="1:63" s="393" customFormat="1" ht="17.25" customHeight="1">
      <c r="A52" s="653"/>
      <c r="B52" s="654"/>
      <c r="C52" s="654"/>
      <c r="D52" s="654"/>
      <c r="E52" s="654"/>
      <c r="F52" s="815" t="s">
        <v>1355</v>
      </c>
      <c r="G52" s="654"/>
      <c r="H52" s="65"/>
      <c r="I52" s="65"/>
      <c r="J52" s="88"/>
      <c r="K52"/>
      <c r="M52" s="397"/>
      <c r="N52" s="7"/>
      <c r="AC52" s="305"/>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K52" s="774"/>
    </row>
    <row r="53" spans="1:63" s="393" customFormat="1" ht="125.25" customHeight="1">
      <c r="A53" s="1117"/>
      <c r="B53" s="1118"/>
      <c r="C53" s="1118"/>
      <c r="D53" s="1118"/>
      <c r="E53" s="1118"/>
      <c r="F53" s="1118"/>
      <c r="G53" s="1118"/>
      <c r="H53" s="1118"/>
      <c r="I53" s="1119"/>
      <c r="J53" s="68"/>
      <c r="K53"/>
      <c r="M53" s="397"/>
      <c r="N53" s="7"/>
      <c r="O53" s="390" t="str">
        <f ca="1">CELL("address",A53)</f>
        <v>$A$53</v>
      </c>
      <c r="P53" s="378">
        <f>$P$21</f>
        <v>3</v>
      </c>
      <c r="Q53" s="390" t="str">
        <f ca="1">MID(CELL("filename",P53),FIND("]",CELL("filename",P53))+1,256)</f>
        <v>3. Facility</v>
      </c>
      <c r="R53" s="393" t="s">
        <v>508</v>
      </c>
      <c r="S53" s="379" t="s">
        <v>512</v>
      </c>
      <c r="T53" s="379"/>
      <c r="U53" s="378" t="str">
        <f ca="1">P53&amp;"_"&amp;O53&amp;"_"&amp;S53</f>
        <v>3_$A$53_Project Description, key components</v>
      </c>
      <c r="V53" s="379" t="s">
        <v>392</v>
      </c>
      <c r="W53" s="393">
        <v>2000</v>
      </c>
      <c r="Y53" s="393" t="s">
        <v>82</v>
      </c>
      <c r="Z53" s="378" t="s">
        <v>86</v>
      </c>
      <c r="AC53" s="305"/>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K53" s="774"/>
    </row>
    <row r="54" spans="1:63" s="393" customFormat="1" ht="7.7" customHeight="1">
      <c r="A54" s="653"/>
      <c r="B54" s="654"/>
      <c r="C54" s="654"/>
      <c r="D54" s="654"/>
      <c r="E54" s="654"/>
      <c r="F54" s="668"/>
      <c r="G54" s="654"/>
      <c r="H54" s="65"/>
      <c r="I54" s="65"/>
      <c r="J54" s="88"/>
      <c r="K54"/>
      <c r="M54" s="397"/>
      <c r="N54" s="7"/>
      <c r="AC54" s="305"/>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K54" s="774"/>
    </row>
    <row r="55" spans="1:63" s="393" customFormat="1" ht="18">
      <c r="A55" s="671" t="s">
        <v>203</v>
      </c>
      <c r="B55" s="116"/>
      <c r="C55" s="61"/>
      <c r="D55" s="61"/>
      <c r="E55" s="61"/>
      <c r="F55" s="79"/>
      <c r="G55" s="296"/>
      <c r="H55" s="96"/>
      <c r="I55" s="81"/>
      <c r="J55" s="68"/>
      <c r="K55"/>
      <c r="M55" s="397"/>
      <c r="N55" s="7"/>
      <c r="O55" s="390" t="str">
        <f ca="1">CELL("address",G55)</f>
        <v>$G$55</v>
      </c>
      <c r="P55" s="378">
        <f>$P$21</f>
        <v>3</v>
      </c>
      <c r="Q55" s="390" t="str">
        <f ca="1">MID(CELL("filename",P55),FIND("]",CELL("filename",P55))+1,256)</f>
        <v>3. Facility</v>
      </c>
      <c r="R55" s="393" t="s">
        <v>508</v>
      </c>
      <c r="S55" s="393" t="s">
        <v>513</v>
      </c>
      <c r="U55" s="378" t="str">
        <f ca="1">P55&amp;"_"&amp;O55&amp;"_"&amp;S55</f>
        <v>3_$G$55_Project Expansion</v>
      </c>
      <c r="V55" s="393" t="s">
        <v>401</v>
      </c>
      <c r="X55" s="416" t="str">
        <f>CONCATENATE(AH55,",",AI55)</f>
        <v>Yes,No</v>
      </c>
      <c r="Y55" s="393" t="s">
        <v>82</v>
      </c>
      <c r="Z55" s="378" t="s">
        <v>86</v>
      </c>
      <c r="AC55" s="305"/>
      <c r="AF55" s="402"/>
      <c r="AG55" s="402"/>
      <c r="AH55" s="402" t="s">
        <v>82</v>
      </c>
      <c r="AI55" s="402" t="s">
        <v>86</v>
      </c>
      <c r="AJ55" s="397"/>
      <c r="AK55" s="397"/>
      <c r="AL55" s="397"/>
      <c r="AM55" s="397"/>
      <c r="AN55" s="397"/>
      <c r="AO55" s="397"/>
      <c r="AP55" s="397"/>
      <c r="AQ55" s="397"/>
      <c r="AR55" s="397"/>
      <c r="AS55" s="397"/>
      <c r="AT55" s="397"/>
      <c r="AU55" s="397"/>
      <c r="AV55" s="397"/>
      <c r="AW55" s="397"/>
      <c r="AX55" s="397"/>
      <c r="AY55" s="397"/>
      <c r="AZ55" s="397"/>
      <c r="BA55" s="397"/>
      <c r="BK55" s="774"/>
    </row>
    <row r="56" spans="1:63" s="393" customFormat="1" ht="7.7" customHeight="1">
      <c r="A56" s="653"/>
      <c r="B56" s="654"/>
      <c r="C56" s="654"/>
      <c r="D56" s="654"/>
      <c r="E56" s="654"/>
      <c r="F56" s="668"/>
      <c r="G56" s="654"/>
      <c r="H56" s="65"/>
      <c r="I56" s="65"/>
      <c r="J56" s="88"/>
      <c r="K56"/>
      <c r="M56" s="397"/>
      <c r="N56" s="7"/>
      <c r="AC56" s="305"/>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K56" s="774"/>
    </row>
    <row r="57" spans="1:63" s="393" customFormat="1" ht="18" customHeight="1">
      <c r="A57" s="1139" t="s">
        <v>532</v>
      </c>
      <c r="B57" s="1140"/>
      <c r="C57" s="1140"/>
      <c r="D57" s="1140"/>
      <c r="E57" s="1140"/>
      <c r="F57" s="1140"/>
      <c r="G57" s="1140"/>
      <c r="H57" s="1140"/>
      <c r="I57" s="1140"/>
      <c r="J57" s="68"/>
      <c r="K57"/>
      <c r="M57" s="397"/>
      <c r="N57" s="7"/>
      <c r="AC57" s="305"/>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K57" s="774"/>
    </row>
    <row r="58" spans="1:63" s="393" customFormat="1" ht="9" customHeight="1">
      <c r="A58" s="653"/>
      <c r="B58" s="654"/>
      <c r="C58" s="654"/>
      <c r="D58" s="654"/>
      <c r="E58" s="654"/>
      <c r="F58" s="668"/>
      <c r="G58" s="654"/>
      <c r="H58" s="65"/>
      <c r="I58" s="65"/>
      <c r="J58" s="88"/>
      <c r="K58"/>
      <c r="M58" s="397"/>
      <c r="N58" s="7"/>
      <c r="AC58" s="305"/>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K58" s="774"/>
    </row>
    <row r="59" spans="1:63" s="393" customFormat="1" ht="125.25" customHeight="1">
      <c r="A59" s="1117"/>
      <c r="B59" s="1118"/>
      <c r="C59" s="1118"/>
      <c r="D59" s="1118"/>
      <c r="E59" s="1118"/>
      <c r="F59" s="1118"/>
      <c r="G59" s="1118"/>
      <c r="H59" s="1118"/>
      <c r="I59" s="1119"/>
      <c r="J59" s="68"/>
      <c r="K59"/>
      <c r="M59" s="397"/>
      <c r="N59" s="7"/>
      <c r="O59" s="390" t="str">
        <f ca="1">CELL("address",A59)</f>
        <v>$A$59</v>
      </c>
      <c r="P59" s="378">
        <f>$P$21</f>
        <v>3</v>
      </c>
      <c r="Q59" s="390" t="str">
        <f ca="1">MID(CELL("filename",P59),FIND("]",CELL("filename",P59))+1,256)</f>
        <v>3. Facility</v>
      </c>
      <c r="R59" s="393" t="s">
        <v>508</v>
      </c>
      <c r="S59" s="379" t="s">
        <v>514</v>
      </c>
      <c r="T59" s="379"/>
      <c r="U59" s="378" t="str">
        <f ca="1">P59&amp;"_"&amp;O59&amp;"_"&amp;S59</f>
        <v>3_$A$59_Potential for additional description</v>
      </c>
      <c r="V59" s="379" t="s">
        <v>392</v>
      </c>
      <c r="W59" s="393">
        <v>2000</v>
      </c>
      <c r="Y59" s="393" t="s">
        <v>86</v>
      </c>
      <c r="Z59" s="378" t="s">
        <v>86</v>
      </c>
      <c r="AB59" s="378" t="str">
        <f ca="1">"Requirement for "&amp;O59&amp;" based on "&amp;O55&amp;" answer of ""Yes"""</f>
        <v>Requirement for $A$59 based on $G$55 answer of "Yes"</v>
      </c>
      <c r="AC59" s="305"/>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K59" s="774"/>
    </row>
    <row r="60" spans="1:63" s="393" customFormat="1" ht="9" customHeight="1" thickBot="1">
      <c r="A60" s="653"/>
      <c r="B60" s="654"/>
      <c r="C60" s="654"/>
      <c r="D60" s="654"/>
      <c r="E60" s="654"/>
      <c r="F60" s="668"/>
      <c r="G60" s="654"/>
      <c r="H60" s="65"/>
      <c r="I60" s="65"/>
      <c r="J60" s="88"/>
      <c r="K60"/>
      <c r="M60" s="397"/>
      <c r="N60" s="7"/>
      <c r="AC60" s="305"/>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K60" s="774"/>
    </row>
    <row r="61" spans="1:63" s="393" customFormat="1" ht="15.75" customHeight="1" thickBot="1">
      <c r="A61" s="661" t="s">
        <v>132</v>
      </c>
      <c r="B61" s="62"/>
      <c r="C61" s="62"/>
      <c r="D61" s="62"/>
      <c r="E61" s="62"/>
      <c r="F61" s="20"/>
      <c r="G61" s="20"/>
      <c r="H61" s="20"/>
      <c r="I61" s="20"/>
      <c r="J61" s="24"/>
      <c r="K61"/>
      <c r="M61" s="397"/>
      <c r="N61" s="7"/>
      <c r="AC61" s="305"/>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K61" s="774"/>
    </row>
    <row r="62" spans="1:63" s="393" customFormat="1" ht="9" customHeight="1" thickBot="1">
      <c r="A62" s="21"/>
      <c r="B62" s="63"/>
      <c r="C62" s="63"/>
      <c r="D62" s="63"/>
      <c r="E62" s="63"/>
      <c r="F62" s="22"/>
      <c r="G62" s="22"/>
      <c r="H62" s="22"/>
      <c r="I62" s="22"/>
      <c r="J62" s="23"/>
      <c r="K62"/>
      <c r="M62" s="397"/>
      <c r="N62" s="7"/>
      <c r="AC62" s="305"/>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K62" s="774"/>
    </row>
    <row r="63" spans="1:63" s="393" customFormat="1" ht="25.5" customHeight="1" thickTop="1" thickBot="1">
      <c r="A63" s="1025" t="s">
        <v>1734</v>
      </c>
      <c r="B63" s="1026"/>
      <c r="C63" s="1026"/>
      <c r="D63" s="1026"/>
      <c r="E63" s="1026"/>
      <c r="F63" s="1026"/>
      <c r="G63" s="1026"/>
      <c r="H63" s="889"/>
      <c r="I63" s="96"/>
      <c r="J63" s="125"/>
      <c r="K63"/>
      <c r="M63" s="940" t="s">
        <v>1733</v>
      </c>
      <c r="N63" s="871"/>
      <c r="O63" s="390" t="str">
        <f ca="1">CELL("address",H63)</f>
        <v>$H$63</v>
      </c>
      <c r="P63" s="378">
        <f>$P$21</f>
        <v>3</v>
      </c>
      <c r="Q63" s="390" t="str">
        <f ca="1">MID(CELL("filename",P63),FIND("]",CELL("filename",P63))+1,256)</f>
        <v>3. Facility</v>
      </c>
      <c r="R63" s="393" t="s">
        <v>385</v>
      </c>
      <c r="S63" s="393" t="s">
        <v>1493</v>
      </c>
      <c r="U63" s="378" t="str">
        <f ca="1">P63&amp;"_"&amp;O63&amp;"_"&amp;S63</f>
        <v>3_$H$63_Site_control_percent</v>
      </c>
      <c r="V63" s="393" t="s">
        <v>1678</v>
      </c>
      <c r="X63" s="384" t="s">
        <v>1741</v>
      </c>
      <c r="Y63" s="393" t="s">
        <v>82</v>
      </c>
      <c r="Z63" s="378" t="s">
        <v>86</v>
      </c>
      <c r="AC63" s="305"/>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K63" s="774"/>
    </row>
    <row r="64" spans="1:63" s="393" customFormat="1" ht="16.5" customHeight="1" thickTop="1">
      <c r="A64" s="258" t="s">
        <v>217</v>
      </c>
      <c r="B64" s="71"/>
      <c r="C64" s="71"/>
      <c r="D64" s="71"/>
      <c r="E64" s="71"/>
      <c r="F64" s="256"/>
      <c r="G64" s="256"/>
      <c r="H64" s="256"/>
      <c r="I64" s="256"/>
      <c r="J64" s="257"/>
      <c r="K64"/>
      <c r="M64" s="397"/>
      <c r="N64" s="7"/>
      <c r="AC64" s="305"/>
      <c r="AF64" s="397"/>
      <c r="AG64" s="397"/>
      <c r="AH64" s="397"/>
      <c r="AI64" s="397"/>
      <c r="AJ64" s="397"/>
      <c r="AK64" s="397"/>
      <c r="AL64" s="397"/>
      <c r="AM64" s="397"/>
      <c r="AN64" s="397"/>
      <c r="AO64" s="397"/>
      <c r="AP64" s="397"/>
      <c r="AQ64" s="397"/>
      <c r="AR64" s="397"/>
      <c r="AS64" s="397"/>
      <c r="AT64" s="397"/>
      <c r="AU64" s="397"/>
      <c r="AV64" s="397"/>
      <c r="AW64" s="397"/>
      <c r="AX64" s="397"/>
      <c r="AY64" s="397"/>
      <c r="AZ64" s="397"/>
      <c r="BA64" s="397"/>
      <c r="BK64" s="774"/>
    </row>
    <row r="65" spans="1:119" s="393" customFormat="1" ht="25.5" customHeight="1">
      <c r="A65" s="985" t="s">
        <v>704</v>
      </c>
      <c r="B65" s="986"/>
      <c r="C65" s="986"/>
      <c r="D65" s="986"/>
      <c r="E65" s="986"/>
      <c r="F65" s="986"/>
      <c r="G65" s="986"/>
      <c r="H65" s="986"/>
      <c r="I65" s="986"/>
      <c r="J65" s="170"/>
      <c r="K65"/>
      <c r="M65" s="397"/>
      <c r="N65" s="7"/>
      <c r="AC65" s="305"/>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K65" s="774"/>
    </row>
    <row r="66" spans="1:119" s="393" customFormat="1" ht="18.75" customHeight="1">
      <c r="A66" s="1122" t="s">
        <v>1360</v>
      </c>
      <c r="B66" s="1123"/>
      <c r="C66" s="1123"/>
      <c r="D66" s="1123"/>
      <c r="E66" s="1123"/>
      <c r="F66" s="1123"/>
      <c r="G66" s="1123"/>
      <c r="H66" s="1123"/>
      <c r="I66" s="1123"/>
      <c r="J66" s="68"/>
      <c r="K66"/>
      <c r="M66" s="397"/>
      <c r="N66" s="7"/>
      <c r="AC66" s="305"/>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K66" s="774"/>
    </row>
    <row r="67" spans="1:119" ht="15" customHeight="1">
      <c r="A67" s="1129" t="s">
        <v>1327</v>
      </c>
      <c r="B67" s="1128"/>
      <c r="C67" s="1128"/>
      <c r="D67" s="1128"/>
      <c r="E67" s="1128"/>
      <c r="F67" s="1128" t="s">
        <v>1348</v>
      </c>
      <c r="G67" s="1128"/>
      <c r="H67" s="1120"/>
      <c r="I67" s="1121"/>
      <c r="J67" s="68"/>
      <c r="O67" s="390" t="str">
        <f ca="1">CELL("address",H67)</f>
        <v>$H$67</v>
      </c>
      <c r="P67" s="378">
        <f>$P$21</f>
        <v>3</v>
      </c>
      <c r="Q67" s="390" t="str">
        <f ca="1">MID(CELL("filename",P67),FIND("]",CELL("filename",P67))+1,256)</f>
        <v>3. Facility</v>
      </c>
      <c r="R67" s="393" t="s">
        <v>385</v>
      </c>
      <c r="S67" s="390" t="s">
        <v>1494</v>
      </c>
      <c r="T67" s="390"/>
      <c r="U67" s="378" t="str">
        <f ca="1">P67&amp;"_"&amp;O67&amp;"_"&amp;S67</f>
        <v>3_$H$67_Site_control_submitted</v>
      </c>
      <c r="V67" s="393" t="s">
        <v>401</v>
      </c>
      <c r="X67" s="416" t="str">
        <f>CONCATENATE(AH67,",",AI67)</f>
        <v>Submitted,Not Submitted</v>
      </c>
      <c r="Y67" s="393" t="s">
        <v>82</v>
      </c>
      <c r="Z67" s="378" t="s">
        <v>86</v>
      </c>
      <c r="AC67" s="305"/>
      <c r="AF67" s="402"/>
      <c r="AG67" s="402"/>
      <c r="AH67" s="402" t="s">
        <v>684</v>
      </c>
      <c r="AI67" s="402" t="s">
        <v>892</v>
      </c>
      <c r="AJ67" s="305"/>
      <c r="AK67" s="305"/>
      <c r="AL67" s="305"/>
      <c r="AM67" s="305"/>
      <c r="AN67" s="305"/>
      <c r="AO67" s="305"/>
      <c r="AP67" s="305"/>
      <c r="AQ67" s="305"/>
      <c r="AR67" s="305"/>
      <c r="AS67" s="305"/>
      <c r="AT67" s="305"/>
      <c r="AU67" s="305"/>
      <c r="AV67" s="305"/>
      <c r="AW67" s="305"/>
      <c r="AX67" s="305"/>
      <c r="AY67" s="305"/>
      <c r="AZ67" s="305"/>
      <c r="BA67" s="305"/>
    </row>
    <row r="68" spans="1:119" ht="14.25" customHeight="1">
      <c r="A68" s="97"/>
      <c r="B68" s="61"/>
      <c r="C68" s="61"/>
      <c r="D68" s="61"/>
      <c r="E68" s="61"/>
      <c r="F68" s="815" t="s">
        <v>1361</v>
      </c>
      <c r="G68" s="79"/>
      <c r="H68" s="80"/>
      <c r="I68" s="81"/>
      <c r="J68" s="68"/>
      <c r="O68" s="390"/>
      <c r="P68" s="390"/>
      <c r="Q68" s="390"/>
      <c r="R68" s="390"/>
      <c r="S68" s="390"/>
      <c r="T68" s="390"/>
      <c r="U68" s="390"/>
      <c r="V68" s="390"/>
      <c r="W68" s="390"/>
      <c r="X68" s="601"/>
      <c r="Y68" s="390"/>
      <c r="Z68" s="390"/>
      <c r="AA68" s="390"/>
      <c r="AB68" s="390"/>
      <c r="AC68" s="305"/>
      <c r="AD68" s="390"/>
      <c r="AE68" s="390"/>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row>
    <row r="69" spans="1:119" s="393" customFormat="1" ht="85.5" customHeight="1">
      <c r="A69" s="1117"/>
      <c r="B69" s="1118"/>
      <c r="C69" s="1118"/>
      <c r="D69" s="1118"/>
      <c r="E69" s="1118"/>
      <c r="F69" s="1118"/>
      <c r="G69" s="1118"/>
      <c r="H69" s="1118"/>
      <c r="I69" s="1119"/>
      <c r="J69" s="87"/>
      <c r="K69"/>
      <c r="M69" s="397"/>
      <c r="N69" s="7"/>
      <c r="O69" s="390" t="str">
        <f ca="1">CELL("address",A69)</f>
        <v>$A$69</v>
      </c>
      <c r="P69" s="378">
        <f>$P$21</f>
        <v>3</v>
      </c>
      <c r="Q69" s="390" t="str">
        <f ca="1">MID(CELL("filename",P69),FIND("]",CELL("filename",P69))+1,256)</f>
        <v>3. Facility</v>
      </c>
      <c r="R69" s="393" t="s">
        <v>385</v>
      </c>
      <c r="S69" s="393" t="s">
        <v>1218</v>
      </c>
      <c r="U69" s="378" t="str">
        <f ca="1">P69&amp;"_"&amp;O69&amp;"_"&amp;S69</f>
        <v>3_$A$69_Site_description</v>
      </c>
      <c r="V69" s="393" t="s">
        <v>1011</v>
      </c>
      <c r="W69" s="393">
        <v>2000</v>
      </c>
      <c r="Y69" s="393" t="s">
        <v>82</v>
      </c>
      <c r="Z69" s="378" t="s">
        <v>86</v>
      </c>
      <c r="AC69" s="305"/>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K69" s="774"/>
    </row>
    <row r="70" spans="1:119" s="393" customFormat="1" ht="9" customHeight="1" thickBot="1">
      <c r="A70" s="74"/>
      <c r="B70" s="72"/>
      <c r="C70" s="72"/>
      <c r="D70" s="72"/>
      <c r="E70" s="72"/>
      <c r="F70" s="72"/>
      <c r="G70" s="72"/>
      <c r="H70" s="76"/>
      <c r="I70" s="76"/>
      <c r="J70" s="87"/>
      <c r="K70"/>
      <c r="M70" s="397"/>
      <c r="N70" s="7"/>
      <c r="AC70" s="305"/>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K70" s="774"/>
    </row>
    <row r="71" spans="1:119" ht="15.75" thickBot="1">
      <c r="A71" s="661" t="s">
        <v>67</v>
      </c>
      <c r="B71" s="62"/>
      <c r="C71" s="62"/>
      <c r="D71" s="62"/>
      <c r="E71" s="62"/>
      <c r="F71" s="20"/>
      <c r="G71" s="20"/>
      <c r="H71" s="20"/>
      <c r="I71" s="20"/>
      <c r="J71" s="24"/>
      <c r="O71" s="390"/>
      <c r="P71" s="390"/>
      <c r="Q71" s="390"/>
      <c r="R71" s="390"/>
      <c r="S71" s="390"/>
      <c r="T71" s="390"/>
      <c r="U71" s="390"/>
      <c r="V71" s="390"/>
      <c r="W71" s="390"/>
      <c r="X71" s="601"/>
      <c r="Y71" s="390"/>
      <c r="Z71" s="390"/>
      <c r="AA71" s="390"/>
      <c r="AB71" s="390"/>
      <c r="AC71" s="305"/>
      <c r="AD71" s="390"/>
      <c r="AE71" s="390"/>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row>
    <row r="72" spans="1:119" ht="6.75" customHeight="1">
      <c r="A72" s="21"/>
      <c r="B72" s="63"/>
      <c r="C72" s="63"/>
      <c r="D72" s="63"/>
      <c r="E72" s="63"/>
      <c r="F72" s="22"/>
      <c r="G72" s="22"/>
      <c r="H72" s="22"/>
      <c r="I72" s="22"/>
      <c r="J72" s="23"/>
      <c r="O72" s="390"/>
      <c r="P72" s="390"/>
      <c r="Q72" s="390"/>
      <c r="R72" s="390"/>
      <c r="S72" s="390"/>
      <c r="T72" s="390"/>
      <c r="U72" s="390"/>
      <c r="V72" s="390"/>
      <c r="W72" s="390"/>
      <c r="X72" s="601"/>
      <c r="Y72" s="390"/>
      <c r="Z72" s="390"/>
      <c r="AA72" s="390"/>
      <c r="AB72" s="390"/>
      <c r="AC72" s="305"/>
      <c r="AD72" s="390"/>
      <c r="AE72" s="390"/>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row>
    <row r="73" spans="1:119" ht="25.5" customHeight="1">
      <c r="A73" s="985" t="s">
        <v>1323</v>
      </c>
      <c r="B73" s="986"/>
      <c r="C73" s="986"/>
      <c r="D73" s="986"/>
      <c r="E73" s="986"/>
      <c r="F73" s="986"/>
      <c r="G73" s="986"/>
      <c r="H73" s="1120"/>
      <c r="I73" s="1121"/>
      <c r="J73" s="170"/>
      <c r="O73" s="390" t="str">
        <f ca="1">CELL("address",H73)</f>
        <v>$H$73</v>
      </c>
      <c r="P73" s="378">
        <f>$P$21</f>
        <v>3</v>
      </c>
      <c r="Q73" s="390" t="str">
        <f ca="1">MID(CELL("filename",P73),FIND("]",CELL("filename",P73))+1,256)</f>
        <v>3. Facility</v>
      </c>
      <c r="R73" s="390" t="s">
        <v>67</v>
      </c>
      <c r="S73" s="390" t="s">
        <v>484</v>
      </c>
      <c r="T73" s="390"/>
      <c r="U73" s="378" t="str">
        <f ca="1">P73&amp;"_"&amp;O73&amp;"_"&amp;S73</f>
        <v>3_$H$73_Permitting Checklist</v>
      </c>
      <c r="V73" s="390" t="s">
        <v>401</v>
      </c>
      <c r="W73" s="390"/>
      <c r="X73" s="416" t="str">
        <f>CONCATENATE(AH73,",",AI73)</f>
        <v>Submitted,Not applicable (non-unit contingent PPA)</v>
      </c>
      <c r="Y73" s="390" t="s">
        <v>82</v>
      </c>
      <c r="Z73" s="378" t="s">
        <v>86</v>
      </c>
      <c r="AA73" s="390"/>
      <c r="AB73" s="390"/>
      <c r="AC73" s="305"/>
      <c r="AD73" s="390"/>
      <c r="AE73" s="390"/>
      <c r="AF73" s="305"/>
      <c r="AG73" s="305"/>
      <c r="AH73" s="402" t="s">
        <v>684</v>
      </c>
      <c r="AI73" s="402" t="s">
        <v>205</v>
      </c>
      <c r="AJ73" s="305"/>
      <c r="AK73" s="305"/>
      <c r="AL73" s="305"/>
      <c r="AM73" s="305"/>
      <c r="AN73" s="305"/>
      <c r="AO73" s="305"/>
      <c r="AP73" s="305"/>
      <c r="AQ73" s="305"/>
      <c r="AR73" s="305"/>
      <c r="AS73" s="305"/>
      <c r="AT73" s="305"/>
      <c r="AU73" s="305"/>
      <c r="AV73" s="305"/>
      <c r="AW73" s="305"/>
      <c r="AX73" s="305"/>
      <c r="AY73" s="305"/>
      <c r="AZ73" s="305"/>
      <c r="BA73" s="305"/>
    </row>
    <row r="74" spans="1:119" s="620" customFormat="1" ht="12.75" customHeight="1">
      <c r="A74" s="613"/>
      <c r="B74" s="659" t="s">
        <v>1324</v>
      </c>
      <c r="C74" s="614"/>
      <c r="D74" s="614"/>
      <c r="E74" s="614"/>
      <c r="F74" s="614"/>
      <c r="G74" s="614"/>
      <c r="H74" s="615"/>
      <c r="I74" s="616"/>
      <c r="J74" s="617"/>
      <c r="K74"/>
      <c r="M74" s="843"/>
      <c r="N74" s="7"/>
      <c r="O74" s="390"/>
      <c r="P74" s="378"/>
      <c r="Q74" s="621"/>
      <c r="R74" s="621"/>
      <c r="S74" s="621"/>
      <c r="T74" s="619"/>
      <c r="U74" s="619"/>
      <c r="V74" s="619"/>
      <c r="W74" s="619"/>
      <c r="X74" s="619"/>
      <c r="Y74" s="619"/>
      <c r="Z74" s="619"/>
      <c r="AA74" s="619"/>
      <c r="AB74" s="619"/>
      <c r="AC74" s="305"/>
      <c r="AD74" s="619"/>
      <c r="AE74" s="619"/>
      <c r="AF74" s="619"/>
      <c r="AG74" s="619"/>
      <c r="AH74" s="619"/>
      <c r="AI74" s="619"/>
      <c r="AJ74" s="619"/>
      <c r="AK74" s="621"/>
      <c r="AL74" s="621"/>
      <c r="AM74" s="621"/>
      <c r="AN74" s="621"/>
      <c r="AO74" s="621"/>
      <c r="AP74" s="621"/>
      <c r="AQ74" s="621"/>
      <c r="AR74" s="621"/>
      <c r="AS74" s="621"/>
      <c r="AT74" s="621"/>
      <c r="AU74" s="621"/>
      <c r="AV74" s="621"/>
      <c r="AW74" s="621"/>
      <c r="AX74" s="621"/>
      <c r="AY74" s="621"/>
      <c r="AZ74" s="621"/>
      <c r="BA74" s="621"/>
      <c r="BB74" s="621"/>
      <c r="BC74" s="621"/>
      <c r="BD74" s="843"/>
      <c r="BE74" s="621"/>
      <c r="BF74" s="621"/>
      <c r="BG74" s="621"/>
      <c r="BH74" s="621"/>
      <c r="BI74" s="621"/>
      <c r="BJ74" s="621"/>
      <c r="BK74" s="773"/>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c r="CO74" s="621"/>
      <c r="CP74" s="621"/>
      <c r="CQ74" s="621"/>
      <c r="CR74" s="621"/>
      <c r="CS74" s="621"/>
      <c r="CT74" s="621"/>
      <c r="CU74" s="621"/>
      <c r="CV74" s="621"/>
      <c r="CW74" s="621"/>
      <c r="CX74" s="621"/>
      <c r="CY74" s="621"/>
      <c r="CZ74" s="621"/>
      <c r="DA74" s="621"/>
      <c r="DB74" s="621"/>
      <c r="DC74" s="621"/>
      <c r="DD74" s="621"/>
      <c r="DE74" s="621"/>
      <c r="DF74" s="621"/>
      <c r="DG74" s="621"/>
      <c r="DH74" s="621"/>
      <c r="DI74" s="621"/>
      <c r="DJ74" s="621"/>
      <c r="DK74" s="621"/>
      <c r="DL74" s="621"/>
      <c r="DM74" s="621"/>
      <c r="DN74" s="621"/>
      <c r="DO74" s="621"/>
    </row>
    <row r="75" spans="1:119" s="180" customFormat="1" ht="52.5" customHeight="1">
      <c r="A75" s="1124" t="s">
        <v>705</v>
      </c>
      <c r="B75" s="1125"/>
      <c r="C75" s="1125"/>
      <c r="D75" s="1125"/>
      <c r="E75" s="1125"/>
      <c r="F75" s="1125"/>
      <c r="G75" s="1125"/>
      <c r="H75" s="1125"/>
      <c r="I75" s="1125"/>
      <c r="J75" s="174"/>
      <c r="K75"/>
      <c r="M75" s="397"/>
      <c r="N75" s="7"/>
      <c r="O75" s="390"/>
      <c r="P75" s="378"/>
      <c r="Q75" s="390"/>
      <c r="R75" s="390"/>
      <c r="S75" s="390"/>
      <c r="T75" s="390"/>
      <c r="U75" s="390"/>
      <c r="V75" s="390"/>
      <c r="W75" s="390"/>
      <c r="X75" s="601"/>
      <c r="Y75" s="390"/>
      <c r="Z75" s="390"/>
      <c r="AA75" s="390"/>
      <c r="AB75" s="390"/>
      <c r="AC75" s="305"/>
      <c r="AD75" s="390"/>
      <c r="AE75" s="390"/>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398"/>
      <c r="BE75" s="173"/>
      <c r="BF75" s="173"/>
      <c r="BG75" s="173"/>
      <c r="BH75" s="173"/>
      <c r="BI75" s="173"/>
      <c r="BJ75" s="173"/>
      <c r="BK75" s="762"/>
    </row>
    <row r="76" spans="1:119" ht="6.75" customHeight="1">
      <c r="A76" s="167"/>
      <c r="B76" s="168"/>
      <c r="C76" s="168"/>
      <c r="D76" s="168"/>
      <c r="E76" s="168"/>
      <c r="F76" s="169"/>
      <c r="G76" s="169"/>
      <c r="H76" s="169"/>
      <c r="I76" s="169"/>
      <c r="J76" s="170"/>
      <c r="O76" s="390"/>
      <c r="P76" s="390"/>
      <c r="Q76" s="390"/>
      <c r="R76" s="390"/>
      <c r="S76" s="390"/>
      <c r="T76" s="390"/>
      <c r="U76" s="390"/>
      <c r="V76" s="390"/>
      <c r="W76" s="390"/>
      <c r="X76" s="601"/>
      <c r="Y76" s="390"/>
      <c r="Z76" s="390"/>
      <c r="AA76" s="390"/>
      <c r="AB76" s="390"/>
      <c r="AC76" s="305"/>
      <c r="AD76" s="390"/>
      <c r="AE76" s="390"/>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row>
    <row r="77" spans="1:119" s="297" customFormat="1" ht="26.1" customHeight="1">
      <c r="A77" s="1025" t="s">
        <v>350</v>
      </c>
      <c r="B77" s="1026"/>
      <c r="C77" s="1026"/>
      <c r="D77" s="1026"/>
      <c r="E77" s="1026"/>
      <c r="F77" s="1026"/>
      <c r="G77" s="1026"/>
      <c r="H77" s="1120"/>
      <c r="I77" s="1121"/>
      <c r="J77" s="125"/>
      <c r="K77"/>
      <c r="M77" s="397"/>
      <c r="N77" s="7"/>
      <c r="O77" s="390" t="str">
        <f ca="1">CELL("address",H77)</f>
        <v>$H$77</v>
      </c>
      <c r="P77" s="378">
        <f>$P$21</f>
        <v>3</v>
      </c>
      <c r="Q77" s="390" t="str">
        <f ca="1">MID(CELL("filename",P77),FIND("]",CELL("filename",P77))+1,256)</f>
        <v>3. Facility</v>
      </c>
      <c r="R77" s="390" t="s">
        <v>67</v>
      </c>
      <c r="S77" s="390" t="s">
        <v>706</v>
      </c>
      <c r="T77" s="390"/>
      <c r="U77" s="378" t="str">
        <f ca="1">P77&amp;"_"&amp;O77&amp;"_"&amp;S77</f>
        <v>3_$H$77_Discretionary Permits in Possession</v>
      </c>
      <c r="V77" s="393" t="s">
        <v>401</v>
      </c>
      <c r="W77" s="393"/>
      <c r="X77" s="416" t="str">
        <f>CONCATENATE(AH77,",",AI77,",",AJ77)</f>
        <v>Yes,No,Not Applicable</v>
      </c>
      <c r="Y77" s="393" t="s">
        <v>82</v>
      </c>
      <c r="Z77" s="378" t="s">
        <v>86</v>
      </c>
      <c r="AA77" s="393"/>
      <c r="AB77" s="393"/>
      <c r="AC77" s="305"/>
      <c r="AD77" s="393"/>
      <c r="AE77" s="393"/>
      <c r="AF77" s="402"/>
      <c r="AG77" s="402"/>
      <c r="AH77" s="402" t="s">
        <v>82</v>
      </c>
      <c r="AI77" s="402" t="s">
        <v>86</v>
      </c>
      <c r="AJ77" s="402" t="s">
        <v>88</v>
      </c>
      <c r="AK77" s="552"/>
      <c r="AL77" s="552"/>
      <c r="AM77" s="552"/>
      <c r="AN77" s="552"/>
      <c r="AO77" s="552"/>
      <c r="AP77" s="552"/>
      <c r="AQ77" s="552"/>
      <c r="AR77" s="552"/>
      <c r="AS77" s="552"/>
      <c r="AT77" s="552"/>
      <c r="AU77" s="552"/>
      <c r="AV77" s="552"/>
      <c r="AW77" s="552"/>
      <c r="AX77" s="552"/>
      <c r="AY77" s="552"/>
      <c r="AZ77" s="552"/>
      <c r="BA77" s="552"/>
      <c r="BB77" s="552"/>
      <c r="BC77" s="552"/>
      <c r="BD77" s="402"/>
      <c r="BE77" s="779"/>
      <c r="BF77" s="552"/>
      <c r="BG77" s="552"/>
      <c r="BH77" s="552"/>
      <c r="BI77" s="552"/>
      <c r="BJ77" s="552"/>
      <c r="BK77" s="779"/>
    </row>
    <row r="78" spans="1:119" ht="6.75" customHeight="1">
      <c r="A78" s="167"/>
      <c r="B78" s="168"/>
      <c r="C78" s="168"/>
      <c r="D78" s="168"/>
      <c r="E78" s="168"/>
      <c r="F78" s="169"/>
      <c r="G78" s="169"/>
      <c r="H78" s="169"/>
      <c r="I78" s="169"/>
      <c r="J78" s="170"/>
      <c r="O78" s="390"/>
      <c r="P78" s="390"/>
      <c r="Q78" s="390"/>
      <c r="R78" s="390"/>
      <c r="S78" s="390"/>
      <c r="T78" s="390"/>
      <c r="U78" s="390"/>
      <c r="V78" s="390"/>
      <c r="W78" s="390"/>
      <c r="X78" s="601"/>
      <c r="Y78" s="390"/>
      <c r="Z78" s="390"/>
      <c r="AA78" s="390"/>
      <c r="AB78" s="390"/>
      <c r="AC78" s="305"/>
      <c r="AD78" s="390"/>
      <c r="AE78" s="390"/>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row>
    <row r="79" spans="1:119" s="297" customFormat="1" ht="26.1" customHeight="1">
      <c r="A79" s="1025" t="s">
        <v>707</v>
      </c>
      <c r="B79" s="1026"/>
      <c r="C79" s="1026"/>
      <c r="D79" s="1026"/>
      <c r="E79" s="1026"/>
      <c r="F79" s="1026"/>
      <c r="G79" s="1026"/>
      <c r="H79" s="1120"/>
      <c r="I79" s="1121"/>
      <c r="J79" s="125"/>
      <c r="K79"/>
      <c r="M79" s="397"/>
      <c r="N79" s="7"/>
      <c r="O79" s="390" t="str">
        <f ca="1">CELL("address",H79)</f>
        <v>$H$79</v>
      </c>
      <c r="P79" s="378">
        <f>$P$21</f>
        <v>3</v>
      </c>
      <c r="Q79" s="390" t="str">
        <f ca="1">MID(CELL("filename",P79),FIND("]",CELL("filename",P79))+1,256)</f>
        <v>3. Facility</v>
      </c>
      <c r="R79" s="390" t="s">
        <v>67</v>
      </c>
      <c r="S79" s="390" t="s">
        <v>485</v>
      </c>
      <c r="T79" s="390"/>
      <c r="U79" s="378" t="str">
        <f ca="1">P79&amp;"_"&amp;O79&amp;"_"&amp;S79</f>
        <v>3_$H$79_Discretionary Permits for Gen Tie line</v>
      </c>
      <c r="V79" s="393" t="s">
        <v>401</v>
      </c>
      <c r="W79" s="393"/>
      <c r="X79" s="416" t="str">
        <f>CONCATENATE(AH79,",",AI79)</f>
        <v>Yes,No</v>
      </c>
      <c r="Y79" s="393" t="s">
        <v>82</v>
      </c>
      <c r="Z79" s="378" t="s">
        <v>86</v>
      </c>
      <c r="AA79" s="393"/>
      <c r="AB79" s="393"/>
      <c r="AC79" s="305"/>
      <c r="AD79" s="393"/>
      <c r="AE79" s="393"/>
      <c r="AF79" s="402"/>
      <c r="AG79" s="402"/>
      <c r="AH79" s="402" t="s">
        <v>82</v>
      </c>
      <c r="AI79" s="402" t="s">
        <v>86</v>
      </c>
      <c r="AJ79" s="552"/>
      <c r="AK79" s="552"/>
      <c r="AL79" s="552"/>
      <c r="AM79" s="552"/>
      <c r="AN79" s="552"/>
      <c r="AO79" s="552"/>
      <c r="AP79" s="552"/>
      <c r="AQ79" s="552"/>
      <c r="AR79" s="552"/>
      <c r="AS79" s="552"/>
      <c r="AT79" s="552"/>
      <c r="AU79" s="552"/>
      <c r="AV79" s="552"/>
      <c r="AW79" s="552"/>
      <c r="AX79" s="552"/>
      <c r="AY79" s="552"/>
      <c r="AZ79" s="552"/>
      <c r="BA79" s="552"/>
      <c r="BB79" s="552"/>
      <c r="BC79" s="552"/>
      <c r="BD79" s="402"/>
      <c r="BE79" s="552"/>
      <c r="BF79" s="552"/>
      <c r="BG79" s="552"/>
      <c r="BH79" s="552"/>
      <c r="BI79" s="552"/>
      <c r="BJ79" s="552"/>
      <c r="BK79" s="779"/>
    </row>
    <row r="80" spans="1:119" ht="6" customHeight="1">
      <c r="A80" s="653"/>
      <c r="B80" s="654"/>
      <c r="C80" s="654"/>
      <c r="D80" s="654"/>
      <c r="E80" s="654"/>
      <c r="F80" s="668"/>
      <c r="G80" s="654"/>
      <c r="H80" s="65"/>
      <c r="I80" s="65"/>
      <c r="J80" s="88"/>
      <c r="O80" s="390"/>
      <c r="P80" s="390"/>
      <c r="Q80" s="390"/>
      <c r="R80" s="390"/>
      <c r="S80" s="390"/>
      <c r="T80" s="390"/>
      <c r="U80" s="390"/>
      <c r="V80" s="390"/>
      <c r="W80" s="390"/>
      <c r="X80" s="601"/>
      <c r="Y80" s="390"/>
      <c r="Z80" s="390"/>
      <c r="AA80" s="390"/>
      <c r="AB80" s="390"/>
      <c r="AC80" s="305"/>
      <c r="AD80" s="390"/>
      <c r="AE80" s="390"/>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row>
    <row r="81" spans="1:63" s="180" customFormat="1">
      <c r="A81" s="985" t="s">
        <v>229</v>
      </c>
      <c r="B81" s="986"/>
      <c r="C81" s="986"/>
      <c r="D81" s="986"/>
      <c r="E81" s="986"/>
      <c r="F81" s="986"/>
      <c r="G81" s="986"/>
      <c r="H81" s="986"/>
      <c r="I81" s="986"/>
      <c r="J81" s="174"/>
      <c r="K81"/>
      <c r="M81" s="397"/>
      <c r="N81" s="7"/>
      <c r="O81" s="390"/>
      <c r="P81" s="173"/>
      <c r="Q81" s="390"/>
      <c r="R81" s="390"/>
      <c r="S81" s="390"/>
      <c r="T81" s="390"/>
      <c r="U81" s="390"/>
      <c r="V81" s="390"/>
      <c r="W81" s="390"/>
      <c r="X81" s="601"/>
      <c r="Y81" s="390"/>
      <c r="Z81" s="390"/>
      <c r="AA81" s="390"/>
      <c r="AB81" s="390"/>
      <c r="AC81" s="305"/>
      <c r="AD81" s="390"/>
      <c r="AE81" s="390"/>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398"/>
      <c r="BE81" s="173"/>
      <c r="BF81" s="173"/>
      <c r="BG81" s="173"/>
      <c r="BH81" s="173"/>
      <c r="BI81" s="173"/>
      <c r="BJ81" s="173"/>
      <c r="BK81" s="762"/>
    </row>
    <row r="82" spans="1:63" ht="6.75" customHeight="1">
      <c r="A82" s="97" t="s">
        <v>27</v>
      </c>
      <c r="B82" s="61"/>
      <c r="C82" s="61"/>
      <c r="D82" s="61"/>
      <c r="E82" s="61"/>
      <c r="F82" s="79"/>
      <c r="G82" s="79"/>
      <c r="H82" s="80"/>
      <c r="I82" s="81"/>
      <c r="J82" s="68"/>
      <c r="O82" s="390"/>
      <c r="P82" s="390"/>
      <c r="Q82" s="390"/>
      <c r="R82" s="390"/>
      <c r="S82" s="390"/>
      <c r="T82" s="390"/>
      <c r="U82" s="390"/>
      <c r="V82" s="390"/>
      <c r="W82" s="390"/>
      <c r="X82" s="601"/>
      <c r="Y82" s="390"/>
      <c r="Z82" s="390"/>
      <c r="AA82" s="390"/>
      <c r="AB82" s="390"/>
      <c r="AC82" s="305"/>
      <c r="AD82" s="390"/>
      <c r="AE82" s="390"/>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row>
    <row r="83" spans="1:63" ht="15" customHeight="1">
      <c r="A83" s="1129" t="s">
        <v>1327</v>
      </c>
      <c r="B83" s="1128"/>
      <c r="C83" s="1128"/>
      <c r="D83" s="1128"/>
      <c r="E83" s="1128"/>
      <c r="F83" s="1128" t="s">
        <v>1348</v>
      </c>
      <c r="G83" s="1128"/>
      <c r="H83" s="1120"/>
      <c r="I83" s="1121"/>
      <c r="J83" s="68"/>
      <c r="O83" s="390" t="str">
        <f ca="1">CELL("address",H83)</f>
        <v>$H$83</v>
      </c>
      <c r="P83" s="378">
        <f>$P$21</f>
        <v>3</v>
      </c>
      <c r="Q83" s="390" t="str">
        <f ca="1">MID(CELL("filename",P83),FIND("]",CELL("filename",P83))+1,256)</f>
        <v>3. Facility</v>
      </c>
      <c r="R83" s="390" t="s">
        <v>67</v>
      </c>
      <c r="S83" s="390" t="s">
        <v>1492</v>
      </c>
      <c r="T83" s="390"/>
      <c r="U83" s="378" t="str">
        <f ca="1">P83&amp;"_"&amp;O83&amp;"_"&amp;S83</f>
        <v>3_$H$83_Status of Applications and Proceedings, and schedule for obtaining permits Submitted</v>
      </c>
      <c r="V83" s="393" t="s">
        <v>401</v>
      </c>
      <c r="X83" s="416" t="str">
        <f>CONCATENATE(AH83,",",AI83)</f>
        <v>Submitted,Not Submitted</v>
      </c>
      <c r="Y83" s="393" t="s">
        <v>82</v>
      </c>
      <c r="Z83" s="378" t="s">
        <v>86</v>
      </c>
      <c r="AC83" s="305"/>
      <c r="AF83" s="402"/>
      <c r="AG83" s="402"/>
      <c r="AH83" s="402" t="s">
        <v>684</v>
      </c>
      <c r="AI83" s="402" t="s">
        <v>892</v>
      </c>
      <c r="AJ83" s="305"/>
      <c r="AK83" s="305"/>
      <c r="AL83" s="305"/>
      <c r="AM83" s="305"/>
      <c r="AN83" s="305"/>
      <c r="AO83" s="305"/>
      <c r="AP83" s="305"/>
      <c r="AQ83" s="305"/>
      <c r="AR83" s="305"/>
      <c r="AS83" s="305"/>
      <c r="AT83" s="305"/>
      <c r="AU83" s="305"/>
      <c r="AV83" s="305"/>
      <c r="AW83" s="305"/>
      <c r="AX83" s="305"/>
      <c r="AY83" s="305"/>
      <c r="AZ83" s="305"/>
      <c r="BA83" s="305"/>
    </row>
    <row r="84" spans="1:63" ht="14.25" customHeight="1">
      <c r="A84" s="97"/>
      <c r="B84" s="61"/>
      <c r="C84" s="61"/>
      <c r="D84" s="61"/>
      <c r="E84" s="61"/>
      <c r="F84" s="815" t="s">
        <v>1356</v>
      </c>
      <c r="G84" s="79"/>
      <c r="H84" s="80"/>
      <c r="I84" s="81"/>
      <c r="J84" s="68"/>
      <c r="O84" s="390"/>
      <c r="P84" s="390"/>
      <c r="Q84" s="390"/>
      <c r="R84" s="390"/>
      <c r="S84" s="390"/>
      <c r="T84" s="390"/>
      <c r="U84" s="390"/>
      <c r="V84" s="390"/>
      <c r="W84" s="390"/>
      <c r="X84" s="601"/>
      <c r="Y84" s="390"/>
      <c r="Z84" s="390"/>
      <c r="AA84" s="390"/>
      <c r="AB84" s="390"/>
      <c r="AC84" s="305"/>
      <c r="AD84" s="390"/>
      <c r="AE84" s="390"/>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row>
    <row r="85" spans="1:63" ht="170.1" customHeight="1">
      <c r="A85" s="1117"/>
      <c r="B85" s="1118"/>
      <c r="C85" s="1118"/>
      <c r="D85" s="1118"/>
      <c r="E85" s="1118"/>
      <c r="F85" s="1118"/>
      <c r="G85" s="1118"/>
      <c r="H85" s="1118"/>
      <c r="I85" s="1119"/>
      <c r="J85" s="87"/>
      <c r="O85" s="390" t="str">
        <f ca="1">CELL("address",A85)</f>
        <v>$A$85</v>
      </c>
      <c r="P85" s="378">
        <f>$P$21</f>
        <v>3</v>
      </c>
      <c r="Q85" s="390" t="str">
        <f ca="1">MID(CELL("filename",P85),FIND("]",CELL("filename",P85))+1,256)</f>
        <v>3. Facility</v>
      </c>
      <c r="R85" s="390" t="s">
        <v>67</v>
      </c>
      <c r="S85" s="390" t="s">
        <v>486</v>
      </c>
      <c r="T85" s="390"/>
      <c r="U85" s="378" t="str">
        <f ca="1">P85&amp;"_"&amp;O85&amp;"_"&amp;S85</f>
        <v>3_$A$85_Status of Applications and Proceedings, and schedule for obtaining permits</v>
      </c>
      <c r="V85" s="390" t="s">
        <v>392</v>
      </c>
      <c r="W85" s="390">
        <v>2000</v>
      </c>
      <c r="X85" s="601"/>
      <c r="Y85" s="390" t="s">
        <v>82</v>
      </c>
      <c r="Z85" s="378" t="s">
        <v>86</v>
      </c>
      <c r="AA85" s="390"/>
      <c r="AB85" s="390"/>
      <c r="AC85" s="305"/>
      <c r="AD85" s="390"/>
      <c r="AE85" s="390"/>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305"/>
    </row>
    <row r="86" spans="1:63" ht="6" customHeight="1">
      <c r="A86" s="653"/>
      <c r="B86" s="654"/>
      <c r="C86" s="654"/>
      <c r="D86" s="654"/>
      <c r="E86" s="654"/>
      <c r="F86" s="668"/>
      <c r="G86" s="654"/>
      <c r="H86" s="65"/>
      <c r="I86" s="65"/>
      <c r="J86" s="88"/>
      <c r="O86" s="390"/>
      <c r="P86" s="390"/>
      <c r="Q86" s="390"/>
      <c r="R86" s="390"/>
      <c r="S86" s="390"/>
      <c r="T86" s="390"/>
      <c r="U86" s="390"/>
      <c r="V86" s="390"/>
      <c r="W86" s="390"/>
      <c r="X86" s="601"/>
      <c r="Y86" s="390"/>
      <c r="Z86" s="390"/>
      <c r="AA86" s="390"/>
      <c r="AB86" s="390"/>
      <c r="AC86" s="305"/>
      <c r="AD86" s="390"/>
      <c r="AE86" s="390"/>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row>
    <row r="87" spans="1:63" ht="24.95" customHeight="1">
      <c r="A87" s="1025" t="s">
        <v>223</v>
      </c>
      <c r="B87" s="1026"/>
      <c r="C87" s="1026"/>
      <c r="D87" s="1026"/>
      <c r="E87" s="1026"/>
      <c r="F87" s="1026"/>
      <c r="G87" s="1030"/>
      <c r="H87" s="1120"/>
      <c r="I87" s="1121"/>
      <c r="J87" s="87"/>
      <c r="O87" s="390" t="str">
        <f ca="1">CELL("address",H87)</f>
        <v>$H$87</v>
      </c>
      <c r="P87" s="378">
        <f>$P$21</f>
        <v>3</v>
      </c>
      <c r="Q87" s="390" t="str">
        <f ca="1">MID(CELL("filename",P87),FIND("]",CELL("filename",P87))+1,256)</f>
        <v>3. Facility</v>
      </c>
      <c r="R87" s="390" t="s">
        <v>67</v>
      </c>
      <c r="S87" s="390" t="s">
        <v>487</v>
      </c>
      <c r="T87" s="390"/>
      <c r="U87" s="378" t="str">
        <f ca="1">P87&amp;"_"&amp;O87&amp;"_"&amp;S87</f>
        <v>3_$H$87_Project in Ceded land, Historically used by Native American Tribe, other tribal impacts</v>
      </c>
      <c r="V87" s="393" t="s">
        <v>401</v>
      </c>
      <c r="X87" s="416" t="str">
        <f>CONCATENATE(AH87,",",AI87)</f>
        <v>Yes,No</v>
      </c>
      <c r="Y87" s="393" t="s">
        <v>82</v>
      </c>
      <c r="Z87" s="378" t="s">
        <v>86</v>
      </c>
      <c r="AC87" s="305"/>
      <c r="AF87" s="402"/>
      <c r="AG87" s="402"/>
      <c r="AH87" s="402" t="s">
        <v>82</v>
      </c>
      <c r="AI87" s="402" t="s">
        <v>86</v>
      </c>
      <c r="AJ87" s="305"/>
      <c r="AK87" s="305"/>
      <c r="AL87" s="305"/>
      <c r="AM87" s="305"/>
      <c r="AN87" s="305"/>
      <c r="AO87" s="305"/>
      <c r="AP87" s="305"/>
      <c r="AQ87" s="305"/>
      <c r="AR87" s="305"/>
      <c r="AS87" s="305"/>
      <c r="AT87" s="305"/>
      <c r="AU87" s="305"/>
      <c r="AV87" s="305"/>
      <c r="AW87" s="305"/>
      <c r="AX87" s="305"/>
      <c r="AY87" s="305"/>
      <c r="AZ87" s="305"/>
      <c r="BA87" s="305"/>
    </row>
    <row r="88" spans="1:63" ht="6.75" customHeight="1">
      <c r="A88" s="97"/>
      <c r="B88" s="61"/>
      <c r="C88" s="61"/>
      <c r="D88" s="61"/>
      <c r="E88" s="61"/>
      <c r="F88" s="79"/>
      <c r="G88" s="79"/>
      <c r="H88" s="80"/>
      <c r="I88" s="81"/>
      <c r="J88" s="68"/>
      <c r="O88" s="390"/>
      <c r="P88" s="390"/>
      <c r="Q88" s="390"/>
      <c r="R88" s="390"/>
      <c r="S88" s="390"/>
      <c r="T88" s="390"/>
      <c r="U88" s="390"/>
      <c r="V88" s="390"/>
      <c r="W88" s="390"/>
      <c r="X88" s="601"/>
      <c r="Y88" s="390"/>
      <c r="Z88" s="390"/>
      <c r="AA88" s="390"/>
      <c r="AB88" s="390"/>
      <c r="AC88" s="305"/>
      <c r="AD88" s="390"/>
      <c r="AE88" s="390"/>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row>
    <row r="89" spans="1:63" ht="18" customHeight="1">
      <c r="A89" s="74"/>
      <c r="B89" s="96" t="s">
        <v>159</v>
      </c>
      <c r="C89" s="72"/>
      <c r="D89" s="72"/>
      <c r="E89" s="72"/>
      <c r="F89" s="96"/>
      <c r="G89" s="96"/>
      <c r="H89" s="1120"/>
      <c r="I89" s="1121"/>
      <c r="J89" s="87"/>
      <c r="O89" s="390" t="str">
        <f ca="1">CELL("address",H89)</f>
        <v>$H$89</v>
      </c>
      <c r="P89" s="378">
        <f>$P$21</f>
        <v>3</v>
      </c>
      <c r="Q89" s="390" t="str">
        <f ca="1">MID(CELL("filename",P89),FIND("]",CELL("filename",P89))+1,256)</f>
        <v>3. Facility</v>
      </c>
      <c r="R89" s="390" t="s">
        <v>67</v>
      </c>
      <c r="S89" s="390" t="s">
        <v>488</v>
      </c>
      <c r="T89" s="390"/>
      <c r="U89" s="378" t="str">
        <f ca="1">P89&amp;"_"&amp;O89&amp;"_"&amp;S89</f>
        <v>3_$H$89_Discussions with Tribe</v>
      </c>
      <c r="V89" s="390" t="s">
        <v>401</v>
      </c>
      <c r="W89" s="390"/>
      <c r="X89" s="416" t="str">
        <f>CONCATENATE(AH89,",",AI89)</f>
        <v>Yes,No</v>
      </c>
      <c r="Y89" s="390" t="s">
        <v>86</v>
      </c>
      <c r="Z89" s="378" t="s">
        <v>86</v>
      </c>
      <c r="AA89" s="390"/>
      <c r="AB89" s="390" t="str">
        <f ca="1">"Requirement for "&amp;O89&amp;" based on "&amp;O87&amp;" answer of ""Yes"""</f>
        <v>Requirement for $H$89 based on $H$87 answer of "Yes"</v>
      </c>
      <c r="AC89" s="305"/>
      <c r="AD89" s="390"/>
      <c r="AE89" s="390"/>
      <c r="AF89" s="305"/>
      <c r="AG89" s="305"/>
      <c r="AH89" s="402" t="s">
        <v>82</v>
      </c>
      <c r="AI89" s="402" t="s">
        <v>86</v>
      </c>
      <c r="AJ89" s="305"/>
      <c r="AK89" s="305"/>
      <c r="AL89" s="305"/>
      <c r="AM89" s="305"/>
      <c r="AN89" s="305"/>
      <c r="AO89" s="305"/>
      <c r="AP89" s="305"/>
      <c r="AQ89" s="305"/>
      <c r="AR89" s="305"/>
      <c r="AS89" s="305"/>
      <c r="AT89" s="305"/>
      <c r="AU89" s="305"/>
      <c r="AV89" s="305"/>
      <c r="AW89" s="305"/>
      <c r="AX89" s="305"/>
      <c r="AY89" s="305"/>
      <c r="AZ89" s="305"/>
      <c r="BA89" s="305"/>
    </row>
    <row r="90" spans="1:63" ht="6.75" customHeight="1">
      <c r="A90" s="97"/>
      <c r="B90" s="61"/>
      <c r="C90" s="61"/>
      <c r="D90" s="61"/>
      <c r="E90" s="61"/>
      <c r="F90" s="79"/>
      <c r="G90" s="79"/>
      <c r="H90" s="80"/>
      <c r="I90" s="81"/>
      <c r="J90" s="68"/>
      <c r="O90" s="390"/>
      <c r="P90" s="390"/>
      <c r="Q90" s="390"/>
      <c r="R90" s="390"/>
      <c r="S90" s="390"/>
      <c r="T90" s="390"/>
      <c r="U90" s="378"/>
      <c r="V90" s="390"/>
      <c r="W90" s="390"/>
      <c r="X90" s="601"/>
      <c r="Y90" s="390"/>
      <c r="Z90" s="390"/>
      <c r="AA90" s="390"/>
      <c r="AB90" s="390"/>
      <c r="AC90" s="305"/>
      <c r="AD90" s="390"/>
      <c r="AE90" s="390"/>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row>
    <row r="91" spans="1:63" ht="18" customHeight="1">
      <c r="A91" s="74"/>
      <c r="B91" s="96" t="s">
        <v>1380</v>
      </c>
      <c r="C91" s="72"/>
      <c r="D91" s="72"/>
      <c r="E91" s="72"/>
      <c r="F91" s="96"/>
      <c r="G91" s="96"/>
      <c r="H91" s="96"/>
      <c r="I91" s="76"/>
      <c r="J91" s="87"/>
      <c r="O91" s="390"/>
      <c r="P91" s="390"/>
      <c r="Q91" s="390"/>
      <c r="R91" s="390"/>
      <c r="S91" s="390"/>
      <c r="T91" s="390"/>
      <c r="U91" s="390"/>
      <c r="V91" s="390"/>
      <c r="W91" s="390"/>
      <c r="X91" s="601"/>
      <c r="Y91" s="390"/>
      <c r="Z91" s="390"/>
      <c r="AA91" s="390"/>
      <c r="AB91" s="390"/>
      <c r="AC91" s="305"/>
      <c r="AD91" s="390"/>
      <c r="AE91" s="390"/>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row>
    <row r="92" spans="1:63" ht="6.75" customHeight="1">
      <c r="A92" s="97"/>
      <c r="B92" s="61"/>
      <c r="C92" s="61"/>
      <c r="D92" s="61"/>
      <c r="E92" s="61"/>
      <c r="F92" s="79"/>
      <c r="G92" s="79"/>
      <c r="H92" s="80"/>
      <c r="I92" s="81"/>
      <c r="J92" s="68"/>
      <c r="O92" s="390"/>
      <c r="P92" s="390"/>
      <c r="Q92" s="390"/>
      <c r="R92" s="390"/>
      <c r="S92" s="390"/>
      <c r="T92" s="390"/>
      <c r="U92" s="390"/>
      <c r="V92" s="390"/>
      <c r="W92" s="390"/>
      <c r="X92" s="601"/>
      <c r="Y92" s="390"/>
      <c r="Z92" s="390"/>
      <c r="AA92" s="390"/>
      <c r="AB92" s="390"/>
      <c r="AC92" s="305"/>
      <c r="AD92" s="390"/>
      <c r="AE92" s="390"/>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row>
    <row r="93" spans="1:63" ht="125.45" customHeight="1">
      <c r="A93" s="1117"/>
      <c r="B93" s="1118"/>
      <c r="C93" s="1118"/>
      <c r="D93" s="1118"/>
      <c r="E93" s="1118"/>
      <c r="F93" s="1118"/>
      <c r="G93" s="1118"/>
      <c r="H93" s="1118"/>
      <c r="I93" s="1119"/>
      <c r="J93" s="87"/>
      <c r="O93" s="390" t="str">
        <f ca="1">CELL("address",A93)</f>
        <v>$A$93</v>
      </c>
      <c r="P93" s="378">
        <f>$P$21</f>
        <v>3</v>
      </c>
      <c r="Q93" s="390" t="str">
        <f ca="1">MID(CELL("filename",P93),FIND("]",CELL("filename",P93))+1,256)</f>
        <v>3. Facility</v>
      </c>
      <c r="R93" s="390" t="s">
        <v>67</v>
      </c>
      <c r="S93" s="390" t="s">
        <v>489</v>
      </c>
      <c r="T93" s="390"/>
      <c r="U93" s="378" t="str">
        <f ca="1">P93&amp;"_"&amp;O93&amp;"_"&amp;S93</f>
        <v>3_$A$93_Description of Discussions with Tribe / future plans</v>
      </c>
      <c r="V93" s="390" t="s">
        <v>392</v>
      </c>
      <c r="W93" s="390">
        <v>2000</v>
      </c>
      <c r="X93" s="601"/>
      <c r="Y93" s="390" t="s">
        <v>86</v>
      </c>
      <c r="Z93" s="378" t="s">
        <v>86</v>
      </c>
      <c r="AA93" s="390"/>
      <c r="AB93" s="390" t="str">
        <f ca="1">"Requirement for "&amp;O93&amp;" based on "&amp;O87&amp;" answer of ""Yes"""</f>
        <v>Requirement for $A$93 based on $H$87 answer of "Yes"</v>
      </c>
      <c r="AC93" s="305"/>
      <c r="AD93" s="390"/>
      <c r="AE93" s="390"/>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row>
    <row r="94" spans="1:63" s="105" customFormat="1" ht="6" customHeight="1">
      <c r="A94" s="84"/>
      <c r="B94" s="75"/>
      <c r="C94" s="75"/>
      <c r="D94" s="75"/>
      <c r="E94" s="75"/>
      <c r="F94" s="75"/>
      <c r="G94" s="75"/>
      <c r="H94" s="75"/>
      <c r="I94" s="75"/>
      <c r="J94" s="129"/>
      <c r="K94"/>
      <c r="M94" s="397"/>
      <c r="N94" s="7"/>
      <c r="O94" s="390"/>
      <c r="P94" s="397"/>
      <c r="Q94" s="390"/>
      <c r="R94" s="390"/>
      <c r="S94" s="390"/>
      <c r="T94" s="390"/>
      <c r="U94" s="390"/>
      <c r="V94" s="390"/>
      <c r="W94" s="390"/>
      <c r="X94" s="601"/>
      <c r="Y94" s="390"/>
      <c r="Z94" s="390"/>
      <c r="AA94" s="390"/>
      <c r="AB94" s="390"/>
      <c r="AC94" s="305"/>
      <c r="AD94" s="390"/>
      <c r="AE94" s="390"/>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744"/>
    </row>
    <row r="95" spans="1:63" s="105" customFormat="1" ht="24.95" customHeight="1">
      <c r="A95" s="1025" t="s">
        <v>351</v>
      </c>
      <c r="B95" s="1026"/>
      <c r="C95" s="1026"/>
      <c r="D95" s="1026"/>
      <c r="E95" s="1026"/>
      <c r="F95" s="1026"/>
      <c r="G95" s="1030"/>
      <c r="H95" s="1120"/>
      <c r="I95" s="1121"/>
      <c r="J95" s="87"/>
      <c r="K95"/>
      <c r="M95" s="397"/>
      <c r="N95" s="7"/>
      <c r="O95" s="390" t="str">
        <f ca="1">CELL("address",H95)</f>
        <v>$H$95</v>
      </c>
      <c r="P95" s="378">
        <f>$P$21</f>
        <v>3</v>
      </c>
      <c r="Q95" s="390" t="str">
        <f ca="1">MID(CELL("filename",P95),FIND("]",CELL("filename",P95))+1,256)</f>
        <v>3. Facility</v>
      </c>
      <c r="R95" s="390" t="s">
        <v>67</v>
      </c>
      <c r="S95" s="390" t="s">
        <v>490</v>
      </c>
      <c r="T95" s="390"/>
      <c r="U95" s="378" t="str">
        <f ca="1">P95&amp;"_"&amp;O95&amp;"_"&amp;S95</f>
        <v>3_$H$95_Tribal Notifications, permit conditions, or costs with Tribal Agreement</v>
      </c>
      <c r="V95" s="393" t="s">
        <v>401</v>
      </c>
      <c r="W95" s="393"/>
      <c r="X95" s="416" t="str">
        <f>CONCATENATE(AH95,",",AI95)</f>
        <v>Yes,No</v>
      </c>
      <c r="Y95" s="393" t="s">
        <v>82</v>
      </c>
      <c r="Z95" s="378" t="s">
        <v>86</v>
      </c>
      <c r="AA95" s="393"/>
      <c r="AB95" s="393"/>
      <c r="AC95" s="305"/>
      <c r="AD95" s="393"/>
      <c r="AE95" s="393"/>
      <c r="AF95" s="402"/>
      <c r="AG95" s="402"/>
      <c r="AH95" s="402" t="s">
        <v>82</v>
      </c>
      <c r="AI95" s="402" t="s">
        <v>86</v>
      </c>
      <c r="AJ95" s="397"/>
      <c r="AK95" s="397"/>
      <c r="AL95" s="397"/>
      <c r="AM95" s="397"/>
      <c r="AN95" s="397"/>
      <c r="AO95" s="397"/>
      <c r="AP95" s="397"/>
      <c r="AQ95" s="397"/>
      <c r="AR95" s="397"/>
      <c r="AS95" s="397"/>
      <c r="AT95" s="397"/>
      <c r="AU95" s="397"/>
      <c r="AV95" s="397"/>
      <c r="AW95" s="397"/>
      <c r="AX95" s="397"/>
      <c r="AY95" s="397"/>
      <c r="AZ95" s="397"/>
      <c r="BA95" s="397"/>
      <c r="BB95" s="397"/>
      <c r="BC95" s="397"/>
      <c r="BD95" s="397"/>
      <c r="BE95" s="397"/>
      <c r="BF95" s="397"/>
      <c r="BG95" s="397"/>
      <c r="BH95" s="397"/>
      <c r="BI95" s="397"/>
      <c r="BJ95" s="397"/>
      <c r="BK95" s="744"/>
    </row>
    <row r="96" spans="1:63" ht="6.75" customHeight="1">
      <c r="A96" s="97"/>
      <c r="B96" s="61"/>
      <c r="C96" s="61"/>
      <c r="D96" s="61"/>
      <c r="E96" s="61"/>
      <c r="F96" s="79"/>
      <c r="G96" s="79"/>
      <c r="H96" s="80"/>
      <c r="I96" s="81"/>
      <c r="J96" s="68"/>
      <c r="O96" s="390"/>
      <c r="P96" s="390"/>
      <c r="Q96" s="390"/>
      <c r="R96" s="390"/>
      <c r="S96" s="390"/>
      <c r="T96" s="390"/>
      <c r="U96" s="390"/>
      <c r="V96" s="390"/>
      <c r="W96" s="390"/>
      <c r="X96" s="601"/>
      <c r="Y96" s="390"/>
      <c r="Z96" s="390"/>
      <c r="AA96" s="390"/>
      <c r="AB96" s="390"/>
      <c r="AC96" s="305"/>
      <c r="AD96" s="390"/>
      <c r="AE96" s="390"/>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row>
    <row r="97" spans="1:63" ht="18" customHeight="1">
      <c r="A97" s="74"/>
      <c r="B97" s="96" t="s">
        <v>230</v>
      </c>
      <c r="C97" s="72"/>
      <c r="D97" s="72"/>
      <c r="E97" s="72"/>
      <c r="F97" s="96"/>
      <c r="G97" s="76"/>
      <c r="H97" s="76"/>
      <c r="I97" s="76"/>
      <c r="J97" s="87"/>
      <c r="O97" s="390"/>
      <c r="P97" s="390"/>
      <c r="Q97" s="390"/>
      <c r="R97" s="390"/>
      <c r="S97" s="390"/>
      <c r="T97" s="390"/>
      <c r="U97" s="390"/>
      <c r="V97" s="390"/>
      <c r="W97" s="390"/>
      <c r="X97" s="601"/>
      <c r="Y97" s="390"/>
      <c r="Z97" s="390"/>
      <c r="AA97" s="390"/>
      <c r="AB97" s="390"/>
      <c r="AC97" s="305"/>
      <c r="AD97" s="390"/>
      <c r="AE97" s="390"/>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row>
    <row r="98" spans="1:63" ht="6.75" customHeight="1">
      <c r="A98" s="97"/>
      <c r="B98" s="61"/>
      <c r="C98" s="61"/>
      <c r="D98" s="61"/>
      <c r="E98" s="61"/>
      <c r="F98" s="79"/>
      <c r="G98" s="79"/>
      <c r="H98" s="80"/>
      <c r="I98" s="81"/>
      <c r="J98" s="68"/>
      <c r="O98" s="390"/>
      <c r="P98" s="390"/>
      <c r="Q98" s="390"/>
      <c r="R98" s="390"/>
      <c r="S98" s="390"/>
      <c r="T98" s="390"/>
      <c r="U98" s="390"/>
      <c r="V98" s="390"/>
      <c r="W98" s="390"/>
      <c r="X98" s="601"/>
      <c r="Y98" s="390"/>
      <c r="Z98" s="390"/>
      <c r="AA98" s="390"/>
      <c r="AB98" s="390"/>
      <c r="AC98" s="305"/>
      <c r="AD98" s="390"/>
      <c r="AE98" s="390"/>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row>
    <row r="99" spans="1:63" ht="125.45" customHeight="1">
      <c r="A99" s="1117"/>
      <c r="B99" s="1118"/>
      <c r="C99" s="1118"/>
      <c r="D99" s="1118"/>
      <c r="E99" s="1118"/>
      <c r="F99" s="1118"/>
      <c r="G99" s="1118"/>
      <c r="H99" s="1118"/>
      <c r="I99" s="1119"/>
      <c r="J99" s="87"/>
      <c r="O99" s="390" t="str">
        <f ca="1">CELL("address",A99)</f>
        <v>$A$99</v>
      </c>
      <c r="P99" s="378">
        <f>$P$21</f>
        <v>3</v>
      </c>
      <c r="Q99" s="390" t="str">
        <f ca="1">MID(CELL("filename",P99),FIND("]",CELL("filename",P99))+1,256)</f>
        <v>3. Facility</v>
      </c>
      <c r="R99" s="390" t="s">
        <v>67</v>
      </c>
      <c r="S99" s="390" t="s">
        <v>491</v>
      </c>
      <c r="T99" s="390"/>
      <c r="U99" s="378" t="str">
        <f ca="1">P99&amp;"_"&amp;O99&amp;"_"&amp;S99</f>
        <v>3_$A$99_Descriptions of Tribal Notifications, permit conditions, or costs with Tribal Agreement</v>
      </c>
      <c r="V99" s="390" t="s">
        <v>392</v>
      </c>
      <c r="W99" s="390">
        <v>2000</v>
      </c>
      <c r="X99" s="601"/>
      <c r="Y99" s="390" t="s">
        <v>86</v>
      </c>
      <c r="Z99" s="378" t="s">
        <v>86</v>
      </c>
      <c r="AA99" s="390"/>
      <c r="AB99" s="390" t="str">
        <f ca="1">"Requirement for "&amp;O99&amp;" based on "&amp;O95&amp;" answer of ""Yes"""</f>
        <v>Requirement for $A$99 based on $H$95 answer of "Yes"</v>
      </c>
      <c r="AC99" s="305"/>
      <c r="AD99" s="390"/>
      <c r="AE99" s="390"/>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row>
    <row r="100" spans="1:63" ht="6" customHeight="1" thickBot="1">
      <c r="A100" s="653"/>
      <c r="B100" s="654"/>
      <c r="C100" s="654"/>
      <c r="D100" s="654"/>
      <c r="E100" s="654"/>
      <c r="F100" s="668"/>
      <c r="G100" s="668"/>
      <c r="H100" s="668"/>
      <c r="I100" s="61"/>
      <c r="J100" s="68"/>
      <c r="O100" s="390"/>
      <c r="P100" s="390"/>
      <c r="Q100" s="390"/>
      <c r="R100" s="390"/>
      <c r="S100" s="390"/>
      <c r="T100" s="390"/>
      <c r="U100" s="390"/>
      <c r="V100" s="390"/>
      <c r="W100" s="390"/>
      <c r="X100" s="601"/>
      <c r="Y100" s="390"/>
      <c r="Z100" s="390"/>
      <c r="AA100" s="390"/>
      <c r="AB100" s="390"/>
      <c r="AC100" s="305"/>
      <c r="AD100" s="390"/>
      <c r="AE100" s="390"/>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row>
    <row r="101" spans="1:63" ht="15.75" thickBot="1">
      <c r="A101" s="661" t="s">
        <v>158</v>
      </c>
      <c r="B101" s="62"/>
      <c r="C101" s="62"/>
      <c r="D101" s="62"/>
      <c r="E101" s="62"/>
      <c r="F101" s="20"/>
      <c r="G101" s="20"/>
      <c r="H101" s="20"/>
      <c r="I101" s="20"/>
      <c r="J101" s="24"/>
      <c r="M101" s="402"/>
      <c r="O101" s="390"/>
      <c r="P101" s="390"/>
      <c r="Q101" s="390"/>
      <c r="R101" s="390"/>
      <c r="S101" s="390"/>
      <c r="T101" s="390"/>
      <c r="U101" s="390"/>
      <c r="V101" s="390"/>
      <c r="W101" s="390"/>
      <c r="X101" s="601"/>
      <c r="Y101" s="390"/>
      <c r="Z101" s="390"/>
      <c r="AA101" s="390"/>
      <c r="AB101" s="390"/>
      <c r="AC101" s="305"/>
      <c r="AD101" s="390"/>
      <c r="AE101" s="390"/>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row>
    <row r="102" spans="1:63" ht="6.75" customHeight="1">
      <c r="A102" s="21"/>
      <c r="B102" s="63"/>
      <c r="C102" s="63"/>
      <c r="D102" s="63"/>
      <c r="E102" s="63"/>
      <c r="F102" s="22"/>
      <c r="G102" s="22"/>
      <c r="H102" s="22"/>
      <c r="I102" s="22"/>
      <c r="J102" s="23"/>
      <c r="M102" s="402"/>
      <c r="O102" s="390"/>
      <c r="P102" s="390"/>
      <c r="Q102" s="390"/>
      <c r="R102" s="390"/>
      <c r="S102" s="390"/>
      <c r="T102" s="390"/>
      <c r="U102" s="390"/>
      <c r="V102" s="390"/>
      <c r="W102" s="390"/>
      <c r="X102" s="601"/>
      <c r="Y102" s="390"/>
      <c r="Z102" s="390"/>
      <c r="AA102" s="390"/>
      <c r="AB102" s="390"/>
      <c r="AC102" s="305"/>
      <c r="AD102" s="390"/>
      <c r="AE102" s="390"/>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row>
    <row r="103" spans="1:63" s="297" customFormat="1" ht="24.95" customHeight="1">
      <c r="A103" s="1025" t="s">
        <v>708</v>
      </c>
      <c r="B103" s="1026"/>
      <c r="C103" s="1026"/>
      <c r="D103" s="1026"/>
      <c r="E103" s="1026"/>
      <c r="F103" s="1026"/>
      <c r="G103" s="1026"/>
      <c r="H103" s="1120"/>
      <c r="I103" s="1121"/>
      <c r="J103" s="125"/>
      <c r="K103"/>
      <c r="M103" s="402"/>
      <c r="N103" s="7"/>
      <c r="O103" s="390" t="str">
        <f ca="1">CELL("address",H103)</f>
        <v>$H$103</v>
      </c>
      <c r="P103" s="378">
        <f>$P$21</f>
        <v>3</v>
      </c>
      <c r="Q103" s="390" t="str">
        <f ca="1">MID(CELL("filename",P103),FIND("]",CELL("filename",P103))+1,256)</f>
        <v>3. Facility</v>
      </c>
      <c r="R103" s="390" t="s">
        <v>476</v>
      </c>
      <c r="S103" s="390" t="s">
        <v>477</v>
      </c>
      <c r="T103" s="390"/>
      <c r="U103" s="378" t="str">
        <f ca="1">P103&amp;"_"&amp;O103&amp;"_"&amp;S103</f>
        <v>3_$H$103_Known Environmental Issues</v>
      </c>
      <c r="V103" s="393" t="s">
        <v>401</v>
      </c>
      <c r="W103" s="393"/>
      <c r="X103" s="416" t="str">
        <f>CONCATENATE(AH103,",",AI103)</f>
        <v>Yes,No</v>
      </c>
      <c r="Y103" s="393" t="s">
        <v>82</v>
      </c>
      <c r="Z103" s="378" t="s">
        <v>86</v>
      </c>
      <c r="AA103" s="393"/>
      <c r="AB103" s="393"/>
      <c r="AC103" s="305"/>
      <c r="AD103" s="393"/>
      <c r="AE103" s="393"/>
      <c r="AF103" s="402"/>
      <c r="AG103" s="402"/>
      <c r="AH103" s="402" t="s">
        <v>82</v>
      </c>
      <c r="AI103" s="402" t="s">
        <v>86</v>
      </c>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402"/>
      <c r="BE103" s="552"/>
      <c r="BF103" s="552"/>
      <c r="BG103" s="552"/>
      <c r="BH103" s="552"/>
      <c r="BI103" s="552"/>
      <c r="BJ103" s="552"/>
      <c r="BK103" s="779"/>
    </row>
    <row r="104" spans="1:63" ht="6.75" customHeight="1">
      <c r="A104" s="167"/>
      <c r="B104" s="168"/>
      <c r="C104" s="168"/>
      <c r="D104" s="168"/>
      <c r="E104" s="168"/>
      <c r="F104" s="169"/>
      <c r="G104" s="169"/>
      <c r="H104" s="169"/>
      <c r="I104" s="169"/>
      <c r="J104" s="170"/>
      <c r="M104" s="402"/>
      <c r="O104" s="390"/>
      <c r="P104" s="390"/>
      <c r="Q104" s="390"/>
      <c r="R104" s="390"/>
      <c r="S104" s="390"/>
      <c r="T104" s="390"/>
      <c r="U104" s="390"/>
      <c r="V104" s="390"/>
      <c r="W104" s="390"/>
      <c r="X104" s="601"/>
      <c r="Y104" s="390"/>
      <c r="Z104" s="390"/>
      <c r="AA104" s="390"/>
      <c r="AB104" s="390"/>
      <c r="AC104" s="305"/>
      <c r="AD104" s="390"/>
      <c r="AE104" s="390"/>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row>
    <row r="105" spans="1:63" ht="38.25" customHeight="1">
      <c r="A105" s="1051" t="s">
        <v>709</v>
      </c>
      <c r="B105" s="1052"/>
      <c r="C105" s="1052"/>
      <c r="D105" s="1052"/>
      <c r="E105" s="1052"/>
      <c r="F105" s="1052"/>
      <c r="G105" s="1052"/>
      <c r="H105" s="1052"/>
      <c r="I105" s="1052"/>
      <c r="J105" s="170"/>
      <c r="M105" s="402"/>
      <c r="O105" s="390"/>
      <c r="P105" s="390"/>
      <c r="Q105" s="390"/>
      <c r="R105" s="390"/>
      <c r="S105" s="390"/>
      <c r="T105" s="390"/>
      <c r="U105" s="390"/>
      <c r="V105" s="390"/>
      <c r="W105" s="390"/>
      <c r="X105" s="601"/>
      <c r="Y105" s="390"/>
      <c r="Z105" s="390"/>
      <c r="AA105" s="390"/>
      <c r="AB105" s="390"/>
      <c r="AC105" s="305"/>
      <c r="AD105" s="390"/>
      <c r="AE105" s="390"/>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row>
    <row r="106" spans="1:63" ht="6.75" customHeight="1">
      <c r="A106" s="97" t="s">
        <v>27</v>
      </c>
      <c r="B106" s="61"/>
      <c r="C106" s="61"/>
      <c r="D106" s="61"/>
      <c r="E106" s="61"/>
      <c r="F106" s="79"/>
      <c r="G106" s="79"/>
      <c r="H106" s="80"/>
      <c r="I106" s="81"/>
      <c r="J106" s="68"/>
      <c r="M106" s="402"/>
      <c r="O106" s="390"/>
      <c r="P106" s="390"/>
      <c r="Q106" s="390"/>
      <c r="R106" s="390"/>
      <c r="S106" s="390"/>
      <c r="T106" s="390"/>
      <c r="U106" s="390"/>
      <c r="V106" s="390"/>
      <c r="W106" s="390"/>
      <c r="X106" s="601"/>
      <c r="Y106" s="390"/>
      <c r="Z106" s="390"/>
      <c r="AA106" s="390"/>
      <c r="AB106" s="390"/>
      <c r="AC106" s="305"/>
      <c r="AD106" s="390"/>
      <c r="AE106" s="390"/>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row>
    <row r="107" spans="1:63" ht="15" customHeight="1">
      <c r="A107" s="1129" t="s">
        <v>1327</v>
      </c>
      <c r="B107" s="1128"/>
      <c r="C107" s="1128"/>
      <c r="D107" s="1128"/>
      <c r="E107" s="1128"/>
      <c r="F107" s="1128" t="s">
        <v>1348</v>
      </c>
      <c r="G107" s="1128"/>
      <c r="H107" s="1120"/>
      <c r="I107" s="1121"/>
      <c r="J107" s="68"/>
      <c r="O107" s="390" t="str">
        <f ca="1">CELL("address",H107)</f>
        <v>$H$107</v>
      </c>
      <c r="P107" s="378">
        <f>$P$21</f>
        <v>3</v>
      </c>
      <c r="Q107" s="390" t="str">
        <f ca="1">MID(CELL("filename",P107),FIND("]",CELL("filename",P107))+1,256)</f>
        <v>3. Facility</v>
      </c>
      <c r="R107" s="390" t="s">
        <v>476</v>
      </c>
      <c r="S107" s="390" t="s">
        <v>1491</v>
      </c>
      <c r="T107" s="390"/>
      <c r="U107" s="378" t="str">
        <f ca="1">P107&amp;"_"&amp;O107&amp;"_"&amp;S107</f>
        <v>3_$H$107_Known Environmental Issues Submitted</v>
      </c>
      <c r="V107" s="393" t="s">
        <v>401</v>
      </c>
      <c r="X107" s="416" t="str">
        <f>CONCATENATE(AH107,",",AI107)</f>
        <v>Submitted,Not Submitted</v>
      </c>
      <c r="Y107" s="393" t="s">
        <v>82</v>
      </c>
      <c r="Z107" s="378" t="s">
        <v>86</v>
      </c>
      <c r="AC107" s="305"/>
      <c r="AF107" s="402"/>
      <c r="AG107" s="402"/>
      <c r="AH107" s="402" t="s">
        <v>684</v>
      </c>
      <c r="AI107" s="402" t="s">
        <v>892</v>
      </c>
      <c r="AJ107" s="305"/>
      <c r="AK107" s="305"/>
      <c r="AL107" s="305"/>
      <c r="AM107" s="305"/>
      <c r="AN107" s="305"/>
      <c r="AO107" s="305"/>
      <c r="AP107" s="305"/>
      <c r="AQ107" s="305"/>
      <c r="AR107" s="305"/>
      <c r="AS107" s="305"/>
      <c r="AT107" s="305"/>
      <c r="AU107" s="305"/>
      <c r="AV107" s="305"/>
      <c r="AW107" s="305"/>
      <c r="AX107" s="305"/>
      <c r="AY107" s="305"/>
      <c r="AZ107" s="305"/>
      <c r="BA107" s="305"/>
    </row>
    <row r="108" spans="1:63" ht="15" customHeight="1">
      <c r="A108" s="97"/>
      <c r="B108" s="61"/>
      <c r="C108" s="61"/>
      <c r="D108" s="61"/>
      <c r="E108" s="61"/>
      <c r="F108" s="815" t="s">
        <v>1357</v>
      </c>
      <c r="G108" s="79"/>
      <c r="H108" s="80"/>
      <c r="I108" s="81"/>
      <c r="J108" s="68"/>
      <c r="M108" s="402"/>
      <c r="O108" s="390"/>
      <c r="P108" s="390"/>
      <c r="Q108" s="390"/>
      <c r="R108" s="390"/>
      <c r="S108" s="390"/>
      <c r="T108" s="390"/>
      <c r="U108" s="390"/>
      <c r="V108" s="390"/>
      <c r="W108" s="390"/>
      <c r="X108" s="601"/>
      <c r="Y108" s="390"/>
      <c r="Z108" s="390"/>
      <c r="AA108" s="390"/>
      <c r="AB108" s="390"/>
      <c r="AC108" s="305"/>
      <c r="AD108" s="390"/>
      <c r="AE108" s="390"/>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row>
    <row r="109" spans="1:63" ht="170.1" customHeight="1">
      <c r="A109" s="1117"/>
      <c r="B109" s="1118"/>
      <c r="C109" s="1118"/>
      <c r="D109" s="1118"/>
      <c r="E109" s="1118"/>
      <c r="F109" s="1118"/>
      <c r="G109" s="1118"/>
      <c r="H109" s="1118"/>
      <c r="I109" s="1119"/>
      <c r="J109" s="87"/>
      <c r="M109" s="402"/>
      <c r="O109" s="390" t="str">
        <f ca="1">CELL("address",A109)</f>
        <v>$A$109</v>
      </c>
      <c r="P109" s="378">
        <f>$P$21</f>
        <v>3</v>
      </c>
      <c r="Q109" s="390" t="str">
        <f ca="1">MID(CELL("filename",P109),FIND("]",CELL("filename",P109))+1,256)</f>
        <v>3. Facility</v>
      </c>
      <c r="R109" s="390" t="s">
        <v>476</v>
      </c>
      <c r="S109" s="390" t="s">
        <v>710</v>
      </c>
      <c r="T109" s="390"/>
      <c r="U109" s="378" t="str">
        <f ca="1">P109&amp;"_"&amp;O109&amp;"_"&amp;S109</f>
        <v>3_$A$109_Describe Environmental Issues</v>
      </c>
      <c r="V109" s="390" t="s">
        <v>392</v>
      </c>
      <c r="W109" s="390">
        <v>2000</v>
      </c>
      <c r="X109" s="601"/>
      <c r="Y109" s="390" t="s">
        <v>86</v>
      </c>
      <c r="Z109" s="378" t="s">
        <v>86</v>
      </c>
      <c r="AA109" s="390"/>
      <c r="AB109" s="390" t="str">
        <f ca="1">"Requirement for "&amp;O109&amp;" based on "&amp;O103&amp;" answer of ""Yes"""</f>
        <v>Requirement for $A$109 based on $H$103 answer of "Yes"</v>
      </c>
      <c r="AC109" s="305"/>
      <c r="AD109" s="390"/>
      <c r="AE109" s="390"/>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row>
    <row r="110" spans="1:63" ht="6" customHeight="1">
      <c r="A110" s="653"/>
      <c r="B110" s="654"/>
      <c r="C110" s="654"/>
      <c r="D110" s="654"/>
      <c r="E110" s="654"/>
      <c r="F110" s="668"/>
      <c r="G110" s="668"/>
      <c r="H110" s="668"/>
      <c r="I110" s="61"/>
      <c r="J110" s="68"/>
      <c r="M110" s="402"/>
      <c r="O110" s="390"/>
      <c r="P110" s="390"/>
      <c r="Q110" s="390"/>
      <c r="R110" s="390"/>
      <c r="S110" s="390"/>
      <c r="T110" s="390"/>
      <c r="U110" s="390"/>
      <c r="V110" s="390"/>
      <c r="W110" s="390"/>
      <c r="X110" s="601"/>
      <c r="Y110" s="390"/>
      <c r="Z110" s="390"/>
      <c r="AA110" s="390"/>
      <c r="AB110" s="390"/>
      <c r="AC110" s="305"/>
      <c r="AD110" s="390"/>
      <c r="AE110" s="390"/>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row>
    <row r="111" spans="1:63" s="297" customFormat="1" ht="24.75" customHeight="1">
      <c r="A111" s="1025" t="s">
        <v>366</v>
      </c>
      <c r="B111" s="1026"/>
      <c r="C111" s="1026"/>
      <c r="D111" s="1026"/>
      <c r="E111" s="1026"/>
      <c r="F111" s="1026"/>
      <c r="G111" s="1026"/>
      <c r="H111" s="1120"/>
      <c r="I111" s="1121"/>
      <c r="J111" s="125"/>
      <c r="K111"/>
      <c r="M111" s="402"/>
      <c r="N111" s="7"/>
      <c r="O111" s="390" t="str">
        <f ca="1">CELL("address",H111)</f>
        <v>$H$111</v>
      </c>
      <c r="P111" s="378">
        <f>$P$21</f>
        <v>3</v>
      </c>
      <c r="Q111" s="390" t="str">
        <f ca="1">MID(CELL("filename",P111),FIND("]",CELL("filename",P111))+1,256)</f>
        <v>3. Facility</v>
      </c>
      <c r="R111" s="390" t="s">
        <v>476</v>
      </c>
      <c r="S111" s="390" t="s">
        <v>478</v>
      </c>
      <c r="T111" s="390"/>
      <c r="U111" s="378" t="str">
        <f ca="1">P111&amp;"_"&amp;O111&amp;"_"&amp;S111</f>
        <v>3_$H$111_Studies / Assessments</v>
      </c>
      <c r="V111" s="390" t="s">
        <v>401</v>
      </c>
      <c r="W111" s="390"/>
      <c r="X111" s="416" t="str">
        <f>CONCATENATE(AH111,",",AI111)</f>
        <v>Yes,No</v>
      </c>
      <c r="Y111" s="393" t="s">
        <v>82</v>
      </c>
      <c r="Z111" s="378" t="s">
        <v>86</v>
      </c>
      <c r="AA111" s="393"/>
      <c r="AB111" s="393"/>
      <c r="AC111" s="305"/>
      <c r="AD111" s="393"/>
      <c r="AE111" s="393"/>
      <c r="AF111" s="402"/>
      <c r="AG111" s="402"/>
      <c r="AH111" s="402" t="s">
        <v>82</v>
      </c>
      <c r="AI111" s="402" t="s">
        <v>86</v>
      </c>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402"/>
      <c r="BE111" s="552"/>
      <c r="BF111" s="552"/>
      <c r="BG111" s="552"/>
      <c r="BH111" s="552"/>
      <c r="BI111" s="552"/>
      <c r="BJ111" s="552"/>
      <c r="BK111" s="779"/>
    </row>
    <row r="112" spans="1:63" ht="6" customHeight="1">
      <c r="A112" s="653"/>
      <c r="B112" s="654"/>
      <c r="C112" s="654"/>
      <c r="D112" s="654"/>
      <c r="E112" s="654"/>
      <c r="F112" s="668"/>
      <c r="G112" s="668"/>
      <c r="H112" s="668"/>
      <c r="I112" s="61"/>
      <c r="J112" s="68"/>
      <c r="M112" s="402"/>
      <c r="O112" s="390"/>
      <c r="P112" s="390"/>
      <c r="Q112" s="390"/>
      <c r="R112" s="390"/>
      <c r="S112" s="390"/>
      <c r="T112" s="390"/>
      <c r="U112" s="378"/>
      <c r="V112" s="390"/>
      <c r="W112" s="390"/>
      <c r="X112" s="601"/>
      <c r="Y112" s="390"/>
      <c r="Z112" s="390"/>
      <c r="AA112" s="390"/>
      <c r="AB112" s="390"/>
      <c r="AC112" s="305"/>
      <c r="AD112" s="390"/>
      <c r="AE112" s="390"/>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row>
    <row r="113" spans="1:119" s="297" customFormat="1" ht="18" customHeight="1">
      <c r="A113" s="1093" t="s">
        <v>220</v>
      </c>
      <c r="B113" s="1141"/>
      <c r="C113" s="1141"/>
      <c r="D113" s="1141"/>
      <c r="E113" s="1141"/>
      <c r="F113" s="1141"/>
      <c r="G113" s="1141"/>
      <c r="H113" s="1120"/>
      <c r="I113" s="1121"/>
      <c r="J113" s="125"/>
      <c r="K113"/>
      <c r="M113" s="402"/>
      <c r="N113" s="7"/>
      <c r="O113" s="390" t="str">
        <f ca="1">CELL("address",H113)</f>
        <v>$H$113</v>
      </c>
      <c r="P113" s="378">
        <f>$P$21</f>
        <v>3</v>
      </c>
      <c r="Q113" s="390" t="str">
        <f ca="1">MID(CELL("filename",P113),FIND("]",CELL("filename",P113))+1,256)</f>
        <v>3. Facility</v>
      </c>
      <c r="R113" s="390" t="s">
        <v>476</v>
      </c>
      <c r="S113" s="390" t="s">
        <v>479</v>
      </c>
      <c r="T113" s="390"/>
      <c r="U113" s="378" t="str">
        <f t="shared" ref="U113" ca="1" si="0">P113&amp;"_"&amp;O113&amp;"_"&amp;S113</f>
        <v>3_$H$113_Availability Studies / Assessments</v>
      </c>
      <c r="V113" s="390" t="s">
        <v>401</v>
      </c>
      <c r="W113" s="390"/>
      <c r="X113" s="416" t="str">
        <f>CONCATENATE(AH113,",",AI113)</f>
        <v>Yes,No</v>
      </c>
      <c r="Y113" s="393" t="s">
        <v>82</v>
      </c>
      <c r="Z113" s="378" t="s">
        <v>86</v>
      </c>
      <c r="AA113" s="393"/>
      <c r="AB113" s="393"/>
      <c r="AC113" s="305"/>
      <c r="AD113" s="393"/>
      <c r="AE113" s="393"/>
      <c r="AF113" s="402"/>
      <c r="AG113" s="402"/>
      <c r="AH113" s="402" t="s">
        <v>82</v>
      </c>
      <c r="AI113" s="402" t="s">
        <v>86</v>
      </c>
      <c r="AJ113" s="552"/>
      <c r="AK113" s="552"/>
      <c r="AL113" s="552"/>
      <c r="AM113" s="552"/>
      <c r="AN113" s="552"/>
      <c r="AO113" s="552"/>
      <c r="AP113" s="552"/>
      <c r="AQ113" s="552"/>
      <c r="AR113" s="552"/>
      <c r="AS113" s="552"/>
      <c r="AT113" s="552"/>
      <c r="AU113" s="552"/>
      <c r="AV113" s="552"/>
      <c r="AW113" s="552"/>
      <c r="AX113" s="552"/>
      <c r="AY113" s="552"/>
      <c r="AZ113" s="552"/>
      <c r="BA113" s="552"/>
      <c r="BB113" s="552"/>
      <c r="BC113" s="552"/>
      <c r="BD113" s="402"/>
      <c r="BE113" s="552"/>
      <c r="BF113" s="552"/>
      <c r="BG113" s="552"/>
      <c r="BH113" s="552"/>
      <c r="BI113" s="552"/>
      <c r="BJ113" s="552"/>
      <c r="BK113" s="779"/>
    </row>
    <row r="114" spans="1:119" ht="6" customHeight="1">
      <c r="A114" s="653"/>
      <c r="B114" s="654"/>
      <c r="C114" s="654"/>
      <c r="D114" s="654"/>
      <c r="E114" s="654"/>
      <c r="F114" s="668"/>
      <c r="G114" s="668"/>
      <c r="H114" s="668"/>
      <c r="I114" s="61"/>
      <c r="J114" s="68"/>
      <c r="M114" s="402"/>
      <c r="O114" s="390"/>
      <c r="P114" s="378"/>
      <c r="Q114" s="390"/>
      <c r="R114" s="390"/>
      <c r="S114" s="390"/>
      <c r="T114" s="390"/>
      <c r="U114" s="390"/>
      <c r="V114" s="390"/>
      <c r="W114" s="390"/>
      <c r="X114" s="601"/>
      <c r="Y114" s="390"/>
      <c r="Z114" s="390"/>
      <c r="AA114" s="390"/>
      <c r="AB114" s="390"/>
      <c r="AC114" s="305"/>
      <c r="AD114" s="390"/>
      <c r="AE114" s="390"/>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row>
    <row r="115" spans="1:119" s="297" customFormat="1" ht="18" customHeight="1">
      <c r="A115" s="1025" t="s">
        <v>218</v>
      </c>
      <c r="B115" s="1026"/>
      <c r="C115" s="1026"/>
      <c r="D115" s="1026"/>
      <c r="E115" s="1026"/>
      <c r="F115" s="1026"/>
      <c r="G115" s="1026"/>
      <c r="H115" s="1120"/>
      <c r="I115" s="1121"/>
      <c r="J115" s="125"/>
      <c r="K115"/>
      <c r="M115" s="402"/>
      <c r="N115" s="7"/>
      <c r="O115" s="390" t="str">
        <f ca="1">CELL("address",H115)</f>
        <v>$H$115</v>
      </c>
      <c r="P115" s="378">
        <f>$P$21</f>
        <v>3</v>
      </c>
      <c r="Q115" s="390" t="str">
        <f ca="1">MID(CELL("filename",P115),FIND("]",CELL("filename",P115))+1,256)</f>
        <v>3. Facility</v>
      </c>
      <c r="R115" s="390" t="s">
        <v>476</v>
      </c>
      <c r="S115" s="390" t="s">
        <v>480</v>
      </c>
      <c r="T115" s="390"/>
      <c r="U115" s="378" t="str">
        <f ca="1">P115&amp;"_"&amp;O115&amp;"_"&amp;S115</f>
        <v>3_$H$115_Additional Studies / Assessments in Progress</v>
      </c>
      <c r="V115" s="390" t="s">
        <v>401</v>
      </c>
      <c r="W115" s="390"/>
      <c r="X115" s="416" t="str">
        <f>CONCATENATE(AH115,",",AI115)</f>
        <v>Yes,No</v>
      </c>
      <c r="Y115" s="393" t="s">
        <v>82</v>
      </c>
      <c r="Z115" s="378" t="s">
        <v>86</v>
      </c>
      <c r="AA115" s="393"/>
      <c r="AB115" s="393"/>
      <c r="AC115" s="305"/>
      <c r="AD115" s="393"/>
      <c r="AE115" s="393"/>
      <c r="AF115" s="402"/>
      <c r="AG115" s="402"/>
      <c r="AH115" s="402" t="s">
        <v>82</v>
      </c>
      <c r="AI115" s="402" t="s">
        <v>86</v>
      </c>
      <c r="AJ115" s="552"/>
      <c r="AK115" s="552"/>
      <c r="AL115" s="552"/>
      <c r="AM115" s="552"/>
      <c r="AN115" s="552"/>
      <c r="AO115" s="552"/>
      <c r="AP115" s="552"/>
      <c r="AQ115" s="552"/>
      <c r="AR115" s="552"/>
      <c r="AS115" s="552"/>
      <c r="AT115" s="552"/>
      <c r="AU115" s="552"/>
      <c r="AV115" s="552"/>
      <c r="AW115" s="552"/>
      <c r="AX115" s="552"/>
      <c r="AY115" s="552"/>
      <c r="AZ115" s="552"/>
      <c r="BA115" s="552"/>
      <c r="BB115" s="552"/>
      <c r="BC115" s="552"/>
      <c r="BD115" s="402"/>
      <c r="BE115" s="552"/>
      <c r="BF115" s="552"/>
      <c r="BG115" s="552"/>
      <c r="BH115" s="552"/>
      <c r="BI115" s="552"/>
      <c r="BJ115" s="552"/>
      <c r="BK115" s="779"/>
    </row>
    <row r="116" spans="1:119" ht="6" customHeight="1">
      <c r="A116" s="653"/>
      <c r="B116" s="654"/>
      <c r="C116" s="654"/>
      <c r="D116" s="654"/>
      <c r="E116" s="654"/>
      <c r="F116" s="668"/>
      <c r="G116" s="668"/>
      <c r="H116" s="668"/>
      <c r="I116" s="61"/>
      <c r="J116" s="68"/>
      <c r="M116" s="402"/>
      <c r="O116" s="390"/>
      <c r="P116" s="390"/>
      <c r="Q116" s="390"/>
      <c r="R116" s="390"/>
      <c r="S116" s="390"/>
      <c r="T116" s="390"/>
      <c r="U116" s="390"/>
      <c r="V116" s="390"/>
      <c r="W116" s="390"/>
      <c r="X116" s="601"/>
      <c r="Y116" s="390"/>
      <c r="Z116" s="390"/>
      <c r="AA116" s="390"/>
      <c r="AB116" s="390"/>
      <c r="AC116" s="305"/>
      <c r="AD116" s="390"/>
      <c r="AE116" s="390"/>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row>
    <row r="117" spans="1:119" s="297" customFormat="1" ht="18" customHeight="1">
      <c r="A117" s="1025" t="s">
        <v>1325</v>
      </c>
      <c r="B117" s="1026"/>
      <c r="C117" s="1026"/>
      <c r="D117" s="1026"/>
      <c r="E117" s="1026"/>
      <c r="F117" s="1026"/>
      <c r="G117" s="1026"/>
      <c r="H117" s="1120"/>
      <c r="I117" s="1121"/>
      <c r="J117" s="170"/>
      <c r="K117"/>
      <c r="M117" s="402"/>
      <c r="N117" s="7"/>
      <c r="O117" s="390" t="str">
        <f ca="1">CELL("address",H117)</f>
        <v>$H$117</v>
      </c>
      <c r="P117" s="378">
        <f>$P$21</f>
        <v>3</v>
      </c>
      <c r="Q117" s="390" t="str">
        <f ca="1">MID(CELL("filename",P117),FIND("]",CELL("filename",P117))+1,256)</f>
        <v>3. Facility</v>
      </c>
      <c r="R117" s="390" t="s">
        <v>476</v>
      </c>
      <c r="S117" s="390" t="s">
        <v>481</v>
      </c>
      <c r="T117" s="390"/>
      <c r="U117" s="378" t="str">
        <f ca="1">P117&amp;"_"&amp;O117&amp;"_"&amp;S117</f>
        <v>3_$H$117_List of Studies Completed, In Progress, and Planned</v>
      </c>
      <c r="V117" s="390" t="s">
        <v>401</v>
      </c>
      <c r="W117" s="390"/>
      <c r="X117" s="416" t="str">
        <f>CONCATENATE(AH117,",",AI117)</f>
        <v>Submitted,Not applicable (non-unit contingent PPA)</v>
      </c>
      <c r="Y117" s="390" t="s">
        <v>82</v>
      </c>
      <c r="Z117" s="378" t="s">
        <v>86</v>
      </c>
      <c r="AA117" s="390"/>
      <c r="AB117" s="390"/>
      <c r="AC117" s="305"/>
      <c r="AD117" s="390"/>
      <c r="AE117" s="390"/>
      <c r="AF117" s="305"/>
      <c r="AG117" s="305"/>
      <c r="AH117" s="402" t="s">
        <v>684</v>
      </c>
      <c r="AI117" s="402" t="s">
        <v>205</v>
      </c>
      <c r="AJ117" s="552"/>
      <c r="AK117" s="552"/>
      <c r="AL117" s="552"/>
      <c r="AM117" s="552"/>
      <c r="AN117" s="552"/>
      <c r="AO117" s="552"/>
      <c r="AP117" s="552"/>
      <c r="AQ117" s="552"/>
      <c r="AR117" s="552"/>
      <c r="AS117" s="552"/>
      <c r="AT117" s="552"/>
      <c r="AU117" s="552"/>
      <c r="AV117" s="552"/>
      <c r="AW117" s="552"/>
      <c r="AX117" s="552"/>
      <c r="AY117" s="552"/>
      <c r="AZ117" s="552"/>
      <c r="BA117" s="552"/>
      <c r="BB117" s="552"/>
      <c r="BC117" s="552"/>
      <c r="BD117" s="402"/>
      <c r="BE117" s="552"/>
      <c r="BF117" s="552"/>
      <c r="BG117" s="552"/>
      <c r="BH117" s="552"/>
      <c r="BI117" s="552"/>
      <c r="BJ117" s="552"/>
      <c r="BK117" s="779"/>
    </row>
    <row r="118" spans="1:119" s="620" customFormat="1" ht="12.75" customHeight="1">
      <c r="A118" s="613"/>
      <c r="B118" s="816" t="s">
        <v>1326</v>
      </c>
      <c r="C118" s="614"/>
      <c r="D118" s="614"/>
      <c r="E118" s="614"/>
      <c r="F118" s="614"/>
      <c r="G118" s="614"/>
      <c r="H118" s="615"/>
      <c r="I118" s="616"/>
      <c r="J118" s="617"/>
      <c r="K118"/>
      <c r="M118" s="843"/>
      <c r="N118" s="7"/>
      <c r="O118" s="390"/>
      <c r="P118" s="390"/>
      <c r="Q118" s="621"/>
      <c r="R118" s="621"/>
      <c r="S118" s="621"/>
      <c r="T118" s="619"/>
      <c r="U118" s="619"/>
      <c r="V118" s="619"/>
      <c r="W118" s="619"/>
      <c r="X118" s="619"/>
      <c r="Y118" s="619"/>
      <c r="Z118" s="619"/>
      <c r="AA118" s="619"/>
      <c r="AB118" s="619"/>
      <c r="AC118" s="305"/>
      <c r="AD118" s="619"/>
      <c r="AE118" s="619"/>
      <c r="AF118" s="619"/>
      <c r="AG118" s="619"/>
      <c r="AH118" s="619"/>
      <c r="AI118" s="619"/>
      <c r="AJ118" s="619"/>
      <c r="AK118" s="621"/>
      <c r="AL118" s="621"/>
      <c r="AM118" s="621"/>
      <c r="AN118" s="621"/>
      <c r="AO118" s="621"/>
      <c r="AP118" s="621"/>
      <c r="AQ118" s="621"/>
      <c r="AR118" s="621"/>
      <c r="AS118" s="621"/>
      <c r="AT118" s="621"/>
      <c r="AU118" s="621"/>
      <c r="AV118" s="621"/>
      <c r="AW118" s="621"/>
      <c r="AX118" s="621"/>
      <c r="AY118" s="621"/>
      <c r="AZ118" s="621"/>
      <c r="BA118" s="621"/>
      <c r="BB118" s="621"/>
      <c r="BC118" s="621"/>
      <c r="BD118" s="843"/>
      <c r="BE118" s="621"/>
      <c r="BF118" s="621"/>
      <c r="BG118" s="621"/>
      <c r="BH118" s="621"/>
      <c r="BI118" s="621"/>
      <c r="BJ118" s="621"/>
      <c r="BK118" s="773"/>
      <c r="BL118" s="621"/>
      <c r="BM118" s="621"/>
      <c r="BN118" s="621"/>
      <c r="BO118" s="621"/>
      <c r="BP118" s="621"/>
      <c r="BQ118" s="621"/>
      <c r="BR118" s="621"/>
      <c r="BS118" s="621"/>
      <c r="BT118" s="621"/>
      <c r="BU118" s="621"/>
      <c r="BV118" s="621"/>
      <c r="BW118" s="621"/>
      <c r="BX118" s="621"/>
      <c r="BY118" s="621"/>
      <c r="BZ118" s="621"/>
      <c r="CA118" s="621"/>
      <c r="CB118" s="621"/>
      <c r="CC118" s="621"/>
      <c r="CD118" s="621"/>
      <c r="CE118" s="621"/>
      <c r="CF118" s="621"/>
      <c r="CG118" s="621"/>
      <c r="CH118" s="621"/>
      <c r="CI118" s="621"/>
      <c r="CJ118" s="621"/>
      <c r="CK118" s="621"/>
      <c r="CL118" s="621"/>
      <c r="CM118" s="621"/>
      <c r="CN118" s="621"/>
      <c r="CO118" s="621"/>
      <c r="CP118" s="621"/>
      <c r="CQ118" s="621"/>
      <c r="CR118" s="621"/>
      <c r="CS118" s="621"/>
      <c r="CT118" s="621"/>
      <c r="CU118" s="621"/>
      <c r="CV118" s="621"/>
      <c r="CW118" s="621"/>
      <c r="CX118" s="621"/>
      <c r="CY118" s="621"/>
      <c r="CZ118" s="621"/>
      <c r="DA118" s="621"/>
      <c r="DB118" s="621"/>
      <c r="DC118" s="621"/>
      <c r="DD118" s="621"/>
      <c r="DE118" s="621"/>
      <c r="DF118" s="621"/>
      <c r="DG118" s="621"/>
      <c r="DH118" s="621"/>
      <c r="DI118" s="621"/>
      <c r="DJ118" s="621"/>
      <c r="DK118" s="621"/>
      <c r="DL118" s="621"/>
      <c r="DM118" s="621"/>
      <c r="DN118" s="621"/>
      <c r="DO118" s="621"/>
    </row>
    <row r="119" spans="1:119" ht="26.1" customHeight="1">
      <c r="A119" s="1051" t="s">
        <v>221</v>
      </c>
      <c r="B119" s="1052"/>
      <c r="C119" s="1052"/>
      <c r="D119" s="1052"/>
      <c r="E119" s="1052"/>
      <c r="F119" s="1052"/>
      <c r="G119" s="1052"/>
      <c r="H119" s="1052"/>
      <c r="I119" s="1052"/>
      <c r="J119" s="170"/>
      <c r="M119" s="402"/>
      <c r="O119" s="390"/>
      <c r="P119" s="390"/>
      <c r="Q119" s="390"/>
      <c r="R119" s="390"/>
      <c r="S119" s="390"/>
      <c r="T119" s="390"/>
      <c r="U119" s="390"/>
      <c r="V119" s="390"/>
      <c r="W119" s="390"/>
      <c r="X119" s="601"/>
      <c r="Y119" s="390"/>
      <c r="Z119" s="390"/>
      <c r="AA119" s="390"/>
      <c r="AB119" s="390"/>
      <c r="AC119" s="305"/>
      <c r="AD119" s="390"/>
      <c r="AE119" s="390"/>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row>
    <row r="120" spans="1:119" ht="6.75" customHeight="1">
      <c r="A120" s="97"/>
      <c r="B120" s="61"/>
      <c r="C120" s="61"/>
      <c r="D120" s="61"/>
      <c r="E120" s="61"/>
      <c r="F120" s="79"/>
      <c r="G120" s="79"/>
      <c r="H120" s="80"/>
      <c r="I120" s="81"/>
      <c r="J120" s="68"/>
      <c r="M120" s="402"/>
      <c r="O120" s="390"/>
      <c r="P120" s="390"/>
      <c r="Q120" s="390"/>
      <c r="R120" s="390"/>
      <c r="S120" s="390"/>
      <c r="T120" s="390"/>
      <c r="U120" s="390"/>
      <c r="V120" s="390"/>
      <c r="W120" s="390"/>
      <c r="X120" s="601"/>
      <c r="Y120" s="390"/>
      <c r="Z120" s="390"/>
      <c r="AA120" s="390"/>
      <c r="AB120" s="390"/>
      <c r="AC120" s="305"/>
      <c r="AD120" s="390"/>
      <c r="AE120" s="390"/>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row>
    <row r="121" spans="1:119" s="299" customFormat="1" ht="26.1" customHeight="1">
      <c r="A121" s="1093" t="s">
        <v>222</v>
      </c>
      <c r="B121" s="1153"/>
      <c r="C121" s="1153"/>
      <c r="D121" s="1153"/>
      <c r="E121" s="1153"/>
      <c r="F121" s="1153"/>
      <c r="G121" s="1153"/>
      <c r="H121" s="1153"/>
      <c r="I121" s="1153"/>
      <c r="J121" s="259"/>
      <c r="K121"/>
      <c r="M121" s="402"/>
      <c r="N121" s="7"/>
      <c r="O121" s="390"/>
      <c r="P121" s="844"/>
      <c r="Q121" s="390"/>
      <c r="R121" s="390"/>
      <c r="S121" s="390"/>
      <c r="T121" s="390"/>
      <c r="U121" s="390"/>
      <c r="V121" s="390"/>
      <c r="W121" s="390"/>
      <c r="X121" s="601"/>
      <c r="Y121" s="390"/>
      <c r="Z121" s="390"/>
      <c r="AA121" s="390"/>
      <c r="AB121" s="390"/>
      <c r="AC121" s="305"/>
      <c r="AD121" s="390"/>
      <c r="AE121" s="390"/>
      <c r="AF121" s="844"/>
      <c r="AG121" s="844"/>
      <c r="AH121" s="844"/>
      <c r="AI121" s="844"/>
      <c r="AJ121" s="844"/>
      <c r="AK121" s="844"/>
      <c r="AL121" s="844"/>
      <c r="AM121" s="844"/>
      <c r="AN121" s="844"/>
      <c r="AO121" s="844"/>
      <c r="AP121" s="844"/>
      <c r="AQ121" s="844"/>
      <c r="AR121" s="844"/>
      <c r="AS121" s="844"/>
      <c r="AT121" s="844"/>
      <c r="AU121" s="844"/>
      <c r="AV121" s="844"/>
      <c r="AW121" s="844"/>
      <c r="AX121" s="844"/>
      <c r="AY121" s="844"/>
      <c r="AZ121" s="844"/>
      <c r="BA121" s="844"/>
      <c r="BB121" s="844"/>
      <c r="BC121" s="844"/>
      <c r="BD121" s="845"/>
      <c r="BE121" s="844"/>
      <c r="BF121" s="844"/>
      <c r="BG121" s="844"/>
      <c r="BH121" s="844"/>
      <c r="BI121" s="844"/>
      <c r="BJ121" s="844"/>
      <c r="BK121" s="847"/>
    </row>
    <row r="122" spans="1:119" ht="6" customHeight="1">
      <c r="A122" s="653"/>
      <c r="B122" s="654"/>
      <c r="C122" s="654"/>
      <c r="D122" s="654"/>
      <c r="E122" s="654"/>
      <c r="F122" s="668"/>
      <c r="G122" s="668"/>
      <c r="H122" s="668"/>
      <c r="I122" s="61"/>
      <c r="J122" s="68"/>
      <c r="M122" s="402"/>
      <c r="O122" s="390"/>
      <c r="P122" s="390"/>
      <c r="Q122" s="390"/>
      <c r="R122" s="390"/>
      <c r="S122" s="390"/>
      <c r="T122" s="390"/>
      <c r="U122" s="390"/>
      <c r="V122" s="390"/>
      <c r="W122" s="390"/>
      <c r="X122" s="601"/>
      <c r="Y122" s="390"/>
      <c r="Z122" s="390"/>
      <c r="AA122" s="390"/>
      <c r="AB122" s="390"/>
      <c r="AC122" s="305"/>
      <c r="AD122" s="390"/>
      <c r="AE122" s="390"/>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row>
    <row r="123" spans="1:119" ht="6" customHeight="1">
      <c r="A123" s="74"/>
      <c r="B123" s="72"/>
      <c r="C123" s="72"/>
      <c r="D123" s="72"/>
      <c r="E123" s="72"/>
      <c r="F123" s="72"/>
      <c r="G123" s="72"/>
      <c r="H123" s="76"/>
      <c r="I123" s="76"/>
      <c r="J123" s="87"/>
      <c r="M123" s="402"/>
      <c r="O123" s="390"/>
      <c r="P123" s="390"/>
      <c r="Q123" s="390"/>
      <c r="R123" s="390"/>
      <c r="S123" s="390"/>
      <c r="T123" s="390"/>
      <c r="U123" s="390"/>
      <c r="V123" s="390"/>
      <c r="W123" s="390"/>
      <c r="X123" s="601"/>
      <c r="Y123" s="390"/>
      <c r="Z123" s="390"/>
      <c r="AA123" s="390"/>
      <c r="AB123" s="390"/>
      <c r="AC123" s="305"/>
      <c r="AD123" s="390"/>
      <c r="AE123" s="390"/>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row>
    <row r="124" spans="1:119" s="297" customFormat="1" ht="26.1" customHeight="1">
      <c r="A124" s="1025" t="s">
        <v>349</v>
      </c>
      <c r="B124" s="1026"/>
      <c r="C124" s="1026"/>
      <c r="D124" s="1026"/>
      <c r="E124" s="1026"/>
      <c r="F124" s="1026"/>
      <c r="G124" s="1026"/>
      <c r="H124" s="1120"/>
      <c r="I124" s="1121"/>
      <c r="J124" s="125"/>
      <c r="K124"/>
      <c r="M124" s="402"/>
      <c r="N124" s="7"/>
      <c r="O124" s="390" t="str">
        <f ca="1">CELL("address",H124)</f>
        <v>$H$124</v>
      </c>
      <c r="P124" s="378">
        <f>$P$21</f>
        <v>3</v>
      </c>
      <c r="Q124" s="390" t="str">
        <f ca="1">MID(CELL("filename",P124),FIND("]",CELL("filename",P124))+1,256)</f>
        <v>3. Facility</v>
      </c>
      <c r="R124" s="390" t="s">
        <v>476</v>
      </c>
      <c r="S124" s="390" t="s">
        <v>482</v>
      </c>
      <c r="T124" s="390"/>
      <c r="U124" s="378" t="str">
        <f ca="1">P124&amp;"_"&amp;O124&amp;"_"&amp;S124</f>
        <v>3_$H$124_Plan for Community Engagement</v>
      </c>
      <c r="V124" s="390" t="s">
        <v>401</v>
      </c>
      <c r="W124" s="390"/>
      <c r="X124" s="416" t="str">
        <f>CONCATENATE(AH124,",",AI124)</f>
        <v>Yes,No</v>
      </c>
      <c r="Y124" s="393" t="s">
        <v>82</v>
      </c>
      <c r="Z124" s="378" t="s">
        <v>86</v>
      </c>
      <c r="AA124" s="393"/>
      <c r="AB124" s="393"/>
      <c r="AC124" s="305"/>
      <c r="AD124" s="393"/>
      <c r="AE124" s="393"/>
      <c r="AF124" s="402"/>
      <c r="AG124" s="402"/>
      <c r="AH124" s="402" t="s">
        <v>82</v>
      </c>
      <c r="AI124" s="402" t="s">
        <v>86</v>
      </c>
      <c r="AJ124" s="552"/>
      <c r="AK124" s="552"/>
      <c r="AL124" s="552"/>
      <c r="AM124" s="552"/>
      <c r="AN124" s="552"/>
      <c r="AO124" s="552"/>
      <c r="AP124" s="552"/>
      <c r="AQ124" s="552"/>
      <c r="AR124" s="552"/>
      <c r="AS124" s="552"/>
      <c r="AT124" s="552"/>
      <c r="AU124" s="552"/>
      <c r="AV124" s="552"/>
      <c r="AW124" s="552"/>
      <c r="AX124" s="552"/>
      <c r="AY124" s="552"/>
      <c r="AZ124" s="552"/>
      <c r="BA124" s="552"/>
      <c r="BB124" s="552"/>
      <c r="BC124" s="552"/>
      <c r="BD124" s="402"/>
      <c r="BE124" s="552"/>
      <c r="BF124" s="552"/>
      <c r="BG124" s="552"/>
      <c r="BH124" s="552"/>
      <c r="BI124" s="552"/>
      <c r="BJ124" s="552"/>
      <c r="BK124" s="779"/>
    </row>
    <row r="125" spans="1:119" ht="6" customHeight="1">
      <c r="A125" s="74"/>
      <c r="B125" s="72"/>
      <c r="C125" s="72"/>
      <c r="D125" s="72"/>
      <c r="E125" s="72"/>
      <c r="F125" s="72"/>
      <c r="G125" s="72"/>
      <c r="H125" s="76"/>
      <c r="I125" s="76"/>
      <c r="J125" s="87"/>
      <c r="M125" s="402"/>
      <c r="O125" s="390"/>
      <c r="P125" s="390"/>
      <c r="Q125" s="390"/>
      <c r="R125" s="390"/>
      <c r="S125" s="390"/>
      <c r="T125" s="390"/>
      <c r="U125" s="390"/>
      <c r="V125" s="390"/>
      <c r="W125" s="390"/>
      <c r="X125" s="601"/>
      <c r="Y125" s="390"/>
      <c r="Z125" s="390"/>
      <c r="AA125" s="390"/>
      <c r="AB125" s="390"/>
      <c r="AC125" s="305"/>
      <c r="AD125" s="390"/>
      <c r="AE125" s="390"/>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row>
    <row r="126" spans="1:119" ht="18" customHeight="1">
      <c r="A126" s="1093" t="s">
        <v>219</v>
      </c>
      <c r="B126" s="1141"/>
      <c r="C126" s="1141"/>
      <c r="D126" s="1141"/>
      <c r="E126" s="1141"/>
      <c r="F126" s="1141"/>
      <c r="G126" s="1141"/>
      <c r="H126" s="1141"/>
      <c r="I126" s="1141"/>
      <c r="J126" s="170"/>
      <c r="M126" s="402"/>
      <c r="O126" s="390"/>
      <c r="P126" s="390"/>
      <c r="Q126" s="390"/>
      <c r="R126" s="390"/>
      <c r="S126" s="390"/>
      <c r="T126" s="390"/>
      <c r="U126" s="390"/>
      <c r="V126" s="390"/>
      <c r="W126" s="390"/>
      <c r="X126" s="601"/>
      <c r="Y126" s="390"/>
      <c r="Z126" s="390"/>
      <c r="AA126" s="390"/>
      <c r="AB126" s="390"/>
      <c r="AC126" s="305"/>
      <c r="AD126" s="390"/>
      <c r="AE126" s="390"/>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row>
    <row r="127" spans="1:119" ht="6.75" customHeight="1">
      <c r="A127" s="97" t="s">
        <v>27</v>
      </c>
      <c r="B127" s="61"/>
      <c r="C127" s="61"/>
      <c r="D127" s="61"/>
      <c r="E127" s="61"/>
      <c r="F127" s="79"/>
      <c r="G127" s="79"/>
      <c r="H127" s="80"/>
      <c r="I127" s="81"/>
      <c r="J127" s="68"/>
      <c r="M127" s="402"/>
      <c r="O127" s="390"/>
      <c r="P127" s="390"/>
      <c r="Q127" s="390"/>
      <c r="R127" s="390"/>
      <c r="S127" s="390"/>
      <c r="T127" s="390"/>
      <c r="U127" s="390"/>
      <c r="V127" s="390"/>
      <c r="W127" s="390"/>
      <c r="X127" s="601"/>
      <c r="Y127" s="390"/>
      <c r="Z127" s="390"/>
      <c r="AA127" s="390"/>
      <c r="AB127" s="390"/>
      <c r="AC127" s="305"/>
      <c r="AD127" s="390"/>
      <c r="AE127" s="390"/>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row>
    <row r="128" spans="1:119" ht="15" customHeight="1">
      <c r="A128" s="1129" t="s">
        <v>1327</v>
      </c>
      <c r="B128" s="1128"/>
      <c r="C128" s="1128"/>
      <c r="D128" s="1128"/>
      <c r="E128" s="1128"/>
      <c r="F128" s="1128" t="s">
        <v>1348</v>
      </c>
      <c r="G128" s="1128"/>
      <c r="H128" s="1120"/>
      <c r="I128" s="1121"/>
      <c r="J128" s="68"/>
      <c r="O128" s="390" t="str">
        <f ca="1">CELL("address",H128)</f>
        <v>$H$128</v>
      </c>
      <c r="P128" s="378">
        <f>$P$21</f>
        <v>3</v>
      </c>
      <c r="Q128" s="390" t="str">
        <f ca="1">MID(CELL("filename",P128),FIND("]",CELL("filename",P128))+1,256)</f>
        <v>3. Facility</v>
      </c>
      <c r="R128" s="390" t="s">
        <v>476</v>
      </c>
      <c r="S128" s="390" t="s">
        <v>1490</v>
      </c>
      <c r="T128" s="390"/>
      <c r="U128" s="378" t="str">
        <f ca="1">P128&amp;"_"&amp;O128&amp;"_"&amp;S128</f>
        <v>3_$H$128_Submittal of Plan for Community Engagement</v>
      </c>
      <c r="V128" s="393" t="s">
        <v>401</v>
      </c>
      <c r="X128" s="416" t="str">
        <f>CONCATENATE(AH128,",",AI128)</f>
        <v>Submitted,Not Submitted</v>
      </c>
      <c r="Y128" s="393" t="s">
        <v>82</v>
      </c>
      <c r="Z128" s="378" t="s">
        <v>86</v>
      </c>
      <c r="AC128" s="305"/>
      <c r="AF128" s="402"/>
      <c r="AG128" s="402"/>
      <c r="AH128" s="402" t="s">
        <v>684</v>
      </c>
      <c r="AI128" s="402" t="s">
        <v>892</v>
      </c>
      <c r="AJ128" s="305"/>
      <c r="AK128" s="305"/>
      <c r="AL128" s="305"/>
      <c r="AM128" s="305"/>
      <c r="AN128" s="305"/>
      <c r="AO128" s="305"/>
      <c r="AP128" s="305"/>
      <c r="AQ128" s="305"/>
      <c r="AR128" s="305"/>
      <c r="AS128" s="305"/>
      <c r="AT128" s="305"/>
      <c r="AU128" s="305"/>
      <c r="AV128" s="305"/>
      <c r="AW128" s="305"/>
      <c r="AX128" s="305"/>
      <c r="AY128" s="305"/>
      <c r="AZ128" s="305"/>
      <c r="BA128" s="305"/>
    </row>
    <row r="129" spans="1:63" ht="13.5" customHeight="1">
      <c r="A129" s="97"/>
      <c r="B129" s="61"/>
      <c r="C129" s="61"/>
      <c r="D129" s="61"/>
      <c r="E129" s="61"/>
      <c r="F129" s="815" t="s">
        <v>1358</v>
      </c>
      <c r="G129" s="79"/>
      <c r="H129" s="80"/>
      <c r="I129" s="81"/>
      <c r="J129" s="68"/>
      <c r="M129" s="402"/>
      <c r="O129" s="390"/>
      <c r="P129" s="390"/>
      <c r="Q129" s="390"/>
      <c r="R129" s="390"/>
      <c r="S129" s="390"/>
      <c r="T129" s="390"/>
      <c r="U129" s="390"/>
      <c r="V129" s="390"/>
      <c r="W129" s="390"/>
      <c r="X129" s="601"/>
      <c r="Y129" s="390"/>
      <c r="Z129" s="390"/>
      <c r="AA129" s="390"/>
      <c r="AB129" s="390"/>
      <c r="AC129" s="305"/>
      <c r="AD129" s="390"/>
      <c r="AE129" s="390"/>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row>
    <row r="130" spans="1:63" ht="125.45" customHeight="1">
      <c r="A130" s="1117"/>
      <c r="B130" s="1118"/>
      <c r="C130" s="1118"/>
      <c r="D130" s="1118"/>
      <c r="E130" s="1118"/>
      <c r="F130" s="1118"/>
      <c r="G130" s="1118"/>
      <c r="H130" s="1118"/>
      <c r="I130" s="1119"/>
      <c r="J130" s="87"/>
      <c r="M130" s="402"/>
      <c r="O130" s="390" t="str">
        <f ca="1">CELL("address",A130)</f>
        <v>$A$130</v>
      </c>
      <c r="P130" s="378">
        <f>$P$21</f>
        <v>3</v>
      </c>
      <c r="Q130" s="390" t="str">
        <f ca="1">MID(CELL("filename",P130),FIND("]",CELL("filename",P130))+1,256)</f>
        <v>3. Facility</v>
      </c>
      <c r="R130" s="390" t="s">
        <v>476</v>
      </c>
      <c r="S130" s="390" t="s">
        <v>483</v>
      </c>
      <c r="T130" s="390"/>
      <c r="U130" s="378" t="str">
        <f ca="1">P130&amp;"_"&amp;O130&amp;"_"&amp;S130</f>
        <v>3_$A$130_Description of Plan for Community Engagement</v>
      </c>
      <c r="V130" s="390" t="s">
        <v>392</v>
      </c>
      <c r="W130" s="390">
        <v>2000</v>
      </c>
      <c r="X130" s="601"/>
      <c r="Y130" s="390" t="s">
        <v>86</v>
      </c>
      <c r="Z130" s="378" t="s">
        <v>86</v>
      </c>
      <c r="AA130" s="390"/>
      <c r="AB130" s="390" t="str">
        <f ca="1">"Requirement for "&amp;O130&amp;" based on "&amp;O124&amp;" answer of ""Yes"""</f>
        <v>Requirement for $A$130 based on $H$124 answer of "Yes"</v>
      </c>
      <c r="AC130" s="305"/>
      <c r="AD130" s="390"/>
      <c r="AE130" s="390"/>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row>
    <row r="131" spans="1:63" ht="6" customHeight="1" thickBot="1">
      <c r="A131" s="653"/>
      <c r="B131" s="654"/>
      <c r="C131" s="654"/>
      <c r="D131" s="654"/>
      <c r="E131" s="654"/>
      <c r="F131" s="668"/>
      <c r="G131" s="654"/>
      <c r="H131" s="65"/>
      <c r="I131" s="65"/>
      <c r="J131" s="88"/>
      <c r="M131" s="402"/>
      <c r="O131" s="390"/>
      <c r="P131" s="390"/>
      <c r="Q131" s="390"/>
      <c r="R131" s="390"/>
      <c r="S131" s="390"/>
      <c r="T131" s="390"/>
      <c r="U131" s="390"/>
      <c r="V131" s="390"/>
      <c r="W131" s="390"/>
      <c r="X131" s="601"/>
      <c r="Y131" s="390"/>
      <c r="Z131" s="390"/>
      <c r="AA131" s="390"/>
      <c r="AB131" s="390"/>
      <c r="AC131" s="305"/>
      <c r="AD131" s="390"/>
      <c r="AE131" s="390"/>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row>
    <row r="132" spans="1:63" s="393" customFormat="1" ht="15.75" customHeight="1" thickBot="1">
      <c r="A132" s="1027" t="s">
        <v>572</v>
      </c>
      <c r="B132" s="1028"/>
      <c r="C132" s="1028"/>
      <c r="D132" s="1028"/>
      <c r="E132" s="1028"/>
      <c r="F132" s="1028"/>
      <c r="G132" s="1028"/>
      <c r="H132" s="1028"/>
      <c r="I132" s="1028"/>
      <c r="J132" s="1029"/>
      <c r="K132"/>
      <c r="M132" s="397"/>
      <c r="N132" s="7"/>
      <c r="AC132" s="305"/>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K132" s="774"/>
    </row>
    <row r="133" spans="1:63" s="393" customFormat="1" ht="7.7" customHeight="1">
      <c r="A133" s="653"/>
      <c r="B133" s="654"/>
      <c r="C133" s="654"/>
      <c r="D133" s="654"/>
      <c r="E133" s="654"/>
      <c r="F133" s="668"/>
      <c r="G133" s="654"/>
      <c r="H133" s="65"/>
      <c r="I133" s="65"/>
      <c r="J133" s="88"/>
      <c r="K133"/>
      <c r="M133" s="397"/>
      <c r="N133" s="7"/>
      <c r="AC133" s="305"/>
      <c r="AF133" s="397"/>
      <c r="AG133" s="397"/>
      <c r="AH133" s="397"/>
      <c r="AI133" s="397"/>
      <c r="AJ133" s="397"/>
      <c r="AK133" s="397"/>
      <c r="AL133" s="397"/>
      <c r="AM133" s="397"/>
      <c r="AN133" s="397"/>
      <c r="AO133" s="397"/>
      <c r="AP133" s="397"/>
      <c r="AQ133" s="397"/>
      <c r="AR133" s="397"/>
      <c r="AS133" s="397"/>
      <c r="AT133" s="397"/>
      <c r="AU133" s="397"/>
      <c r="AV133" s="397"/>
      <c r="AW133" s="397"/>
      <c r="AX133" s="397"/>
      <c r="AY133" s="397"/>
      <c r="AZ133" s="397"/>
      <c r="BA133" s="397"/>
      <c r="BK133" s="774"/>
    </row>
    <row r="134" spans="1:63" s="393" customFormat="1" ht="18">
      <c r="A134" s="671" t="s">
        <v>208</v>
      </c>
      <c r="B134" s="116"/>
      <c r="C134" s="61"/>
      <c r="D134" s="61"/>
      <c r="E134" s="61"/>
      <c r="F134" s="79"/>
      <c r="G134" s="79"/>
      <c r="H134" s="96"/>
      <c r="I134" s="296"/>
      <c r="J134" s="68"/>
      <c r="K134"/>
      <c r="M134" s="397"/>
      <c r="N134" s="7"/>
      <c r="O134" s="390" t="str">
        <f ca="1">CELL("address",I134)</f>
        <v>$I$134</v>
      </c>
      <c r="P134" s="378">
        <f>$P$21</f>
        <v>3</v>
      </c>
      <c r="Q134" s="390" t="str">
        <f ca="1">MID(CELL("filename",P134),FIND("]",CELL("filename",P134))+1,256)</f>
        <v>3. Facility</v>
      </c>
      <c r="R134" s="393" t="s">
        <v>1617</v>
      </c>
      <c r="S134" s="393" t="s">
        <v>515</v>
      </c>
      <c r="U134" s="378" t="str">
        <f ca="1">P134&amp;"_"&amp;O134&amp;"_"&amp;S134</f>
        <v>3_$I$134_Operating limitations</v>
      </c>
      <c r="V134" s="393" t="s">
        <v>401</v>
      </c>
      <c r="X134" s="416" t="str">
        <f>CONCATENATE(AH134,",",AI134)</f>
        <v>Yes,No</v>
      </c>
      <c r="Y134" s="393" t="s">
        <v>82</v>
      </c>
      <c r="Z134" s="378" t="s">
        <v>86</v>
      </c>
      <c r="AC134" s="305"/>
      <c r="AF134" s="402"/>
      <c r="AG134" s="402"/>
      <c r="AH134" s="402" t="s">
        <v>82</v>
      </c>
      <c r="AI134" s="402" t="s">
        <v>86</v>
      </c>
      <c r="AJ134" s="397"/>
      <c r="AK134" s="397"/>
      <c r="AL134" s="397"/>
      <c r="AM134" s="397"/>
      <c r="AN134" s="397"/>
      <c r="AO134" s="397"/>
      <c r="AP134" s="397"/>
      <c r="AQ134" s="397"/>
      <c r="AR134" s="397"/>
      <c r="AS134" s="397"/>
      <c r="AT134" s="397"/>
      <c r="AU134" s="397"/>
      <c r="AV134" s="397"/>
      <c r="AW134" s="397"/>
      <c r="AX134" s="397"/>
      <c r="AY134" s="397"/>
      <c r="AZ134" s="397"/>
      <c r="BA134" s="397"/>
      <c r="BK134" s="774"/>
    </row>
    <row r="135" spans="1:63" s="393" customFormat="1" ht="7.7" customHeight="1">
      <c r="A135" s="653"/>
      <c r="B135" s="654"/>
      <c r="C135" s="654"/>
      <c r="D135" s="654"/>
      <c r="E135" s="654"/>
      <c r="F135" s="668"/>
      <c r="G135" s="654"/>
      <c r="H135" s="65"/>
      <c r="I135" s="65"/>
      <c r="J135" s="88"/>
      <c r="K135"/>
      <c r="M135" s="397"/>
      <c r="N135" s="7"/>
      <c r="AC135" s="305"/>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K135" s="774"/>
    </row>
    <row r="136" spans="1:63" s="393" customFormat="1" ht="18" customHeight="1">
      <c r="A136" s="128" t="s">
        <v>197</v>
      </c>
      <c r="B136" s="119"/>
      <c r="C136" s="78"/>
      <c r="D136" s="78"/>
      <c r="E136" s="78"/>
      <c r="F136" s="75"/>
      <c r="G136" s="75"/>
      <c r="H136" s="75"/>
      <c r="I136" s="75"/>
      <c r="J136" s="68"/>
      <c r="K136"/>
      <c r="M136" s="397"/>
      <c r="N136" s="7"/>
      <c r="AC136" s="305"/>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7"/>
      <c r="BA136" s="397"/>
      <c r="BK136" s="774"/>
    </row>
    <row r="137" spans="1:63" s="393" customFormat="1" ht="7.7" customHeight="1">
      <c r="A137" s="653"/>
      <c r="B137" s="654"/>
      <c r="C137" s="654"/>
      <c r="D137" s="654"/>
      <c r="E137" s="654"/>
      <c r="F137" s="668"/>
      <c r="G137" s="654"/>
      <c r="H137" s="65"/>
      <c r="I137" s="65"/>
      <c r="J137" s="88"/>
      <c r="K137"/>
      <c r="M137" s="397"/>
      <c r="N137" s="7"/>
      <c r="AC137" s="305"/>
      <c r="AF137" s="397"/>
      <c r="AG137" s="397"/>
      <c r="AH137" s="397"/>
      <c r="AI137" s="397"/>
      <c r="AJ137" s="397"/>
      <c r="AK137" s="397"/>
      <c r="AL137" s="397"/>
      <c r="AM137" s="397"/>
      <c r="AN137" s="397"/>
      <c r="AO137" s="397"/>
      <c r="AP137" s="397"/>
      <c r="AQ137" s="397"/>
      <c r="AR137" s="397"/>
      <c r="AS137" s="397"/>
      <c r="AT137" s="397"/>
      <c r="AU137" s="397"/>
      <c r="AV137" s="397"/>
      <c r="AW137" s="397"/>
      <c r="AX137" s="397"/>
      <c r="AY137" s="397"/>
      <c r="AZ137" s="397"/>
      <c r="BA137" s="397"/>
      <c r="BK137" s="774"/>
    </row>
    <row r="138" spans="1:63" s="393" customFormat="1" ht="125.25" customHeight="1">
      <c r="A138" s="1117"/>
      <c r="B138" s="1118"/>
      <c r="C138" s="1118"/>
      <c r="D138" s="1118"/>
      <c r="E138" s="1118"/>
      <c r="F138" s="1118"/>
      <c r="G138" s="1118"/>
      <c r="H138" s="1118"/>
      <c r="I138" s="1119"/>
      <c r="J138" s="68"/>
      <c r="K138"/>
      <c r="M138" s="397"/>
      <c r="N138" s="7"/>
      <c r="O138" s="390" t="str">
        <f ca="1">CELL("address",A138)</f>
        <v>$A$138</v>
      </c>
      <c r="P138" s="378">
        <f>$P$21</f>
        <v>3</v>
      </c>
      <c r="Q138" s="390" t="str">
        <f ca="1">MID(CELL("filename",P138),FIND("]",CELL("filename",P138))+1,256)</f>
        <v>3. Facility</v>
      </c>
      <c r="R138" s="393" t="s">
        <v>1617</v>
      </c>
      <c r="S138" s="379" t="s">
        <v>516</v>
      </c>
      <c r="T138" s="379"/>
      <c r="U138" s="378" t="str">
        <f ca="1">P138&amp;"_"&amp;O138&amp;"_"&amp;S138</f>
        <v>3_$A$138_Description of Operating Limits</v>
      </c>
      <c r="V138" s="379" t="s">
        <v>392</v>
      </c>
      <c r="W138" s="393">
        <v>2000</v>
      </c>
      <c r="Y138" s="393" t="s">
        <v>86</v>
      </c>
      <c r="Z138" s="378" t="s">
        <v>86</v>
      </c>
      <c r="AB138" s="378" t="str">
        <f ca="1">"Requirement for "&amp;O138&amp;" based on "&amp;O134&amp;" answer of ""Yes"""</f>
        <v>Requirement for $A$138 based on $I$134 answer of "Yes"</v>
      </c>
      <c r="AC138" s="305"/>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K138" s="774"/>
    </row>
    <row r="139" spans="1:63" s="393" customFormat="1" ht="7.7" customHeight="1">
      <c r="A139" s="653"/>
      <c r="B139" s="654"/>
      <c r="C139" s="654"/>
      <c r="D139" s="654"/>
      <c r="E139" s="654"/>
      <c r="F139" s="668"/>
      <c r="G139" s="654"/>
      <c r="H139" s="65"/>
      <c r="I139" s="65"/>
      <c r="J139" s="88"/>
      <c r="K139"/>
      <c r="M139" s="397"/>
      <c r="N139" s="7"/>
      <c r="AC139" s="305"/>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K139" s="774"/>
    </row>
    <row r="140" spans="1:63" s="393" customFormat="1" ht="18" customHeight="1">
      <c r="A140" s="1142" t="s">
        <v>126</v>
      </c>
      <c r="B140" s="1143"/>
      <c r="C140" s="1143"/>
      <c r="D140" s="1143"/>
      <c r="E140" s="1143"/>
      <c r="F140" s="1143"/>
      <c r="G140" s="1143"/>
      <c r="H140" s="1143"/>
      <c r="I140" s="1143"/>
      <c r="J140" s="68"/>
      <c r="K140"/>
      <c r="M140" s="397"/>
      <c r="N140" s="7"/>
      <c r="AC140" s="305"/>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K140" s="774"/>
    </row>
    <row r="141" spans="1:63" s="393" customFormat="1" ht="7.7" customHeight="1">
      <c r="A141" s="653"/>
      <c r="B141" s="654"/>
      <c r="C141" s="654"/>
      <c r="D141" s="654"/>
      <c r="E141" s="654"/>
      <c r="F141" s="668"/>
      <c r="G141" s="654"/>
      <c r="H141" s="65"/>
      <c r="I141" s="65"/>
      <c r="J141" s="88"/>
      <c r="K141"/>
      <c r="M141" s="397"/>
      <c r="N141" s="7"/>
      <c r="AC141" s="305"/>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K141" s="774"/>
    </row>
    <row r="142" spans="1:63" s="393" customFormat="1" ht="125.25" customHeight="1">
      <c r="A142" s="1117"/>
      <c r="B142" s="1118"/>
      <c r="C142" s="1118"/>
      <c r="D142" s="1118"/>
      <c r="E142" s="1118"/>
      <c r="F142" s="1118"/>
      <c r="G142" s="1118"/>
      <c r="H142" s="1118"/>
      <c r="I142" s="1119"/>
      <c r="J142" s="68"/>
      <c r="K142"/>
      <c r="M142" s="397"/>
      <c r="N142" s="7"/>
      <c r="O142" s="390" t="str">
        <f ca="1">CELL("address",A142)</f>
        <v>$A$142</v>
      </c>
      <c r="P142" s="378">
        <f>$P$21</f>
        <v>3</v>
      </c>
      <c r="Q142" s="390" t="str">
        <f ca="1">MID(CELL("filename",P142),FIND("]",CELL("filename",P142))+1,256)</f>
        <v>3. Facility</v>
      </c>
      <c r="R142" s="393" t="s">
        <v>1617</v>
      </c>
      <c r="S142" s="379" t="s">
        <v>517</v>
      </c>
      <c r="T142" s="379"/>
      <c r="U142" s="378" t="str">
        <f ca="1">P142&amp;"_"&amp;O142&amp;"_"&amp;S142</f>
        <v>3_$A$142_Description of meeting Washington Emissions Performance Standards</v>
      </c>
      <c r="V142" s="379" t="s">
        <v>392</v>
      </c>
      <c r="W142" s="393">
        <v>2000</v>
      </c>
      <c r="Y142" s="393" t="s">
        <v>82</v>
      </c>
      <c r="Z142" s="378" t="s">
        <v>86</v>
      </c>
      <c r="AC142" s="305"/>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K142" s="774"/>
    </row>
    <row r="143" spans="1:63" s="393" customFormat="1" ht="7.7" customHeight="1">
      <c r="A143" s="653"/>
      <c r="B143" s="654"/>
      <c r="C143" s="654"/>
      <c r="D143" s="654"/>
      <c r="E143" s="654"/>
      <c r="F143" s="668"/>
      <c r="G143" s="654"/>
      <c r="H143" s="65"/>
      <c r="I143" s="65"/>
      <c r="J143" s="88"/>
      <c r="K143"/>
      <c r="M143" s="397"/>
      <c r="N143" s="7"/>
      <c r="AC143" s="305"/>
      <c r="AF143" s="397"/>
      <c r="AG143" s="397"/>
      <c r="AH143" s="397"/>
      <c r="AI143" s="397"/>
      <c r="AJ143" s="397"/>
      <c r="AK143" s="397"/>
      <c r="AL143" s="397"/>
      <c r="AM143" s="397"/>
      <c r="AN143" s="397"/>
      <c r="AO143" s="397"/>
      <c r="AP143" s="397"/>
      <c r="AQ143" s="397"/>
      <c r="AR143" s="397"/>
      <c r="AS143" s="397"/>
      <c r="AT143" s="397"/>
      <c r="AU143" s="397"/>
      <c r="AV143" s="397"/>
      <c r="AW143" s="397"/>
      <c r="AX143" s="397"/>
      <c r="AY143" s="397"/>
      <c r="AZ143" s="397"/>
      <c r="BA143" s="397"/>
      <c r="BK143" s="774"/>
    </row>
    <row r="144" spans="1:63" ht="7.7" customHeight="1" thickBot="1">
      <c r="A144" s="653"/>
      <c r="B144" s="654"/>
      <c r="C144" s="654"/>
      <c r="D144" s="654"/>
      <c r="E144" s="654"/>
      <c r="F144" s="668"/>
      <c r="G144" s="654"/>
      <c r="H144" s="65"/>
      <c r="I144" s="65"/>
      <c r="J144" s="88"/>
      <c r="AC144" s="305"/>
    </row>
    <row r="145" spans="1:63" ht="15.75" customHeight="1" thickBot="1">
      <c r="A145" s="1027" t="s">
        <v>207</v>
      </c>
      <c r="B145" s="1028"/>
      <c r="C145" s="1028"/>
      <c r="D145" s="1028"/>
      <c r="E145" s="1028"/>
      <c r="F145" s="1028"/>
      <c r="G145" s="1028"/>
      <c r="H145" s="1028"/>
      <c r="I145" s="1028"/>
      <c r="J145" s="1029"/>
      <c r="AC145" s="305"/>
    </row>
    <row r="146" spans="1:63" ht="7.7" customHeight="1">
      <c r="A146" s="182"/>
      <c r="B146" s="186"/>
      <c r="C146" s="186"/>
      <c r="D146" s="186"/>
      <c r="E146" s="186"/>
      <c r="F146" s="205"/>
      <c r="G146" s="186"/>
      <c r="H146" s="206"/>
      <c r="I146" s="206"/>
      <c r="J146" s="183"/>
      <c r="AC146" s="305"/>
    </row>
    <row r="147" spans="1:63" ht="18" customHeight="1">
      <c r="A147" s="653" t="s">
        <v>364</v>
      </c>
      <c r="B147" s="96"/>
      <c r="C147" s="96"/>
      <c r="D147" s="96"/>
      <c r="E147" s="96"/>
      <c r="F147" s="96"/>
      <c r="G147" s="96"/>
      <c r="H147" s="76"/>
      <c r="I147" s="296"/>
      <c r="J147" s="87"/>
      <c r="O147" s="390" t="str">
        <f ca="1">CELL("address",I147)</f>
        <v>$I$147</v>
      </c>
      <c r="P147" s="378">
        <f>$P$21</f>
        <v>3</v>
      </c>
      <c r="Q147" s="390" t="str">
        <f ca="1">MID(CELL("filename",P147),FIND("]",CELL("filename",P147))+1,256)</f>
        <v>3. Facility</v>
      </c>
      <c r="R147" s="393" t="s">
        <v>207</v>
      </c>
      <c r="S147" s="393" t="s">
        <v>518</v>
      </c>
      <c r="U147" s="378" t="str">
        <f ca="1">P147&amp;"_"&amp;O147&amp;"_"&amp;S147</f>
        <v>3_$I$147_Community or Stakeholder Concerns</v>
      </c>
      <c r="V147" s="393" t="s">
        <v>401</v>
      </c>
      <c r="X147" s="416" t="str">
        <f>CONCATENATE(AH147,",",AI147)</f>
        <v>Yes,No</v>
      </c>
      <c r="Y147" s="393" t="s">
        <v>82</v>
      </c>
      <c r="Z147" s="378" t="s">
        <v>86</v>
      </c>
      <c r="AC147" s="305"/>
      <c r="AF147" s="402"/>
      <c r="AG147" s="402"/>
      <c r="AH147" s="402" t="s">
        <v>82</v>
      </c>
      <c r="AI147" s="402" t="s">
        <v>86</v>
      </c>
    </row>
    <row r="148" spans="1:63" ht="7.7" customHeight="1">
      <c r="A148" s="653"/>
      <c r="B148" s="654"/>
      <c r="C148" s="654"/>
      <c r="D148" s="654"/>
      <c r="E148" s="654"/>
      <c r="F148" s="668"/>
      <c r="G148" s="654"/>
      <c r="H148" s="65"/>
      <c r="I148" s="65"/>
      <c r="J148" s="88"/>
      <c r="AC148" s="305"/>
    </row>
    <row r="149" spans="1:63" s="297" customFormat="1" ht="15" customHeight="1">
      <c r="A149" s="1025" t="s">
        <v>328</v>
      </c>
      <c r="B149" s="1026"/>
      <c r="C149" s="1026"/>
      <c r="D149" s="1026"/>
      <c r="E149" s="1026"/>
      <c r="F149" s="1026"/>
      <c r="G149" s="1026"/>
      <c r="H149" s="1026"/>
      <c r="I149" s="1026"/>
      <c r="J149" s="170"/>
      <c r="K149"/>
      <c r="M149" s="397"/>
      <c r="N149" s="7"/>
      <c r="O149" s="393"/>
      <c r="P149" s="393"/>
      <c r="Q149" s="393"/>
      <c r="R149" s="393"/>
      <c r="S149" s="393"/>
      <c r="T149" s="393"/>
      <c r="U149" s="393"/>
      <c r="V149" s="393"/>
      <c r="W149" s="393"/>
      <c r="X149" s="393"/>
      <c r="Y149" s="393"/>
      <c r="Z149" s="393"/>
      <c r="AA149" s="393"/>
      <c r="AB149" s="393"/>
      <c r="AC149" s="305"/>
      <c r="AD149" s="393"/>
      <c r="AE149" s="393"/>
      <c r="AF149" s="402"/>
      <c r="AG149" s="402"/>
      <c r="AH149" s="402"/>
      <c r="AI149" s="402"/>
      <c r="AJ149" s="402"/>
      <c r="AK149" s="402"/>
      <c r="AL149" s="402"/>
      <c r="AM149" s="402"/>
      <c r="AN149" s="402"/>
      <c r="AO149" s="402"/>
      <c r="AP149" s="402"/>
      <c r="AQ149" s="402"/>
      <c r="AR149" s="402"/>
      <c r="AS149" s="402"/>
      <c r="AT149" s="402"/>
      <c r="AU149" s="402"/>
      <c r="AV149" s="402"/>
      <c r="AW149" s="402"/>
      <c r="AX149" s="402"/>
      <c r="AY149" s="402"/>
      <c r="AZ149" s="402"/>
      <c r="BA149" s="402"/>
      <c r="BB149" s="552"/>
      <c r="BC149" s="552"/>
      <c r="BD149" s="402"/>
      <c r="BE149" s="552"/>
      <c r="BF149" s="552"/>
      <c r="BG149" s="552"/>
      <c r="BH149" s="552"/>
      <c r="BI149" s="552"/>
      <c r="BJ149" s="552"/>
      <c r="BK149" s="779"/>
    </row>
    <row r="150" spans="1:63" ht="7.7" customHeight="1">
      <c r="A150" s="653"/>
      <c r="B150" s="654"/>
      <c r="C150" s="654"/>
      <c r="D150" s="654"/>
      <c r="E150" s="654"/>
      <c r="F150" s="668"/>
      <c r="G150" s="654"/>
      <c r="H150" s="65"/>
      <c r="I150" s="65"/>
      <c r="J150" s="88"/>
      <c r="Q150" s="390"/>
      <c r="AC150" s="305"/>
    </row>
    <row r="151" spans="1:63" ht="15" customHeight="1">
      <c r="A151" s="1129" t="s">
        <v>1327</v>
      </c>
      <c r="B151" s="1128"/>
      <c r="C151" s="1128"/>
      <c r="D151" s="1128"/>
      <c r="E151" s="1128"/>
      <c r="F151" s="1128" t="s">
        <v>1348</v>
      </c>
      <c r="G151" s="1128"/>
      <c r="H151" s="1120"/>
      <c r="I151" s="1121"/>
      <c r="J151" s="68"/>
      <c r="O151" s="390" t="str">
        <f ca="1">CELL("address",H151)</f>
        <v>$H$151</v>
      </c>
      <c r="P151" s="378">
        <f>$P$21</f>
        <v>3</v>
      </c>
      <c r="Q151" s="390" t="str">
        <f t="shared" ref="Q151" ca="1" si="1">MID(CELL("filename",P151),FIND("]",CELL("filename",P151))+1,256)</f>
        <v>3. Facility</v>
      </c>
      <c r="R151" s="393" t="s">
        <v>207</v>
      </c>
      <c r="S151" s="393" t="s">
        <v>1489</v>
      </c>
      <c r="U151" s="378" t="str">
        <f ca="1">P151&amp;"_"&amp;O151&amp;"_"&amp;S151</f>
        <v>3_$H$151_Ongoing Community or Stakeholder Relations</v>
      </c>
      <c r="V151" s="393" t="s">
        <v>401</v>
      </c>
      <c r="X151" s="416" t="str">
        <f>CONCATENATE(AH151,",",AI151)</f>
        <v>Submitted,Not Submitted</v>
      </c>
      <c r="Y151" s="393" t="s">
        <v>82</v>
      </c>
      <c r="Z151" s="378" t="s">
        <v>86</v>
      </c>
      <c r="AC151" s="305"/>
      <c r="AF151" s="402"/>
      <c r="AG151" s="402"/>
      <c r="AH151" s="402" t="s">
        <v>684</v>
      </c>
      <c r="AI151" s="402" t="s">
        <v>892</v>
      </c>
    </row>
    <row r="152" spans="1:63" ht="12" customHeight="1">
      <c r="A152" s="653"/>
      <c r="B152" s="654"/>
      <c r="C152" s="654"/>
      <c r="D152" s="654"/>
      <c r="E152" s="654"/>
      <c r="F152" s="815" t="s">
        <v>1359</v>
      </c>
      <c r="G152" s="654"/>
      <c r="H152" s="65"/>
      <c r="I152" s="65"/>
      <c r="J152" s="88"/>
      <c r="AC152" s="305"/>
    </row>
    <row r="153" spans="1:63" ht="204.95" customHeight="1">
      <c r="A153" s="1117"/>
      <c r="B153" s="1118"/>
      <c r="C153" s="1118"/>
      <c r="D153" s="1118"/>
      <c r="E153" s="1118"/>
      <c r="F153" s="1118"/>
      <c r="G153" s="1118"/>
      <c r="H153" s="1118"/>
      <c r="I153" s="1119"/>
      <c r="J153" s="87"/>
      <c r="O153" s="390" t="str">
        <f ca="1">CELL("address",A153)</f>
        <v>$A$153</v>
      </c>
      <c r="P153" s="378">
        <f>$P$21</f>
        <v>3</v>
      </c>
      <c r="Q153" s="390" t="str">
        <f ca="1">MID(CELL("filename",P153),FIND("]",CELL("filename",P153))+1,256)</f>
        <v>3. Facility</v>
      </c>
      <c r="R153" s="393" t="s">
        <v>207</v>
      </c>
      <c r="S153" s="393" t="s">
        <v>519</v>
      </c>
      <c r="U153" s="378" t="str">
        <f ca="1">P153&amp;"_"&amp;O153&amp;"_"&amp;S153</f>
        <v>3_$A$153_Description of Community or Stakeholder Concerns</v>
      </c>
      <c r="V153" s="393" t="s">
        <v>392</v>
      </c>
      <c r="W153" s="393">
        <v>2000</v>
      </c>
      <c r="Y153" s="393" t="s">
        <v>86</v>
      </c>
      <c r="Z153" s="378" t="s">
        <v>86</v>
      </c>
      <c r="AC153" s="305"/>
    </row>
    <row r="154" spans="1:63" ht="7.7" customHeight="1">
      <c r="A154" s="653"/>
      <c r="B154" s="654"/>
      <c r="C154" s="654"/>
      <c r="D154" s="654"/>
      <c r="E154" s="654"/>
      <c r="F154" s="668"/>
      <c r="G154" s="654"/>
      <c r="H154" s="65"/>
      <c r="I154" s="65"/>
      <c r="J154" s="88"/>
      <c r="AC154" s="305"/>
    </row>
    <row r="155" spans="1:63" s="298" customFormat="1" ht="18" customHeight="1">
      <c r="A155" s="653" t="s">
        <v>206</v>
      </c>
      <c r="B155" s="209"/>
      <c r="C155" s="209"/>
      <c r="D155" s="209"/>
      <c r="E155" s="209"/>
      <c r="F155" s="210"/>
      <c r="G155" s="209"/>
      <c r="H155" s="210"/>
      <c r="I155" s="210"/>
      <c r="J155" s="211"/>
      <c r="K155"/>
      <c r="M155" s="397"/>
      <c r="N155" s="7"/>
      <c r="O155" s="399"/>
      <c r="P155" s="399"/>
      <c r="Q155" s="399"/>
      <c r="R155" s="399"/>
      <c r="S155" s="399"/>
      <c r="T155" s="399"/>
      <c r="U155" s="399"/>
      <c r="V155" s="399"/>
      <c r="W155" s="399"/>
      <c r="X155" s="399"/>
      <c r="Y155" s="399"/>
      <c r="Z155" s="399"/>
      <c r="AA155" s="399"/>
      <c r="AB155" s="399"/>
      <c r="AC155" s="305"/>
      <c r="AD155" s="399"/>
      <c r="AE155" s="399"/>
      <c r="AF155" s="403"/>
      <c r="AG155" s="403"/>
      <c r="AH155" s="403"/>
      <c r="AI155" s="403"/>
      <c r="AJ155" s="403"/>
      <c r="AK155" s="403"/>
      <c r="AL155" s="403"/>
      <c r="AM155" s="403"/>
      <c r="AN155" s="403"/>
      <c r="AO155" s="403"/>
      <c r="AP155" s="403"/>
      <c r="AQ155" s="403"/>
      <c r="AR155" s="403"/>
      <c r="AS155" s="403"/>
      <c r="AT155" s="403"/>
      <c r="AU155" s="403"/>
      <c r="AV155" s="403"/>
      <c r="AW155" s="403"/>
      <c r="AX155" s="403"/>
      <c r="AY155" s="403"/>
      <c r="AZ155" s="403"/>
      <c r="BA155" s="403"/>
      <c r="BB155" s="846"/>
      <c r="BC155" s="846"/>
      <c r="BD155" s="403"/>
      <c r="BE155" s="846"/>
      <c r="BF155" s="846"/>
      <c r="BG155" s="846"/>
      <c r="BH155" s="846"/>
      <c r="BI155" s="846"/>
      <c r="BJ155" s="846"/>
      <c r="BK155" s="848"/>
    </row>
    <row r="156" spans="1:63" ht="7.7" customHeight="1" thickBot="1">
      <c r="A156" s="130"/>
      <c r="B156" s="131"/>
      <c r="C156" s="131"/>
      <c r="D156" s="131"/>
      <c r="E156" s="131"/>
      <c r="F156" s="94"/>
      <c r="G156" s="131"/>
      <c r="H156" s="172"/>
      <c r="I156" s="172"/>
      <c r="J156" s="95"/>
      <c r="O156" s="792"/>
      <c r="P156" s="792"/>
      <c r="Q156" s="792"/>
      <c r="R156" s="792"/>
      <c r="S156" s="792"/>
      <c r="T156" s="792"/>
      <c r="U156" s="792"/>
      <c r="V156" s="792"/>
      <c r="W156" s="792"/>
      <c r="X156" s="792"/>
      <c r="Y156" s="792"/>
      <c r="Z156" s="792"/>
      <c r="AA156" s="792"/>
      <c r="AB156" s="792"/>
      <c r="AC156" s="748"/>
      <c r="AD156" s="792"/>
      <c r="AE156" s="792"/>
      <c r="AF156" s="748"/>
      <c r="AG156" s="748"/>
      <c r="AH156" s="748"/>
      <c r="AI156" s="748"/>
      <c r="AJ156" s="748"/>
      <c r="AK156" s="748"/>
      <c r="AL156" s="748"/>
      <c r="AM156" s="748"/>
      <c r="AN156" s="748"/>
      <c r="AO156" s="748"/>
      <c r="AP156" s="748"/>
      <c r="AQ156" s="748"/>
      <c r="AR156" s="748"/>
      <c r="AS156" s="748"/>
      <c r="AT156" s="748"/>
      <c r="AU156" s="748"/>
      <c r="AV156" s="748"/>
      <c r="AW156" s="748"/>
      <c r="AX156" s="748"/>
      <c r="AY156" s="748"/>
      <c r="AZ156" s="748"/>
      <c r="BA156" s="748"/>
      <c r="BB156" s="748"/>
      <c r="BC156" s="748"/>
      <c r="BD156" s="748"/>
      <c r="BE156" s="748"/>
      <c r="BF156" s="748"/>
      <c r="BG156" s="748"/>
      <c r="BH156" s="748"/>
      <c r="BI156" s="748"/>
      <c r="BJ156" s="748"/>
      <c r="BK156" s="761"/>
    </row>
    <row r="157" spans="1:63">
      <c r="AC157" s="305"/>
    </row>
    <row r="158" spans="1:63">
      <c r="AC158" s="305"/>
    </row>
    <row r="159" spans="1:63">
      <c r="AC159" s="305"/>
    </row>
    <row r="160" spans="1:63">
      <c r="AC160" s="305"/>
    </row>
    <row r="161" spans="29:29">
      <c r="AC161" s="305"/>
    </row>
    <row r="162" spans="29:29">
      <c r="AC162" s="305"/>
    </row>
    <row r="163" spans="29:29">
      <c r="AC163" s="305"/>
    </row>
    <row r="164" spans="29:29">
      <c r="AC164" s="305"/>
    </row>
    <row r="165" spans="29:29">
      <c r="AC165" s="305"/>
    </row>
    <row r="166" spans="29:29">
      <c r="AC166" s="305"/>
    </row>
    <row r="167" spans="29:29">
      <c r="AC167" s="305"/>
    </row>
    <row r="168" spans="29:29">
      <c r="AC168" s="305"/>
    </row>
    <row r="169" spans="29:29">
      <c r="AC169" s="305"/>
    </row>
    <row r="170" spans="29:29">
      <c r="AC170" s="305"/>
    </row>
    <row r="171" spans="29:29">
      <c r="AC171" s="305"/>
    </row>
    <row r="172" spans="29:29">
      <c r="AC172" s="305"/>
    </row>
    <row r="173" spans="29:29">
      <c r="AC173" s="305"/>
    </row>
    <row r="174" spans="29:29">
      <c r="AC174" s="305"/>
    </row>
    <row r="175" spans="29:29">
      <c r="AC175" s="305"/>
    </row>
    <row r="176" spans="29:29">
      <c r="AC176" s="305"/>
    </row>
    <row r="177" spans="29:29">
      <c r="AC177" s="305"/>
    </row>
    <row r="178" spans="29:29">
      <c r="AC178" s="305"/>
    </row>
    <row r="179" spans="29:29">
      <c r="AC179" s="305"/>
    </row>
    <row r="180" spans="29:29">
      <c r="AC180" s="305"/>
    </row>
    <row r="181" spans="29:29">
      <c r="AC181" s="305"/>
    </row>
    <row r="182" spans="29:29">
      <c r="AC182" s="305"/>
    </row>
    <row r="183" spans="29:29">
      <c r="AC183" s="305"/>
    </row>
    <row r="184" spans="29:29">
      <c r="AC184" s="305"/>
    </row>
    <row r="185" spans="29:29">
      <c r="AC185" s="305"/>
    </row>
    <row r="186" spans="29:29">
      <c r="AC186" s="305"/>
    </row>
    <row r="187" spans="29:29">
      <c r="AC187" s="305"/>
    </row>
    <row r="188" spans="29:29">
      <c r="AC188" s="305"/>
    </row>
    <row r="189" spans="29:29">
      <c r="AC189" s="305"/>
    </row>
    <row r="190" spans="29:29">
      <c r="AC190" s="305"/>
    </row>
    <row r="191" spans="29:29">
      <c r="AC191" s="305"/>
    </row>
    <row r="192" spans="29:29">
      <c r="AC192" s="305"/>
    </row>
    <row r="193" spans="29:29">
      <c r="AC193" s="305"/>
    </row>
    <row r="194" spans="29:29">
      <c r="AC194" s="305"/>
    </row>
    <row r="195" spans="29:29">
      <c r="AC195" s="305"/>
    </row>
    <row r="196" spans="29:29">
      <c r="AC196" s="305"/>
    </row>
    <row r="197" spans="29:29">
      <c r="AC197" s="305"/>
    </row>
    <row r="198" spans="29:29">
      <c r="AC198" s="305"/>
    </row>
    <row r="199" spans="29:29">
      <c r="AC199" s="305"/>
    </row>
    <row r="200" spans="29:29">
      <c r="AC200" s="305"/>
    </row>
    <row r="201" spans="29:29">
      <c r="AC201" s="305"/>
    </row>
    <row r="202" spans="29:29">
      <c r="AC202" s="305"/>
    </row>
    <row r="203" spans="29:29">
      <c r="AC203" s="305"/>
    </row>
    <row r="204" spans="29:29">
      <c r="AC204" s="305"/>
    </row>
    <row r="205" spans="29:29">
      <c r="AC205" s="305"/>
    </row>
    <row r="206" spans="29:29">
      <c r="AC206" s="305"/>
    </row>
    <row r="207" spans="29:29">
      <c r="AC207" s="305"/>
    </row>
    <row r="208" spans="29:29">
      <c r="AC208" s="305"/>
    </row>
    <row r="209" spans="29:29">
      <c r="AC209" s="305"/>
    </row>
    <row r="210" spans="29:29">
      <c r="AC210" s="305"/>
    </row>
    <row r="211" spans="29:29">
      <c r="AC211" s="305"/>
    </row>
    <row r="212" spans="29:29">
      <c r="AC212" s="305"/>
    </row>
    <row r="213" spans="29:29">
      <c r="AC213" s="305"/>
    </row>
    <row r="214" spans="29:29">
      <c r="AC214" s="305"/>
    </row>
    <row r="215" spans="29:29">
      <c r="AC215" s="305"/>
    </row>
    <row r="216" spans="29:29">
      <c r="AC216" s="305"/>
    </row>
    <row r="217" spans="29:29">
      <c r="AC217" s="305"/>
    </row>
    <row r="218" spans="29:29">
      <c r="AC218" s="305"/>
    </row>
    <row r="219" spans="29:29">
      <c r="AC219" s="305"/>
    </row>
    <row r="220" spans="29:29">
      <c r="AC220" s="305"/>
    </row>
    <row r="221" spans="29:29">
      <c r="AC221" s="305"/>
    </row>
    <row r="222" spans="29:29">
      <c r="AC222" s="305"/>
    </row>
    <row r="223" spans="29:29">
      <c r="AC223" s="305"/>
    </row>
    <row r="224" spans="29:29">
      <c r="AC224" s="305"/>
    </row>
    <row r="225" spans="29:29">
      <c r="AC225" s="305"/>
    </row>
    <row r="226" spans="29:29">
      <c r="AC226" s="305"/>
    </row>
    <row r="227" spans="29:29">
      <c r="AC227" s="305"/>
    </row>
    <row r="228" spans="29:29">
      <c r="AC228" s="305"/>
    </row>
    <row r="229" spans="29:29">
      <c r="AC229" s="305"/>
    </row>
    <row r="230" spans="29:29">
      <c r="AC230" s="305"/>
    </row>
    <row r="231" spans="29:29">
      <c r="AC231" s="305"/>
    </row>
    <row r="232" spans="29:29">
      <c r="AC232" s="305"/>
    </row>
    <row r="233" spans="29:29">
      <c r="AC233" s="305"/>
    </row>
    <row r="234" spans="29:29">
      <c r="AC234" s="305"/>
    </row>
    <row r="235" spans="29:29">
      <c r="AC235" s="305"/>
    </row>
    <row r="236" spans="29:29">
      <c r="AC236" s="305"/>
    </row>
    <row r="237" spans="29:29">
      <c r="AC237" s="305"/>
    </row>
    <row r="238" spans="29:29">
      <c r="AC238" s="305"/>
    </row>
    <row r="239" spans="29:29">
      <c r="AC239" s="305"/>
    </row>
    <row r="240" spans="29:29">
      <c r="AC240" s="305"/>
    </row>
    <row r="241" spans="29:29">
      <c r="AC241" s="305"/>
    </row>
    <row r="242" spans="29:29">
      <c r="AC242" s="305"/>
    </row>
    <row r="243" spans="29:29">
      <c r="AC243" s="305"/>
    </row>
    <row r="244" spans="29:29">
      <c r="AC244" s="305"/>
    </row>
    <row r="245" spans="29:29">
      <c r="AC245" s="305"/>
    </row>
    <row r="246" spans="29:29">
      <c r="AC246" s="305"/>
    </row>
    <row r="247" spans="29:29">
      <c r="AC247" s="305"/>
    </row>
    <row r="248" spans="29:29">
      <c r="AC248" s="305"/>
    </row>
    <row r="249" spans="29:29">
      <c r="AC249" s="305"/>
    </row>
    <row r="250" spans="29:29">
      <c r="AC250" s="305"/>
    </row>
    <row r="251" spans="29:29">
      <c r="AC251" s="305"/>
    </row>
    <row r="252" spans="29:29">
      <c r="AC252" s="305"/>
    </row>
    <row r="253" spans="29:29">
      <c r="AC253" s="305"/>
    </row>
    <row r="254" spans="29:29">
      <c r="AC254" s="305"/>
    </row>
    <row r="255" spans="29:29">
      <c r="AC255" s="305"/>
    </row>
    <row r="256" spans="29:29">
      <c r="AC256" s="305"/>
    </row>
    <row r="257" spans="29:29">
      <c r="AC257" s="305"/>
    </row>
    <row r="258" spans="29:29">
      <c r="AC258" s="305"/>
    </row>
    <row r="259" spans="29:29">
      <c r="AC259" s="305"/>
    </row>
    <row r="260" spans="29:29">
      <c r="AC260" s="305"/>
    </row>
    <row r="261" spans="29:29">
      <c r="AC261" s="305"/>
    </row>
    <row r="262" spans="29:29">
      <c r="AC262" s="305"/>
    </row>
    <row r="263" spans="29:29">
      <c r="AC263" s="305"/>
    </row>
    <row r="264" spans="29:29">
      <c r="AC264" s="305"/>
    </row>
    <row r="265" spans="29:29">
      <c r="AC265" s="305"/>
    </row>
    <row r="266" spans="29:29">
      <c r="AC266" s="305"/>
    </row>
    <row r="267" spans="29:29">
      <c r="AC267" s="305"/>
    </row>
    <row r="268" spans="29:29">
      <c r="AC268" s="305"/>
    </row>
    <row r="269" spans="29:29">
      <c r="AC269" s="305"/>
    </row>
    <row r="270" spans="29:29">
      <c r="AC270" s="305"/>
    </row>
    <row r="271" spans="29:29">
      <c r="AC271" s="305"/>
    </row>
    <row r="272" spans="29:29">
      <c r="AC272" s="305"/>
    </row>
    <row r="273" spans="29:29">
      <c r="AC273" s="305"/>
    </row>
    <row r="274" spans="29:29">
      <c r="AC274" s="305"/>
    </row>
    <row r="275" spans="29:29">
      <c r="AC275" s="305"/>
    </row>
    <row r="276" spans="29:29">
      <c r="AC276" s="305"/>
    </row>
    <row r="277" spans="29:29">
      <c r="AC277" s="305"/>
    </row>
    <row r="278" spans="29:29">
      <c r="AC278" s="305"/>
    </row>
    <row r="279" spans="29:29">
      <c r="AC279" s="305"/>
    </row>
    <row r="280" spans="29:29">
      <c r="AC280" s="305"/>
    </row>
    <row r="281" spans="29:29">
      <c r="AC281" s="305"/>
    </row>
    <row r="282" spans="29:29">
      <c r="AC282" s="305"/>
    </row>
    <row r="283" spans="29:29">
      <c r="AC283" s="305"/>
    </row>
    <row r="284" spans="29:29">
      <c r="AC284" s="305"/>
    </row>
    <row r="285" spans="29:29">
      <c r="AC285" s="305"/>
    </row>
    <row r="286" spans="29:29">
      <c r="AC286" s="305"/>
    </row>
    <row r="287" spans="29:29">
      <c r="AC287" s="305"/>
    </row>
    <row r="288" spans="29:29">
      <c r="AC288" s="305"/>
    </row>
    <row r="289" spans="29:29">
      <c r="AC289" s="305"/>
    </row>
    <row r="290" spans="29:29">
      <c r="AC290" s="305"/>
    </row>
    <row r="291" spans="29:29">
      <c r="AC291" s="305"/>
    </row>
    <row r="292" spans="29:29">
      <c r="AC292" s="305"/>
    </row>
    <row r="293" spans="29:29">
      <c r="AC293" s="305"/>
    </row>
    <row r="294" spans="29:29">
      <c r="AC294" s="305"/>
    </row>
    <row r="295" spans="29:29">
      <c r="AC295" s="305"/>
    </row>
    <row r="296" spans="29:29">
      <c r="AC296" s="305"/>
    </row>
    <row r="297" spans="29:29">
      <c r="AC297" s="305"/>
    </row>
    <row r="298" spans="29:29">
      <c r="AC298" s="305"/>
    </row>
    <row r="299" spans="29:29">
      <c r="AC299" s="305"/>
    </row>
    <row r="300" spans="29:29">
      <c r="AC300" s="305"/>
    </row>
    <row r="301" spans="29:29">
      <c r="AC301" s="305"/>
    </row>
    <row r="302" spans="29:29">
      <c r="AC302" s="305"/>
    </row>
    <row r="303" spans="29:29">
      <c r="AC303" s="305"/>
    </row>
    <row r="304" spans="29:29">
      <c r="AC304" s="305"/>
    </row>
    <row r="305" spans="29:29">
      <c r="AC305" s="305"/>
    </row>
    <row r="306" spans="29:29">
      <c r="AC306" s="305"/>
    </row>
    <row r="307" spans="29:29">
      <c r="AC307" s="305"/>
    </row>
    <row r="308" spans="29:29">
      <c r="AC308" s="305"/>
    </row>
    <row r="309" spans="29:29">
      <c r="AC309" s="305"/>
    </row>
    <row r="310" spans="29:29">
      <c r="AC310" s="305"/>
    </row>
    <row r="311" spans="29:29">
      <c r="AC311" s="305"/>
    </row>
    <row r="312" spans="29:29">
      <c r="AC312" s="305"/>
    </row>
    <row r="313" spans="29:29">
      <c r="AC313" s="305"/>
    </row>
    <row r="314" spans="29:29">
      <c r="AC314" s="305"/>
    </row>
    <row r="315" spans="29:29">
      <c r="AC315" s="305"/>
    </row>
    <row r="316" spans="29:29">
      <c r="AC316" s="305"/>
    </row>
    <row r="317" spans="29:29">
      <c r="AC317" s="305"/>
    </row>
    <row r="318" spans="29:29">
      <c r="AC318" s="305"/>
    </row>
    <row r="319" spans="29:29">
      <c r="AC319" s="305"/>
    </row>
    <row r="320" spans="29:29">
      <c r="AC320" s="305"/>
    </row>
    <row r="321" spans="29:29">
      <c r="AC321" s="305"/>
    </row>
    <row r="322" spans="29:29">
      <c r="AC322" s="305"/>
    </row>
    <row r="323" spans="29:29">
      <c r="AC323" s="305"/>
    </row>
    <row r="324" spans="29:29">
      <c r="AC324" s="305"/>
    </row>
    <row r="325" spans="29:29">
      <c r="AC325" s="305"/>
    </row>
    <row r="326" spans="29:29">
      <c r="AC326" s="305"/>
    </row>
    <row r="327" spans="29:29">
      <c r="AC327" s="305"/>
    </row>
    <row r="328" spans="29:29">
      <c r="AC328" s="305"/>
    </row>
    <row r="329" spans="29:29">
      <c r="AC329" s="305"/>
    </row>
    <row r="330" spans="29:29">
      <c r="AC330" s="305"/>
    </row>
    <row r="331" spans="29:29">
      <c r="AC331" s="305"/>
    </row>
    <row r="332" spans="29:29">
      <c r="AC332" s="305"/>
    </row>
    <row r="333" spans="29:29">
      <c r="AC333" s="305"/>
    </row>
    <row r="334" spans="29:29">
      <c r="AC334" s="305"/>
    </row>
    <row r="335" spans="29:29">
      <c r="AC335" s="305"/>
    </row>
    <row r="336" spans="29:29">
      <c r="AC336" s="305"/>
    </row>
    <row r="337" spans="29:29">
      <c r="AC337" s="305"/>
    </row>
  </sheetData>
  <sheetProtection password="84F2" sheet="1" selectLockedCells="1"/>
  <mergeCells count="109">
    <mergeCell ref="F128:G128"/>
    <mergeCell ref="H128:I128"/>
    <mergeCell ref="F151:G151"/>
    <mergeCell ref="H151:I151"/>
    <mergeCell ref="A124:G124"/>
    <mergeCell ref="H77:I77"/>
    <mergeCell ref="A79:G79"/>
    <mergeCell ref="H79:I79"/>
    <mergeCell ref="A81:I81"/>
    <mergeCell ref="A121:I121"/>
    <mergeCell ref="A151:E151"/>
    <mergeCell ref="A128:E128"/>
    <mergeCell ref="A107:E107"/>
    <mergeCell ref="A83:E83"/>
    <mergeCell ref="H89:I89"/>
    <mergeCell ref="A93:I93"/>
    <mergeCell ref="A145:J145"/>
    <mergeCell ref="H124:I124"/>
    <mergeCell ref="A126:I126"/>
    <mergeCell ref="A130:I130"/>
    <mergeCell ref="A119:I119"/>
    <mergeCell ref="H46:I46"/>
    <mergeCell ref="F51:G51"/>
    <mergeCell ref="H51:I51"/>
    <mergeCell ref="F83:G83"/>
    <mergeCell ref="A85:I85"/>
    <mergeCell ref="A87:G87"/>
    <mergeCell ref="H87:I87"/>
    <mergeCell ref="H83:I83"/>
    <mergeCell ref="A67:E67"/>
    <mergeCell ref="F67:G67"/>
    <mergeCell ref="B6:I6"/>
    <mergeCell ref="B13:I13"/>
    <mergeCell ref="B10:I10"/>
    <mergeCell ref="B11:I11"/>
    <mergeCell ref="B8:I8"/>
    <mergeCell ref="B9:I9"/>
    <mergeCell ref="A19:J19"/>
    <mergeCell ref="F21:I21"/>
    <mergeCell ref="F30:H30"/>
    <mergeCell ref="B15:I15"/>
    <mergeCell ref="F32:H32"/>
    <mergeCell ref="F24:H24"/>
    <mergeCell ref="F26:H26"/>
    <mergeCell ref="F28:H28"/>
    <mergeCell ref="A153:I153"/>
    <mergeCell ref="A57:I57"/>
    <mergeCell ref="A59:I59"/>
    <mergeCell ref="H95:I95"/>
    <mergeCell ref="A99:I99"/>
    <mergeCell ref="A103:G103"/>
    <mergeCell ref="H103:I103"/>
    <mergeCell ref="A105:I105"/>
    <mergeCell ref="A109:I109"/>
    <mergeCell ref="A111:G111"/>
    <mergeCell ref="H111:I111"/>
    <mergeCell ref="A113:G113"/>
    <mergeCell ref="H113:I113"/>
    <mergeCell ref="A142:I142"/>
    <mergeCell ref="A132:J132"/>
    <mergeCell ref="A138:I138"/>
    <mergeCell ref="A140:I140"/>
    <mergeCell ref="A63:G63"/>
    <mergeCell ref="A65:I65"/>
    <mergeCell ref="A149:I149"/>
    <mergeCell ref="A35:J35"/>
    <mergeCell ref="A39:H39"/>
    <mergeCell ref="A43:H43"/>
    <mergeCell ref="A45:I45"/>
    <mergeCell ref="A48:I48"/>
    <mergeCell ref="A53:I53"/>
    <mergeCell ref="A115:G115"/>
    <mergeCell ref="H115:I115"/>
    <mergeCell ref="A117:G117"/>
    <mergeCell ref="A66:I66"/>
    <mergeCell ref="A69:I69"/>
    <mergeCell ref="A95:G95"/>
    <mergeCell ref="A73:G73"/>
    <mergeCell ref="H73:I73"/>
    <mergeCell ref="A75:I75"/>
    <mergeCell ref="A77:G77"/>
    <mergeCell ref="H117:I117"/>
    <mergeCell ref="A41:I41"/>
    <mergeCell ref="H67:I67"/>
    <mergeCell ref="F107:G107"/>
    <mergeCell ref="H107:I107"/>
    <mergeCell ref="A51:E51"/>
    <mergeCell ref="A46:E46"/>
    <mergeCell ref="F46:G46"/>
    <mergeCell ref="A1:J1"/>
    <mergeCell ref="O1:Y1"/>
    <mergeCell ref="Z1:AE1"/>
    <mergeCell ref="A2:J2"/>
    <mergeCell ref="O2:O3"/>
    <mergeCell ref="P2:Q2"/>
    <mergeCell ref="R2:R3"/>
    <mergeCell ref="S2:S3"/>
    <mergeCell ref="T2:T3"/>
    <mergeCell ref="U2:U3"/>
    <mergeCell ref="AB2:AB3"/>
    <mergeCell ref="AD2:AD3"/>
    <mergeCell ref="AE2:AE3"/>
    <mergeCell ref="V2:V3"/>
    <mergeCell ref="W2:W3"/>
    <mergeCell ref="X2:X3"/>
    <mergeCell ref="Y2:Y3"/>
    <mergeCell ref="Z2:Z3"/>
    <mergeCell ref="AA2:AA3"/>
    <mergeCell ref="AC2:AC3"/>
  </mergeCells>
  <dataValidations xWindow="608" yWindow="681" count="42">
    <dataValidation allowBlank="1" showInputMessage="1" showErrorMessage="1" errorTitle="Select technology type from list" sqref="J147 J69:J70 H147 G97:J97 H70:I70 J95 J85 I91:J91 J87 J93 J89 J99 J130 J109 H125:J125 H123:J123 H74 H40 H118 J153"/>
    <dataValidation type="decimal" operator="greaterThanOrEqual" showInputMessage="1" showErrorMessage="1" promptTitle="Required field" prompt="  " sqref="G37">
      <formula1>0.1</formula1>
    </dataValidation>
    <dataValidation type="textLength" operator="lessThan" allowBlank="1" showInputMessage="1" showErrorMessage="1" promptTitle="Complete if applicable" prompt="Field is limited to a maximumm of 1,200 characters." sqref="A59:I59 A138:I138">
      <formula1>1201</formula1>
    </dataValidation>
    <dataValidation type="textLength" operator="lessThan" showInputMessage="1" showErrorMessage="1" promptTitle="Required field" prompt="Field is limited to a maximumm of 1,200 characters." sqref="A48:I48 A53:I53 A142:I142">
      <formula1>1201</formula1>
    </dataValidation>
    <dataValidation type="textLength" operator="lessThan" allowBlank="1" showInputMessage="1" showErrorMessage="1" promptTitle="Complete if applicable" prompt="Field is limited to a maximumm of 2,000 characters." sqref="A153:I153">
      <formula1>2001</formula1>
    </dataValidation>
    <dataValidation type="decimal" showInputMessage="1" showErrorMessage="1" promptTitle="Required" prompt="Provide % of site control, to include gen-tie line" sqref="H63">
      <formula1>0</formula1>
      <formula2>1</formula2>
    </dataValidation>
    <dataValidation type="textLength" operator="lessThan" showInputMessage="1" showErrorMessage="1" promptTitle="Required field " prompt="Field is limited to a maximum of 1,500 characters." sqref="A69:I69">
      <formula1>1501</formula1>
    </dataValidation>
    <dataValidation type="textLength" operator="lessThan" allowBlank="1" showInputMessage="1" showErrorMessage="1" promptTitle="Complete if applicable" prompt="Field is required if response to previous question is yes._x000a__x000a_Field is limited to a maximum of 1,150 characters." sqref="A99:I99">
      <formula1>1151</formula1>
    </dataValidation>
    <dataValidation type="textLength" operator="lessThan" allowBlank="1" showInputMessage="1" showErrorMessage="1" promptTitle="Complete as applicable" prompt="Field is required, if project is located in an area that is ceded land, may have been historically used by a Native American Tribe, and/or that may impact tribal interests._x000a__x000a_Field is limited to a maximum of 1,150 characters." sqref="A93:I93">
      <formula1>1151</formula1>
    </dataValidation>
    <dataValidation type="textLength" operator="lessThan" allowBlank="1" showInputMessage="1" showErrorMessage="1" promptTitle="Required field" prompt="Field is limited to a maximum of 1,500 characters." sqref="A85:I85">
      <formula1>1501</formula1>
    </dataValidation>
    <dataValidation type="textLength" operator="lessThan" allowBlank="1" showInputMessage="1" showErrorMessage="1" promptTitle="Complete as applicable" prompt="Field is limited to a maximum of 1,150 characters." sqref="A130:I130">
      <formula1>1151</formula1>
    </dataValidation>
    <dataValidation type="textLength" operator="lessThan" allowBlank="1" showInputMessage="1" showErrorMessage="1" promptTitle="Complete as applicable" prompt="Field is required if there are known environmental issues relative to the development and construction of the project._x000a__x000a_Field is limited to a maximum of 1,500 characters." sqref="A109:I109">
      <formula1>1501</formula1>
    </dataValidation>
    <dataValidation type="textLength" operator="lessThan" allowBlank="1" showInputMessage="1" showErrorMessage="1" promptTitle="Complete if applicable" prompt="Field is limited to a maximum of 35 characters." sqref="F24:H24">
      <formula1>36</formula1>
    </dataValidation>
    <dataValidation type="textLength" operator="lessThan" showInputMessage="1" showErrorMessage="1" promptTitle="Required field" prompt="Field is limited to a maximum of 35 characters." sqref="F26:H26">
      <formula1>36</formula1>
    </dataValidation>
    <dataValidation type="textLength" operator="lessThan" showInputMessage="1" showErrorMessage="1" promptTitle="Required field" prompt="Form field is limited to a maximum of 99 characters." sqref="F21">
      <formula1>100</formula1>
    </dataValidation>
    <dataValidation type="decimal" showInputMessage="1" showErrorMessage="1" promptTitle="Required field" prompt="input Longitude_x000a_please use Decimal degrees formatting" sqref="F32:H32">
      <formula1>-360</formula1>
      <formula2>360</formula2>
    </dataValidation>
    <dataValidation type="list" showInputMessage="1" showErrorMessage="1" promptTitle="Required field" prompt="Select response from drop-down list." sqref="H79:I79">
      <formula1>$AH$79:$AI$79</formula1>
    </dataValidation>
    <dataValidation type="list" showInputMessage="1" showErrorMessage="1" promptTitle="Required field" prompt="Select response from drop-down list." sqref="H87:I87">
      <formula1>$AH$87:$AI$87</formula1>
    </dataValidation>
    <dataValidation type="list" showInputMessage="1" showErrorMessage="1" promptTitle="Required field" prompt="Select response from drop-down list." sqref="H95:I95">
      <formula1>$AH$95:$AI$95</formula1>
    </dataValidation>
    <dataValidation type="list" showInputMessage="1" showErrorMessage="1" promptTitle="Required field" prompt="Select response from drop-down list." sqref="H103:I103">
      <formula1>$AH$103:$AI$103</formula1>
    </dataValidation>
    <dataValidation type="list" showInputMessage="1" showErrorMessage="1" promptTitle="Required field" prompt="Select response from drop-down list." sqref="H111:I111">
      <formula1>$AH$111:$AI$111</formula1>
    </dataValidation>
    <dataValidation type="list" showInputMessage="1" showErrorMessage="1" promptTitle="Required field" prompt="Select response from drop-down list." sqref="H115:I115">
      <formula1>$AH$115:$AI$115</formula1>
    </dataValidation>
    <dataValidation type="list" showInputMessage="1" showErrorMessage="1" promptTitle="Required field" prompt="Select response from drop-down list." sqref="H124:I124">
      <formula1>$AH$124:$AI$124</formula1>
    </dataValidation>
    <dataValidation type="list" operator="greaterThanOrEqual" showInputMessage="1" showErrorMessage="1" promptTitle="Required field" prompt="Select response from drop-down list." sqref="G55">
      <formula1>$AH$55:$AI$55</formula1>
    </dataValidation>
    <dataValidation type="list" operator="greaterThanOrEqual" showInputMessage="1" showErrorMessage="1" promptTitle="Required field" prompt="Select response from drop-down list." sqref="I134">
      <formula1>$AH$134:$AI$134</formula1>
    </dataValidation>
    <dataValidation type="list" showInputMessage="1" showErrorMessage="1" promptTitle="Required field" prompt="Select response from drop-down list._x000a_Include &quot;Environmental Studies&quot; in filename of submitted document." sqref="H117:I117">
      <formula1>$AH$117:$AI$117</formula1>
    </dataValidation>
    <dataValidation type="list" showInputMessage="1" showErrorMessage="1" promptTitle="Required field" prompt="Select response from drop-down list." sqref="I43">
      <formula1>$AH$43:$AI$43</formula1>
    </dataValidation>
    <dataValidation type="list" operator="greaterThanOrEqual" showInputMessage="1" showErrorMessage="1" promptTitle="Required field" prompt="Select response from drop-down list." sqref="I147">
      <formula1>$AH$147:$AI$147</formula1>
    </dataValidation>
    <dataValidation type="list" showInputMessage="1" showErrorMessage="1" promptTitle="Required field" prompt="Select response from drop-down list._x000a_(include &quot;Project Map&quot; in filename of submitted document)" sqref="I39">
      <formula1>$AH$39:$AI$39</formula1>
    </dataValidation>
    <dataValidation type="list" allowBlank="1" showInputMessage="1" showErrorMessage="1" promptTitle="Complete if applicable" prompt="Field is required if response to previous question is yes._x000a__x000a_Select response from drop-down list." sqref="H89:I89">
      <formula1>$AH$89:$AI$89</formula1>
    </dataValidation>
    <dataValidation type="list" allowBlank="1" showInputMessage="1" showErrorMessage="1" promptTitle="Complete if applicable" prompt="Select response from drop-down list." sqref="H113:I113">
      <formula1>$AH$113:$AI$113</formula1>
    </dataValidation>
    <dataValidation type="list" showInputMessage="1" showErrorMessage="1" promptTitle="Required field" prompt="Select response from the drop-down list." sqref="F28:H28">
      <formula1>$AH$28:$AP$28</formula1>
    </dataValidation>
    <dataValidation type="list" showInputMessage="1" showErrorMessage="1" promptTitle="Required field" prompt="Select response from drop-down list." sqref="H73:I73">
      <formula1>$AH$73:$AI$73</formula1>
    </dataValidation>
    <dataValidation type="list" showInputMessage="1" showErrorMessage="1" promptTitle="Required field" prompt="Select response from drop-down list._x000a_Include &quot;Community Relations&quot; in filename of submitted document._x000a_" sqref="H151:I151">
      <formula1>$AH$151:$AI$151</formula1>
    </dataValidation>
    <dataValidation type="list" showInputMessage="1" showErrorMessage="1" promptTitle="Required field" prompt="Select response from drop-down list._x000a_(include &quot;Land Area&quot; in filename of submitted document)" sqref="H46:I46">
      <formula1>$AH$46:$AI$46</formula1>
    </dataValidation>
    <dataValidation type="list" showInputMessage="1" showErrorMessage="1" promptTitle="Required field" prompt="Select response from drop-down list._x000a_(include &quot;Project Description&quot; in filename of submitted document)" sqref="H51:I51">
      <formula1>$AH$51:$AI$51</formula1>
    </dataValidation>
    <dataValidation type="list" showInputMessage="1" showErrorMessage="1" promptTitle="Required field" prompt="Select response from drop-down list._x000a_(include &quot;Permit Status&quot; in filename of submitted document)" sqref="H83:I83">
      <formula1>$AH$83:$AI$83</formula1>
    </dataValidation>
    <dataValidation type="list" showInputMessage="1" showErrorMessage="1" promptTitle="Required field" prompt="Select response from drop-down list._x000a_(include &quot;Environmental Issues&quot; in filename of submitted document)" sqref="H107:I107">
      <formula1>$AH$107:$AI$107</formula1>
    </dataValidation>
    <dataValidation type="list" showInputMessage="1" showErrorMessage="1" promptTitle="Required field" prompt="Select response from drop-down list._x000a_Include &quot;Community Plan&quot; in filename of submitted document." sqref="H128:I128">
      <formula1>$AH$128:$AI$128</formula1>
    </dataValidation>
    <dataValidation type="list" showInputMessage="1" showErrorMessage="1" promptTitle="Required field" prompt="Select response from drop-down list._x000a_(include &quot;Land Agreements&quot; in filename of submitted document)" sqref="H67:I67">
      <formula1>$AH$67:$AI$67</formula1>
    </dataValidation>
    <dataValidation type="list" showInputMessage="1" showErrorMessage="1" promptTitle="Required field" prompt="Select response from drop-down list." sqref="H77:I77">
      <formula1>$AH$77:$AJ$77</formula1>
    </dataValidation>
    <dataValidation type="decimal" showInputMessage="1" showErrorMessage="1" promptTitle="Required field" prompt="input Latitude_x000a_please use Decimal degrees formatting" sqref="F30:H30">
      <formula1>-360</formula1>
      <formula2>360</formula2>
    </dataValidation>
  </dataValidations>
  <pageMargins left="0.7" right="0.7" top="0.75" bottom="0.75" header="0.3" footer="0.3"/>
  <pageSetup scale="70" fitToHeight="10" orientation="portrait" r:id="rId1"/>
  <headerFooter>
    <oddFooter>&amp;C&amp;"Arial,Italic"B-&amp;P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L332"/>
  <sheetViews>
    <sheetView showGridLines="0" showRowColHeaders="0" zoomScaleNormal="100" workbookViewId="0">
      <selection activeCell="D10" sqref="D10"/>
    </sheetView>
  </sheetViews>
  <sheetFormatPr defaultRowHeight="12.75"/>
  <cols>
    <col min="1" max="1" width="34.28515625" style="407" customWidth="1"/>
    <col min="2" max="2" width="8.42578125" style="460" bestFit="1" customWidth="1"/>
    <col min="3" max="3" width="3.42578125" style="407" customWidth="1"/>
    <col min="4" max="4" width="28.5703125" style="407" customWidth="1"/>
    <col min="5" max="5" width="3.42578125" style="407" customWidth="1"/>
    <col min="6" max="6" width="28.5703125" style="407" customWidth="1"/>
    <col min="7" max="7" width="3.42578125" style="407" customWidth="1"/>
    <col min="8" max="8" width="28.5703125" style="407" customWidth="1"/>
    <col min="9" max="9" width="3.42578125" style="305" customWidth="1"/>
    <col min="10" max="10" width="6.140625" customWidth="1"/>
    <col min="11" max="11" width="61.85546875" hidden="1" customWidth="1"/>
    <col min="12" max="12" width="6.140625" hidden="1" customWidth="1"/>
    <col min="13" max="14" width="2" style="458" hidden="1" customWidth="1"/>
    <col min="15" max="15" width="4.28515625" style="305" hidden="1" customWidth="1"/>
    <col min="16" max="16" width="7.42578125" style="458" hidden="1" customWidth="1"/>
    <col min="17" max="17" width="3.42578125" style="458" hidden="1" customWidth="1"/>
    <col min="18" max="18" width="17.5703125" style="458" hidden="1" customWidth="1"/>
    <col min="19" max="19" width="16.140625" style="458" hidden="1" customWidth="1"/>
    <col min="20" max="20" width="22.28515625" style="458" hidden="1" customWidth="1"/>
    <col min="21" max="21" width="7.5703125" style="458" hidden="1" customWidth="1"/>
    <col min="22" max="22" width="30.5703125" style="458" hidden="1" customWidth="1"/>
    <col min="23" max="24" width="9.140625" style="458" hidden="1" customWidth="1"/>
    <col min="25" max="25" width="14" style="458" hidden="1" customWidth="1"/>
    <col min="26" max="27" width="9.140625" style="458" hidden="1" customWidth="1"/>
    <col min="28" max="28" width="9.42578125" style="458" hidden="1" customWidth="1"/>
    <col min="29" max="29" width="57.7109375" style="458" hidden="1" customWidth="1"/>
    <col min="30" max="34" width="9.140625" style="458" hidden="1" customWidth="1"/>
    <col min="35" max="35" width="14.28515625" style="458" hidden="1" customWidth="1"/>
    <col min="36" max="36" width="12" style="458" hidden="1" customWidth="1"/>
    <col min="37" max="37" width="13" hidden="1" customWidth="1"/>
    <col min="38" max="43" width="5.85546875" hidden="1" customWidth="1"/>
    <col min="44" max="53" width="6.5703125" hidden="1" customWidth="1"/>
    <col min="54" max="56" width="9.140625" hidden="1" customWidth="1"/>
    <col min="57" max="57" width="9.140625" style="7" hidden="1" customWidth="1"/>
    <col min="58" max="63" width="9.140625" hidden="1" customWidth="1"/>
    <col min="64" max="64" width="9.140625" style="745" hidden="1" customWidth="1"/>
  </cols>
  <sheetData>
    <row r="1" spans="1:64" ht="21">
      <c r="A1" s="1057" t="s">
        <v>635</v>
      </c>
      <c r="B1" s="1058"/>
      <c r="C1" s="1058"/>
      <c r="D1" s="1058"/>
      <c r="E1" s="1058"/>
      <c r="F1" s="1058"/>
      <c r="G1" s="1058"/>
      <c r="H1" s="1058"/>
      <c r="I1" s="1059"/>
      <c r="N1" s="458" t="s">
        <v>654</v>
      </c>
      <c r="P1" s="999" t="s">
        <v>397</v>
      </c>
      <c r="Q1" s="999"/>
      <c r="R1" s="999"/>
      <c r="S1" s="999"/>
      <c r="T1" s="999"/>
      <c r="U1" s="999"/>
      <c r="V1" s="999"/>
      <c r="W1" s="999"/>
      <c r="X1" s="999"/>
      <c r="Y1" s="999"/>
      <c r="Z1" s="999"/>
      <c r="AA1" s="1000" t="s">
        <v>521</v>
      </c>
      <c r="AB1" s="1000"/>
      <c r="AC1" s="1000"/>
      <c r="AD1" s="1000"/>
      <c r="AE1" s="1000"/>
      <c r="AF1" s="1000"/>
      <c r="AG1" s="461"/>
      <c r="AH1" s="407"/>
      <c r="AI1" s="407"/>
      <c r="AJ1" s="407"/>
      <c r="AK1" s="305"/>
      <c r="AL1" s="305"/>
      <c r="AM1" s="305"/>
      <c r="AN1" s="305"/>
      <c r="AO1" s="305"/>
      <c r="AP1" s="305"/>
      <c r="AQ1" s="305"/>
      <c r="AR1" s="305"/>
      <c r="AS1" s="305"/>
      <c r="AT1" s="305"/>
      <c r="AU1" s="305"/>
      <c r="AV1" s="305"/>
      <c r="AW1" s="305"/>
      <c r="AX1" s="305"/>
      <c r="AY1" s="305"/>
      <c r="AZ1" s="305"/>
      <c r="BA1" s="305"/>
      <c r="BB1" s="305"/>
      <c r="BC1" s="305"/>
      <c r="BD1" s="305"/>
      <c r="BE1" s="397"/>
    </row>
    <row r="2" spans="1:64" ht="15.75" thickBot="1">
      <c r="A2" s="1034" t="s">
        <v>140</v>
      </c>
      <c r="B2" s="1035"/>
      <c r="C2" s="1035"/>
      <c r="D2" s="1035"/>
      <c r="E2" s="1035"/>
      <c r="F2" s="1035"/>
      <c r="G2" s="1035"/>
      <c r="H2" s="1035"/>
      <c r="I2" s="1036"/>
      <c r="N2" s="458" t="s">
        <v>654</v>
      </c>
      <c r="P2" s="968" t="s">
        <v>396</v>
      </c>
      <c r="Q2" s="970" t="s">
        <v>372</v>
      </c>
      <c r="R2" s="970"/>
      <c r="S2" s="971" t="s">
        <v>136</v>
      </c>
      <c r="T2" s="971" t="s">
        <v>375</v>
      </c>
      <c r="U2" s="971" t="s">
        <v>376</v>
      </c>
      <c r="V2" s="971" t="s">
        <v>425</v>
      </c>
      <c r="W2" s="971" t="s">
        <v>393</v>
      </c>
      <c r="X2" s="971" t="s">
        <v>394</v>
      </c>
      <c r="Y2" s="971" t="s">
        <v>395</v>
      </c>
      <c r="Z2" s="971" t="s">
        <v>522</v>
      </c>
      <c r="AA2" s="966" t="s">
        <v>1466</v>
      </c>
      <c r="AB2" s="966" t="s">
        <v>520</v>
      </c>
      <c r="AC2" s="966" t="s">
        <v>398</v>
      </c>
      <c r="AD2" s="966" t="s">
        <v>1307</v>
      </c>
      <c r="AE2" s="966" t="s">
        <v>523</v>
      </c>
      <c r="AF2" s="966" t="s">
        <v>399</v>
      </c>
      <c r="AG2" s="461"/>
      <c r="AH2" s="407"/>
      <c r="AI2" s="407"/>
      <c r="AJ2" s="407"/>
      <c r="AK2" s="305"/>
      <c r="AL2" s="305"/>
      <c r="AM2" s="305"/>
      <c r="AN2" s="305"/>
      <c r="AO2" s="305"/>
      <c r="AP2" s="305"/>
      <c r="AQ2" s="305"/>
      <c r="AR2" s="305"/>
      <c r="AS2" s="305"/>
      <c r="AT2" s="305"/>
      <c r="AU2" s="305"/>
      <c r="AV2" s="305"/>
      <c r="AW2" s="305"/>
      <c r="AX2" s="305"/>
      <c r="AY2" s="305"/>
      <c r="AZ2" s="305"/>
      <c r="BA2" s="305"/>
      <c r="BB2" s="305"/>
      <c r="BC2" s="305"/>
      <c r="BD2" s="305"/>
      <c r="BE2" s="397"/>
    </row>
    <row r="3" spans="1:64" ht="15.75" customHeight="1" thickBot="1">
      <c r="A3" s="1154" t="s">
        <v>1722</v>
      </c>
      <c r="B3" s="1155"/>
      <c r="C3" s="1155"/>
      <c r="D3" s="1155"/>
      <c r="E3" s="1155"/>
      <c r="F3" s="1155"/>
      <c r="G3" s="1155"/>
      <c r="H3" s="1155"/>
      <c r="I3" s="1156"/>
      <c r="N3" s="458" t="s">
        <v>654</v>
      </c>
      <c r="P3" s="1009"/>
      <c r="Q3" s="731" t="s">
        <v>1550</v>
      </c>
      <c r="R3" s="406" t="s">
        <v>374</v>
      </c>
      <c r="S3" s="972"/>
      <c r="T3" s="972"/>
      <c r="U3" s="972"/>
      <c r="V3" s="972"/>
      <c r="W3" s="972"/>
      <c r="X3" s="972"/>
      <c r="Y3" s="972"/>
      <c r="Z3" s="972"/>
      <c r="AA3" s="975"/>
      <c r="AB3" s="975"/>
      <c r="AC3" s="975"/>
      <c r="AD3" s="975"/>
      <c r="AE3" s="975"/>
      <c r="AF3" s="975"/>
      <c r="AG3" s="750"/>
      <c r="AH3" s="790"/>
      <c r="AI3" s="787" t="s">
        <v>870</v>
      </c>
      <c r="AJ3" s="787" t="s">
        <v>871</v>
      </c>
      <c r="AK3" s="787" t="s">
        <v>872</v>
      </c>
      <c r="AL3" s="753" t="s">
        <v>873</v>
      </c>
      <c r="AM3" s="753" t="s">
        <v>874</v>
      </c>
      <c r="AN3" s="753" t="s">
        <v>875</v>
      </c>
      <c r="AO3" s="753" t="s">
        <v>876</v>
      </c>
      <c r="AP3" s="753" t="s">
        <v>877</v>
      </c>
      <c r="AQ3" s="753" t="s">
        <v>878</v>
      </c>
      <c r="AR3" s="753" t="s">
        <v>879</v>
      </c>
      <c r="AS3" s="753" t="s">
        <v>880</v>
      </c>
      <c r="AT3" s="753" t="s">
        <v>881</v>
      </c>
      <c r="AU3" s="753" t="s">
        <v>882</v>
      </c>
      <c r="AV3" s="753" t="s">
        <v>883</v>
      </c>
      <c r="AW3" s="753" t="s">
        <v>884</v>
      </c>
      <c r="AX3" s="753" t="s">
        <v>885</v>
      </c>
      <c r="AY3" s="753" t="s">
        <v>924</v>
      </c>
      <c r="AZ3" s="753" t="s">
        <v>925</v>
      </c>
      <c r="BA3" s="753" t="s">
        <v>926</v>
      </c>
      <c r="BB3" s="753" t="s">
        <v>927</v>
      </c>
      <c r="BC3" s="753" t="s">
        <v>928</v>
      </c>
      <c r="BD3" s="753" t="s">
        <v>929</v>
      </c>
      <c r="BE3" s="753" t="s">
        <v>936</v>
      </c>
      <c r="BF3" s="753" t="s">
        <v>1679</v>
      </c>
      <c r="BG3" s="753" t="s">
        <v>1680</v>
      </c>
      <c r="BH3" s="753" t="s">
        <v>1681</v>
      </c>
      <c r="BI3" s="753" t="s">
        <v>1682</v>
      </c>
      <c r="BJ3" s="753" t="s">
        <v>1683</v>
      </c>
      <c r="BK3" s="753" t="s">
        <v>1684</v>
      </c>
      <c r="BL3" s="756" t="s">
        <v>1685</v>
      </c>
    </row>
    <row r="4" spans="1:64" ht="5.25" customHeight="1">
      <c r="A4" s="687"/>
      <c r="B4" s="470"/>
      <c r="C4" s="688"/>
      <c r="D4" s="688"/>
      <c r="E4" s="688"/>
      <c r="F4" s="688"/>
      <c r="G4" s="688"/>
      <c r="H4" s="688"/>
      <c r="I4" s="465"/>
      <c r="M4" s="458" t="s">
        <v>653</v>
      </c>
    </row>
    <row r="5" spans="1:64">
      <c r="A5" s="687"/>
      <c r="B5" s="470"/>
      <c r="C5" s="688"/>
      <c r="D5" s="685" t="s">
        <v>257</v>
      </c>
      <c r="E5" s="688"/>
      <c r="F5" s="685" t="s">
        <v>258</v>
      </c>
      <c r="G5" s="688"/>
      <c r="H5" s="685" t="s">
        <v>259</v>
      </c>
      <c r="I5" s="354"/>
      <c r="K5" s="305"/>
      <c r="N5" s="458" t="s">
        <v>654</v>
      </c>
    </row>
    <row r="6" spans="1:64" ht="5.25" hidden="1" customHeight="1" thickBot="1">
      <c r="A6" s="466"/>
      <c r="B6" s="470"/>
      <c r="C6" s="688"/>
      <c r="D6" s="688"/>
      <c r="E6" s="688"/>
      <c r="F6" s="688"/>
      <c r="G6" s="688"/>
      <c r="H6" s="688"/>
      <c r="I6" s="354"/>
      <c r="K6" s="305"/>
      <c r="M6" s="458" t="s">
        <v>653</v>
      </c>
    </row>
    <row r="7" spans="1:64" ht="15" hidden="1" customHeight="1" thickTop="1" thickBot="1">
      <c r="A7" s="941" t="s">
        <v>726</v>
      </c>
      <c r="B7" s="470"/>
      <c r="C7" s="853"/>
      <c r="D7" s="943"/>
      <c r="E7" s="853"/>
      <c r="F7" s="944"/>
      <c r="G7" s="853"/>
      <c r="H7" s="944"/>
      <c r="I7" s="354"/>
      <c r="J7" s="305"/>
      <c r="K7" s="939" t="s">
        <v>1797</v>
      </c>
      <c r="L7" s="305"/>
      <c r="N7" s="458" t="s">
        <v>654</v>
      </c>
      <c r="P7" s="378"/>
      <c r="Q7" s="407"/>
      <c r="R7" s="390"/>
      <c r="S7" s="407"/>
      <c r="T7" s="407"/>
      <c r="U7" s="407"/>
      <c r="V7" s="743"/>
      <c r="W7" s="407"/>
      <c r="X7" s="407"/>
      <c r="Y7" s="416"/>
      <c r="Z7" s="407"/>
      <c r="AA7" s="407"/>
      <c r="AB7" s="407"/>
      <c r="AC7" s="407"/>
      <c r="AD7" s="407"/>
      <c r="AE7" s="407"/>
      <c r="AF7" s="407"/>
      <c r="AG7" s="407"/>
      <c r="AH7" s="407"/>
      <c r="AI7" s="407"/>
      <c r="AJ7" s="407"/>
      <c r="AK7" s="305"/>
      <c r="AL7" s="305"/>
    </row>
    <row r="8" spans="1:64" ht="5.25" customHeight="1">
      <c r="A8" s="689"/>
      <c r="B8" s="470"/>
      <c r="C8" s="688"/>
      <c r="D8" s="688"/>
      <c r="E8" s="688"/>
      <c r="F8" s="688"/>
      <c r="G8" s="688"/>
      <c r="H8" s="688"/>
      <c r="I8" s="354"/>
      <c r="K8" s="854"/>
      <c r="M8" s="458" t="s">
        <v>653</v>
      </c>
      <c r="P8" s="378"/>
      <c r="Q8" s="407"/>
      <c r="R8" s="390"/>
      <c r="S8" s="407"/>
      <c r="T8" s="407"/>
      <c r="U8" s="407"/>
      <c r="V8" s="743"/>
      <c r="W8" s="407"/>
      <c r="X8" s="407"/>
      <c r="Y8" s="416"/>
      <c r="Z8" s="407"/>
      <c r="AA8" s="407"/>
      <c r="AB8" s="407"/>
      <c r="AC8" s="407"/>
      <c r="AD8" s="407"/>
      <c r="AE8" s="407"/>
      <c r="AF8" s="407"/>
      <c r="AG8" s="407"/>
      <c r="AH8" s="407"/>
      <c r="AI8" s="407"/>
      <c r="AJ8" s="407"/>
      <c r="AK8" s="305"/>
      <c r="AL8" s="305"/>
    </row>
    <row r="9" spans="1:64" ht="5.25" customHeight="1" thickBot="1">
      <c r="A9" s="689"/>
      <c r="B9" s="470"/>
      <c r="C9" s="688"/>
      <c r="D9" s="688"/>
      <c r="E9" s="688"/>
      <c r="F9" s="688"/>
      <c r="G9" s="688"/>
      <c r="H9" s="688"/>
      <c r="I9" s="354"/>
      <c r="K9" s="854"/>
      <c r="M9" s="458" t="s">
        <v>653</v>
      </c>
      <c r="P9" s="378"/>
      <c r="Q9" s="407"/>
      <c r="R9" s="390"/>
      <c r="S9" s="407"/>
      <c r="T9" s="407"/>
      <c r="U9" s="407"/>
      <c r="V9" s="743"/>
      <c r="W9" s="407"/>
      <c r="X9" s="407"/>
      <c r="Y9" s="416"/>
      <c r="Z9" s="407"/>
      <c r="AA9" s="407"/>
      <c r="AB9" s="407"/>
      <c r="AC9" s="407"/>
      <c r="AD9" s="407"/>
      <c r="AE9" s="407"/>
      <c r="AF9" s="407"/>
      <c r="AG9" s="407"/>
      <c r="AH9" s="407"/>
      <c r="AI9" s="407"/>
      <c r="AJ9" s="407"/>
      <c r="AK9" s="305"/>
      <c r="AL9" s="305"/>
    </row>
    <row r="10" spans="1:64" ht="15" customHeight="1" thickTop="1" thickBot="1">
      <c r="A10" s="717" t="s">
        <v>1511</v>
      </c>
      <c r="B10" s="470"/>
      <c r="C10" s="688"/>
      <c r="D10" s="296"/>
      <c r="E10" s="688"/>
      <c r="F10" s="296"/>
      <c r="G10" s="688"/>
      <c r="H10" s="296"/>
      <c r="I10" s="354"/>
      <c r="K10" s="939" t="s">
        <v>1720</v>
      </c>
      <c r="N10" s="458" t="s">
        <v>654</v>
      </c>
      <c r="P10" s="372" t="str">
        <f ca="1">CELL("address",D10)</f>
        <v>$D$10</v>
      </c>
      <c r="Q10" s="541" t="s">
        <v>1176</v>
      </c>
      <c r="R10" s="390" t="str">
        <f t="shared" ref="R10:R45" ca="1" si="0">MID(CELL("filename",Q10),FIND("]",CELL("filename",Q10))+1,256)</f>
        <v>3a. Variable Energy</v>
      </c>
      <c r="S10" s="458" t="s">
        <v>1177</v>
      </c>
      <c r="T10" s="458" t="s">
        <v>1520</v>
      </c>
      <c r="U10" s="458">
        <v>1</v>
      </c>
      <c r="V10" s="385" t="str">
        <f t="shared" ref="V10:V45" ca="1" si="1">Q10&amp;"_"&amp;P10&amp;"_"&amp;T10&amp;"_"&amp;U10</f>
        <v>3a_$D$10_Solar_Used_1</v>
      </c>
      <c r="W10" s="458" t="s">
        <v>589</v>
      </c>
      <c r="Y10" s="381" t="str">
        <f>CONCATENATE(AI10)</f>
        <v>Yes</v>
      </c>
      <c r="Z10" s="458" t="s">
        <v>86</v>
      </c>
      <c r="AA10" s="458" t="s">
        <v>86</v>
      </c>
      <c r="AI10" s="458" t="s">
        <v>82</v>
      </c>
    </row>
    <row r="11" spans="1:64" ht="5.25" customHeight="1" thickTop="1">
      <c r="A11" s="857"/>
      <c r="B11" s="470"/>
      <c r="C11" s="861"/>
      <c r="D11" s="688"/>
      <c r="E11" s="688"/>
      <c r="F11" s="688"/>
      <c r="G11" s="688"/>
      <c r="H11" s="688"/>
      <c r="I11" s="354"/>
      <c r="K11" s="854"/>
      <c r="M11" s="458" t="s">
        <v>653</v>
      </c>
      <c r="P11" s="372" t="str">
        <f ca="1">CELL("address",F10)</f>
        <v>$F$10</v>
      </c>
      <c r="Q11" s="458" t="str">
        <f t="shared" ref="Q11:Q45" si="2">$Q$10</f>
        <v>3a</v>
      </c>
      <c r="R11" s="390" t="str">
        <f t="shared" ca="1" si="0"/>
        <v>3a. Variable Energy</v>
      </c>
      <c r="S11" s="458" t="s">
        <v>1177</v>
      </c>
      <c r="T11" s="458" t="s">
        <v>1520</v>
      </c>
      <c r="U11" s="458">
        <v>2</v>
      </c>
      <c r="V11" s="385" t="str">
        <f t="shared" ca="1" si="1"/>
        <v>3a_$F$10_Solar_Used_2</v>
      </c>
      <c r="W11" s="458" t="s">
        <v>589</v>
      </c>
      <c r="Y11" s="381" t="str">
        <f>CONCATENATE(AI11)</f>
        <v>Yes</v>
      </c>
      <c r="Z11" s="458" t="s">
        <v>86</v>
      </c>
      <c r="AA11" s="458" t="s">
        <v>86</v>
      </c>
      <c r="AI11" s="458" t="s">
        <v>82</v>
      </c>
    </row>
    <row r="12" spans="1:64" ht="5.25" customHeight="1" thickBot="1">
      <c r="A12" s="857"/>
      <c r="B12" s="470"/>
      <c r="C12" s="861"/>
      <c r="D12" s="688"/>
      <c r="E12" s="688"/>
      <c r="F12" s="688"/>
      <c r="G12" s="688"/>
      <c r="H12" s="688"/>
      <c r="I12" s="354"/>
      <c r="K12" s="854"/>
      <c r="M12" s="458" t="s">
        <v>653</v>
      </c>
      <c r="P12" s="372" t="str">
        <f ca="1">CELL("address",H10)</f>
        <v>$H$10</v>
      </c>
      <c r="Q12" s="458" t="str">
        <f t="shared" si="2"/>
        <v>3a</v>
      </c>
      <c r="R12" s="390" t="str">
        <f t="shared" ca="1" si="0"/>
        <v>3a. Variable Energy</v>
      </c>
      <c r="S12" s="458" t="s">
        <v>1177</v>
      </c>
      <c r="T12" s="458" t="s">
        <v>1520</v>
      </c>
      <c r="U12" s="458">
        <v>3</v>
      </c>
      <c r="V12" s="385" t="str">
        <f t="shared" ca="1" si="1"/>
        <v>3a_$H$10_Solar_Used_3</v>
      </c>
      <c r="W12" s="458" t="s">
        <v>589</v>
      </c>
      <c r="Y12" s="381" t="str">
        <f>CONCATENATE(AI12)</f>
        <v>Yes</v>
      </c>
      <c r="Z12" s="458" t="s">
        <v>86</v>
      </c>
      <c r="AA12" s="458" t="s">
        <v>86</v>
      </c>
      <c r="AI12" s="458" t="s">
        <v>82</v>
      </c>
    </row>
    <row r="13" spans="1:64" ht="15" customHeight="1" thickTop="1" thickBot="1">
      <c r="A13" s="677" t="s">
        <v>725</v>
      </c>
      <c r="B13" s="470"/>
      <c r="C13" s="688"/>
      <c r="D13" s="296"/>
      <c r="E13" s="688"/>
      <c r="F13" s="296"/>
      <c r="G13" s="688"/>
      <c r="H13" s="296"/>
      <c r="I13" s="465"/>
      <c r="J13" s="458"/>
      <c r="K13" s="939" t="s">
        <v>1720</v>
      </c>
      <c r="L13" s="458"/>
      <c r="N13" s="458" t="s">
        <v>654</v>
      </c>
      <c r="O13" s="407"/>
      <c r="P13" s="372" t="str">
        <f ca="1">CELL("address",D13)</f>
        <v>$D$13</v>
      </c>
      <c r="Q13" s="458" t="str">
        <f t="shared" si="2"/>
        <v>3a</v>
      </c>
      <c r="R13" s="390" t="str">
        <f t="shared" ca="1" si="0"/>
        <v>3a. Variable Energy</v>
      </c>
      <c r="S13" s="458" t="s">
        <v>1177</v>
      </c>
      <c r="T13" s="458" t="s">
        <v>1521</v>
      </c>
      <c r="U13" s="458">
        <v>1</v>
      </c>
      <c r="V13" s="385" t="str">
        <f t="shared" ca="1" si="1"/>
        <v>3a_$D$13_Solar_Status_1</v>
      </c>
      <c r="W13" s="458" t="s">
        <v>589</v>
      </c>
      <c r="Y13" s="381" t="str">
        <f t="shared" ref="Y13:Y15" si="3">CONCATENATE(AI13,",",AJ13)</f>
        <v>Development,Operational</v>
      </c>
      <c r="Z13" s="458" t="s">
        <v>86</v>
      </c>
      <c r="AA13" s="458" t="s">
        <v>86</v>
      </c>
      <c r="AC13" s="715" t="str">
        <f ca="1">"Requirement for "&amp;P13&amp; " based on "&amp;P10&amp;" answer of ""Yes"""</f>
        <v>Requirement for $D$13 based on $D$10 answer of "Yes"</v>
      </c>
      <c r="AI13" s="458" t="s">
        <v>22</v>
      </c>
      <c r="AJ13" s="458" t="s">
        <v>1039</v>
      </c>
    </row>
    <row r="14" spans="1:64" ht="5.25" customHeight="1" thickTop="1">
      <c r="A14" s="677"/>
      <c r="B14" s="470"/>
      <c r="C14" s="688"/>
      <c r="D14" s="688"/>
      <c r="E14" s="688"/>
      <c r="F14" s="688"/>
      <c r="G14" s="688"/>
      <c r="H14" s="688"/>
      <c r="I14" s="465"/>
      <c r="J14" s="458"/>
      <c r="K14" s="854"/>
      <c r="L14" s="458"/>
      <c r="M14" s="458" t="s">
        <v>653</v>
      </c>
      <c r="O14" s="407"/>
      <c r="P14" s="372" t="str">
        <f ca="1">CELL("address",F13)</f>
        <v>$F$13</v>
      </c>
      <c r="Q14" s="458" t="str">
        <f t="shared" si="2"/>
        <v>3a</v>
      </c>
      <c r="R14" s="390" t="str">
        <f t="shared" ca="1" si="0"/>
        <v>3a. Variable Energy</v>
      </c>
      <c r="S14" s="458" t="s">
        <v>1177</v>
      </c>
      <c r="T14" s="458" t="s">
        <v>1521</v>
      </c>
      <c r="U14" s="458">
        <v>2</v>
      </c>
      <c r="V14" s="385" t="str">
        <f t="shared" ca="1" si="1"/>
        <v>3a_$F$13_Solar_Status_2</v>
      </c>
      <c r="W14" s="458" t="s">
        <v>589</v>
      </c>
      <c r="Y14" s="381" t="str">
        <f t="shared" si="3"/>
        <v>Development,Operational</v>
      </c>
      <c r="Z14" s="458" t="s">
        <v>86</v>
      </c>
      <c r="AA14" s="458" t="s">
        <v>86</v>
      </c>
      <c r="AC14" s="715" t="str">
        <f ca="1">"Requirement for "&amp;P14&amp; " based on "&amp;P11&amp;" answer of ""Yes"""</f>
        <v>Requirement for $F$13 based on $F$10 answer of "Yes"</v>
      </c>
      <c r="AI14" s="458" t="s">
        <v>22</v>
      </c>
      <c r="AJ14" s="458" t="s">
        <v>1039</v>
      </c>
    </row>
    <row r="15" spans="1:64" ht="5.25" customHeight="1" thickBot="1">
      <c r="A15" s="677"/>
      <c r="B15" s="470"/>
      <c r="C15" s="688"/>
      <c r="D15" s="688"/>
      <c r="E15" s="688"/>
      <c r="F15" s="688"/>
      <c r="G15" s="688"/>
      <c r="H15" s="688"/>
      <c r="I15" s="465"/>
      <c r="J15" s="458"/>
      <c r="K15" s="854"/>
      <c r="L15" s="458"/>
      <c r="M15" s="458" t="s">
        <v>653</v>
      </c>
      <c r="O15" s="407"/>
      <c r="P15" s="372" t="str">
        <f ca="1">CELL("address",H13)</f>
        <v>$H$13</v>
      </c>
      <c r="Q15" s="458" t="str">
        <f t="shared" si="2"/>
        <v>3a</v>
      </c>
      <c r="R15" s="390" t="str">
        <f t="shared" ca="1" si="0"/>
        <v>3a. Variable Energy</v>
      </c>
      <c r="S15" s="458" t="s">
        <v>1177</v>
      </c>
      <c r="T15" s="458" t="s">
        <v>1521</v>
      </c>
      <c r="U15" s="458">
        <v>3</v>
      </c>
      <c r="V15" s="385" t="str">
        <f t="shared" ca="1" si="1"/>
        <v>3a_$H$13_Solar_Status_3</v>
      </c>
      <c r="W15" s="458" t="s">
        <v>589</v>
      </c>
      <c r="Y15" s="381" t="str">
        <f t="shared" si="3"/>
        <v>Development,Operational</v>
      </c>
      <c r="Z15" s="458" t="s">
        <v>86</v>
      </c>
      <c r="AA15" s="458" t="s">
        <v>86</v>
      </c>
      <c r="AC15" s="715" t="str">
        <f ca="1">"Requirement for "&amp;P15&amp; " based on "&amp;P12&amp;" answer of ""Yes"""</f>
        <v>Requirement for $H$13 based on $H$10 answer of "Yes"</v>
      </c>
      <c r="AI15" s="458" t="s">
        <v>22</v>
      </c>
      <c r="AJ15" s="458" t="s">
        <v>1039</v>
      </c>
    </row>
    <row r="16" spans="1:64" ht="15" customHeight="1" thickTop="1" thickBot="1">
      <c r="A16" s="677" t="s">
        <v>727</v>
      </c>
      <c r="B16" s="470" t="s">
        <v>599</v>
      </c>
      <c r="C16" s="688"/>
      <c r="D16" s="903"/>
      <c r="E16" s="688"/>
      <c r="F16" s="903"/>
      <c r="G16" s="688"/>
      <c r="H16" s="903"/>
      <c r="I16" s="465"/>
      <c r="J16" s="458"/>
      <c r="K16" s="939" t="s">
        <v>1720</v>
      </c>
      <c r="L16" s="458"/>
      <c r="N16" s="458" t="s">
        <v>654</v>
      </c>
      <c r="O16" s="407"/>
      <c r="P16" s="372" t="str">
        <f ca="1">CELL("address",D16)</f>
        <v>$D$16</v>
      </c>
      <c r="Q16" s="458" t="str">
        <f t="shared" si="2"/>
        <v>3a</v>
      </c>
      <c r="R16" s="390" t="str">
        <f t="shared" ca="1" si="0"/>
        <v>3a. Variable Energy</v>
      </c>
      <c r="S16" s="458" t="s">
        <v>1177</v>
      </c>
      <c r="T16" s="458" t="s">
        <v>1522</v>
      </c>
      <c r="U16" s="458">
        <v>1</v>
      </c>
      <c r="V16" s="385" t="str">
        <f t="shared" ca="1" si="1"/>
        <v>3a_$D$16_Solar_life_1</v>
      </c>
      <c r="W16" s="375" t="s">
        <v>1678</v>
      </c>
      <c r="Y16" s="458" t="s">
        <v>1605</v>
      </c>
      <c r="Z16" s="458" t="s">
        <v>86</v>
      </c>
      <c r="AA16" s="458" t="s">
        <v>86</v>
      </c>
      <c r="AC16" s="715" t="str">
        <f ca="1">"Requirement for "&amp;P16&amp; " based on "&amp;P13&amp;" answer of ""Operational"""</f>
        <v>Requirement for $D$16 based on $D$13 answer of "Operational"</v>
      </c>
    </row>
    <row r="17" spans="1:36" ht="5.25" customHeight="1" thickTop="1">
      <c r="A17" s="677"/>
      <c r="B17" s="470"/>
      <c r="C17" s="688"/>
      <c r="D17" s="688"/>
      <c r="E17" s="688"/>
      <c r="F17" s="688"/>
      <c r="G17" s="688"/>
      <c r="H17" s="688"/>
      <c r="I17" s="465"/>
      <c r="J17" s="458"/>
      <c r="K17" s="854"/>
      <c r="L17" s="458"/>
      <c r="M17" s="458" t="s">
        <v>653</v>
      </c>
      <c r="O17" s="407"/>
      <c r="P17" s="372" t="str">
        <f ca="1">CELL("address",F16)</f>
        <v>$F$16</v>
      </c>
      <c r="Q17" s="458" t="str">
        <f t="shared" si="2"/>
        <v>3a</v>
      </c>
      <c r="R17" s="390" t="str">
        <f t="shared" ca="1" si="0"/>
        <v>3a. Variable Energy</v>
      </c>
      <c r="S17" s="458" t="s">
        <v>1177</v>
      </c>
      <c r="T17" s="458" t="s">
        <v>1522</v>
      </c>
      <c r="U17" s="458">
        <v>2</v>
      </c>
      <c r="V17" s="385" t="str">
        <f t="shared" ca="1" si="1"/>
        <v>3a_$F$16_Solar_life_2</v>
      </c>
      <c r="W17" s="375" t="s">
        <v>1678</v>
      </c>
      <c r="Y17" s="458" t="s">
        <v>1605</v>
      </c>
      <c r="Z17" s="458" t="s">
        <v>86</v>
      </c>
      <c r="AA17" s="458" t="s">
        <v>86</v>
      </c>
      <c r="AC17" s="715" t="str">
        <f ca="1">"Requirement for "&amp;P17&amp; " based on "&amp;P14&amp;" answer of ""Operational"""</f>
        <v>Requirement for $F$16 based on $F$13 answer of "Operational"</v>
      </c>
    </row>
    <row r="18" spans="1:36" ht="5.25" customHeight="1" thickBot="1">
      <c r="A18" s="677"/>
      <c r="B18" s="470"/>
      <c r="C18" s="688"/>
      <c r="D18" s="688"/>
      <c r="E18" s="688"/>
      <c r="F18" s="688"/>
      <c r="G18" s="688"/>
      <c r="H18" s="688"/>
      <c r="I18" s="465"/>
      <c r="J18" s="458"/>
      <c r="K18" s="854"/>
      <c r="L18" s="458"/>
      <c r="M18" s="458" t="s">
        <v>653</v>
      </c>
      <c r="O18" s="407"/>
      <c r="P18" s="372" t="str">
        <f ca="1">CELL("address",H16)</f>
        <v>$H$16</v>
      </c>
      <c r="Q18" s="458" t="str">
        <f t="shared" si="2"/>
        <v>3a</v>
      </c>
      <c r="R18" s="390" t="str">
        <f t="shared" ca="1" si="0"/>
        <v>3a. Variable Energy</v>
      </c>
      <c r="S18" s="458" t="s">
        <v>1177</v>
      </c>
      <c r="T18" s="458" t="s">
        <v>1522</v>
      </c>
      <c r="U18" s="458">
        <v>3</v>
      </c>
      <c r="V18" s="385" t="str">
        <f t="shared" ca="1" si="1"/>
        <v>3a_$H$16_Solar_life_3</v>
      </c>
      <c r="W18" s="375" t="s">
        <v>1678</v>
      </c>
      <c r="Y18" s="458" t="s">
        <v>1605</v>
      </c>
      <c r="Z18" s="458" t="s">
        <v>86</v>
      </c>
      <c r="AA18" s="458" t="s">
        <v>86</v>
      </c>
      <c r="AC18" s="715" t="str">
        <f ca="1">"Requirement for "&amp;P18&amp; " based on "&amp;P15&amp;" answer of ""Operational"""</f>
        <v>Requirement for $H$16 based on $H$13 answer of "Operational"</v>
      </c>
    </row>
    <row r="19" spans="1:36" ht="15" customHeight="1" thickTop="1" thickBot="1">
      <c r="A19" s="717" t="s">
        <v>1510</v>
      </c>
      <c r="B19" s="470"/>
      <c r="C19" s="688"/>
      <c r="D19" s="296"/>
      <c r="E19" s="688"/>
      <c r="F19" s="296"/>
      <c r="G19" s="688"/>
      <c r="H19" s="296"/>
      <c r="I19" s="354"/>
      <c r="K19" s="939" t="s">
        <v>1720</v>
      </c>
      <c r="N19" s="458" t="s">
        <v>654</v>
      </c>
      <c r="P19" s="372" t="str">
        <f ca="1">CELL("address",D19)</f>
        <v>$D$19</v>
      </c>
      <c r="Q19" s="458" t="str">
        <f t="shared" si="2"/>
        <v>3a</v>
      </c>
      <c r="R19" s="390" t="str">
        <f t="shared" ca="1" si="0"/>
        <v>3a. Variable Energy</v>
      </c>
      <c r="S19" s="458" t="s">
        <v>1177</v>
      </c>
      <c r="T19" s="458" t="s">
        <v>1523</v>
      </c>
      <c r="U19" s="458">
        <v>1</v>
      </c>
      <c r="V19" s="385" t="str">
        <f t="shared" ca="1" si="1"/>
        <v>3a_$D$19_Wind_Used_1</v>
      </c>
      <c r="W19" s="458" t="s">
        <v>589</v>
      </c>
      <c r="Y19" s="381" t="str">
        <f t="shared" ref="Y19:Y21" si="4">CONCATENATE(AI19)</f>
        <v>Yes</v>
      </c>
      <c r="Z19" s="458" t="s">
        <v>86</v>
      </c>
      <c r="AA19" s="458" t="s">
        <v>86</v>
      </c>
      <c r="AI19" s="458" t="s">
        <v>82</v>
      </c>
    </row>
    <row r="20" spans="1:36" ht="5.25" customHeight="1" thickTop="1">
      <c r="A20" s="682"/>
      <c r="B20" s="470"/>
      <c r="C20" s="688"/>
      <c r="D20" s="688"/>
      <c r="E20" s="688"/>
      <c r="F20" s="688"/>
      <c r="G20" s="688"/>
      <c r="H20" s="688"/>
      <c r="I20" s="354"/>
      <c r="K20" s="854"/>
      <c r="M20" s="458" t="s">
        <v>653</v>
      </c>
      <c r="P20" s="372" t="str">
        <f ca="1">CELL("address",F19)</f>
        <v>$F$19</v>
      </c>
      <c r="Q20" s="458" t="str">
        <f t="shared" si="2"/>
        <v>3a</v>
      </c>
      <c r="R20" s="390" t="str">
        <f t="shared" ca="1" si="0"/>
        <v>3a. Variable Energy</v>
      </c>
      <c r="S20" s="458" t="s">
        <v>1177</v>
      </c>
      <c r="T20" s="458" t="s">
        <v>1523</v>
      </c>
      <c r="U20" s="458">
        <v>2</v>
      </c>
      <c r="V20" s="385" t="str">
        <f t="shared" ca="1" si="1"/>
        <v>3a_$F$19_Wind_Used_2</v>
      </c>
      <c r="W20" s="458" t="s">
        <v>589</v>
      </c>
      <c r="Y20" s="381" t="str">
        <f t="shared" si="4"/>
        <v>Yes</v>
      </c>
      <c r="Z20" s="458" t="s">
        <v>86</v>
      </c>
      <c r="AA20" s="458" t="s">
        <v>86</v>
      </c>
      <c r="AI20" s="458" t="s">
        <v>82</v>
      </c>
    </row>
    <row r="21" spans="1:36" ht="5.25" customHeight="1" thickBot="1">
      <c r="A21" s="682"/>
      <c r="B21" s="470"/>
      <c r="C21" s="688"/>
      <c r="D21" s="688"/>
      <c r="E21" s="688"/>
      <c r="F21" s="688"/>
      <c r="G21" s="688"/>
      <c r="H21" s="688"/>
      <c r="I21" s="354"/>
      <c r="K21" s="854"/>
      <c r="M21" s="458" t="s">
        <v>653</v>
      </c>
      <c r="P21" s="372" t="str">
        <f ca="1">CELL("address",H19)</f>
        <v>$H$19</v>
      </c>
      <c r="Q21" s="458" t="str">
        <f t="shared" si="2"/>
        <v>3a</v>
      </c>
      <c r="R21" s="390" t="str">
        <f t="shared" ca="1" si="0"/>
        <v>3a. Variable Energy</v>
      </c>
      <c r="S21" s="458" t="s">
        <v>1177</v>
      </c>
      <c r="T21" s="458" t="s">
        <v>1523</v>
      </c>
      <c r="U21" s="458">
        <v>3</v>
      </c>
      <c r="V21" s="385" t="str">
        <f t="shared" ca="1" si="1"/>
        <v>3a_$H$19_Wind_Used_3</v>
      </c>
      <c r="W21" s="458" t="s">
        <v>589</v>
      </c>
      <c r="Y21" s="381" t="str">
        <f t="shared" si="4"/>
        <v>Yes</v>
      </c>
      <c r="Z21" s="458" t="s">
        <v>86</v>
      </c>
      <c r="AA21" s="458" t="s">
        <v>86</v>
      </c>
      <c r="AI21" s="458" t="s">
        <v>82</v>
      </c>
    </row>
    <row r="22" spans="1:36" ht="15" customHeight="1" thickTop="1" thickBot="1">
      <c r="A22" s="677" t="s">
        <v>725</v>
      </c>
      <c r="B22" s="470"/>
      <c r="C22" s="688"/>
      <c r="D22" s="296"/>
      <c r="E22" s="688"/>
      <c r="F22" s="296"/>
      <c r="G22" s="688"/>
      <c r="H22" s="296"/>
      <c r="I22" s="465"/>
      <c r="J22" s="458"/>
      <c r="K22" s="939" t="s">
        <v>1720</v>
      </c>
      <c r="L22" s="458"/>
      <c r="N22" s="458" t="s">
        <v>654</v>
      </c>
      <c r="O22" s="407"/>
      <c r="P22" s="372" t="str">
        <f ca="1">CELL("address",D22)</f>
        <v>$D$22</v>
      </c>
      <c r="Q22" s="458" t="str">
        <f t="shared" si="2"/>
        <v>3a</v>
      </c>
      <c r="R22" s="390" t="str">
        <f t="shared" ca="1" si="0"/>
        <v>3a. Variable Energy</v>
      </c>
      <c r="S22" s="458" t="s">
        <v>1177</v>
      </c>
      <c r="T22" s="458" t="s">
        <v>1524</v>
      </c>
      <c r="U22" s="458">
        <v>1</v>
      </c>
      <c r="V22" s="385" t="str">
        <f t="shared" ca="1" si="1"/>
        <v>3a_$D$22_Wind_Status_1</v>
      </c>
      <c r="W22" s="458" t="s">
        <v>589</v>
      </c>
      <c r="Y22" s="381" t="str">
        <f t="shared" ref="Y22:Y24" si="5">CONCATENATE(AI22,",",AJ22)</f>
        <v>Development,Operational</v>
      </c>
      <c r="Z22" s="458" t="s">
        <v>86</v>
      </c>
      <c r="AA22" s="458" t="s">
        <v>86</v>
      </c>
      <c r="AC22" s="715" t="str">
        <f ca="1">"Requirement for "&amp;P22&amp; " based on "&amp;P19&amp;" answer of ""Yes"""</f>
        <v>Requirement for $D$22 based on $D$19 answer of "Yes"</v>
      </c>
      <c r="AI22" s="458" t="s">
        <v>22</v>
      </c>
      <c r="AJ22" s="458" t="s">
        <v>1039</v>
      </c>
    </row>
    <row r="23" spans="1:36" ht="5.25" customHeight="1" thickTop="1">
      <c r="A23" s="677"/>
      <c r="B23" s="470"/>
      <c r="C23" s="688"/>
      <c r="D23" s="688"/>
      <c r="E23" s="688"/>
      <c r="F23" s="688"/>
      <c r="G23" s="688"/>
      <c r="H23" s="688"/>
      <c r="I23" s="465"/>
      <c r="J23" s="458"/>
      <c r="K23" s="854"/>
      <c r="L23" s="458"/>
      <c r="M23" s="458" t="s">
        <v>653</v>
      </c>
      <c r="O23" s="407"/>
      <c r="P23" s="372" t="str">
        <f ca="1">CELL("address",F22)</f>
        <v>$F$22</v>
      </c>
      <c r="Q23" s="458" t="str">
        <f t="shared" si="2"/>
        <v>3a</v>
      </c>
      <c r="R23" s="390" t="str">
        <f t="shared" ca="1" si="0"/>
        <v>3a. Variable Energy</v>
      </c>
      <c r="S23" s="458" t="s">
        <v>1177</v>
      </c>
      <c r="T23" s="458" t="s">
        <v>1524</v>
      </c>
      <c r="U23" s="458">
        <v>2</v>
      </c>
      <c r="V23" s="385" t="str">
        <f t="shared" ca="1" si="1"/>
        <v>3a_$F$22_Wind_Status_2</v>
      </c>
      <c r="W23" s="458" t="s">
        <v>589</v>
      </c>
      <c r="Y23" s="381" t="str">
        <f t="shared" si="5"/>
        <v>Development,Operational</v>
      </c>
      <c r="Z23" s="458" t="s">
        <v>86</v>
      </c>
      <c r="AA23" s="458" t="s">
        <v>86</v>
      </c>
      <c r="AC23" s="715" t="str">
        <f ca="1">"Requirement for "&amp;P23&amp; " based on "&amp;P20&amp;" answer of ""Yes"""</f>
        <v>Requirement for $F$22 based on $F$19 answer of "Yes"</v>
      </c>
      <c r="AI23" s="458" t="s">
        <v>22</v>
      </c>
      <c r="AJ23" s="458" t="s">
        <v>1039</v>
      </c>
    </row>
    <row r="24" spans="1:36" ht="5.25" customHeight="1" thickBot="1">
      <c r="A24" s="677"/>
      <c r="B24" s="470"/>
      <c r="C24" s="688"/>
      <c r="D24" s="688"/>
      <c r="E24" s="688"/>
      <c r="F24" s="688"/>
      <c r="G24" s="688"/>
      <c r="H24" s="688"/>
      <c r="I24" s="465"/>
      <c r="J24" s="458"/>
      <c r="K24" s="854"/>
      <c r="L24" s="458"/>
      <c r="M24" s="458" t="s">
        <v>653</v>
      </c>
      <c r="O24" s="407"/>
      <c r="P24" s="372" t="str">
        <f ca="1">CELL("address",H22)</f>
        <v>$H$22</v>
      </c>
      <c r="Q24" s="458" t="str">
        <f t="shared" si="2"/>
        <v>3a</v>
      </c>
      <c r="R24" s="390" t="str">
        <f t="shared" ca="1" si="0"/>
        <v>3a. Variable Energy</v>
      </c>
      <c r="S24" s="458" t="s">
        <v>1177</v>
      </c>
      <c r="T24" s="458" t="s">
        <v>1524</v>
      </c>
      <c r="U24" s="458">
        <v>3</v>
      </c>
      <c r="V24" s="385" t="str">
        <f t="shared" ca="1" si="1"/>
        <v>3a_$H$22_Wind_Status_3</v>
      </c>
      <c r="W24" s="458" t="s">
        <v>589</v>
      </c>
      <c r="Y24" s="381" t="str">
        <f t="shared" si="5"/>
        <v>Development,Operational</v>
      </c>
      <c r="Z24" s="458" t="s">
        <v>86</v>
      </c>
      <c r="AA24" s="458" t="s">
        <v>86</v>
      </c>
      <c r="AC24" s="715" t="str">
        <f ca="1">"Requirement for "&amp;P24&amp; " based on "&amp;P21&amp;" answer of ""Yes"""</f>
        <v>Requirement for $H$22 based on $H$19 answer of "Yes"</v>
      </c>
      <c r="AI24" s="458" t="s">
        <v>22</v>
      </c>
      <c r="AJ24" s="458" t="s">
        <v>1039</v>
      </c>
    </row>
    <row r="25" spans="1:36" ht="15" customHeight="1" thickTop="1" thickBot="1">
      <c r="A25" s="677" t="s">
        <v>727</v>
      </c>
      <c r="B25" s="470" t="s">
        <v>599</v>
      </c>
      <c r="C25" s="688"/>
      <c r="D25" s="903"/>
      <c r="E25" s="826"/>
      <c r="F25" s="903"/>
      <c r="G25" s="826"/>
      <c r="H25" s="903"/>
      <c r="I25" s="465"/>
      <c r="J25" s="458"/>
      <c r="K25" s="939" t="s">
        <v>1720</v>
      </c>
      <c r="L25" s="458"/>
      <c r="N25" s="458" t="s">
        <v>654</v>
      </c>
      <c r="O25" s="407"/>
      <c r="P25" s="372" t="str">
        <f ca="1">CELL("address",D25)</f>
        <v>$D$25</v>
      </c>
      <c r="Q25" s="458" t="str">
        <f t="shared" si="2"/>
        <v>3a</v>
      </c>
      <c r="R25" s="390" t="str">
        <f t="shared" ca="1" si="0"/>
        <v>3a. Variable Energy</v>
      </c>
      <c r="S25" s="458" t="s">
        <v>1177</v>
      </c>
      <c r="T25" s="458" t="s">
        <v>1525</v>
      </c>
      <c r="U25" s="458">
        <v>1</v>
      </c>
      <c r="V25" s="385" t="str">
        <f t="shared" ca="1" si="1"/>
        <v>3a_$D$25_Wind_life_1</v>
      </c>
      <c r="W25" s="375" t="s">
        <v>1678</v>
      </c>
      <c r="Y25" s="458" t="s">
        <v>1605</v>
      </c>
      <c r="Z25" s="458" t="s">
        <v>86</v>
      </c>
      <c r="AA25" s="458" t="s">
        <v>86</v>
      </c>
      <c r="AC25" s="715" t="str">
        <f ca="1">"Requirement for "&amp;P25&amp; " based on "&amp;P22&amp;" answer of ""Operational"""</f>
        <v>Requirement for $D$25 based on $D$22 answer of "Operational"</v>
      </c>
    </row>
    <row r="26" spans="1:36" ht="5.25" customHeight="1" thickTop="1">
      <c r="A26" s="677"/>
      <c r="B26" s="470"/>
      <c r="C26" s="688"/>
      <c r="D26" s="688"/>
      <c r="E26" s="688"/>
      <c r="F26" s="688"/>
      <c r="G26" s="688"/>
      <c r="H26" s="688"/>
      <c r="I26" s="465"/>
      <c r="J26" s="458"/>
      <c r="K26" s="854"/>
      <c r="L26" s="458"/>
      <c r="M26" s="458" t="s">
        <v>653</v>
      </c>
      <c r="O26" s="407"/>
      <c r="P26" s="372" t="str">
        <f ca="1">CELL("address",F25)</f>
        <v>$F$25</v>
      </c>
      <c r="Q26" s="458" t="str">
        <f t="shared" si="2"/>
        <v>3a</v>
      </c>
      <c r="R26" s="390" t="str">
        <f t="shared" ca="1" si="0"/>
        <v>3a. Variable Energy</v>
      </c>
      <c r="S26" s="458" t="s">
        <v>1177</v>
      </c>
      <c r="T26" s="458" t="s">
        <v>1525</v>
      </c>
      <c r="U26" s="458">
        <v>2</v>
      </c>
      <c r="V26" s="385" t="str">
        <f t="shared" ca="1" si="1"/>
        <v>3a_$F$25_Wind_life_2</v>
      </c>
      <c r="W26" s="375" t="s">
        <v>1678</v>
      </c>
      <c r="Y26" s="458" t="s">
        <v>1605</v>
      </c>
      <c r="Z26" s="458" t="s">
        <v>86</v>
      </c>
      <c r="AA26" s="458" t="s">
        <v>86</v>
      </c>
      <c r="AC26" s="715" t="str">
        <f ca="1">"Requirement for "&amp;P26&amp; " based on "&amp;P23&amp;" answer of ""Operational"""</f>
        <v>Requirement for $F$25 based on $F$22 answer of "Operational"</v>
      </c>
    </row>
    <row r="27" spans="1:36" ht="5.25" customHeight="1" thickBot="1">
      <c r="A27" s="677"/>
      <c r="B27" s="470"/>
      <c r="C27" s="688"/>
      <c r="D27" s="688"/>
      <c r="E27" s="688"/>
      <c r="F27" s="688"/>
      <c r="G27" s="688"/>
      <c r="H27" s="688"/>
      <c r="I27" s="465"/>
      <c r="J27" s="458"/>
      <c r="K27" s="854"/>
      <c r="L27" s="458"/>
      <c r="M27" s="458" t="s">
        <v>653</v>
      </c>
      <c r="O27" s="407"/>
      <c r="P27" s="372" t="str">
        <f ca="1">CELL("address",H25)</f>
        <v>$H$25</v>
      </c>
      <c r="Q27" s="458" t="str">
        <f t="shared" si="2"/>
        <v>3a</v>
      </c>
      <c r="R27" s="390" t="str">
        <f t="shared" ca="1" si="0"/>
        <v>3a. Variable Energy</v>
      </c>
      <c r="S27" s="458" t="s">
        <v>1177</v>
      </c>
      <c r="T27" s="458" t="s">
        <v>1525</v>
      </c>
      <c r="U27" s="458">
        <v>3</v>
      </c>
      <c r="V27" s="385" t="str">
        <f t="shared" ca="1" si="1"/>
        <v>3a_$H$25_Wind_life_3</v>
      </c>
      <c r="W27" s="375" t="s">
        <v>1678</v>
      </c>
      <c r="Y27" s="458" t="s">
        <v>1605</v>
      </c>
      <c r="Z27" s="458" t="s">
        <v>86</v>
      </c>
      <c r="AA27" s="458" t="s">
        <v>86</v>
      </c>
      <c r="AC27" s="715" t="str">
        <f ca="1">"Requirement for "&amp;P27&amp; " based on "&amp;P24&amp;" answer of ""Operational"""</f>
        <v>Requirement for $H$25 based on $H$22 answer of "Operational"</v>
      </c>
    </row>
    <row r="28" spans="1:36" ht="15" customHeight="1" thickTop="1" thickBot="1">
      <c r="A28" s="717" t="s">
        <v>1509</v>
      </c>
      <c r="B28" s="470"/>
      <c r="C28" s="688"/>
      <c r="D28" s="296"/>
      <c r="E28" s="688"/>
      <c r="F28" s="296"/>
      <c r="G28" s="688"/>
      <c r="H28" s="296"/>
      <c r="I28" s="354"/>
      <c r="K28" s="939" t="s">
        <v>1720</v>
      </c>
      <c r="N28" s="458" t="s">
        <v>654</v>
      </c>
      <c r="P28" s="372" t="str">
        <f ca="1">CELL("address",D28)</f>
        <v>$D$28</v>
      </c>
      <c r="Q28" s="458" t="str">
        <f t="shared" si="2"/>
        <v>3a</v>
      </c>
      <c r="R28" s="390" t="str">
        <f t="shared" ca="1" si="0"/>
        <v>3a. Variable Energy</v>
      </c>
      <c r="S28" s="458" t="s">
        <v>1177</v>
      </c>
      <c r="T28" s="458" t="s">
        <v>1526</v>
      </c>
      <c r="U28" s="458">
        <v>1</v>
      </c>
      <c r="V28" s="385" t="str">
        <f t="shared" ca="1" si="1"/>
        <v>3a_$D$28_RofR Hydro Used_1</v>
      </c>
      <c r="W28" s="458" t="s">
        <v>589</v>
      </c>
      <c r="Y28" s="381" t="str">
        <f t="shared" ref="Y28:Y30" si="6">CONCATENATE(AI28)</f>
        <v>Yes</v>
      </c>
      <c r="Z28" s="458" t="s">
        <v>86</v>
      </c>
      <c r="AA28" s="458" t="s">
        <v>86</v>
      </c>
      <c r="AI28" s="458" t="s">
        <v>82</v>
      </c>
    </row>
    <row r="29" spans="1:36" ht="5.25" customHeight="1" thickTop="1">
      <c r="A29" s="682"/>
      <c r="B29" s="470"/>
      <c r="C29" s="688"/>
      <c r="D29" s="688"/>
      <c r="E29" s="688"/>
      <c r="F29" s="688"/>
      <c r="G29" s="688"/>
      <c r="H29" s="688"/>
      <c r="I29" s="354"/>
      <c r="K29" s="854"/>
      <c r="M29" s="458" t="s">
        <v>653</v>
      </c>
      <c r="P29" s="372" t="str">
        <f ca="1">CELL("address",F28)</f>
        <v>$F$28</v>
      </c>
      <c r="Q29" s="458" t="str">
        <f t="shared" si="2"/>
        <v>3a</v>
      </c>
      <c r="R29" s="390" t="str">
        <f t="shared" ca="1" si="0"/>
        <v>3a. Variable Energy</v>
      </c>
      <c r="S29" s="458" t="s">
        <v>1177</v>
      </c>
      <c r="T29" s="458" t="s">
        <v>1526</v>
      </c>
      <c r="U29" s="458">
        <v>2</v>
      </c>
      <c r="V29" s="385" t="str">
        <f t="shared" ca="1" si="1"/>
        <v>3a_$F$28_RofR Hydro Used_2</v>
      </c>
      <c r="W29" s="458" t="s">
        <v>589</v>
      </c>
      <c r="Y29" s="381" t="str">
        <f t="shared" si="6"/>
        <v>Yes</v>
      </c>
      <c r="Z29" s="458" t="s">
        <v>86</v>
      </c>
      <c r="AA29" s="458" t="s">
        <v>86</v>
      </c>
      <c r="AI29" s="458" t="s">
        <v>82</v>
      </c>
    </row>
    <row r="30" spans="1:36" ht="5.25" customHeight="1" thickBot="1">
      <c r="A30" s="682"/>
      <c r="B30" s="470"/>
      <c r="C30" s="688"/>
      <c r="D30" s="688"/>
      <c r="E30" s="688"/>
      <c r="F30" s="688"/>
      <c r="G30" s="688"/>
      <c r="H30" s="688"/>
      <c r="I30" s="354"/>
      <c r="K30" s="854"/>
      <c r="M30" s="458" t="s">
        <v>653</v>
      </c>
      <c r="P30" s="372" t="str">
        <f ca="1">CELL("address",H28)</f>
        <v>$H$28</v>
      </c>
      <c r="Q30" s="458" t="str">
        <f t="shared" si="2"/>
        <v>3a</v>
      </c>
      <c r="R30" s="390" t="str">
        <f t="shared" ca="1" si="0"/>
        <v>3a. Variable Energy</v>
      </c>
      <c r="S30" s="458" t="s">
        <v>1177</v>
      </c>
      <c r="T30" s="458" t="s">
        <v>1526</v>
      </c>
      <c r="U30" s="458">
        <v>3</v>
      </c>
      <c r="V30" s="385" t="str">
        <f t="shared" ca="1" si="1"/>
        <v>3a_$H$28_RofR Hydro Used_3</v>
      </c>
      <c r="W30" s="458" t="s">
        <v>589</v>
      </c>
      <c r="Y30" s="381" t="str">
        <f t="shared" si="6"/>
        <v>Yes</v>
      </c>
      <c r="Z30" s="458" t="s">
        <v>86</v>
      </c>
      <c r="AA30" s="458" t="s">
        <v>86</v>
      </c>
      <c r="AI30" s="458" t="s">
        <v>82</v>
      </c>
    </row>
    <row r="31" spans="1:36" ht="15" customHeight="1" thickTop="1" thickBot="1">
      <c r="A31" s="677" t="s">
        <v>725</v>
      </c>
      <c r="B31" s="470"/>
      <c r="C31" s="688"/>
      <c r="D31" s="296"/>
      <c r="E31" s="688"/>
      <c r="F31" s="296"/>
      <c r="G31" s="688"/>
      <c r="H31" s="296"/>
      <c r="I31" s="465"/>
      <c r="J31" s="458"/>
      <c r="K31" s="939" t="s">
        <v>1720</v>
      </c>
      <c r="L31" s="458"/>
      <c r="N31" s="458" t="s">
        <v>654</v>
      </c>
      <c r="O31" s="407"/>
      <c r="P31" s="372" t="str">
        <f ca="1">CELL("address",D31)</f>
        <v>$D$31</v>
      </c>
      <c r="Q31" s="458" t="str">
        <f t="shared" si="2"/>
        <v>3a</v>
      </c>
      <c r="R31" s="390" t="str">
        <f t="shared" ca="1" si="0"/>
        <v>3a. Variable Energy</v>
      </c>
      <c r="S31" s="458" t="s">
        <v>1177</v>
      </c>
      <c r="T31" s="458" t="s">
        <v>1527</v>
      </c>
      <c r="U31" s="458">
        <v>1</v>
      </c>
      <c r="V31" s="385" t="str">
        <f t="shared" ca="1" si="1"/>
        <v>3a_$D$31_RofR Hydro_Status_1</v>
      </c>
      <c r="W31" s="458" t="s">
        <v>589</v>
      </c>
      <c r="Y31" s="381" t="str">
        <f t="shared" ref="Y31:Y33" si="7">CONCATENATE(AI31,",",AJ31)</f>
        <v>Development,Operational</v>
      </c>
      <c r="Z31" s="458" t="s">
        <v>86</v>
      </c>
      <c r="AA31" s="458" t="s">
        <v>86</v>
      </c>
      <c r="AC31" s="715" t="str">
        <f ca="1">"Requirement for "&amp;P31&amp; " based on "&amp;P28&amp;" answer of ""Yes"""</f>
        <v>Requirement for $D$31 based on $D$28 answer of "Yes"</v>
      </c>
      <c r="AI31" s="458" t="s">
        <v>22</v>
      </c>
      <c r="AJ31" s="458" t="s">
        <v>1039</v>
      </c>
    </row>
    <row r="32" spans="1:36" ht="5.25" customHeight="1" thickTop="1">
      <c r="A32" s="677"/>
      <c r="B32" s="470"/>
      <c r="C32" s="688"/>
      <c r="D32" s="688"/>
      <c r="E32" s="688"/>
      <c r="F32" s="688"/>
      <c r="G32" s="688"/>
      <c r="H32" s="688"/>
      <c r="I32" s="465"/>
      <c r="J32" s="458"/>
      <c r="K32" s="854"/>
      <c r="L32" s="458"/>
      <c r="M32" s="458" t="s">
        <v>653</v>
      </c>
      <c r="O32" s="407"/>
      <c r="P32" s="372" t="str">
        <f ca="1">CELL("address",F31)</f>
        <v>$F$31</v>
      </c>
      <c r="Q32" s="458" t="str">
        <f t="shared" si="2"/>
        <v>3a</v>
      </c>
      <c r="R32" s="390" t="str">
        <f t="shared" ca="1" si="0"/>
        <v>3a. Variable Energy</v>
      </c>
      <c r="S32" s="458" t="s">
        <v>1177</v>
      </c>
      <c r="T32" s="458" t="s">
        <v>1527</v>
      </c>
      <c r="U32" s="458">
        <v>2</v>
      </c>
      <c r="V32" s="385" t="str">
        <f t="shared" ca="1" si="1"/>
        <v>3a_$F$31_RofR Hydro_Status_2</v>
      </c>
      <c r="W32" s="458" t="s">
        <v>589</v>
      </c>
      <c r="Y32" s="381" t="str">
        <f t="shared" si="7"/>
        <v>Development,Operational</v>
      </c>
      <c r="Z32" s="458" t="s">
        <v>86</v>
      </c>
      <c r="AA32" s="458" t="s">
        <v>86</v>
      </c>
      <c r="AC32" s="715" t="str">
        <f ca="1">"Requirement for "&amp;P32&amp; " based on "&amp;P29&amp;" answer of ""Yes"""</f>
        <v>Requirement for $F$31 based on $F$28 answer of "Yes"</v>
      </c>
      <c r="AI32" s="458" t="s">
        <v>22</v>
      </c>
      <c r="AJ32" s="458" t="s">
        <v>1039</v>
      </c>
    </row>
    <row r="33" spans="1:36" ht="5.25" customHeight="1" thickBot="1">
      <c r="A33" s="677"/>
      <c r="B33" s="470"/>
      <c r="C33" s="688"/>
      <c r="D33" s="688"/>
      <c r="E33" s="688"/>
      <c r="F33" s="688"/>
      <c r="G33" s="688"/>
      <c r="H33" s="688"/>
      <c r="I33" s="465"/>
      <c r="J33" s="458"/>
      <c r="K33" s="854"/>
      <c r="L33" s="458"/>
      <c r="M33" s="458" t="s">
        <v>653</v>
      </c>
      <c r="O33" s="407"/>
      <c r="P33" s="372" t="str">
        <f ca="1">CELL("address",H31)</f>
        <v>$H$31</v>
      </c>
      <c r="Q33" s="458" t="str">
        <f t="shared" si="2"/>
        <v>3a</v>
      </c>
      <c r="R33" s="390" t="str">
        <f t="shared" ca="1" si="0"/>
        <v>3a. Variable Energy</v>
      </c>
      <c r="S33" s="458" t="s">
        <v>1177</v>
      </c>
      <c r="T33" s="458" t="s">
        <v>1527</v>
      </c>
      <c r="U33" s="458">
        <v>3</v>
      </c>
      <c r="V33" s="385" t="str">
        <f t="shared" ca="1" si="1"/>
        <v>3a_$H$31_RofR Hydro_Status_3</v>
      </c>
      <c r="W33" s="458" t="s">
        <v>589</v>
      </c>
      <c r="Y33" s="381" t="str">
        <f t="shared" si="7"/>
        <v>Development,Operational</v>
      </c>
      <c r="Z33" s="458" t="s">
        <v>86</v>
      </c>
      <c r="AA33" s="458" t="s">
        <v>86</v>
      </c>
      <c r="AC33" s="715" t="str">
        <f ca="1">"Requirement for "&amp;P33&amp; " based on "&amp;P30&amp;" answer of ""Yes"""</f>
        <v>Requirement for $H$31 based on $H$28 answer of "Yes"</v>
      </c>
      <c r="AI33" s="458" t="s">
        <v>22</v>
      </c>
      <c r="AJ33" s="458" t="s">
        <v>1039</v>
      </c>
    </row>
    <row r="34" spans="1:36" ht="15" customHeight="1" thickTop="1" thickBot="1">
      <c r="A34" s="677" t="s">
        <v>727</v>
      </c>
      <c r="B34" s="470" t="s">
        <v>599</v>
      </c>
      <c r="C34" s="688"/>
      <c r="D34" s="903"/>
      <c r="E34" s="826"/>
      <c r="F34" s="903"/>
      <c r="G34" s="826"/>
      <c r="H34" s="903"/>
      <c r="I34" s="465"/>
      <c r="J34" s="458"/>
      <c r="K34" s="939" t="s">
        <v>1720</v>
      </c>
      <c r="L34" s="458"/>
      <c r="N34" s="458" t="s">
        <v>654</v>
      </c>
      <c r="O34" s="407"/>
      <c r="P34" s="372" t="str">
        <f ca="1">CELL("address",D34)</f>
        <v>$D$34</v>
      </c>
      <c r="Q34" s="458" t="str">
        <f t="shared" si="2"/>
        <v>3a</v>
      </c>
      <c r="R34" s="390" t="str">
        <f t="shared" ca="1" si="0"/>
        <v>3a. Variable Energy</v>
      </c>
      <c r="S34" s="458" t="s">
        <v>1177</v>
      </c>
      <c r="T34" s="458" t="s">
        <v>1528</v>
      </c>
      <c r="U34" s="458">
        <v>1</v>
      </c>
      <c r="V34" s="385" t="str">
        <f t="shared" ca="1" si="1"/>
        <v>3a_$D$34_RofR Hydro_life_1</v>
      </c>
      <c r="W34" s="375" t="s">
        <v>1678</v>
      </c>
      <c r="Y34" s="458" t="s">
        <v>1605</v>
      </c>
      <c r="Z34" s="458" t="s">
        <v>86</v>
      </c>
      <c r="AA34" s="458" t="s">
        <v>86</v>
      </c>
      <c r="AC34" s="715" t="str">
        <f ca="1">"Requirement for "&amp;P34&amp; " based on "&amp;P31&amp;" answer of ""Operational"""</f>
        <v>Requirement for $D$34 based on $D$31 answer of "Operational"</v>
      </c>
    </row>
    <row r="35" spans="1:36" ht="5.25" customHeight="1" thickTop="1">
      <c r="A35" s="677"/>
      <c r="B35" s="470"/>
      <c r="C35" s="688"/>
      <c r="D35" s="688"/>
      <c r="E35" s="688"/>
      <c r="F35" s="688"/>
      <c r="G35" s="688"/>
      <c r="H35" s="688"/>
      <c r="I35" s="465"/>
      <c r="J35" s="458"/>
      <c r="K35" s="854"/>
      <c r="L35" s="458"/>
      <c r="M35" s="458" t="s">
        <v>653</v>
      </c>
      <c r="O35" s="407"/>
      <c r="P35" s="372" t="str">
        <f ca="1">CELL("address",F34)</f>
        <v>$F$34</v>
      </c>
      <c r="Q35" s="458" t="str">
        <f t="shared" si="2"/>
        <v>3a</v>
      </c>
      <c r="R35" s="390" t="str">
        <f t="shared" ca="1" si="0"/>
        <v>3a. Variable Energy</v>
      </c>
      <c r="S35" s="458" t="s">
        <v>1177</v>
      </c>
      <c r="T35" s="458" t="s">
        <v>1528</v>
      </c>
      <c r="U35" s="458">
        <v>2</v>
      </c>
      <c r="V35" s="385" t="str">
        <f t="shared" ca="1" si="1"/>
        <v>3a_$F$34_RofR Hydro_life_2</v>
      </c>
      <c r="W35" s="375" t="s">
        <v>1678</v>
      </c>
      <c r="Y35" s="458" t="s">
        <v>1605</v>
      </c>
      <c r="Z35" s="458" t="s">
        <v>86</v>
      </c>
      <c r="AA35" s="458" t="s">
        <v>86</v>
      </c>
      <c r="AC35" s="715" t="str">
        <f ca="1">"Requirement for "&amp;P35&amp; " based on "&amp;P32&amp;" answer of ""Operational"""</f>
        <v>Requirement for $F$34 based on $F$31 answer of "Operational"</v>
      </c>
    </row>
    <row r="36" spans="1:36" ht="5.25" customHeight="1" thickBot="1">
      <c r="A36" s="677"/>
      <c r="B36" s="470"/>
      <c r="C36" s="688"/>
      <c r="D36" s="688"/>
      <c r="E36" s="688"/>
      <c r="F36" s="688"/>
      <c r="G36" s="688"/>
      <c r="H36" s="688"/>
      <c r="I36" s="465"/>
      <c r="J36" s="458"/>
      <c r="K36" s="854"/>
      <c r="L36" s="458"/>
      <c r="M36" s="458" t="s">
        <v>653</v>
      </c>
      <c r="O36" s="407"/>
      <c r="P36" s="372" t="str">
        <f ca="1">CELL("address",H34)</f>
        <v>$H$34</v>
      </c>
      <c r="Q36" s="458" t="str">
        <f t="shared" si="2"/>
        <v>3a</v>
      </c>
      <c r="R36" s="390" t="str">
        <f t="shared" ca="1" si="0"/>
        <v>3a. Variable Energy</v>
      </c>
      <c r="S36" s="458" t="s">
        <v>1177</v>
      </c>
      <c r="T36" s="458" t="s">
        <v>1528</v>
      </c>
      <c r="U36" s="458">
        <v>3</v>
      </c>
      <c r="V36" s="385" t="str">
        <f t="shared" ca="1" si="1"/>
        <v>3a_$H$34_RofR Hydro_life_3</v>
      </c>
      <c r="W36" s="375" t="s">
        <v>1678</v>
      </c>
      <c r="Y36" s="458" t="s">
        <v>1605</v>
      </c>
      <c r="Z36" s="458" t="s">
        <v>86</v>
      </c>
      <c r="AA36" s="458" t="s">
        <v>86</v>
      </c>
      <c r="AC36" s="715" t="str">
        <f ca="1">"Requirement for "&amp;P36&amp; " based on "&amp;P33&amp;" answer of ""Operational"""</f>
        <v>Requirement for $H$34 based on $H$31 answer of "Operational"</v>
      </c>
    </row>
    <row r="37" spans="1:36" ht="15" customHeight="1" thickTop="1" thickBot="1">
      <c r="A37" s="717" t="s">
        <v>1508</v>
      </c>
      <c r="B37" s="470"/>
      <c r="C37" s="710"/>
      <c r="D37" s="296"/>
      <c r="E37" s="710"/>
      <c r="F37" s="296"/>
      <c r="G37" s="710"/>
      <c r="H37" s="296"/>
      <c r="I37" s="354"/>
      <c r="K37" s="939" t="s">
        <v>1720</v>
      </c>
      <c r="N37" s="458" t="s">
        <v>654</v>
      </c>
      <c r="P37" s="372" t="str">
        <f ca="1">CELL("address",D37)</f>
        <v>$D$37</v>
      </c>
      <c r="Q37" s="458" t="str">
        <f t="shared" si="2"/>
        <v>3a</v>
      </c>
      <c r="R37" s="390" t="str">
        <f t="shared" ca="1" si="0"/>
        <v>3a. Variable Energy</v>
      </c>
      <c r="S37" s="458" t="s">
        <v>1177</v>
      </c>
      <c r="T37" s="458" t="s">
        <v>1529</v>
      </c>
      <c r="U37" s="458">
        <v>1</v>
      </c>
      <c r="V37" s="385" t="str">
        <f t="shared" ca="1" si="1"/>
        <v>3a_$D$37_Other_Used_1</v>
      </c>
      <c r="W37" s="458" t="s">
        <v>589</v>
      </c>
      <c r="Y37" s="381" t="str">
        <f t="shared" ref="Y37:Y39" si="8">CONCATENATE(AI37)</f>
        <v>Yes</v>
      </c>
      <c r="Z37" s="458" t="s">
        <v>86</v>
      </c>
      <c r="AA37" s="458" t="s">
        <v>86</v>
      </c>
      <c r="AI37" s="458" t="s">
        <v>82</v>
      </c>
    </row>
    <row r="38" spans="1:36" ht="5.25" customHeight="1" thickTop="1">
      <c r="A38" s="708"/>
      <c r="B38" s="470"/>
      <c r="C38" s="710"/>
      <c r="D38" s="710"/>
      <c r="E38" s="710"/>
      <c r="F38" s="710"/>
      <c r="G38" s="710"/>
      <c r="H38" s="710"/>
      <c r="I38" s="354"/>
      <c r="K38" s="854"/>
      <c r="M38" s="458" t="s">
        <v>653</v>
      </c>
      <c r="P38" s="372" t="str">
        <f ca="1">CELL("address",F37)</f>
        <v>$F$37</v>
      </c>
      <c r="Q38" s="458" t="str">
        <f t="shared" si="2"/>
        <v>3a</v>
      </c>
      <c r="R38" s="390" t="str">
        <f t="shared" ca="1" si="0"/>
        <v>3a. Variable Energy</v>
      </c>
      <c r="S38" s="458" t="s">
        <v>1177</v>
      </c>
      <c r="T38" s="458" t="s">
        <v>1529</v>
      </c>
      <c r="U38" s="458">
        <v>2</v>
      </c>
      <c r="V38" s="385" t="str">
        <f t="shared" ca="1" si="1"/>
        <v>3a_$F$37_Other_Used_2</v>
      </c>
      <c r="W38" s="458" t="s">
        <v>589</v>
      </c>
      <c r="Y38" s="381" t="str">
        <f t="shared" si="8"/>
        <v>Yes</v>
      </c>
      <c r="Z38" s="458" t="s">
        <v>86</v>
      </c>
      <c r="AA38" s="458" t="s">
        <v>86</v>
      </c>
      <c r="AI38" s="458" t="s">
        <v>82</v>
      </c>
    </row>
    <row r="39" spans="1:36" ht="5.25" customHeight="1" thickBot="1">
      <c r="A39" s="708"/>
      <c r="B39" s="470"/>
      <c r="C39" s="710"/>
      <c r="D39" s="710"/>
      <c r="E39" s="710"/>
      <c r="F39" s="710"/>
      <c r="G39" s="710"/>
      <c r="H39" s="710"/>
      <c r="I39" s="354"/>
      <c r="K39" s="854"/>
      <c r="M39" s="458" t="s">
        <v>653</v>
      </c>
      <c r="P39" s="372" t="str">
        <f ca="1">CELL("address",H37)</f>
        <v>$H$37</v>
      </c>
      <c r="Q39" s="458" t="str">
        <f t="shared" si="2"/>
        <v>3a</v>
      </c>
      <c r="R39" s="390" t="str">
        <f t="shared" ca="1" si="0"/>
        <v>3a. Variable Energy</v>
      </c>
      <c r="S39" s="458" t="s">
        <v>1177</v>
      </c>
      <c r="T39" s="458" t="s">
        <v>1529</v>
      </c>
      <c r="U39" s="458">
        <v>3</v>
      </c>
      <c r="V39" s="385" t="str">
        <f t="shared" ca="1" si="1"/>
        <v>3a_$H$37_Other_Used_3</v>
      </c>
      <c r="W39" s="458" t="s">
        <v>589</v>
      </c>
      <c r="Y39" s="381" t="str">
        <f t="shared" si="8"/>
        <v>Yes</v>
      </c>
      <c r="Z39" s="458" t="s">
        <v>86</v>
      </c>
      <c r="AA39" s="458" t="s">
        <v>86</v>
      </c>
      <c r="AI39" s="458" t="s">
        <v>82</v>
      </c>
    </row>
    <row r="40" spans="1:36" ht="15" customHeight="1" thickTop="1" thickBot="1">
      <c r="A40" s="707" t="s">
        <v>725</v>
      </c>
      <c r="B40" s="470"/>
      <c r="C40" s="710"/>
      <c r="D40" s="296"/>
      <c r="E40" s="710"/>
      <c r="F40" s="296"/>
      <c r="G40" s="710"/>
      <c r="H40" s="296"/>
      <c r="I40" s="465"/>
      <c r="J40" s="458"/>
      <c r="K40" s="939" t="s">
        <v>1720</v>
      </c>
      <c r="L40" s="458"/>
      <c r="N40" s="458" t="s">
        <v>654</v>
      </c>
      <c r="O40" s="407"/>
      <c r="P40" s="372" t="str">
        <f ca="1">CELL("address",D40)</f>
        <v>$D$40</v>
      </c>
      <c r="Q40" s="458" t="str">
        <f t="shared" si="2"/>
        <v>3a</v>
      </c>
      <c r="R40" s="390" t="str">
        <f t="shared" ca="1" si="0"/>
        <v>3a. Variable Energy</v>
      </c>
      <c r="S40" s="458" t="s">
        <v>1177</v>
      </c>
      <c r="T40" s="458" t="s">
        <v>1530</v>
      </c>
      <c r="U40" s="458">
        <v>1</v>
      </c>
      <c r="V40" s="385" t="str">
        <f t="shared" ca="1" si="1"/>
        <v>3a_$D$40_Other_Status_1</v>
      </c>
      <c r="W40" s="458" t="s">
        <v>589</v>
      </c>
      <c r="Y40" s="381" t="str">
        <f t="shared" ref="Y40:Y42" si="9">CONCATENATE(AI40,",",AJ40)</f>
        <v>Development,Operational</v>
      </c>
      <c r="Z40" s="458" t="s">
        <v>86</v>
      </c>
      <c r="AA40" s="458" t="s">
        <v>86</v>
      </c>
      <c r="AC40" s="715" t="str">
        <f ca="1">"Requirement for "&amp;P40&amp; " based on "&amp;P37&amp;" answer of ""Yes"""</f>
        <v>Requirement for $D$40 based on $D$37 answer of "Yes"</v>
      </c>
      <c r="AI40" s="458" t="s">
        <v>22</v>
      </c>
      <c r="AJ40" s="458" t="s">
        <v>1039</v>
      </c>
    </row>
    <row r="41" spans="1:36" ht="5.25" customHeight="1" thickTop="1">
      <c r="A41" s="707"/>
      <c r="B41" s="470"/>
      <c r="C41" s="710"/>
      <c r="D41" s="710"/>
      <c r="E41" s="710"/>
      <c r="F41" s="710"/>
      <c r="G41" s="710"/>
      <c r="H41" s="710"/>
      <c r="I41" s="465"/>
      <c r="J41" s="458"/>
      <c r="K41" s="854"/>
      <c r="L41" s="458"/>
      <c r="M41" s="458" t="s">
        <v>653</v>
      </c>
      <c r="O41" s="407"/>
      <c r="P41" s="372" t="str">
        <f ca="1">CELL("address",F40)</f>
        <v>$F$40</v>
      </c>
      <c r="Q41" s="458" t="str">
        <f t="shared" si="2"/>
        <v>3a</v>
      </c>
      <c r="R41" s="390" t="str">
        <f t="shared" ca="1" si="0"/>
        <v>3a. Variable Energy</v>
      </c>
      <c r="S41" s="458" t="s">
        <v>1177</v>
      </c>
      <c r="T41" s="458" t="s">
        <v>1530</v>
      </c>
      <c r="U41" s="458">
        <v>2</v>
      </c>
      <c r="V41" s="385" t="str">
        <f t="shared" ca="1" si="1"/>
        <v>3a_$F$40_Other_Status_2</v>
      </c>
      <c r="W41" s="458" t="s">
        <v>589</v>
      </c>
      <c r="Y41" s="381" t="str">
        <f t="shared" si="9"/>
        <v>Development,Operational</v>
      </c>
      <c r="Z41" s="458" t="s">
        <v>86</v>
      </c>
      <c r="AA41" s="458" t="s">
        <v>86</v>
      </c>
      <c r="AC41" s="715" t="str">
        <f ca="1">"Requirement for "&amp;P41&amp; " based on "&amp;P38&amp;" answer of ""Yes"""</f>
        <v>Requirement for $F$40 based on $F$37 answer of "Yes"</v>
      </c>
      <c r="AI41" s="458" t="s">
        <v>22</v>
      </c>
      <c r="AJ41" s="458" t="s">
        <v>1039</v>
      </c>
    </row>
    <row r="42" spans="1:36" ht="5.25" customHeight="1" thickBot="1">
      <c r="A42" s="707"/>
      <c r="B42" s="470"/>
      <c r="C42" s="710"/>
      <c r="D42" s="710"/>
      <c r="E42" s="710"/>
      <c r="F42" s="710"/>
      <c r="G42" s="710"/>
      <c r="H42" s="710"/>
      <c r="I42" s="465"/>
      <c r="J42" s="458"/>
      <c r="K42" s="854"/>
      <c r="L42" s="458"/>
      <c r="M42" s="458" t="s">
        <v>653</v>
      </c>
      <c r="O42" s="407"/>
      <c r="P42" s="372" t="str">
        <f ca="1">CELL("address",H40)</f>
        <v>$H$40</v>
      </c>
      <c r="Q42" s="458" t="str">
        <f t="shared" si="2"/>
        <v>3a</v>
      </c>
      <c r="R42" s="390" t="str">
        <f t="shared" ca="1" si="0"/>
        <v>3a. Variable Energy</v>
      </c>
      <c r="S42" s="458" t="s">
        <v>1177</v>
      </c>
      <c r="T42" s="458" t="s">
        <v>1530</v>
      </c>
      <c r="U42" s="458">
        <v>3</v>
      </c>
      <c r="V42" s="385" t="str">
        <f t="shared" ca="1" si="1"/>
        <v>3a_$H$40_Other_Status_3</v>
      </c>
      <c r="W42" s="458" t="s">
        <v>589</v>
      </c>
      <c r="Y42" s="381" t="str">
        <f t="shared" si="9"/>
        <v>Development,Operational</v>
      </c>
      <c r="Z42" s="458" t="s">
        <v>86</v>
      </c>
      <c r="AA42" s="458" t="s">
        <v>86</v>
      </c>
      <c r="AC42" s="715" t="str">
        <f ca="1">"Requirement for "&amp;P42&amp; " based on "&amp;P39&amp;" answer of ""Yes"""</f>
        <v>Requirement for $H$40 based on $H$37 answer of "Yes"</v>
      </c>
      <c r="AI42" s="458" t="s">
        <v>22</v>
      </c>
      <c r="AJ42" s="458" t="s">
        <v>1039</v>
      </c>
    </row>
    <row r="43" spans="1:36" ht="15" customHeight="1" thickTop="1" thickBot="1">
      <c r="A43" s="707" t="s">
        <v>727</v>
      </c>
      <c r="B43" s="470" t="s">
        <v>599</v>
      </c>
      <c r="C43" s="710"/>
      <c r="D43" s="903"/>
      <c r="E43" s="826"/>
      <c r="F43" s="903"/>
      <c r="G43" s="826"/>
      <c r="H43" s="903"/>
      <c r="I43" s="465"/>
      <c r="J43" s="458"/>
      <c r="K43" s="939" t="s">
        <v>1720</v>
      </c>
      <c r="L43" s="458"/>
      <c r="N43" s="458" t="s">
        <v>654</v>
      </c>
      <c r="O43" s="407"/>
      <c r="P43" s="372" t="str">
        <f ca="1">CELL("address",D43)</f>
        <v>$D$43</v>
      </c>
      <c r="Q43" s="458" t="str">
        <f t="shared" si="2"/>
        <v>3a</v>
      </c>
      <c r="R43" s="390" t="str">
        <f t="shared" ca="1" si="0"/>
        <v>3a. Variable Energy</v>
      </c>
      <c r="S43" s="458" t="s">
        <v>1177</v>
      </c>
      <c r="T43" s="458" t="s">
        <v>1531</v>
      </c>
      <c r="U43" s="458">
        <v>1</v>
      </c>
      <c r="V43" s="385" t="str">
        <f t="shared" ca="1" si="1"/>
        <v>3a_$D$43_Other_life_1</v>
      </c>
      <c r="W43" s="375" t="s">
        <v>1678</v>
      </c>
      <c r="Y43" s="458" t="s">
        <v>1605</v>
      </c>
      <c r="Z43" s="458" t="s">
        <v>86</v>
      </c>
      <c r="AA43" s="458" t="s">
        <v>86</v>
      </c>
      <c r="AC43" s="715" t="str">
        <f ca="1">"Requirement for "&amp;P43&amp; " based on "&amp;P40&amp;" answer of ""Operational"""</f>
        <v>Requirement for $D$43 based on $D$40 answer of "Operational"</v>
      </c>
    </row>
    <row r="44" spans="1:36" ht="5.25" customHeight="1" thickTop="1">
      <c r="A44" s="707"/>
      <c r="B44" s="470"/>
      <c r="C44" s="710"/>
      <c r="D44" s="710"/>
      <c r="E44" s="710"/>
      <c r="F44" s="710"/>
      <c r="G44" s="710"/>
      <c r="H44" s="710"/>
      <c r="I44" s="465"/>
      <c r="J44" s="458"/>
      <c r="K44" s="854"/>
      <c r="L44" s="458"/>
      <c r="M44" s="458" t="s">
        <v>653</v>
      </c>
      <c r="O44" s="407"/>
      <c r="P44" s="372" t="str">
        <f ca="1">CELL("address",F43)</f>
        <v>$F$43</v>
      </c>
      <c r="Q44" s="458" t="str">
        <f t="shared" si="2"/>
        <v>3a</v>
      </c>
      <c r="R44" s="390" t="str">
        <f t="shared" ca="1" si="0"/>
        <v>3a. Variable Energy</v>
      </c>
      <c r="S44" s="458" t="s">
        <v>1177</v>
      </c>
      <c r="T44" s="458" t="s">
        <v>1531</v>
      </c>
      <c r="U44" s="458">
        <v>2</v>
      </c>
      <c r="V44" s="385" t="str">
        <f t="shared" ca="1" si="1"/>
        <v>3a_$F$43_Other_life_2</v>
      </c>
      <c r="W44" s="375" t="s">
        <v>1678</v>
      </c>
      <c r="Y44" s="458" t="s">
        <v>1605</v>
      </c>
      <c r="Z44" s="458" t="s">
        <v>86</v>
      </c>
      <c r="AA44" s="458" t="s">
        <v>86</v>
      </c>
      <c r="AC44" s="715" t="str">
        <f ca="1">"Requirement for "&amp;P44&amp; " based on "&amp;P41&amp;" answer of ""Operational"""</f>
        <v>Requirement for $F$43 based on $F$40 answer of "Operational"</v>
      </c>
    </row>
    <row r="45" spans="1:36" ht="5.25" customHeight="1" thickBot="1">
      <c r="A45" s="707"/>
      <c r="B45" s="470"/>
      <c r="C45" s="710"/>
      <c r="D45" s="710"/>
      <c r="E45" s="710"/>
      <c r="F45" s="710"/>
      <c r="G45" s="710"/>
      <c r="H45" s="710"/>
      <c r="I45" s="465"/>
      <c r="J45" s="458"/>
      <c r="K45" s="854"/>
      <c r="L45" s="458"/>
      <c r="M45" s="458" t="s">
        <v>653</v>
      </c>
      <c r="O45" s="407"/>
      <c r="P45" s="372" t="str">
        <f ca="1">CELL("address",H43)</f>
        <v>$H$43</v>
      </c>
      <c r="Q45" s="458" t="str">
        <f t="shared" si="2"/>
        <v>3a</v>
      </c>
      <c r="R45" s="390" t="str">
        <f t="shared" ca="1" si="0"/>
        <v>3a. Variable Energy</v>
      </c>
      <c r="S45" s="458" t="s">
        <v>1177</v>
      </c>
      <c r="T45" s="458" t="s">
        <v>1531</v>
      </c>
      <c r="U45" s="458">
        <v>3</v>
      </c>
      <c r="V45" s="385" t="str">
        <f t="shared" ca="1" si="1"/>
        <v>3a_$H$43_Other_life_3</v>
      </c>
      <c r="W45" s="375" t="s">
        <v>1678</v>
      </c>
      <c r="Y45" s="458" t="s">
        <v>1605</v>
      </c>
      <c r="Z45" s="458" t="s">
        <v>86</v>
      </c>
      <c r="AA45" s="458" t="s">
        <v>86</v>
      </c>
      <c r="AC45" s="715" t="str">
        <f ca="1">"Requirement for "&amp;P45&amp; " based on "&amp;P42&amp;" answer of ""Operational"""</f>
        <v>Requirement for $H$43 based on $H$40 answer of "Operational"</v>
      </c>
    </row>
    <row r="46" spans="1:36" ht="15" customHeight="1" thickBot="1">
      <c r="A46" s="1154" t="s">
        <v>93</v>
      </c>
      <c r="B46" s="1155"/>
      <c r="C46" s="1155"/>
      <c r="D46" s="1155"/>
      <c r="E46" s="1155"/>
      <c r="F46" s="1155"/>
      <c r="G46" s="1155"/>
      <c r="H46" s="1155"/>
      <c r="I46" s="1156"/>
      <c r="J46" s="459"/>
      <c r="K46" s="459"/>
      <c r="L46" s="459"/>
      <c r="M46" s="513"/>
      <c r="N46" s="514" t="s">
        <v>654</v>
      </c>
      <c r="O46" s="503"/>
    </row>
    <row r="47" spans="1:36" ht="5.25" customHeight="1">
      <c r="A47" s="682"/>
      <c r="B47" s="470"/>
      <c r="C47" s="688"/>
      <c r="D47" s="688"/>
      <c r="E47" s="688"/>
      <c r="F47" s="688"/>
      <c r="G47" s="688"/>
      <c r="H47" s="688"/>
      <c r="I47" s="354"/>
      <c r="J47" s="459"/>
      <c r="K47" s="459"/>
      <c r="L47" s="459"/>
      <c r="M47" s="514" t="s">
        <v>653</v>
      </c>
      <c r="N47" s="514"/>
      <c r="O47" s="503"/>
    </row>
    <row r="48" spans="1:36">
      <c r="A48" s="687"/>
      <c r="B48" s="470"/>
      <c r="C48" s="688"/>
      <c r="D48" s="685" t="s">
        <v>257</v>
      </c>
      <c r="E48" s="688"/>
      <c r="F48" s="685" t="s">
        <v>258</v>
      </c>
      <c r="G48" s="688"/>
      <c r="H48" s="685" t="s">
        <v>259</v>
      </c>
      <c r="I48" s="354"/>
      <c r="J48" s="459"/>
      <c r="K48" s="459"/>
      <c r="L48" s="459"/>
      <c r="M48" s="514"/>
      <c r="N48" s="514" t="s">
        <v>654</v>
      </c>
      <c r="O48" s="503"/>
    </row>
    <row r="49" spans="1:29" ht="5.25" customHeight="1">
      <c r="A49" s="682"/>
      <c r="B49" s="470"/>
      <c r="C49" s="688"/>
      <c r="D49" s="688"/>
      <c r="E49" s="688"/>
      <c r="F49" s="688"/>
      <c r="G49" s="688"/>
      <c r="H49" s="688"/>
      <c r="I49" s="354"/>
      <c r="J49" s="459"/>
      <c r="K49" s="459"/>
      <c r="L49" s="459"/>
      <c r="M49" s="514" t="s">
        <v>653</v>
      </c>
      <c r="N49" s="514"/>
      <c r="O49" s="503"/>
    </row>
    <row r="50" spans="1:29" ht="68.25" customHeight="1">
      <c r="A50" s="1162" t="s">
        <v>1381</v>
      </c>
      <c r="B50" s="1163"/>
      <c r="C50" s="688"/>
      <c r="D50" s="307"/>
      <c r="E50" s="207"/>
      <c r="F50" s="307"/>
      <c r="G50" s="207"/>
      <c r="H50" s="307"/>
      <c r="I50" s="354"/>
      <c r="N50" s="458" t="s">
        <v>654</v>
      </c>
      <c r="O50" s="474"/>
      <c r="P50" s="372" t="str">
        <f ca="1">CELL("address",D50)</f>
        <v>$D$50</v>
      </c>
      <c r="Q50" s="458" t="str">
        <f t="shared" ref="Q50:Q64" si="10">$Q$10</f>
        <v>3a</v>
      </c>
      <c r="R50" s="390" t="str">
        <f t="shared" ref="R50:R64" ca="1" si="11">MID(CELL("filename",Q50),FIND("]",CELL("filename",Q50))+1,256)</f>
        <v>3a. Variable Energy</v>
      </c>
      <c r="S50" s="458" t="s">
        <v>1174</v>
      </c>
      <c r="T50" s="458" t="s">
        <v>1178</v>
      </c>
      <c r="U50" s="458">
        <v>1</v>
      </c>
      <c r="V50" s="385" t="str">
        <f t="shared" ref="V50:V64" ca="1" si="12">Q50&amp;"_"&amp;P50&amp;"_"&amp;T50&amp;"_"&amp;U50</f>
        <v>3a_$D$50_design_1</v>
      </c>
      <c r="W50" s="458" t="s">
        <v>1011</v>
      </c>
      <c r="X50" s="458">
        <v>2000</v>
      </c>
      <c r="Z50" s="458" t="s">
        <v>86</v>
      </c>
      <c r="AA50" s="458" t="s">
        <v>86</v>
      </c>
      <c r="AC50" s="715" t="str">
        <f ca="1">"Requirement for "&amp;P50&amp; " based on "&amp;$P$10&amp;" answer of ""Yes"""</f>
        <v>Requirement for $D$50 based on $D$10 answer of "Yes"</v>
      </c>
    </row>
    <row r="51" spans="1:29" ht="5.25" customHeight="1">
      <c r="A51" s="467"/>
      <c r="B51" s="470"/>
      <c r="C51" s="688"/>
      <c r="D51" s="688"/>
      <c r="E51" s="688"/>
      <c r="F51" s="688"/>
      <c r="G51" s="688"/>
      <c r="H51" s="688"/>
      <c r="I51" s="354"/>
      <c r="M51" s="458" t="s">
        <v>653</v>
      </c>
      <c r="P51" s="372" t="str">
        <f ca="1">CELL("address",F50)</f>
        <v>$F$50</v>
      </c>
      <c r="Q51" s="458" t="str">
        <f t="shared" si="10"/>
        <v>3a</v>
      </c>
      <c r="R51" s="390" t="str">
        <f t="shared" ca="1" si="11"/>
        <v>3a. Variable Energy</v>
      </c>
      <c r="S51" s="458" t="s">
        <v>1174</v>
      </c>
      <c r="T51" s="458" t="s">
        <v>1178</v>
      </c>
      <c r="U51" s="458">
        <v>2</v>
      </c>
      <c r="V51" s="385" t="str">
        <f t="shared" ca="1" si="12"/>
        <v>3a_$F$50_design_2</v>
      </c>
      <c r="W51" s="458" t="s">
        <v>1011</v>
      </c>
      <c r="X51" s="458">
        <v>2000</v>
      </c>
      <c r="Z51" s="458" t="s">
        <v>86</v>
      </c>
      <c r="AA51" s="458" t="s">
        <v>86</v>
      </c>
      <c r="AC51" s="715" t="str">
        <f ca="1">"Requirement for "&amp;P51&amp; " based on "&amp;$P$11&amp;" answer of ""Yes"""</f>
        <v>Requirement for $F$50 based on $F$10 answer of "Yes"</v>
      </c>
    </row>
    <row r="52" spans="1:29" ht="13.5" thickBot="1">
      <c r="A52" s="497" t="s">
        <v>728</v>
      </c>
      <c r="B52" s="470"/>
      <c r="C52" s="688"/>
      <c r="D52" s="688"/>
      <c r="E52" s="688"/>
      <c r="F52" s="688"/>
      <c r="G52" s="688"/>
      <c r="H52" s="688"/>
      <c r="I52" s="354"/>
      <c r="N52" s="458" t="s">
        <v>654</v>
      </c>
      <c r="P52" s="372" t="str">
        <f ca="1">CELL("address",H50)</f>
        <v>$H$50</v>
      </c>
      <c r="Q52" s="458" t="str">
        <f t="shared" si="10"/>
        <v>3a</v>
      </c>
      <c r="R52" s="390" t="str">
        <f t="shared" ca="1" si="11"/>
        <v>3a. Variable Energy</v>
      </c>
      <c r="S52" s="458" t="s">
        <v>1174</v>
      </c>
      <c r="T52" s="458" t="s">
        <v>1178</v>
      </c>
      <c r="U52" s="458">
        <v>3</v>
      </c>
      <c r="V52" s="385" t="str">
        <f t="shared" ca="1" si="12"/>
        <v>3a_$H$50_design_3</v>
      </c>
      <c r="W52" s="458" t="s">
        <v>1011</v>
      </c>
      <c r="X52" s="458">
        <v>2000</v>
      </c>
      <c r="Z52" s="458" t="s">
        <v>86</v>
      </c>
      <c r="AA52" s="458" t="s">
        <v>86</v>
      </c>
      <c r="AC52" s="715" t="str">
        <f ca="1">"Requirement for "&amp;P52&amp; " based on "&amp;$P$12&amp;" answer of ""Yes"""</f>
        <v>Requirement for $H$50 based on $H$10 answer of "Yes"</v>
      </c>
    </row>
    <row r="53" spans="1:29" ht="20.25" customHeight="1" thickTop="1" thickBot="1">
      <c r="A53" s="937" t="s">
        <v>1776</v>
      </c>
      <c r="B53" s="470"/>
      <c r="C53" s="688"/>
      <c r="D53" s="307"/>
      <c r="E53" s="688"/>
      <c r="F53" s="307"/>
      <c r="G53" s="688"/>
      <c r="H53" s="307"/>
      <c r="I53" s="354"/>
      <c r="K53" s="940" t="s">
        <v>1802</v>
      </c>
      <c r="N53" s="458" t="s">
        <v>654</v>
      </c>
      <c r="O53" s="474"/>
      <c r="P53" s="372" t="str">
        <f ca="1">CELL("address",D53)</f>
        <v>$D$53</v>
      </c>
      <c r="Q53" s="458" t="str">
        <f t="shared" si="10"/>
        <v>3a</v>
      </c>
      <c r="R53" s="390" t="str">
        <f t="shared" ca="1" si="11"/>
        <v>3a. Variable Energy</v>
      </c>
      <c r="S53" s="458" t="s">
        <v>1174</v>
      </c>
      <c r="T53" s="458" t="s">
        <v>1179</v>
      </c>
      <c r="U53" s="458">
        <v>1</v>
      </c>
      <c r="V53" s="385" t="str">
        <f t="shared" ca="1" si="12"/>
        <v>3a_$D$53_panel_manu_1</v>
      </c>
      <c r="W53" s="458" t="s">
        <v>1011</v>
      </c>
      <c r="X53" s="458">
        <v>2000</v>
      </c>
      <c r="Z53" s="458" t="s">
        <v>86</v>
      </c>
      <c r="AA53" s="458" t="s">
        <v>86</v>
      </c>
      <c r="AC53" s="715" t="str">
        <f ca="1">"Requirement for "&amp;P53&amp; " based on "&amp;$P$10&amp;" answer of ""Yes"""</f>
        <v>Requirement for $D$53 based on $D$10 answer of "Yes"</v>
      </c>
    </row>
    <row r="54" spans="1:29" ht="5.25" customHeight="1" thickTop="1">
      <c r="A54" s="682"/>
      <c r="B54" s="470"/>
      <c r="C54" s="688"/>
      <c r="D54" s="688"/>
      <c r="E54" s="688"/>
      <c r="F54" s="688"/>
      <c r="G54" s="688"/>
      <c r="H54" s="688"/>
      <c r="I54" s="354"/>
      <c r="M54" s="458" t="s">
        <v>653</v>
      </c>
      <c r="P54" s="372" t="str">
        <f ca="1">CELL("address",F53)</f>
        <v>$F$53</v>
      </c>
      <c r="Q54" s="458" t="str">
        <f t="shared" si="10"/>
        <v>3a</v>
      </c>
      <c r="R54" s="390" t="str">
        <f t="shared" ca="1" si="11"/>
        <v>3a. Variable Energy</v>
      </c>
      <c r="S54" s="458" t="s">
        <v>1174</v>
      </c>
      <c r="T54" s="458" t="s">
        <v>1179</v>
      </c>
      <c r="U54" s="458">
        <v>2</v>
      </c>
      <c r="V54" s="385" t="str">
        <f t="shared" ca="1" si="12"/>
        <v>3a_$F$53_panel_manu_2</v>
      </c>
      <c r="W54" s="458" t="s">
        <v>1011</v>
      </c>
      <c r="X54" s="458">
        <v>100</v>
      </c>
      <c r="Z54" s="458" t="s">
        <v>86</v>
      </c>
      <c r="AA54" s="458" t="s">
        <v>86</v>
      </c>
      <c r="AC54" s="715" t="str">
        <f ca="1">"Requirement for "&amp;P54&amp; " based on "&amp;$P$11&amp;" answer of ""Yes"""</f>
        <v>Requirement for $F$53 based on $F$10 answer of "Yes"</v>
      </c>
    </row>
    <row r="55" spans="1:29" ht="5.25" customHeight="1">
      <c r="A55" s="682"/>
      <c r="B55" s="470"/>
      <c r="C55" s="688"/>
      <c r="D55" s="688"/>
      <c r="E55" s="688"/>
      <c r="F55" s="688"/>
      <c r="G55" s="688"/>
      <c r="H55" s="688"/>
      <c r="I55" s="354"/>
      <c r="M55" s="458" t="s">
        <v>653</v>
      </c>
      <c r="P55" s="372" t="str">
        <f ca="1">CELL("address",H53)</f>
        <v>$H$53</v>
      </c>
      <c r="Q55" s="458" t="str">
        <f t="shared" si="10"/>
        <v>3a</v>
      </c>
      <c r="R55" s="390" t="str">
        <f t="shared" ca="1" si="11"/>
        <v>3a. Variable Energy</v>
      </c>
      <c r="S55" s="458" t="s">
        <v>1174</v>
      </c>
      <c r="T55" s="458" t="s">
        <v>1179</v>
      </c>
      <c r="U55" s="458">
        <v>3</v>
      </c>
      <c r="V55" s="385" t="str">
        <f t="shared" ca="1" si="12"/>
        <v>3a_$H$53_panel_manu_3</v>
      </c>
      <c r="W55" s="458" t="s">
        <v>1011</v>
      </c>
      <c r="X55" s="458">
        <v>100</v>
      </c>
      <c r="Z55" s="458" t="s">
        <v>86</v>
      </c>
      <c r="AA55" s="458" t="s">
        <v>86</v>
      </c>
      <c r="AC55" s="715" t="str">
        <f ca="1">"Requirement for "&amp;P55&amp; " based on "&amp;$P$12&amp;" answer of ""Yes"""</f>
        <v>Requirement for $H$53 based on $H$10 answer of "Yes"</v>
      </c>
    </row>
    <row r="56" spans="1:29" ht="20.25" customHeight="1">
      <c r="A56" s="677" t="s">
        <v>729</v>
      </c>
      <c r="B56" s="470" t="s">
        <v>575</v>
      </c>
      <c r="C56" s="688"/>
      <c r="D56" s="296"/>
      <c r="E56" s="688"/>
      <c r="F56" s="296"/>
      <c r="G56" s="688"/>
      <c r="H56" s="296"/>
      <c r="I56" s="354"/>
      <c r="N56" s="458" t="s">
        <v>654</v>
      </c>
      <c r="P56" s="372" t="str">
        <f ca="1">CELL("address",D56)</f>
        <v>$D$56</v>
      </c>
      <c r="Q56" s="458" t="str">
        <f t="shared" si="10"/>
        <v>3a</v>
      </c>
      <c r="R56" s="390" t="str">
        <f t="shared" ca="1" si="11"/>
        <v>3a. Variable Energy</v>
      </c>
      <c r="S56" s="458" t="s">
        <v>1174</v>
      </c>
      <c r="T56" s="458" t="s">
        <v>1180</v>
      </c>
      <c r="U56" s="458">
        <v>1</v>
      </c>
      <c r="V56" s="385" t="str">
        <f t="shared" ca="1" si="12"/>
        <v>3a_$D$56_DC_MW_1</v>
      </c>
      <c r="W56" t="s">
        <v>426</v>
      </c>
      <c r="X56"/>
      <c r="Y56" t="str">
        <f t="shared" ref="Y56:Y64" si="13">"0.00"</f>
        <v>0.00</v>
      </c>
      <c r="Z56" s="458" t="s">
        <v>86</v>
      </c>
      <c r="AA56" s="458" t="s">
        <v>86</v>
      </c>
      <c r="AC56" s="715" t="str">
        <f ca="1">"Requirement for "&amp;P56&amp; " based on "&amp;$P$10&amp;" answer of ""Yes"""</f>
        <v>Requirement for $D$56 based on $D$10 answer of "Yes"</v>
      </c>
    </row>
    <row r="57" spans="1:29" ht="5.25" customHeight="1">
      <c r="A57" s="682"/>
      <c r="B57" s="470"/>
      <c r="C57" s="688"/>
      <c r="D57" s="688"/>
      <c r="E57" s="688"/>
      <c r="F57" s="688"/>
      <c r="G57" s="688"/>
      <c r="H57" s="688"/>
      <c r="I57" s="354"/>
      <c r="M57" s="458" t="s">
        <v>653</v>
      </c>
      <c r="P57" s="372" t="str">
        <f ca="1">CELL("address",F56)</f>
        <v>$F$56</v>
      </c>
      <c r="Q57" s="458" t="str">
        <f t="shared" si="10"/>
        <v>3a</v>
      </c>
      <c r="R57" s="390" t="str">
        <f t="shared" ca="1" si="11"/>
        <v>3a. Variable Energy</v>
      </c>
      <c r="S57" s="458" t="s">
        <v>1174</v>
      </c>
      <c r="T57" s="458" t="s">
        <v>1180</v>
      </c>
      <c r="U57" s="458">
        <v>2</v>
      </c>
      <c r="V57" s="385" t="str">
        <f t="shared" ca="1" si="12"/>
        <v>3a_$F$56_DC_MW_2</v>
      </c>
      <c r="W57" t="s">
        <v>426</v>
      </c>
      <c r="X57"/>
      <c r="Y57" t="str">
        <f t="shared" si="13"/>
        <v>0.00</v>
      </c>
      <c r="Z57" s="458" t="s">
        <v>86</v>
      </c>
      <c r="AA57" s="458" t="s">
        <v>86</v>
      </c>
      <c r="AC57" s="715" t="str">
        <f ca="1">"Requirement for "&amp;P57&amp; " based on "&amp;$P$11&amp;" answer of ""Yes"""</f>
        <v>Requirement for $F$56 based on $F$10 answer of "Yes"</v>
      </c>
    </row>
    <row r="58" spans="1:29" ht="5.25" customHeight="1">
      <c r="A58" s="682"/>
      <c r="B58" s="470"/>
      <c r="C58" s="688"/>
      <c r="D58" s="688"/>
      <c r="E58" s="688"/>
      <c r="F58" s="688"/>
      <c r="G58" s="688"/>
      <c r="H58" s="688"/>
      <c r="I58" s="354"/>
      <c r="M58" s="458" t="s">
        <v>653</v>
      </c>
      <c r="P58" s="372" t="str">
        <f ca="1">CELL("address",H56)</f>
        <v>$H$56</v>
      </c>
      <c r="Q58" s="458" t="str">
        <f t="shared" si="10"/>
        <v>3a</v>
      </c>
      <c r="R58" s="390" t="str">
        <f t="shared" ca="1" si="11"/>
        <v>3a. Variable Energy</v>
      </c>
      <c r="S58" s="458" t="s">
        <v>1174</v>
      </c>
      <c r="T58" s="458" t="s">
        <v>1180</v>
      </c>
      <c r="U58" s="458">
        <v>3</v>
      </c>
      <c r="V58" s="385" t="str">
        <f t="shared" ca="1" si="12"/>
        <v>3a_$H$56_DC_MW_3</v>
      </c>
      <c r="W58" t="s">
        <v>426</v>
      </c>
      <c r="X58"/>
      <c r="Y58" t="str">
        <f t="shared" si="13"/>
        <v>0.00</v>
      </c>
      <c r="Z58" s="458" t="s">
        <v>86</v>
      </c>
      <c r="AA58" s="458" t="s">
        <v>86</v>
      </c>
      <c r="AC58" s="715" t="str">
        <f ca="1">"Requirement for "&amp;P58&amp; " based on "&amp;$P$12&amp;" answer of ""Yes"""</f>
        <v>Requirement for $H$56 based on $H$10 answer of "Yes"</v>
      </c>
    </row>
    <row r="59" spans="1:29" ht="20.25" customHeight="1">
      <c r="A59" s="677" t="s">
        <v>730</v>
      </c>
      <c r="B59" s="470" t="s">
        <v>21</v>
      </c>
      <c r="C59" s="688"/>
      <c r="D59" s="894"/>
      <c r="E59" s="688"/>
      <c r="F59" s="894"/>
      <c r="G59" s="688"/>
      <c r="H59" s="894"/>
      <c r="I59" s="354"/>
      <c r="L59" s="870"/>
      <c r="N59" s="458" t="s">
        <v>654</v>
      </c>
      <c r="P59" s="372" t="str">
        <f ca="1">CELL("address",D59)</f>
        <v>$D$59</v>
      </c>
      <c r="Q59" s="458" t="str">
        <f t="shared" si="10"/>
        <v>3a</v>
      </c>
      <c r="R59" s="390" t="str">
        <f t="shared" ca="1" si="11"/>
        <v>3a. Variable Energy</v>
      </c>
      <c r="S59" s="458" t="s">
        <v>1174</v>
      </c>
      <c r="T59" s="458" t="s">
        <v>1181</v>
      </c>
      <c r="U59" s="458">
        <v>1</v>
      </c>
      <c r="V59" s="385" t="str">
        <f t="shared" ca="1" si="12"/>
        <v>3a_$D$59_annual_degr_1</v>
      </c>
      <c r="W59" s="375" t="s">
        <v>1678</v>
      </c>
      <c r="X59"/>
      <c r="Y59" s="384" t="s">
        <v>1741</v>
      </c>
      <c r="Z59" s="458" t="s">
        <v>86</v>
      </c>
      <c r="AA59" s="458" t="s">
        <v>86</v>
      </c>
      <c r="AC59" s="715" t="str">
        <f ca="1">"Requirement for "&amp;P59&amp; " based on "&amp;$P$10&amp;" answer of ""Yes"""</f>
        <v>Requirement for $D$59 based on $D$10 answer of "Yes"</v>
      </c>
    </row>
    <row r="60" spans="1:29" ht="5.25" customHeight="1">
      <c r="A60" s="682"/>
      <c r="B60" s="470"/>
      <c r="C60" s="688"/>
      <c r="D60" s="688"/>
      <c r="E60" s="688"/>
      <c r="F60" s="688"/>
      <c r="G60" s="688"/>
      <c r="H60" s="688"/>
      <c r="I60" s="354"/>
      <c r="M60" s="458" t="s">
        <v>653</v>
      </c>
      <c r="P60" s="372" t="str">
        <f ca="1">CELL("address",F59)</f>
        <v>$F$59</v>
      </c>
      <c r="Q60" s="458" t="str">
        <f t="shared" si="10"/>
        <v>3a</v>
      </c>
      <c r="R60" s="390" t="str">
        <f t="shared" ca="1" si="11"/>
        <v>3a. Variable Energy</v>
      </c>
      <c r="S60" s="458" t="s">
        <v>1174</v>
      </c>
      <c r="T60" s="458" t="s">
        <v>1181</v>
      </c>
      <c r="U60" s="458">
        <v>2</v>
      </c>
      <c r="V60" s="385" t="str">
        <f t="shared" ca="1" si="12"/>
        <v>3a_$F$59_annual_degr_2</v>
      </c>
      <c r="W60" s="375" t="s">
        <v>1678</v>
      </c>
      <c r="X60"/>
      <c r="Y60" s="384" t="s">
        <v>1741</v>
      </c>
      <c r="Z60" s="458" t="s">
        <v>86</v>
      </c>
      <c r="AA60" s="458" t="s">
        <v>86</v>
      </c>
      <c r="AC60" s="715" t="str">
        <f ca="1">"Requirement for "&amp;P60&amp; " based on "&amp;$P$11&amp;" answer of ""Yes"""</f>
        <v>Requirement for $F$59 based on $F$10 answer of "Yes"</v>
      </c>
    </row>
    <row r="61" spans="1:29" ht="5.25" customHeight="1">
      <c r="A61" s="682"/>
      <c r="B61" s="470"/>
      <c r="C61" s="688"/>
      <c r="D61" s="688"/>
      <c r="E61" s="688"/>
      <c r="F61" s="688"/>
      <c r="G61" s="688"/>
      <c r="H61" s="688"/>
      <c r="I61" s="354"/>
      <c r="M61" s="458" t="s">
        <v>653</v>
      </c>
      <c r="P61" s="372" t="str">
        <f ca="1">CELL("address",H59)</f>
        <v>$H$59</v>
      </c>
      <c r="Q61" s="458" t="str">
        <f t="shared" si="10"/>
        <v>3a</v>
      </c>
      <c r="R61" s="390" t="str">
        <f t="shared" ca="1" si="11"/>
        <v>3a. Variable Energy</v>
      </c>
      <c r="S61" s="458" t="s">
        <v>1174</v>
      </c>
      <c r="T61" s="458" t="s">
        <v>1181</v>
      </c>
      <c r="U61" s="458">
        <v>3</v>
      </c>
      <c r="V61" s="385" t="str">
        <f t="shared" ca="1" si="12"/>
        <v>3a_$H$59_annual_degr_3</v>
      </c>
      <c r="W61" s="375" t="s">
        <v>1678</v>
      </c>
      <c r="X61"/>
      <c r="Y61" s="384" t="s">
        <v>1741</v>
      </c>
      <c r="Z61" s="458" t="s">
        <v>86</v>
      </c>
      <c r="AA61" s="458" t="s">
        <v>86</v>
      </c>
      <c r="AC61" s="715" t="str">
        <f ca="1">"Requirement for "&amp;P61&amp; " based on "&amp;$P$12&amp;" answer of ""Yes"""</f>
        <v>Requirement for $H$59 based on $H$10 answer of "Yes"</v>
      </c>
    </row>
    <row r="62" spans="1:29" ht="20.25" customHeight="1">
      <c r="A62" s="677" t="s">
        <v>731</v>
      </c>
      <c r="B62" s="470" t="s">
        <v>604</v>
      </c>
      <c r="C62" s="688"/>
      <c r="D62" s="901"/>
      <c r="E62" s="688"/>
      <c r="F62" s="901"/>
      <c r="G62" s="688"/>
      <c r="H62" s="901"/>
      <c r="I62" s="354"/>
      <c r="N62" s="458" t="s">
        <v>654</v>
      </c>
      <c r="P62" s="372" t="str">
        <f ca="1">CELL("address",D62)</f>
        <v>$D$62</v>
      </c>
      <c r="Q62" s="458" t="str">
        <f t="shared" si="10"/>
        <v>3a</v>
      </c>
      <c r="R62" s="390" t="str">
        <f t="shared" ca="1" si="11"/>
        <v>3a. Variable Energy</v>
      </c>
      <c r="S62" s="458" t="s">
        <v>1174</v>
      </c>
      <c r="T62" s="458" t="s">
        <v>1182</v>
      </c>
      <c r="U62" s="458">
        <v>1</v>
      </c>
      <c r="V62" s="385" t="str">
        <f t="shared" ca="1" si="12"/>
        <v>3a_$D$62_panel_orient_1</v>
      </c>
      <c r="W62" t="s">
        <v>426</v>
      </c>
      <c r="X62"/>
      <c r="Y62" t="str">
        <f t="shared" si="13"/>
        <v>0.00</v>
      </c>
      <c r="Z62" s="458" t="s">
        <v>86</v>
      </c>
      <c r="AA62" s="458" t="s">
        <v>86</v>
      </c>
      <c r="AC62" s="715" t="str">
        <f ca="1">"Requirement for "&amp;P62&amp; " based on "&amp;$P$10&amp;" answer of ""Yes"""</f>
        <v>Requirement for $D$62 based on $D$10 answer of "Yes"</v>
      </c>
    </row>
    <row r="63" spans="1:29" ht="5.25" customHeight="1">
      <c r="A63" s="682"/>
      <c r="B63" s="470"/>
      <c r="C63" s="688"/>
      <c r="D63" s="688"/>
      <c r="E63" s="688"/>
      <c r="F63" s="688"/>
      <c r="G63" s="688"/>
      <c r="H63" s="688"/>
      <c r="I63" s="354"/>
      <c r="M63" s="458" t="s">
        <v>653</v>
      </c>
      <c r="P63" s="372" t="str">
        <f ca="1">CELL("address",F62)</f>
        <v>$F$62</v>
      </c>
      <c r="Q63" s="458" t="str">
        <f t="shared" si="10"/>
        <v>3a</v>
      </c>
      <c r="R63" s="390" t="str">
        <f t="shared" ca="1" si="11"/>
        <v>3a. Variable Energy</v>
      </c>
      <c r="S63" s="458" t="s">
        <v>1174</v>
      </c>
      <c r="T63" s="458" t="s">
        <v>1182</v>
      </c>
      <c r="U63" s="458">
        <v>2</v>
      </c>
      <c r="V63" s="385" t="str">
        <f t="shared" ca="1" si="12"/>
        <v>3a_$F$62_panel_orient_2</v>
      </c>
      <c r="W63" t="s">
        <v>426</v>
      </c>
      <c r="X63"/>
      <c r="Y63" t="str">
        <f t="shared" si="13"/>
        <v>0.00</v>
      </c>
      <c r="Z63" s="458" t="s">
        <v>86</v>
      </c>
      <c r="AA63" s="458" t="s">
        <v>86</v>
      </c>
      <c r="AC63" s="715" t="str">
        <f ca="1">"Requirement for "&amp;P63&amp; " based on "&amp;$P$11&amp;" answer of ""Yes"""</f>
        <v>Requirement for $F$62 based on $F$10 answer of "Yes"</v>
      </c>
    </row>
    <row r="64" spans="1:29" ht="5.25" customHeight="1">
      <c r="A64" s="682"/>
      <c r="B64" s="470"/>
      <c r="C64" s="688"/>
      <c r="D64" s="688"/>
      <c r="E64" s="688"/>
      <c r="F64" s="688"/>
      <c r="G64" s="688"/>
      <c r="H64" s="688"/>
      <c r="I64" s="354"/>
      <c r="M64" s="458" t="s">
        <v>653</v>
      </c>
      <c r="P64" s="372" t="str">
        <f ca="1">CELL("address",H62)</f>
        <v>$H$62</v>
      </c>
      <c r="Q64" s="458" t="str">
        <f t="shared" si="10"/>
        <v>3a</v>
      </c>
      <c r="R64" s="390" t="str">
        <f t="shared" ca="1" si="11"/>
        <v>3a. Variable Energy</v>
      </c>
      <c r="S64" s="458" t="s">
        <v>1174</v>
      </c>
      <c r="T64" s="458" t="s">
        <v>1182</v>
      </c>
      <c r="U64" s="458">
        <v>3</v>
      </c>
      <c r="V64" s="385" t="str">
        <f t="shared" ca="1" si="12"/>
        <v>3a_$H$62_panel_orient_3</v>
      </c>
      <c r="W64" t="s">
        <v>426</v>
      </c>
      <c r="X64"/>
      <c r="Y64" t="str">
        <f t="shared" si="13"/>
        <v>0.00</v>
      </c>
      <c r="Z64" s="458" t="s">
        <v>86</v>
      </c>
      <c r="AA64" s="458" t="s">
        <v>86</v>
      </c>
      <c r="AC64" s="715" t="str">
        <f ca="1">"Requirement for "&amp;P64&amp; " based on "&amp;$P$12&amp;" answer of ""Yes"""</f>
        <v>Requirement for $H$62 based on $H$10 answer of "Yes"</v>
      </c>
    </row>
    <row r="65" spans="1:29" ht="20.25" customHeight="1" thickBot="1">
      <c r="A65" s="497" t="s">
        <v>573</v>
      </c>
      <c r="B65" s="470"/>
      <c r="C65" s="688"/>
      <c r="D65" s="688"/>
      <c r="E65" s="688"/>
      <c r="F65" s="688"/>
      <c r="G65" s="688"/>
      <c r="H65" s="688"/>
      <c r="I65" s="354"/>
      <c r="N65" s="458" t="s">
        <v>654</v>
      </c>
      <c r="P65" s="372"/>
    </row>
    <row r="66" spans="1:29" ht="20.25" customHeight="1" thickTop="1" thickBot="1">
      <c r="A66" s="937" t="s">
        <v>1776</v>
      </c>
      <c r="B66" s="470"/>
      <c r="C66" s="688"/>
      <c r="D66" s="307"/>
      <c r="E66" s="688"/>
      <c r="F66" s="307"/>
      <c r="G66" s="688"/>
      <c r="H66" s="307"/>
      <c r="I66" s="354"/>
      <c r="K66" s="940" t="s">
        <v>1802</v>
      </c>
      <c r="N66" s="458" t="s">
        <v>654</v>
      </c>
      <c r="O66" s="474"/>
      <c r="P66" s="372" t="str">
        <f ca="1">CELL("address",D66)</f>
        <v>$D$66</v>
      </c>
      <c r="Q66" s="458" t="str">
        <f t="shared" ref="Q66:Q98" si="14">$Q$10</f>
        <v>3a</v>
      </c>
      <c r="R66" s="390" t="str">
        <f t="shared" ref="R66:R98" ca="1" si="15">MID(CELL("filename",Q66),FIND("]",CELL("filename",Q66))+1,256)</f>
        <v>3a. Variable Energy</v>
      </c>
      <c r="S66" s="458" t="s">
        <v>1174</v>
      </c>
      <c r="T66" s="458" t="s">
        <v>1183</v>
      </c>
      <c r="U66" s="458">
        <v>1</v>
      </c>
      <c r="V66" s="385" t="str">
        <f t="shared" ref="V66:V98" ca="1" si="16">Q66&amp;"_"&amp;P66&amp;"_"&amp;T66&amp;"_"&amp;U66</f>
        <v>3a_$D$66_inv_manu_1</v>
      </c>
      <c r="W66" s="458" t="s">
        <v>1011</v>
      </c>
      <c r="X66" s="458">
        <v>100</v>
      </c>
      <c r="Z66" s="458" t="s">
        <v>86</v>
      </c>
      <c r="AA66" s="458" t="s">
        <v>86</v>
      </c>
      <c r="AC66" s="715" t="str">
        <f ca="1">"Requirement for "&amp;P66&amp; " based on "&amp;$P$10&amp;" answer of ""Yes"""</f>
        <v>Requirement for $D$66 based on $D$10 answer of "Yes"</v>
      </c>
    </row>
    <row r="67" spans="1:29" ht="5.25" customHeight="1" thickTop="1">
      <c r="A67" s="682"/>
      <c r="B67" s="470"/>
      <c r="C67" s="688"/>
      <c r="D67" s="688"/>
      <c r="E67" s="688"/>
      <c r="F67" s="688"/>
      <c r="G67" s="688"/>
      <c r="H67" s="688"/>
      <c r="I67" s="354"/>
      <c r="M67" s="458" t="s">
        <v>653</v>
      </c>
      <c r="P67" s="372" t="str">
        <f ca="1">CELL("address",F66)</f>
        <v>$F$66</v>
      </c>
      <c r="Q67" s="458" t="str">
        <f t="shared" si="14"/>
        <v>3a</v>
      </c>
      <c r="R67" s="390" t="str">
        <f t="shared" ca="1" si="15"/>
        <v>3a. Variable Energy</v>
      </c>
      <c r="S67" s="458" t="s">
        <v>1174</v>
      </c>
      <c r="T67" s="458" t="s">
        <v>1183</v>
      </c>
      <c r="U67" s="458">
        <v>2</v>
      </c>
      <c r="V67" s="385" t="str">
        <f t="shared" ca="1" si="16"/>
        <v>3a_$F$66_inv_manu_2</v>
      </c>
      <c r="W67" s="458" t="s">
        <v>1011</v>
      </c>
      <c r="X67" s="458">
        <v>100</v>
      </c>
      <c r="Z67" s="458" t="s">
        <v>86</v>
      </c>
      <c r="AA67" s="458" t="s">
        <v>86</v>
      </c>
      <c r="AC67" s="715" t="str">
        <f ca="1">"Requirement for "&amp;P67&amp; " based on "&amp;$P$11&amp;" answer of ""Yes"""</f>
        <v>Requirement for $F$66 based on $F$10 answer of "Yes"</v>
      </c>
    </row>
    <row r="68" spans="1:29" ht="5.25" customHeight="1">
      <c r="A68" s="682"/>
      <c r="B68" s="470"/>
      <c r="C68" s="688"/>
      <c r="D68" s="688"/>
      <c r="E68" s="688"/>
      <c r="F68" s="688"/>
      <c r="G68" s="688"/>
      <c r="H68" s="688"/>
      <c r="I68" s="354"/>
      <c r="M68" s="458" t="s">
        <v>653</v>
      </c>
      <c r="P68" s="372" t="str">
        <f ca="1">CELL("address",H66)</f>
        <v>$H$66</v>
      </c>
      <c r="Q68" s="458" t="str">
        <f t="shared" si="14"/>
        <v>3a</v>
      </c>
      <c r="R68" s="390" t="str">
        <f t="shared" ca="1" si="15"/>
        <v>3a. Variable Energy</v>
      </c>
      <c r="S68" s="458" t="s">
        <v>1174</v>
      </c>
      <c r="T68" s="458" t="s">
        <v>1183</v>
      </c>
      <c r="U68" s="458">
        <v>3</v>
      </c>
      <c r="V68" s="385" t="str">
        <f t="shared" ca="1" si="16"/>
        <v>3a_$H$66_inv_manu_3</v>
      </c>
      <c r="W68" s="458" t="s">
        <v>1011</v>
      </c>
      <c r="X68" s="458">
        <v>100</v>
      </c>
      <c r="Z68" s="458" t="s">
        <v>86</v>
      </c>
      <c r="AA68" s="458" t="s">
        <v>86</v>
      </c>
      <c r="AC68" s="715" t="str">
        <f ca="1">"Requirement for "&amp;P68&amp; " based on "&amp;$P$12&amp;" answer of ""Yes"""</f>
        <v>Requirement for $H$66 based on $H$10 answer of "Yes"</v>
      </c>
    </row>
    <row r="69" spans="1:29" ht="20.25" customHeight="1">
      <c r="A69" s="682" t="s">
        <v>577</v>
      </c>
      <c r="B69" s="470" t="s">
        <v>21</v>
      </c>
      <c r="C69" s="688"/>
      <c r="D69" s="894"/>
      <c r="E69" s="688"/>
      <c r="F69" s="894"/>
      <c r="G69" s="688"/>
      <c r="H69" s="894"/>
      <c r="I69" s="354"/>
      <c r="L69" s="870"/>
      <c r="N69" s="458" t="s">
        <v>654</v>
      </c>
      <c r="P69" s="372" t="str">
        <f ca="1">CELL("address",D69)</f>
        <v>$D$69</v>
      </c>
      <c r="Q69" s="458" t="str">
        <f t="shared" si="14"/>
        <v>3a</v>
      </c>
      <c r="R69" s="390" t="str">
        <f t="shared" ca="1" si="15"/>
        <v>3a. Variable Energy</v>
      </c>
      <c r="S69" s="458" t="s">
        <v>1174</v>
      </c>
      <c r="T69" s="458" t="s">
        <v>1184</v>
      </c>
      <c r="U69" s="458">
        <v>1</v>
      </c>
      <c r="V69" s="385" t="str">
        <f t="shared" ca="1" si="16"/>
        <v>3a_$D$69_inv_effic_1</v>
      </c>
      <c r="W69" s="375" t="s">
        <v>1678</v>
      </c>
      <c r="X69"/>
      <c r="Y69" s="384" t="s">
        <v>1741</v>
      </c>
      <c r="Z69" s="458" t="s">
        <v>86</v>
      </c>
      <c r="AA69" s="458" t="s">
        <v>86</v>
      </c>
      <c r="AC69" s="715" t="str">
        <f ca="1">"Requirement for "&amp;P69&amp; " based on "&amp;$P$10&amp;" answer of ""Yes"""</f>
        <v>Requirement for $D$69 based on $D$10 answer of "Yes"</v>
      </c>
    </row>
    <row r="70" spans="1:29" ht="5.25" customHeight="1">
      <c r="A70" s="682"/>
      <c r="B70" s="470"/>
      <c r="C70" s="688"/>
      <c r="D70" s="688"/>
      <c r="E70" s="688"/>
      <c r="F70" s="688"/>
      <c r="G70" s="688"/>
      <c r="H70" s="688"/>
      <c r="I70" s="354"/>
      <c r="M70" s="458" t="s">
        <v>653</v>
      </c>
      <c r="P70" s="372" t="str">
        <f ca="1">CELL("address",F69)</f>
        <v>$F$69</v>
      </c>
      <c r="Q70" s="458" t="str">
        <f t="shared" si="14"/>
        <v>3a</v>
      </c>
      <c r="R70" s="390" t="str">
        <f t="shared" ca="1" si="15"/>
        <v>3a. Variable Energy</v>
      </c>
      <c r="S70" s="458" t="s">
        <v>1174</v>
      </c>
      <c r="T70" s="458" t="s">
        <v>1184</v>
      </c>
      <c r="U70" s="458">
        <v>2</v>
      </c>
      <c r="V70" s="385" t="str">
        <f t="shared" ca="1" si="16"/>
        <v>3a_$F$69_inv_effic_2</v>
      </c>
      <c r="W70" s="375" t="s">
        <v>1678</v>
      </c>
      <c r="X70"/>
      <c r="Y70" s="384" t="s">
        <v>1741</v>
      </c>
      <c r="Z70" s="458" t="s">
        <v>86</v>
      </c>
      <c r="AA70" s="458" t="s">
        <v>86</v>
      </c>
      <c r="AC70" s="715" t="str">
        <f ca="1">"Requirement for "&amp;P70&amp; " based on "&amp;$P$11&amp;" answer of ""Yes"""</f>
        <v>Requirement for $F$69 based on $F$10 answer of "Yes"</v>
      </c>
    </row>
    <row r="71" spans="1:29" ht="20.25" customHeight="1">
      <c r="A71" s="497" t="s">
        <v>1289</v>
      </c>
      <c r="B71" s="470"/>
      <c r="C71" s="688"/>
      <c r="D71" s="688"/>
      <c r="E71" s="688"/>
      <c r="F71" s="688"/>
      <c r="G71" s="688"/>
      <c r="H71" s="688"/>
      <c r="I71" s="354"/>
      <c r="N71" s="458" t="s">
        <v>654</v>
      </c>
      <c r="P71" s="372" t="str">
        <f ca="1">CELL("address",H69)</f>
        <v>$H$69</v>
      </c>
      <c r="Q71" s="458" t="str">
        <f t="shared" si="14"/>
        <v>3a</v>
      </c>
      <c r="R71" s="390" t="str">
        <f t="shared" ca="1" si="15"/>
        <v>3a. Variable Energy</v>
      </c>
      <c r="S71" s="458" t="s">
        <v>1174</v>
      </c>
      <c r="T71" s="458" t="s">
        <v>1184</v>
      </c>
      <c r="U71" s="458">
        <v>3</v>
      </c>
      <c r="V71" s="385" t="str">
        <f t="shared" ca="1" si="16"/>
        <v>3a_$H$69_inv_effic_3</v>
      </c>
      <c r="W71" s="375" t="s">
        <v>1678</v>
      </c>
      <c r="X71"/>
      <c r="Y71" s="384" t="s">
        <v>1741</v>
      </c>
      <c r="Z71" s="458" t="s">
        <v>86</v>
      </c>
      <c r="AA71" s="458" t="s">
        <v>86</v>
      </c>
      <c r="AC71" s="715" t="str">
        <f ca="1">"Requirement for "&amp;P71&amp; " based on "&amp;$P$12&amp;" answer of ""Yes"""</f>
        <v>Requirement for $H$69 based on $H$10 answer of "Yes"</v>
      </c>
    </row>
    <row r="72" spans="1:29" ht="20.25" customHeight="1">
      <c r="A72" s="680" t="s">
        <v>583</v>
      </c>
      <c r="B72" s="470" t="s">
        <v>575</v>
      </c>
      <c r="C72" s="688"/>
      <c r="D72" s="901"/>
      <c r="E72" s="688"/>
      <c r="F72" s="901"/>
      <c r="G72" s="688"/>
      <c r="H72" s="901"/>
      <c r="I72" s="354"/>
      <c r="N72" s="458" t="s">
        <v>654</v>
      </c>
      <c r="P72" s="372" t="str">
        <f ca="1">CELL("address",D72)</f>
        <v>$D$72</v>
      </c>
      <c r="Q72" s="458" t="str">
        <f t="shared" si="14"/>
        <v>3a</v>
      </c>
      <c r="R72" s="390" t="str">
        <f t="shared" ca="1" si="15"/>
        <v>3a. Variable Energy</v>
      </c>
      <c r="S72" s="458" t="s">
        <v>1174</v>
      </c>
      <c r="T72" s="458" t="s">
        <v>1185</v>
      </c>
      <c r="U72" s="458">
        <v>1</v>
      </c>
      <c r="V72" s="385" t="str">
        <f t="shared" ca="1" si="16"/>
        <v>3a_$D$72_AC_max_MW_1</v>
      </c>
      <c r="W72" t="s">
        <v>426</v>
      </c>
      <c r="X72"/>
      <c r="Y72" t="str">
        <f t="shared" ref="Y72:Y86" si="17">"0.00"</f>
        <v>0.00</v>
      </c>
      <c r="Z72" s="458" t="s">
        <v>86</v>
      </c>
      <c r="AA72" s="458" t="s">
        <v>86</v>
      </c>
      <c r="AC72" s="715" t="str">
        <f ca="1">"Requirement for "&amp;P72&amp; " based on "&amp;$P$10&amp;" answer of ""Yes"""</f>
        <v>Requirement for $D$72 based on $D$10 answer of "Yes"</v>
      </c>
    </row>
    <row r="73" spans="1:29" ht="5.25" customHeight="1">
      <c r="A73" s="480"/>
      <c r="B73" s="470"/>
      <c r="C73" s="688"/>
      <c r="D73" s="688"/>
      <c r="E73" s="688"/>
      <c r="F73" s="688"/>
      <c r="G73" s="688"/>
      <c r="H73" s="688"/>
      <c r="I73" s="354"/>
      <c r="M73" s="458" t="s">
        <v>653</v>
      </c>
      <c r="P73" s="372" t="str">
        <f ca="1">CELL("address",F72)</f>
        <v>$F$72</v>
      </c>
      <c r="Q73" s="458" t="str">
        <f t="shared" si="14"/>
        <v>3a</v>
      </c>
      <c r="R73" s="390" t="str">
        <f t="shared" ca="1" si="15"/>
        <v>3a. Variable Energy</v>
      </c>
      <c r="S73" s="458" t="s">
        <v>1174</v>
      </c>
      <c r="T73" s="458" t="s">
        <v>1185</v>
      </c>
      <c r="U73" s="458">
        <v>2</v>
      </c>
      <c r="V73" s="385" t="str">
        <f t="shared" ca="1" si="16"/>
        <v>3a_$F$72_AC_max_MW_2</v>
      </c>
      <c r="W73" t="s">
        <v>426</v>
      </c>
      <c r="X73"/>
      <c r="Y73" t="str">
        <f t="shared" si="17"/>
        <v>0.00</v>
      </c>
      <c r="Z73" s="458" t="s">
        <v>86</v>
      </c>
      <c r="AA73" s="458" t="s">
        <v>86</v>
      </c>
      <c r="AC73" s="715" t="str">
        <f ca="1">"Requirement for "&amp;P73&amp; " based on "&amp;$P$11&amp;" answer of ""Yes"""</f>
        <v>Requirement for $F$72 based on $F$10 answer of "Yes"</v>
      </c>
    </row>
    <row r="74" spans="1:29" ht="5.25" customHeight="1">
      <c r="A74" s="480"/>
      <c r="B74" s="470"/>
      <c r="C74" s="688"/>
      <c r="D74" s="688"/>
      <c r="E74" s="688"/>
      <c r="F74" s="688"/>
      <c r="G74" s="688"/>
      <c r="H74" s="688"/>
      <c r="I74" s="354"/>
      <c r="M74" s="458" t="s">
        <v>653</v>
      </c>
      <c r="P74" s="372" t="str">
        <f ca="1">CELL("address",H72)</f>
        <v>$H$72</v>
      </c>
      <c r="Q74" s="458" t="str">
        <f t="shared" si="14"/>
        <v>3a</v>
      </c>
      <c r="R74" s="390" t="str">
        <f t="shared" ca="1" si="15"/>
        <v>3a. Variable Energy</v>
      </c>
      <c r="S74" s="458" t="s">
        <v>1174</v>
      </c>
      <c r="T74" s="458" t="s">
        <v>1185</v>
      </c>
      <c r="U74" s="458">
        <v>3</v>
      </c>
      <c r="V74" s="385" t="str">
        <f t="shared" ca="1" si="16"/>
        <v>3a_$H$72_AC_max_MW_3</v>
      </c>
      <c r="W74" t="s">
        <v>426</v>
      </c>
      <c r="X74"/>
      <c r="Y74" t="str">
        <f t="shared" si="17"/>
        <v>0.00</v>
      </c>
      <c r="Z74" s="458" t="s">
        <v>86</v>
      </c>
      <c r="AA74" s="458" t="s">
        <v>86</v>
      </c>
      <c r="AC74" s="715" t="str">
        <f ca="1">"Requirement for "&amp;P74&amp; " based on "&amp;$P$12&amp;" answer of ""Yes"""</f>
        <v>Requirement for $H$72 based on $H$10 answer of "Yes"</v>
      </c>
    </row>
    <row r="75" spans="1:29" ht="20.25" customHeight="1">
      <c r="A75" s="680" t="s">
        <v>583</v>
      </c>
      <c r="B75" s="470" t="s">
        <v>576</v>
      </c>
      <c r="C75" s="688"/>
      <c r="D75" s="901"/>
      <c r="E75" s="688"/>
      <c r="F75" s="901"/>
      <c r="G75" s="688"/>
      <c r="H75" s="901"/>
      <c r="I75" s="354"/>
      <c r="N75" s="458" t="s">
        <v>654</v>
      </c>
      <c r="P75" s="372" t="str">
        <f ca="1">CELL("address",D75)</f>
        <v>$D$75</v>
      </c>
      <c r="Q75" s="458" t="str">
        <f t="shared" si="14"/>
        <v>3a</v>
      </c>
      <c r="R75" s="390" t="str">
        <f t="shared" ca="1" si="15"/>
        <v>3a. Variable Energy</v>
      </c>
      <c r="S75" s="458" t="s">
        <v>1174</v>
      </c>
      <c r="T75" s="458" t="s">
        <v>1186</v>
      </c>
      <c r="U75" s="458">
        <v>1</v>
      </c>
      <c r="V75" s="385" t="str">
        <f t="shared" ca="1" si="16"/>
        <v>3a_$D$75_AC_max_MVA_1</v>
      </c>
      <c r="W75" t="s">
        <v>426</v>
      </c>
      <c r="X75"/>
      <c r="Y75" t="str">
        <f t="shared" si="17"/>
        <v>0.00</v>
      </c>
      <c r="Z75" s="458" t="s">
        <v>86</v>
      </c>
      <c r="AA75" s="458" t="s">
        <v>86</v>
      </c>
      <c r="AC75" s="715" t="str">
        <f ca="1">"Requirement for "&amp;P75&amp; " based on "&amp;$P$10&amp;" answer of ""Yes"""</f>
        <v>Requirement for $D$75 based on $D$10 answer of "Yes"</v>
      </c>
    </row>
    <row r="76" spans="1:29" ht="5.25" customHeight="1">
      <c r="A76" s="680"/>
      <c r="B76" s="470"/>
      <c r="C76" s="688"/>
      <c r="D76" s="688"/>
      <c r="E76" s="688"/>
      <c r="F76" s="688"/>
      <c r="G76" s="688"/>
      <c r="H76" s="688"/>
      <c r="I76" s="354"/>
      <c r="M76" s="458" t="s">
        <v>653</v>
      </c>
      <c r="P76" s="372" t="str">
        <f ca="1">CELL("address",F75)</f>
        <v>$F$75</v>
      </c>
      <c r="Q76" s="458" t="str">
        <f t="shared" si="14"/>
        <v>3a</v>
      </c>
      <c r="R76" s="390" t="str">
        <f t="shared" ca="1" si="15"/>
        <v>3a. Variable Energy</v>
      </c>
      <c r="S76" s="458" t="s">
        <v>1174</v>
      </c>
      <c r="T76" s="458" t="s">
        <v>1186</v>
      </c>
      <c r="U76" s="458">
        <v>2</v>
      </c>
      <c r="V76" s="385" t="str">
        <f t="shared" ca="1" si="16"/>
        <v>3a_$F$75_AC_max_MVA_2</v>
      </c>
      <c r="W76" t="s">
        <v>426</v>
      </c>
      <c r="X76"/>
      <c r="Y76" t="str">
        <f t="shared" si="17"/>
        <v>0.00</v>
      </c>
      <c r="Z76" s="458" t="s">
        <v>86</v>
      </c>
      <c r="AA76" s="458" t="s">
        <v>86</v>
      </c>
      <c r="AC76" s="715" t="str">
        <f ca="1">"Requirement for "&amp;P76&amp; " based on "&amp;$P$11&amp;" answer of ""Yes"""</f>
        <v>Requirement for $F$75 based on $F$10 answer of "Yes"</v>
      </c>
    </row>
    <row r="77" spans="1:29" ht="5.25" customHeight="1">
      <c r="A77" s="680"/>
      <c r="B77" s="470"/>
      <c r="C77" s="688"/>
      <c r="D77" s="688"/>
      <c r="E77" s="688"/>
      <c r="F77" s="688"/>
      <c r="G77" s="688"/>
      <c r="H77" s="688"/>
      <c r="I77" s="354"/>
      <c r="M77" s="458" t="s">
        <v>653</v>
      </c>
      <c r="P77" s="372" t="str">
        <f ca="1">CELL("address",H75)</f>
        <v>$H$75</v>
      </c>
      <c r="Q77" s="458" t="str">
        <f t="shared" si="14"/>
        <v>3a</v>
      </c>
      <c r="R77" s="390" t="str">
        <f t="shared" ca="1" si="15"/>
        <v>3a. Variable Energy</v>
      </c>
      <c r="S77" s="458" t="s">
        <v>1174</v>
      </c>
      <c r="T77" s="458" t="s">
        <v>1186</v>
      </c>
      <c r="U77" s="458">
        <v>3</v>
      </c>
      <c r="V77" s="385" t="str">
        <f t="shared" ca="1" si="16"/>
        <v>3a_$H$75_AC_max_MVA_3</v>
      </c>
      <c r="W77" t="s">
        <v>426</v>
      </c>
      <c r="X77"/>
      <c r="Y77" t="str">
        <f t="shared" si="17"/>
        <v>0.00</v>
      </c>
      <c r="Z77" s="458" t="s">
        <v>86</v>
      </c>
      <c r="AA77" s="458" t="s">
        <v>86</v>
      </c>
      <c r="AC77" s="715" t="str">
        <f ca="1">"Requirement for "&amp;P77&amp; " based on "&amp;$P$12&amp;" answer of ""Yes"""</f>
        <v>Requirement for $H$75 based on $H$10 answer of "Yes"</v>
      </c>
    </row>
    <row r="78" spans="1:29" ht="20.25" customHeight="1">
      <c r="A78" s="680" t="s">
        <v>584</v>
      </c>
      <c r="B78" s="470" t="s">
        <v>575</v>
      </c>
      <c r="C78" s="688"/>
      <c r="D78" s="901"/>
      <c r="E78" s="688"/>
      <c r="F78" s="901"/>
      <c r="G78" s="688"/>
      <c r="H78" s="901"/>
      <c r="I78" s="354"/>
      <c r="N78" s="458" t="s">
        <v>654</v>
      </c>
      <c r="P78" s="372" t="str">
        <f ca="1">CELL("address",D78)</f>
        <v>$D$78</v>
      </c>
      <c r="Q78" s="458" t="str">
        <f t="shared" si="14"/>
        <v>3a</v>
      </c>
      <c r="R78" s="390" t="str">
        <f t="shared" ca="1" si="15"/>
        <v>3a. Variable Energy</v>
      </c>
      <c r="S78" s="458" t="s">
        <v>1174</v>
      </c>
      <c r="T78" s="458" t="s">
        <v>1187</v>
      </c>
      <c r="U78" s="458">
        <v>1</v>
      </c>
      <c r="V78" s="385" t="str">
        <f t="shared" ca="1" si="16"/>
        <v>3a_$D$78_AC_min_MW_1</v>
      </c>
      <c r="W78" t="s">
        <v>426</v>
      </c>
      <c r="X78"/>
      <c r="Y78" t="str">
        <f t="shared" si="17"/>
        <v>0.00</v>
      </c>
      <c r="Z78" s="458" t="s">
        <v>86</v>
      </c>
      <c r="AA78" s="458" t="s">
        <v>86</v>
      </c>
      <c r="AC78" s="715" t="str">
        <f ca="1">"Requirement for "&amp;P78&amp; " based on "&amp;$P$10&amp;" answer of ""Yes"""</f>
        <v>Requirement for $D$78 based on $D$10 answer of "Yes"</v>
      </c>
    </row>
    <row r="79" spans="1:29" ht="5.25" customHeight="1">
      <c r="A79" s="680"/>
      <c r="B79" s="470"/>
      <c r="C79" s="688"/>
      <c r="D79" s="688"/>
      <c r="E79" s="688"/>
      <c r="F79" s="688"/>
      <c r="G79" s="688"/>
      <c r="H79" s="688"/>
      <c r="I79" s="354"/>
      <c r="M79" s="458" t="s">
        <v>653</v>
      </c>
      <c r="P79" s="372" t="str">
        <f ca="1">CELL("address",F78)</f>
        <v>$F$78</v>
      </c>
      <c r="Q79" s="458" t="str">
        <f t="shared" si="14"/>
        <v>3a</v>
      </c>
      <c r="R79" s="390" t="str">
        <f t="shared" ca="1" si="15"/>
        <v>3a. Variable Energy</v>
      </c>
      <c r="S79" s="458" t="s">
        <v>1174</v>
      </c>
      <c r="T79" s="458" t="s">
        <v>1187</v>
      </c>
      <c r="U79" s="458">
        <v>2</v>
      </c>
      <c r="V79" s="385" t="str">
        <f t="shared" ca="1" si="16"/>
        <v>3a_$F$78_AC_min_MW_2</v>
      </c>
      <c r="W79" t="s">
        <v>426</v>
      </c>
      <c r="X79"/>
      <c r="Y79" t="str">
        <f t="shared" si="17"/>
        <v>0.00</v>
      </c>
      <c r="Z79" s="458" t="s">
        <v>86</v>
      </c>
      <c r="AA79" s="458" t="s">
        <v>86</v>
      </c>
      <c r="AC79" s="715" t="str">
        <f ca="1">"Requirement for "&amp;P79&amp; " based on "&amp;$P$11&amp;" answer of ""Yes"""</f>
        <v>Requirement for $F$78 based on $F$10 answer of "Yes"</v>
      </c>
    </row>
    <row r="80" spans="1:29" ht="20.25" customHeight="1">
      <c r="A80" s="497" t="s">
        <v>732</v>
      </c>
      <c r="B80" s="470"/>
      <c r="C80" s="688"/>
      <c r="D80" s="688"/>
      <c r="E80" s="688"/>
      <c r="F80" s="688"/>
      <c r="G80" s="688"/>
      <c r="H80" s="688"/>
      <c r="I80" s="354"/>
      <c r="N80" s="458" t="s">
        <v>654</v>
      </c>
      <c r="P80" s="372" t="str">
        <f ca="1">CELL("address",H78)</f>
        <v>$H$78</v>
      </c>
      <c r="Q80" s="458" t="str">
        <f t="shared" si="14"/>
        <v>3a</v>
      </c>
      <c r="R80" s="390" t="str">
        <f t="shared" ca="1" si="15"/>
        <v>3a. Variable Energy</v>
      </c>
      <c r="S80" s="458" t="s">
        <v>1174</v>
      </c>
      <c r="T80" s="458" t="s">
        <v>1187</v>
      </c>
      <c r="U80" s="458">
        <v>3</v>
      </c>
      <c r="V80" s="385" t="str">
        <f t="shared" ca="1" si="16"/>
        <v>3a_$H$78_AC_min_MW_3</v>
      </c>
      <c r="W80" t="s">
        <v>426</v>
      </c>
      <c r="X80"/>
      <c r="Y80" t="str">
        <f t="shared" si="17"/>
        <v>0.00</v>
      </c>
      <c r="Z80" s="458" t="s">
        <v>86</v>
      </c>
      <c r="AA80" s="458" t="s">
        <v>86</v>
      </c>
      <c r="AC80" s="715" t="str">
        <f ca="1">"Requirement for "&amp;P80&amp; " based on "&amp;$P$12&amp;" answer of ""Yes"""</f>
        <v>Requirement for $H$78 based on $H$10 answer of "Yes"</v>
      </c>
    </row>
    <row r="81" spans="1:36" ht="20.25" customHeight="1">
      <c r="A81" s="677" t="s">
        <v>733</v>
      </c>
      <c r="B81" s="470" t="s">
        <v>641</v>
      </c>
      <c r="C81" s="688"/>
      <c r="D81" s="901"/>
      <c r="E81" s="688"/>
      <c r="F81" s="901"/>
      <c r="G81" s="688"/>
      <c r="H81" s="901"/>
      <c r="I81" s="354"/>
      <c r="N81" s="458" t="s">
        <v>654</v>
      </c>
      <c r="P81" s="372" t="str">
        <f ca="1">CELL("address",D81)</f>
        <v>$D$81</v>
      </c>
      <c r="Q81" s="458" t="str">
        <f t="shared" si="14"/>
        <v>3a</v>
      </c>
      <c r="R81" s="390" t="str">
        <f t="shared" ca="1" si="15"/>
        <v>3a. Variable Energy</v>
      </c>
      <c r="S81" s="458" t="s">
        <v>1174</v>
      </c>
      <c r="T81" s="458" t="s">
        <v>1022</v>
      </c>
      <c r="U81" s="458">
        <v>1</v>
      </c>
      <c r="V81" s="385" t="str">
        <f t="shared" ca="1" si="16"/>
        <v>3a_$D$81_ramp_up_1</v>
      </c>
      <c r="W81" t="s">
        <v>426</v>
      </c>
      <c r="X81"/>
      <c r="Y81" t="str">
        <f t="shared" si="17"/>
        <v>0.00</v>
      </c>
      <c r="Z81" s="458" t="s">
        <v>86</v>
      </c>
      <c r="AA81" s="458" t="s">
        <v>86</v>
      </c>
      <c r="AC81" s="715" t="str">
        <f ca="1">"Requirement for "&amp;P81&amp; " based on "&amp;$P$10&amp;" answer of ""Yes"""</f>
        <v>Requirement for $D$81 based on $D$10 answer of "Yes"</v>
      </c>
    </row>
    <row r="82" spans="1:36" ht="5.25" customHeight="1">
      <c r="A82" s="682"/>
      <c r="B82" s="470"/>
      <c r="C82" s="688"/>
      <c r="D82" s="688"/>
      <c r="E82" s="688"/>
      <c r="F82" s="688"/>
      <c r="G82" s="688"/>
      <c r="H82" s="688"/>
      <c r="I82" s="354"/>
      <c r="M82" s="458" t="s">
        <v>653</v>
      </c>
      <c r="P82" s="372" t="str">
        <f ca="1">CELL("address",F81)</f>
        <v>$F$81</v>
      </c>
      <c r="Q82" s="458" t="str">
        <f t="shared" si="14"/>
        <v>3a</v>
      </c>
      <c r="R82" s="390" t="str">
        <f t="shared" ca="1" si="15"/>
        <v>3a. Variable Energy</v>
      </c>
      <c r="S82" s="458" t="s">
        <v>1174</v>
      </c>
      <c r="T82" s="458" t="s">
        <v>1022</v>
      </c>
      <c r="U82" s="458">
        <v>2</v>
      </c>
      <c r="V82" s="385" t="str">
        <f t="shared" ca="1" si="16"/>
        <v>3a_$F$81_ramp_up_2</v>
      </c>
      <c r="W82" t="s">
        <v>426</v>
      </c>
      <c r="X82"/>
      <c r="Y82" t="str">
        <f t="shared" si="17"/>
        <v>0.00</v>
      </c>
      <c r="Z82" s="458" t="s">
        <v>86</v>
      </c>
      <c r="AA82" s="458" t="s">
        <v>86</v>
      </c>
      <c r="AC82" s="715" t="str">
        <f ca="1">"Requirement for "&amp;P82&amp; " based on "&amp;$P$11&amp;" answer of ""Yes"""</f>
        <v>Requirement for $F$81 based on $F$10 answer of "Yes"</v>
      </c>
    </row>
    <row r="83" spans="1:36" ht="5.25" customHeight="1">
      <c r="A83" s="682"/>
      <c r="B83" s="470"/>
      <c r="C83" s="688"/>
      <c r="D83" s="688"/>
      <c r="E83" s="688"/>
      <c r="F83" s="688"/>
      <c r="G83" s="688"/>
      <c r="H83" s="688"/>
      <c r="I83" s="354"/>
      <c r="M83" s="458" t="s">
        <v>653</v>
      </c>
      <c r="P83" s="372" t="str">
        <f ca="1">CELL("address",H81)</f>
        <v>$H$81</v>
      </c>
      <c r="Q83" s="458" t="str">
        <f t="shared" si="14"/>
        <v>3a</v>
      </c>
      <c r="R83" s="390" t="str">
        <f t="shared" ca="1" si="15"/>
        <v>3a. Variable Energy</v>
      </c>
      <c r="S83" s="458" t="s">
        <v>1174</v>
      </c>
      <c r="T83" s="458" t="s">
        <v>1022</v>
      </c>
      <c r="U83" s="458">
        <v>3</v>
      </c>
      <c r="V83" s="385" t="str">
        <f t="shared" ca="1" si="16"/>
        <v>3a_$H$81_ramp_up_3</v>
      </c>
      <c r="W83" t="s">
        <v>426</v>
      </c>
      <c r="X83"/>
      <c r="Y83" t="str">
        <f t="shared" si="17"/>
        <v>0.00</v>
      </c>
      <c r="Z83" s="458" t="s">
        <v>86</v>
      </c>
      <c r="AA83" s="458" t="s">
        <v>86</v>
      </c>
      <c r="AC83" s="715" t="str">
        <f ca="1">"Requirement for "&amp;P83&amp; " based on "&amp;$P$12&amp;" answer of ""Yes"""</f>
        <v>Requirement for $H$81 based on $H$10 answer of "Yes"</v>
      </c>
    </row>
    <row r="84" spans="1:36" ht="20.25" customHeight="1">
      <c r="A84" s="677" t="s">
        <v>734</v>
      </c>
      <c r="B84" s="470" t="s">
        <v>641</v>
      </c>
      <c r="C84" s="688"/>
      <c r="D84" s="901"/>
      <c r="E84" s="688"/>
      <c r="F84" s="901"/>
      <c r="G84" s="688"/>
      <c r="H84" s="901"/>
      <c r="I84" s="354"/>
      <c r="N84" s="458" t="s">
        <v>654</v>
      </c>
      <c r="P84" s="372" t="str">
        <f ca="1">CELL("address",D84)</f>
        <v>$D$84</v>
      </c>
      <c r="Q84" s="458" t="str">
        <f t="shared" si="14"/>
        <v>3a</v>
      </c>
      <c r="R84" s="390" t="str">
        <f t="shared" ca="1" si="15"/>
        <v>3a. Variable Energy</v>
      </c>
      <c r="S84" s="458" t="s">
        <v>1174</v>
      </c>
      <c r="T84" s="458" t="s">
        <v>1023</v>
      </c>
      <c r="U84" s="458">
        <v>1</v>
      </c>
      <c r="V84" s="385" t="str">
        <f t="shared" ca="1" si="16"/>
        <v>3a_$D$84_ramp_down_1</v>
      </c>
      <c r="W84" t="s">
        <v>426</v>
      </c>
      <c r="X84"/>
      <c r="Y84" t="str">
        <f t="shared" si="17"/>
        <v>0.00</v>
      </c>
      <c r="Z84" s="458" t="s">
        <v>86</v>
      </c>
      <c r="AA84" s="458" t="s">
        <v>86</v>
      </c>
      <c r="AC84" s="715" t="str">
        <f ca="1">"Requirement for "&amp;P84&amp; " based on "&amp;$P$10&amp;" answer of ""Yes"""</f>
        <v>Requirement for $D$84 based on $D$10 answer of "Yes"</v>
      </c>
    </row>
    <row r="85" spans="1:36" ht="5.25" customHeight="1">
      <c r="A85" s="682"/>
      <c r="B85" s="470"/>
      <c r="C85" s="688"/>
      <c r="D85" s="688"/>
      <c r="E85" s="688"/>
      <c r="F85" s="688"/>
      <c r="G85" s="688"/>
      <c r="H85" s="688"/>
      <c r="I85" s="354"/>
      <c r="M85" s="458" t="s">
        <v>653</v>
      </c>
      <c r="P85" s="372" t="str">
        <f ca="1">CELL("address",F84)</f>
        <v>$F$84</v>
      </c>
      <c r="Q85" s="458" t="str">
        <f t="shared" si="14"/>
        <v>3a</v>
      </c>
      <c r="R85" s="390" t="str">
        <f t="shared" ca="1" si="15"/>
        <v>3a. Variable Energy</v>
      </c>
      <c r="S85" s="458" t="s">
        <v>1174</v>
      </c>
      <c r="T85" s="458" t="s">
        <v>1023</v>
      </c>
      <c r="U85" s="458">
        <v>2</v>
      </c>
      <c r="V85" s="385" t="str">
        <f t="shared" ca="1" si="16"/>
        <v>3a_$F$84_ramp_down_2</v>
      </c>
      <c r="W85" t="s">
        <v>426</v>
      </c>
      <c r="X85"/>
      <c r="Y85" t="str">
        <f t="shared" si="17"/>
        <v>0.00</v>
      </c>
      <c r="Z85" s="458" t="s">
        <v>86</v>
      </c>
      <c r="AA85" s="458" t="s">
        <v>86</v>
      </c>
      <c r="AC85" s="715" t="str">
        <f ca="1">"Requirement for "&amp;P85&amp; " based on "&amp;$P$11&amp;" answer of ""Yes"""</f>
        <v>Requirement for $F$84 based on $F$10 answer of "Yes"</v>
      </c>
    </row>
    <row r="86" spans="1:36" ht="5.25" customHeight="1">
      <c r="A86" s="682"/>
      <c r="B86" s="470"/>
      <c r="C86" s="688"/>
      <c r="D86" s="688"/>
      <c r="E86" s="688"/>
      <c r="F86" s="688"/>
      <c r="G86" s="688"/>
      <c r="H86" s="688"/>
      <c r="I86" s="354"/>
      <c r="M86" s="458" t="s">
        <v>653</v>
      </c>
      <c r="P86" s="372" t="str">
        <f ca="1">CELL("address",H84)</f>
        <v>$H$84</v>
      </c>
      <c r="Q86" s="458" t="str">
        <f t="shared" si="14"/>
        <v>3a</v>
      </c>
      <c r="R86" s="390" t="str">
        <f t="shared" ca="1" si="15"/>
        <v>3a. Variable Energy</v>
      </c>
      <c r="S86" s="458" t="s">
        <v>1174</v>
      </c>
      <c r="T86" s="458" t="s">
        <v>1023</v>
      </c>
      <c r="U86" s="458">
        <v>3</v>
      </c>
      <c r="V86" s="385" t="str">
        <f t="shared" ca="1" si="16"/>
        <v>3a_$H$84_ramp_down_3</v>
      </c>
      <c r="W86" t="s">
        <v>426</v>
      </c>
      <c r="X86"/>
      <c r="Y86" t="str">
        <f t="shared" si="17"/>
        <v>0.00</v>
      </c>
      <c r="Z86" s="458" t="s">
        <v>86</v>
      </c>
      <c r="AA86" s="458" t="s">
        <v>86</v>
      </c>
      <c r="AC86" s="715" t="str">
        <f ca="1">"Requirement for "&amp;P86&amp; " based on "&amp;$P$12&amp;" answer of ""Yes"""</f>
        <v>Requirement for $H$84 based on $H$10 answer of "Yes"</v>
      </c>
    </row>
    <row r="87" spans="1:36" ht="38.25" customHeight="1">
      <c r="A87" s="1162" t="s">
        <v>580</v>
      </c>
      <c r="B87" s="1163"/>
      <c r="C87" s="688"/>
      <c r="D87" s="307"/>
      <c r="E87" s="688"/>
      <c r="F87" s="307"/>
      <c r="G87" s="688"/>
      <c r="H87" s="307"/>
      <c r="I87" s="354"/>
      <c r="N87" s="458" t="s">
        <v>654</v>
      </c>
      <c r="O87" s="474"/>
      <c r="P87" s="372" t="str">
        <f ca="1">CELL("address",D87)</f>
        <v>$D$87</v>
      </c>
      <c r="Q87" s="458" t="str">
        <f t="shared" si="14"/>
        <v>3a</v>
      </c>
      <c r="R87" s="390" t="str">
        <f t="shared" ca="1" si="15"/>
        <v>3a. Variable Energy</v>
      </c>
      <c r="S87" s="458" t="s">
        <v>1174</v>
      </c>
      <c r="T87" s="458" t="s">
        <v>1188</v>
      </c>
      <c r="U87" s="458">
        <v>1</v>
      </c>
      <c r="V87" s="385" t="str">
        <f t="shared" ca="1" si="16"/>
        <v>3a_$D$87_ramp_describe_1</v>
      </c>
      <c r="W87" s="458" t="s">
        <v>1011</v>
      </c>
      <c r="X87" s="458">
        <v>2000</v>
      </c>
      <c r="Z87" s="458" t="s">
        <v>86</v>
      </c>
      <c r="AA87" s="458" t="s">
        <v>86</v>
      </c>
      <c r="AC87" s="715" t="str">
        <f ca="1">"Requirement for "&amp;P87&amp; " based on "&amp;$P$10&amp;" answer of ""Yes"""</f>
        <v>Requirement for $D$87 based on $D$10 answer of "Yes"</v>
      </c>
    </row>
    <row r="88" spans="1:36" ht="5.25" customHeight="1">
      <c r="A88" s="682"/>
      <c r="B88" s="470"/>
      <c r="C88" s="688"/>
      <c r="D88" s="688"/>
      <c r="E88" s="688"/>
      <c r="F88" s="688"/>
      <c r="G88" s="688"/>
      <c r="H88" s="688"/>
      <c r="I88" s="354"/>
      <c r="M88" s="458" t="s">
        <v>653</v>
      </c>
      <c r="P88" s="372" t="str">
        <f ca="1">CELL("address",F87)</f>
        <v>$F$87</v>
      </c>
      <c r="Q88" s="458" t="str">
        <f t="shared" si="14"/>
        <v>3a</v>
      </c>
      <c r="R88" s="390" t="str">
        <f t="shared" ca="1" si="15"/>
        <v>3a. Variable Energy</v>
      </c>
      <c r="S88" s="458" t="s">
        <v>1174</v>
      </c>
      <c r="T88" s="458" t="s">
        <v>1188</v>
      </c>
      <c r="U88" s="458">
        <v>2</v>
      </c>
      <c r="V88" s="385" t="str">
        <f t="shared" ca="1" si="16"/>
        <v>3a_$F$87_ramp_describe_2</v>
      </c>
      <c r="W88" s="458" t="s">
        <v>1011</v>
      </c>
      <c r="X88" s="458">
        <v>2000</v>
      </c>
      <c r="Z88" s="458" t="s">
        <v>86</v>
      </c>
      <c r="AA88" s="458" t="s">
        <v>86</v>
      </c>
      <c r="AC88" s="715" t="str">
        <f ca="1">"Requirement for "&amp;P88&amp; " based on "&amp;$P$11&amp;" answer of ""Yes"""</f>
        <v>Requirement for $F$87 based on $F$10 answer of "Yes"</v>
      </c>
    </row>
    <row r="89" spans="1:36" ht="20.25" customHeight="1">
      <c r="A89" s="497" t="s">
        <v>735</v>
      </c>
      <c r="B89" s="470"/>
      <c r="C89" s="688"/>
      <c r="D89" s="688"/>
      <c r="E89" s="688"/>
      <c r="F89" s="688"/>
      <c r="G89" s="688"/>
      <c r="H89" s="688"/>
      <c r="I89" s="354"/>
      <c r="N89" s="458" t="s">
        <v>654</v>
      </c>
      <c r="P89" s="372" t="str">
        <f ca="1">CELL("address",H87)</f>
        <v>$H$87</v>
      </c>
      <c r="Q89" s="458" t="str">
        <f t="shared" si="14"/>
        <v>3a</v>
      </c>
      <c r="R89" s="390" t="str">
        <f t="shared" ca="1" si="15"/>
        <v>3a. Variable Energy</v>
      </c>
      <c r="S89" s="458" t="s">
        <v>1174</v>
      </c>
      <c r="T89" s="458" t="s">
        <v>1188</v>
      </c>
      <c r="U89" s="458">
        <v>3</v>
      </c>
      <c r="V89" s="385" t="str">
        <f t="shared" ca="1" si="16"/>
        <v>3a_$H$87_ramp_describe_3</v>
      </c>
      <c r="W89" s="458" t="s">
        <v>1011</v>
      </c>
      <c r="X89" s="458">
        <v>2000</v>
      </c>
      <c r="Z89" s="458" t="s">
        <v>86</v>
      </c>
      <c r="AA89" s="458" t="s">
        <v>86</v>
      </c>
      <c r="AC89" s="715" t="str">
        <f ca="1">"Requirement for "&amp;P89&amp; " based on "&amp;$P$12&amp;" answer of ""Yes"""</f>
        <v>Requirement for $H$87 based on $H$10 answer of "Yes"</v>
      </c>
    </row>
    <row r="90" spans="1:36" ht="20.25" customHeight="1">
      <c r="A90" s="677" t="s">
        <v>736</v>
      </c>
      <c r="B90" s="470" t="s">
        <v>21</v>
      </c>
      <c r="C90" s="688"/>
      <c r="D90" s="894"/>
      <c r="E90" s="688"/>
      <c r="F90" s="894"/>
      <c r="G90" s="688"/>
      <c r="H90" s="894"/>
      <c r="I90" s="354"/>
      <c r="L90" s="870"/>
      <c r="N90" s="458" t="s">
        <v>654</v>
      </c>
      <c r="P90" s="372" t="str">
        <f ca="1">CELL("address",D90)</f>
        <v>$D$90</v>
      </c>
      <c r="Q90" s="458" t="str">
        <f t="shared" si="14"/>
        <v>3a</v>
      </c>
      <c r="R90" s="390" t="str">
        <f t="shared" ca="1" si="15"/>
        <v>3a. Variable Energy</v>
      </c>
      <c r="S90" s="458" t="s">
        <v>1174</v>
      </c>
      <c r="T90" s="458" t="s">
        <v>1030</v>
      </c>
      <c r="U90" s="458">
        <v>1</v>
      </c>
      <c r="V90" s="385" t="str">
        <f t="shared" ca="1" si="16"/>
        <v>3a_$D$90_net_annual_CF_1</v>
      </c>
      <c r="W90" s="375" t="s">
        <v>1678</v>
      </c>
      <c r="X90"/>
      <c r="Y90" s="384" t="s">
        <v>1741</v>
      </c>
      <c r="Z90" s="458" t="s">
        <v>86</v>
      </c>
      <c r="AA90" s="458" t="s">
        <v>86</v>
      </c>
      <c r="AC90" s="715" t="str">
        <f ca="1">"Requirement for "&amp;P90&amp; " based on "&amp;$P$10&amp;" answer of ""Yes"""</f>
        <v>Requirement for $D$90 based on $D$10 answer of "Yes"</v>
      </c>
    </row>
    <row r="91" spans="1:36" ht="5.25" customHeight="1">
      <c r="A91" s="682"/>
      <c r="B91" s="470"/>
      <c r="C91" s="688"/>
      <c r="D91" s="688"/>
      <c r="E91" s="688"/>
      <c r="F91" s="688"/>
      <c r="G91" s="688"/>
      <c r="H91" s="688"/>
      <c r="I91" s="354"/>
      <c r="M91" s="458" t="s">
        <v>653</v>
      </c>
      <c r="P91" s="372" t="str">
        <f ca="1">CELL("address",F90)</f>
        <v>$F$90</v>
      </c>
      <c r="Q91" s="458" t="str">
        <f t="shared" si="14"/>
        <v>3a</v>
      </c>
      <c r="R91" s="390" t="str">
        <f t="shared" ca="1" si="15"/>
        <v>3a. Variable Energy</v>
      </c>
      <c r="S91" s="458" t="s">
        <v>1174</v>
      </c>
      <c r="T91" s="458" t="s">
        <v>1030</v>
      </c>
      <c r="U91" s="458">
        <v>2</v>
      </c>
      <c r="V91" s="385" t="str">
        <f t="shared" ca="1" si="16"/>
        <v>3a_$F$90_net_annual_CF_2</v>
      </c>
      <c r="W91" s="375" t="s">
        <v>1678</v>
      </c>
      <c r="X91"/>
      <c r="Y91" s="384" t="s">
        <v>1741</v>
      </c>
      <c r="Z91" s="458" t="s">
        <v>86</v>
      </c>
      <c r="AA91" s="458" t="s">
        <v>86</v>
      </c>
      <c r="AC91" s="715" t="str">
        <f ca="1">"Requirement for "&amp;P91&amp; " based on "&amp;$P$11&amp;" answer of ""Yes"""</f>
        <v>Requirement for $F$90 based on $F$10 answer of "Yes"</v>
      </c>
    </row>
    <row r="92" spans="1:36" ht="5.25" customHeight="1">
      <c r="A92" s="682"/>
      <c r="B92" s="470"/>
      <c r="C92" s="688"/>
      <c r="D92" s="688"/>
      <c r="E92" s="688"/>
      <c r="F92" s="688"/>
      <c r="G92" s="688"/>
      <c r="H92" s="688"/>
      <c r="I92" s="354"/>
      <c r="M92" s="458" t="s">
        <v>653</v>
      </c>
      <c r="P92" s="372" t="str">
        <f ca="1">CELL("address",H90)</f>
        <v>$H$90</v>
      </c>
      <c r="Q92" s="458" t="str">
        <f t="shared" si="14"/>
        <v>3a</v>
      </c>
      <c r="R92" s="390" t="str">
        <f t="shared" ca="1" si="15"/>
        <v>3a. Variable Energy</v>
      </c>
      <c r="S92" s="458" t="s">
        <v>1174</v>
      </c>
      <c r="T92" s="458" t="s">
        <v>1030</v>
      </c>
      <c r="U92" s="458">
        <v>3</v>
      </c>
      <c r="V92" s="385" t="str">
        <f t="shared" ca="1" si="16"/>
        <v>3a_$H$90_net_annual_CF_3</v>
      </c>
      <c r="W92" s="375" t="s">
        <v>1678</v>
      </c>
      <c r="X92"/>
      <c r="Y92" s="384" t="s">
        <v>1741</v>
      </c>
      <c r="Z92" s="458" t="s">
        <v>86</v>
      </c>
      <c r="AA92" s="458" t="s">
        <v>86</v>
      </c>
      <c r="AC92" s="715" t="str">
        <f ca="1">"Requirement for "&amp;P92&amp; " based on "&amp;$P$12&amp;" answer of ""Yes"""</f>
        <v>Requirement for $H$90 based on $H$10 answer of "Yes"</v>
      </c>
    </row>
    <row r="93" spans="1:36" ht="20.25" customHeight="1">
      <c r="A93" s="677" t="s">
        <v>737</v>
      </c>
      <c r="B93" s="470" t="s">
        <v>21</v>
      </c>
      <c r="C93" s="688"/>
      <c r="D93" s="894"/>
      <c r="E93" s="688"/>
      <c r="F93" s="894"/>
      <c r="G93" s="688"/>
      <c r="H93" s="894"/>
      <c r="I93" s="354"/>
      <c r="L93" s="870"/>
      <c r="N93" s="458" t="s">
        <v>654</v>
      </c>
      <c r="P93" s="372" t="str">
        <f ca="1">CELL("address",D93)</f>
        <v>$D$93</v>
      </c>
      <c r="Q93" s="458" t="str">
        <f t="shared" si="14"/>
        <v>3a</v>
      </c>
      <c r="R93" s="390" t="str">
        <f t="shared" ca="1" si="15"/>
        <v>3a. Variable Energy</v>
      </c>
      <c r="S93" s="458" t="s">
        <v>1174</v>
      </c>
      <c r="T93" s="458" t="s">
        <v>1031</v>
      </c>
      <c r="U93" s="458">
        <v>1</v>
      </c>
      <c r="V93" s="385" t="str">
        <f t="shared" ca="1" si="16"/>
        <v>3a_$D$93_winter_CF_1</v>
      </c>
      <c r="W93" s="375" t="s">
        <v>1678</v>
      </c>
      <c r="X93"/>
      <c r="Y93" s="384" t="s">
        <v>1741</v>
      </c>
      <c r="Z93" s="458" t="s">
        <v>86</v>
      </c>
      <c r="AA93" s="458" t="s">
        <v>86</v>
      </c>
      <c r="AC93" s="715" t="str">
        <f ca="1">"Requirement for "&amp;P93&amp; " based on "&amp;$P$10&amp;" answer of ""Yes"""</f>
        <v>Requirement for $D$93 based on $D$10 answer of "Yes"</v>
      </c>
    </row>
    <row r="94" spans="1:36" ht="5.25" customHeight="1">
      <c r="A94" s="682"/>
      <c r="B94" s="470"/>
      <c r="C94" s="688"/>
      <c r="D94" s="688"/>
      <c r="E94" s="688"/>
      <c r="F94" s="688"/>
      <c r="G94" s="688"/>
      <c r="H94" s="688"/>
      <c r="I94" s="354"/>
      <c r="M94" s="458" t="s">
        <v>653</v>
      </c>
      <c r="P94" s="372" t="str">
        <f ca="1">CELL("address",F93)</f>
        <v>$F$93</v>
      </c>
      <c r="Q94" s="458" t="str">
        <f t="shared" si="14"/>
        <v>3a</v>
      </c>
      <c r="R94" s="390" t="str">
        <f t="shared" ca="1" si="15"/>
        <v>3a. Variable Energy</v>
      </c>
      <c r="S94" s="458" t="s">
        <v>1174</v>
      </c>
      <c r="T94" s="458" t="s">
        <v>1031</v>
      </c>
      <c r="U94" s="458">
        <v>2</v>
      </c>
      <c r="V94" s="385" t="str">
        <f t="shared" ca="1" si="16"/>
        <v>3a_$F$93_winter_CF_2</v>
      </c>
      <c r="W94" s="375" t="s">
        <v>1678</v>
      </c>
      <c r="X94"/>
      <c r="Y94" s="384" t="s">
        <v>1741</v>
      </c>
      <c r="Z94" s="458" t="s">
        <v>86</v>
      </c>
      <c r="AA94" s="458" t="s">
        <v>86</v>
      </c>
      <c r="AC94" s="715" t="str">
        <f ca="1">"Requirement for "&amp;P94&amp; " based on "&amp;$P$11&amp;" answer of ""Yes"""</f>
        <v>Requirement for $F$93 based on $F$10 answer of "Yes"</v>
      </c>
    </row>
    <row r="95" spans="1:36" ht="5.25" customHeight="1">
      <c r="A95" s="682"/>
      <c r="B95" s="470"/>
      <c r="C95" s="688"/>
      <c r="D95" s="688"/>
      <c r="E95" s="688"/>
      <c r="F95" s="688"/>
      <c r="G95" s="688"/>
      <c r="H95" s="688"/>
      <c r="I95" s="354"/>
      <c r="M95" s="458" t="s">
        <v>653</v>
      </c>
      <c r="P95" s="372" t="str">
        <f ca="1">CELL("address",H93)</f>
        <v>$H$93</v>
      </c>
      <c r="Q95" s="458" t="str">
        <f t="shared" si="14"/>
        <v>3a</v>
      </c>
      <c r="R95" s="390" t="str">
        <f t="shared" ca="1" si="15"/>
        <v>3a. Variable Energy</v>
      </c>
      <c r="S95" s="458" t="s">
        <v>1174</v>
      </c>
      <c r="T95" s="458" t="s">
        <v>1031</v>
      </c>
      <c r="U95" s="458">
        <v>3</v>
      </c>
      <c r="V95" s="385" t="str">
        <f t="shared" ca="1" si="16"/>
        <v>3a_$H$93_winter_CF_3</v>
      </c>
      <c r="W95" s="375" t="s">
        <v>1678</v>
      </c>
      <c r="X95"/>
      <c r="Y95" s="384" t="s">
        <v>1741</v>
      </c>
      <c r="Z95" s="458" t="s">
        <v>86</v>
      </c>
      <c r="AA95" s="458" t="s">
        <v>86</v>
      </c>
      <c r="AC95" s="715" t="str">
        <f ca="1">"Requirement for "&amp;P95&amp; " based on "&amp;$P$12&amp;" answer of ""Yes"""</f>
        <v>Requirement for $H$93 based on $H$10 answer of "Yes"</v>
      </c>
    </row>
    <row r="96" spans="1:36" ht="20.25" customHeight="1">
      <c r="A96" s="682" t="s">
        <v>643</v>
      </c>
      <c r="B96" s="470"/>
      <c r="C96" s="688"/>
      <c r="D96" s="296"/>
      <c r="E96" s="688"/>
      <c r="F96" s="296"/>
      <c r="G96" s="688"/>
      <c r="H96" s="296"/>
      <c r="I96" s="354"/>
      <c r="L96" s="870"/>
      <c r="N96" s="458" t="s">
        <v>654</v>
      </c>
      <c r="P96" s="372" t="str">
        <f ca="1">CELL("address",D96)</f>
        <v>$D$96</v>
      </c>
      <c r="Q96" s="458" t="str">
        <f t="shared" si="14"/>
        <v>3a</v>
      </c>
      <c r="R96" s="390" t="str">
        <f t="shared" ca="1" si="15"/>
        <v>3a. Variable Energy</v>
      </c>
      <c r="S96" s="458" t="s">
        <v>1174</v>
      </c>
      <c r="T96" s="458" t="s">
        <v>1010</v>
      </c>
      <c r="U96" s="458">
        <v>1</v>
      </c>
      <c r="V96" s="385" t="str">
        <f t="shared" ca="1" si="16"/>
        <v>3a_$D$96_shaped_1</v>
      </c>
      <c r="W96" s="458" t="s">
        <v>589</v>
      </c>
      <c r="Y96" s="381" t="str">
        <f t="shared" ref="Y96" si="18">CONCATENATE(AI96,",",AJ96)</f>
        <v>Yes,No</v>
      </c>
      <c r="Z96" s="458" t="s">
        <v>86</v>
      </c>
      <c r="AA96" s="458" t="s">
        <v>86</v>
      </c>
      <c r="AC96" s="715" t="str">
        <f ca="1">"Requirement for "&amp;P96&amp; " based on "&amp;$P$10&amp;" answer of ""Yes"""</f>
        <v>Requirement for $D$96 based on $D$10 answer of "Yes"</v>
      </c>
      <c r="AI96" s="458" t="s">
        <v>82</v>
      </c>
      <c r="AJ96" s="458" t="s">
        <v>86</v>
      </c>
    </row>
    <row r="97" spans="1:64" ht="5.25" customHeight="1">
      <c r="A97" s="682"/>
      <c r="B97" s="470"/>
      <c r="C97" s="688"/>
      <c r="D97" s="688"/>
      <c r="E97" s="688"/>
      <c r="F97" s="688"/>
      <c r="G97" s="688"/>
      <c r="H97" s="688"/>
      <c r="I97" s="354"/>
      <c r="M97" s="458" t="s">
        <v>653</v>
      </c>
      <c r="P97" s="372" t="str">
        <f ca="1">CELL("address",F96)</f>
        <v>$F$96</v>
      </c>
      <c r="Q97" s="458" t="str">
        <f t="shared" si="14"/>
        <v>3a</v>
      </c>
      <c r="R97" s="390" t="str">
        <f t="shared" ca="1" si="15"/>
        <v>3a. Variable Energy</v>
      </c>
      <c r="S97" s="458" t="s">
        <v>1174</v>
      </c>
      <c r="T97" s="458" t="s">
        <v>1010</v>
      </c>
      <c r="U97" s="458">
        <v>2</v>
      </c>
      <c r="V97" s="385" t="str">
        <f t="shared" ca="1" si="16"/>
        <v>3a_$F$96_shaped_2</v>
      </c>
      <c r="W97" s="458" t="s">
        <v>589</v>
      </c>
      <c r="Y97" s="381" t="str">
        <f t="shared" ref="Y97:Y98" si="19">CONCATENATE(AI97,",",AJ97)</f>
        <v>Yes,No</v>
      </c>
      <c r="Z97" s="458" t="s">
        <v>86</v>
      </c>
      <c r="AA97" s="458" t="s">
        <v>86</v>
      </c>
      <c r="AC97" s="715" t="str">
        <f ca="1">"Requirement for "&amp;P97&amp; " based on "&amp;$P$11&amp;" answer of ""Yes"""</f>
        <v>Requirement for $F$96 based on $F$10 answer of "Yes"</v>
      </c>
      <c r="AI97" s="458" t="s">
        <v>82</v>
      </c>
      <c r="AJ97" s="458" t="s">
        <v>86</v>
      </c>
    </row>
    <row r="98" spans="1:64" ht="5.25" customHeight="1" thickBot="1">
      <c r="A98" s="682"/>
      <c r="B98" s="470"/>
      <c r="C98" s="688"/>
      <c r="D98" s="688"/>
      <c r="E98" s="688"/>
      <c r="F98" s="688"/>
      <c r="G98" s="688"/>
      <c r="H98" s="688"/>
      <c r="I98" s="354"/>
      <c r="M98" s="458" t="s">
        <v>653</v>
      </c>
      <c r="P98" s="372" t="str">
        <f ca="1">CELL("address",H96)</f>
        <v>$H$96</v>
      </c>
      <c r="Q98" s="458" t="str">
        <f t="shared" si="14"/>
        <v>3a</v>
      </c>
      <c r="R98" s="390" t="str">
        <f t="shared" ca="1" si="15"/>
        <v>3a. Variable Energy</v>
      </c>
      <c r="S98" s="458" t="s">
        <v>1174</v>
      </c>
      <c r="T98" s="458" t="s">
        <v>1010</v>
      </c>
      <c r="U98" s="458">
        <v>3</v>
      </c>
      <c r="V98" s="385" t="str">
        <f t="shared" ca="1" si="16"/>
        <v>3a_$H$96_shaped_3</v>
      </c>
      <c r="W98" s="458" t="s">
        <v>589</v>
      </c>
      <c r="Y98" s="381" t="str">
        <f t="shared" si="19"/>
        <v>Yes,No</v>
      </c>
      <c r="Z98" s="458" t="s">
        <v>86</v>
      </c>
      <c r="AA98" s="458" t="s">
        <v>86</v>
      </c>
      <c r="AC98" s="715" t="str">
        <f ca="1">"Requirement for "&amp;P98&amp; " based on "&amp;$P$12&amp;" answer of ""Yes"""</f>
        <v>Requirement for $H$96 based on $H$10 answer of "Yes"</v>
      </c>
      <c r="AI98" s="458" t="s">
        <v>82</v>
      </c>
      <c r="AJ98" s="458" t="s">
        <v>86</v>
      </c>
    </row>
    <row r="99" spans="1:64" s="26" customFormat="1" ht="20.25" customHeight="1" thickTop="1" thickBot="1">
      <c r="A99" s="1164" t="s">
        <v>1777</v>
      </c>
      <c r="B99" s="1165"/>
      <c r="C99" s="1165"/>
      <c r="D99" s="1165"/>
      <c r="E99" s="1165"/>
      <c r="F99" s="1165"/>
      <c r="G99" s="1165"/>
      <c r="H99" s="1165"/>
      <c r="I99" s="530"/>
      <c r="K99" s="940" t="s">
        <v>1803</v>
      </c>
      <c r="M99" s="531"/>
      <c r="N99" s="531" t="s">
        <v>654</v>
      </c>
      <c r="O99" s="173"/>
      <c r="P99" s="531"/>
      <c r="Q99" s="531"/>
      <c r="R99" s="531"/>
      <c r="S99" s="531"/>
      <c r="T99" s="531"/>
      <c r="U99" s="531"/>
      <c r="V99" s="531"/>
      <c r="W99" s="531"/>
      <c r="X99" s="531"/>
      <c r="Y99" s="531"/>
      <c r="Z99" s="531"/>
      <c r="AA99" s="531"/>
      <c r="AB99" s="531"/>
      <c r="AC99" s="531"/>
      <c r="AD99" s="531"/>
      <c r="AE99" s="531"/>
      <c r="AF99" s="531"/>
      <c r="AG99" s="531"/>
      <c r="AH99" s="531"/>
      <c r="AI99" s="531"/>
      <c r="AJ99" s="531"/>
      <c r="BE99" s="842"/>
      <c r="BL99" s="772"/>
    </row>
    <row r="100" spans="1:64" ht="5.25" customHeight="1" thickTop="1" thickBot="1">
      <c r="A100" s="482"/>
      <c r="B100" s="483"/>
      <c r="C100" s="483"/>
      <c r="D100" s="483"/>
      <c r="E100" s="483"/>
      <c r="F100" s="483"/>
      <c r="G100" s="483"/>
      <c r="H100" s="483"/>
      <c r="I100" s="354"/>
      <c r="M100" s="458" t="s">
        <v>653</v>
      </c>
    </row>
    <row r="101" spans="1:64" ht="31.5" customHeight="1" thickTop="1" thickBot="1">
      <c r="A101" s="1170" t="s">
        <v>1778</v>
      </c>
      <c r="B101" s="1171"/>
      <c r="C101" s="688"/>
      <c r="D101" s="884"/>
      <c r="E101" s="688"/>
      <c r="F101" s="884"/>
      <c r="G101" s="688"/>
      <c r="H101" s="884"/>
      <c r="I101" s="354"/>
      <c r="K101" s="940" t="s">
        <v>1804</v>
      </c>
      <c r="N101" s="458" t="s">
        <v>654</v>
      </c>
      <c r="O101" s="474"/>
      <c r="P101" s="372" t="str">
        <f ca="1">CELL("address",D101)</f>
        <v>$D$101</v>
      </c>
      <c r="Q101" s="458" t="str">
        <f t="shared" ref="Q101:Q109" si="20">$Q$10</f>
        <v>3a</v>
      </c>
      <c r="R101" s="390" t="str">
        <f t="shared" ref="R101:R109" ca="1" si="21">MID(CELL("filename",Q101),FIND("]",CELL("filename",Q101))+1,256)</f>
        <v>3a. Variable Energy</v>
      </c>
      <c r="S101" s="458" t="s">
        <v>1174</v>
      </c>
      <c r="T101" s="458" t="s">
        <v>1189</v>
      </c>
      <c r="U101" s="458">
        <v>1</v>
      </c>
      <c r="V101" s="385" t="str">
        <f t="shared" ref="V101:V109" ca="1" si="22">Q101&amp;"_"&amp;P101&amp;"_"&amp;T101&amp;"_"&amp;U101</f>
        <v>3a_$D$101_8760_source_1</v>
      </c>
      <c r="W101" s="458" t="s">
        <v>1011</v>
      </c>
      <c r="X101" s="458">
        <v>100</v>
      </c>
      <c r="Z101" s="458" t="s">
        <v>86</v>
      </c>
      <c r="AA101" s="458" t="s">
        <v>86</v>
      </c>
      <c r="AC101" s="715" t="str">
        <f ca="1">"Requirement for "&amp;P101&amp; " based on "&amp;$P$10&amp;" answer of ""Yes"""</f>
        <v>Requirement for $D$101 based on $D$10 answer of "Yes"</v>
      </c>
    </row>
    <row r="102" spans="1:64" ht="5.25" customHeight="1" thickTop="1">
      <c r="A102" s="677"/>
      <c r="B102" s="470"/>
      <c r="C102" s="688"/>
      <c r="D102" s="688"/>
      <c r="E102" s="688"/>
      <c r="F102" s="688"/>
      <c r="G102" s="688"/>
      <c r="H102" s="688"/>
      <c r="I102" s="354"/>
      <c r="M102" s="458" t="s">
        <v>653</v>
      </c>
      <c r="P102" s="372" t="str">
        <f ca="1">CELL("address",F101)</f>
        <v>$F$101</v>
      </c>
      <c r="Q102" s="458" t="str">
        <f t="shared" si="20"/>
        <v>3a</v>
      </c>
      <c r="R102" s="390" t="str">
        <f t="shared" ca="1" si="21"/>
        <v>3a. Variable Energy</v>
      </c>
      <c r="S102" s="458" t="s">
        <v>1174</v>
      </c>
      <c r="T102" s="458" t="s">
        <v>1189</v>
      </c>
      <c r="U102" s="458">
        <v>2</v>
      </c>
      <c r="V102" s="385" t="str">
        <f t="shared" ca="1" si="22"/>
        <v>3a_$F$101_8760_source_2</v>
      </c>
      <c r="W102" s="458" t="s">
        <v>1011</v>
      </c>
      <c r="X102" s="458">
        <v>100</v>
      </c>
      <c r="Z102" s="458" t="s">
        <v>86</v>
      </c>
      <c r="AA102" s="458" t="s">
        <v>86</v>
      </c>
      <c r="AC102" s="715" t="str">
        <f ca="1">"Requirement for "&amp;P102&amp; " based on "&amp;$P$11&amp;" answer of ""Yes"""</f>
        <v>Requirement for $F$101 based on $F$10 answer of "Yes"</v>
      </c>
    </row>
    <row r="103" spans="1:64" ht="5.25" customHeight="1">
      <c r="A103" s="677"/>
      <c r="B103" s="470"/>
      <c r="C103" s="688"/>
      <c r="D103" s="688"/>
      <c r="E103" s="688"/>
      <c r="F103" s="688"/>
      <c r="G103" s="688"/>
      <c r="H103" s="688"/>
      <c r="I103" s="354"/>
      <c r="M103" s="458" t="s">
        <v>653</v>
      </c>
      <c r="P103" s="372" t="str">
        <f ca="1">CELL("address",H101)</f>
        <v>$H$101</v>
      </c>
      <c r="Q103" s="458" t="str">
        <f t="shared" si="20"/>
        <v>3a</v>
      </c>
      <c r="R103" s="390" t="str">
        <f t="shared" ca="1" si="21"/>
        <v>3a. Variable Energy</v>
      </c>
      <c r="S103" s="458" t="s">
        <v>1174</v>
      </c>
      <c r="T103" s="458" t="s">
        <v>1189</v>
      </c>
      <c r="U103" s="458">
        <v>3</v>
      </c>
      <c r="V103" s="385" t="str">
        <f t="shared" ca="1" si="22"/>
        <v>3a_$H$101_8760_source_3</v>
      </c>
      <c r="W103" s="458" t="s">
        <v>1011</v>
      </c>
      <c r="X103" s="458">
        <v>100</v>
      </c>
      <c r="Z103" s="458" t="s">
        <v>86</v>
      </c>
      <c r="AA103" s="458" t="s">
        <v>86</v>
      </c>
      <c r="AC103" s="715" t="str">
        <f ca="1">"Requirement for "&amp;P103&amp; " based on "&amp;$P$12&amp;" answer of ""Yes"""</f>
        <v>Requirement for $H$101 based on $H$10 answer of "Yes"</v>
      </c>
    </row>
    <row r="104" spans="1:64" ht="20.25" customHeight="1">
      <c r="A104" s="1172" t="s">
        <v>590</v>
      </c>
      <c r="B104" s="1169"/>
      <c r="C104" s="688"/>
      <c r="D104" s="462"/>
      <c r="E104" s="688"/>
      <c r="F104" s="462"/>
      <c r="G104" s="688"/>
      <c r="H104" s="462"/>
      <c r="I104" s="354"/>
      <c r="L104" s="870"/>
      <c r="N104" s="458" t="s">
        <v>654</v>
      </c>
      <c r="P104" s="372" t="str">
        <f ca="1">CELL("address",D104)</f>
        <v>$D$104</v>
      </c>
      <c r="Q104" s="458" t="str">
        <f t="shared" si="20"/>
        <v>3a</v>
      </c>
      <c r="R104" s="390" t="str">
        <f t="shared" ca="1" si="21"/>
        <v>3a. Variable Energy</v>
      </c>
      <c r="S104" s="458" t="s">
        <v>1174</v>
      </c>
      <c r="T104" s="458" t="s">
        <v>1191</v>
      </c>
      <c r="U104" s="458">
        <v>1</v>
      </c>
      <c r="V104" s="385" t="str">
        <f t="shared" ca="1" si="22"/>
        <v>3a_$D$104_indepen_8760_assess_1</v>
      </c>
      <c r="W104" s="458" t="s">
        <v>589</v>
      </c>
      <c r="Y104" s="381" t="str">
        <f t="shared" ref="Y104" si="23">CONCATENATE(AI104,",",AJ104)</f>
        <v>Yes,No</v>
      </c>
      <c r="Z104" s="458" t="s">
        <v>86</v>
      </c>
      <c r="AA104" s="458" t="s">
        <v>86</v>
      </c>
      <c r="AC104" s="715" t="str">
        <f ca="1">"Requirement for "&amp;P104&amp; " based on "&amp;$P$10&amp;" answer of ""Yes"""</f>
        <v>Requirement for $D$104 based on $D$10 answer of "Yes"</v>
      </c>
      <c r="AI104" s="458" t="s">
        <v>82</v>
      </c>
      <c r="AJ104" s="458" t="s">
        <v>86</v>
      </c>
    </row>
    <row r="105" spans="1:64" ht="5.25" customHeight="1">
      <c r="A105" s="682"/>
      <c r="B105" s="470"/>
      <c r="C105" s="688"/>
      <c r="D105" s="688"/>
      <c r="E105" s="688"/>
      <c r="F105" s="688"/>
      <c r="G105" s="688"/>
      <c r="H105" s="688"/>
      <c r="I105" s="354"/>
      <c r="M105" s="458" t="s">
        <v>653</v>
      </c>
      <c r="P105" s="372" t="str">
        <f ca="1">CELL("address",F104)</f>
        <v>$F$104</v>
      </c>
      <c r="Q105" s="458" t="str">
        <f t="shared" si="20"/>
        <v>3a</v>
      </c>
      <c r="R105" s="390" t="str">
        <f t="shared" ca="1" si="21"/>
        <v>3a. Variable Energy</v>
      </c>
      <c r="S105" s="458" t="s">
        <v>1174</v>
      </c>
      <c r="T105" s="458" t="s">
        <v>1191</v>
      </c>
      <c r="U105" s="458">
        <v>2</v>
      </c>
      <c r="V105" s="385" t="str">
        <f t="shared" ca="1" si="22"/>
        <v>3a_$F$104_indepen_8760_assess_2</v>
      </c>
      <c r="W105" s="458" t="s">
        <v>589</v>
      </c>
      <c r="Y105" s="381" t="str">
        <f t="shared" ref="Y105:Y106" si="24">CONCATENATE(AI105,",",AJ105)</f>
        <v>Yes,No</v>
      </c>
      <c r="Z105" s="458" t="s">
        <v>86</v>
      </c>
      <c r="AA105" s="458" t="s">
        <v>86</v>
      </c>
      <c r="AC105" s="715" t="str">
        <f ca="1">"Requirement for "&amp;P105&amp; " based on "&amp;$P$11&amp;" answer of ""Yes"""</f>
        <v>Requirement for $F$104 based on $F$10 answer of "Yes"</v>
      </c>
      <c r="AI105" s="458" t="s">
        <v>82</v>
      </c>
      <c r="AJ105" s="458" t="s">
        <v>86</v>
      </c>
    </row>
    <row r="106" spans="1:64" ht="5.25" customHeight="1">
      <c r="A106" s="682"/>
      <c r="B106" s="470"/>
      <c r="C106" s="688"/>
      <c r="D106" s="688"/>
      <c r="E106" s="688"/>
      <c r="F106" s="688"/>
      <c r="G106" s="688"/>
      <c r="H106" s="688"/>
      <c r="I106" s="354"/>
      <c r="M106" s="458" t="s">
        <v>653</v>
      </c>
      <c r="P106" s="372" t="str">
        <f ca="1">CELL("address",H104)</f>
        <v>$H$104</v>
      </c>
      <c r="Q106" s="458" t="str">
        <f t="shared" si="20"/>
        <v>3a</v>
      </c>
      <c r="R106" s="390" t="str">
        <f t="shared" ca="1" si="21"/>
        <v>3a. Variable Energy</v>
      </c>
      <c r="S106" s="458" t="s">
        <v>1174</v>
      </c>
      <c r="T106" s="458" t="s">
        <v>1191</v>
      </c>
      <c r="U106" s="458">
        <v>3</v>
      </c>
      <c r="V106" s="385" t="str">
        <f t="shared" ca="1" si="22"/>
        <v>3a_$H$104_indepen_8760_assess_3</v>
      </c>
      <c r="W106" s="458" t="s">
        <v>589</v>
      </c>
      <c r="Y106" s="381" t="str">
        <f t="shared" si="24"/>
        <v>Yes,No</v>
      </c>
      <c r="Z106" s="458" t="s">
        <v>86</v>
      </c>
      <c r="AA106" s="458" t="s">
        <v>86</v>
      </c>
      <c r="AC106" s="715" t="str">
        <f ca="1">"Requirement for "&amp;P106&amp; " based on "&amp;$P$12&amp;" answer of ""Yes"""</f>
        <v>Requirement for $H$104 based on $H$10 answer of "Yes"</v>
      </c>
      <c r="AI106" s="458" t="s">
        <v>82</v>
      </c>
      <c r="AJ106" s="458" t="s">
        <v>86</v>
      </c>
    </row>
    <row r="107" spans="1:64" ht="20.25" customHeight="1">
      <c r="A107" s="1168" t="s">
        <v>1329</v>
      </c>
      <c r="B107" s="1169"/>
      <c r="C107" s="688"/>
      <c r="D107" s="462"/>
      <c r="E107" s="688"/>
      <c r="F107" s="462"/>
      <c r="G107" s="688"/>
      <c r="H107" s="462"/>
      <c r="I107" s="354"/>
      <c r="L107" s="870"/>
      <c r="N107" s="458" t="s">
        <v>654</v>
      </c>
      <c r="P107" s="372" t="str">
        <f ca="1">CELL("address",D107)</f>
        <v>$D$107</v>
      </c>
      <c r="Q107" s="458" t="str">
        <f t="shared" si="20"/>
        <v>3a</v>
      </c>
      <c r="R107" s="390" t="str">
        <f t="shared" ca="1" si="21"/>
        <v>3a. Variable Energy</v>
      </c>
      <c r="S107" s="458" t="s">
        <v>1174</v>
      </c>
      <c r="T107" s="458" t="s">
        <v>1190</v>
      </c>
      <c r="U107" s="458">
        <v>1</v>
      </c>
      <c r="V107" s="385" t="str">
        <f t="shared" ca="1" si="22"/>
        <v>3a_$D$107_indepen_8760_submit_1</v>
      </c>
      <c r="W107" s="458" t="s">
        <v>589</v>
      </c>
      <c r="Y107" s="381" t="str">
        <f>CONCATENATE('3b. Flexible Capacity'!AO275,",",'3b. Flexible Capacity'!AP275,",",'3b. Flexible Capacity'!AQ275)</f>
        <v>Submitted,Not Submitted,Not Applicable</v>
      </c>
      <c r="Z107" s="458" t="s">
        <v>86</v>
      </c>
      <c r="AA107" s="458" t="s">
        <v>86</v>
      </c>
      <c r="AC107" s="715" t="str">
        <f ca="1">"Requirement for "&amp;P107&amp; " based on "&amp;P104&amp;" answer of ""Yes"""</f>
        <v>Requirement for $D$107 based on $D$104 answer of "Yes"</v>
      </c>
    </row>
    <row r="108" spans="1:64" ht="20.25" customHeight="1">
      <c r="A108" s="622" t="s">
        <v>1332</v>
      </c>
      <c r="B108" s="470"/>
      <c r="C108" s="688"/>
      <c r="D108" s="688"/>
      <c r="E108" s="688"/>
      <c r="F108" s="688"/>
      <c r="G108" s="688"/>
      <c r="H108" s="688"/>
      <c r="I108" s="354"/>
      <c r="N108" s="458" t="s">
        <v>654</v>
      </c>
      <c r="P108" s="372" t="str">
        <f ca="1">CELL("address",F107)</f>
        <v>$F$107</v>
      </c>
      <c r="Q108" s="458" t="str">
        <f t="shared" si="20"/>
        <v>3a</v>
      </c>
      <c r="R108" s="390" t="str">
        <f t="shared" ca="1" si="21"/>
        <v>3a. Variable Energy</v>
      </c>
      <c r="S108" s="458" t="s">
        <v>1174</v>
      </c>
      <c r="T108" s="458" t="s">
        <v>1190</v>
      </c>
      <c r="U108" s="458">
        <v>2</v>
      </c>
      <c r="V108" s="385" t="str">
        <f t="shared" ca="1" si="22"/>
        <v>3a_$F$107_indepen_8760_submit_2</v>
      </c>
      <c r="W108" s="458" t="s">
        <v>589</v>
      </c>
      <c r="Y108" s="381" t="str">
        <f t="shared" ref="Y108:Y109" si="25">CONCATENATE(AI108,",",AJ108,",",AK108)</f>
        <v>Submitted,Not Submitted,Not Applicable</v>
      </c>
      <c r="Z108" s="458" t="s">
        <v>86</v>
      </c>
      <c r="AA108" s="458" t="s">
        <v>86</v>
      </c>
      <c r="AC108" s="715" t="str">
        <f ca="1">"Requirement for "&amp;P108&amp; " based on "&amp;P105&amp;" answer of ""Yes"""</f>
        <v>Requirement for $F$107 based on $F$104 answer of "Yes"</v>
      </c>
      <c r="AI108" s="458" t="s">
        <v>684</v>
      </c>
      <c r="AJ108" s="458" t="s">
        <v>892</v>
      </c>
      <c r="AK108" t="s">
        <v>88</v>
      </c>
    </row>
    <row r="109" spans="1:64" ht="5.25" customHeight="1">
      <c r="A109" s="687"/>
      <c r="B109" s="470"/>
      <c r="C109" s="688"/>
      <c r="D109" s="688"/>
      <c r="E109" s="688"/>
      <c r="F109" s="688"/>
      <c r="G109" s="688"/>
      <c r="H109" s="688"/>
      <c r="I109" s="354"/>
      <c r="M109" s="458" t="s">
        <v>653</v>
      </c>
      <c r="P109" s="372" t="str">
        <f ca="1">CELL("address",H107)</f>
        <v>$H$107</v>
      </c>
      <c r="Q109" s="458" t="str">
        <f t="shared" si="20"/>
        <v>3a</v>
      </c>
      <c r="R109" s="390" t="str">
        <f t="shared" ca="1" si="21"/>
        <v>3a. Variable Energy</v>
      </c>
      <c r="S109" s="458" t="s">
        <v>1174</v>
      </c>
      <c r="T109" s="458" t="s">
        <v>1190</v>
      </c>
      <c r="U109" s="458">
        <v>3</v>
      </c>
      <c r="V109" s="385" t="str">
        <f t="shared" ca="1" si="22"/>
        <v>3a_$H$107_indepen_8760_submit_3</v>
      </c>
      <c r="W109" s="458" t="s">
        <v>589</v>
      </c>
      <c r="Y109" s="381" t="str">
        <f t="shared" si="25"/>
        <v>Submitted,Not Submitted,Not Applicable</v>
      </c>
      <c r="Z109" s="458" t="s">
        <v>86</v>
      </c>
      <c r="AA109" s="458" t="s">
        <v>86</v>
      </c>
      <c r="AC109" s="715" t="str">
        <f ca="1">"Requirement for "&amp;P109&amp; " based on "&amp;P106&amp;" answer of ""Yes"""</f>
        <v>Requirement for $H$107 based on $H$104 answer of "Yes"</v>
      </c>
      <c r="AI109" s="458" t="s">
        <v>684</v>
      </c>
      <c r="AJ109" s="458" t="s">
        <v>892</v>
      </c>
      <c r="AK109" t="s">
        <v>88</v>
      </c>
    </row>
    <row r="110" spans="1:64" ht="20.25" customHeight="1">
      <c r="A110" s="497" t="s">
        <v>625</v>
      </c>
      <c r="B110" s="470"/>
      <c r="C110" s="688"/>
      <c r="D110" s="688"/>
      <c r="E110" s="688"/>
      <c r="F110" s="688"/>
      <c r="G110" s="688"/>
      <c r="H110" s="688"/>
      <c r="I110" s="354"/>
      <c r="N110" s="458" t="s">
        <v>654</v>
      </c>
      <c r="V110" s="385"/>
    </row>
    <row r="111" spans="1:64" ht="20.25" customHeight="1" thickBot="1">
      <c r="A111" s="677" t="s">
        <v>626</v>
      </c>
      <c r="B111" s="470" t="s">
        <v>642</v>
      </c>
      <c r="C111" s="688"/>
      <c r="D111" s="896"/>
      <c r="E111" s="688"/>
      <c r="F111" s="896"/>
      <c r="G111" s="688"/>
      <c r="H111" s="896"/>
      <c r="I111" s="354"/>
      <c r="N111" s="458" t="s">
        <v>654</v>
      </c>
      <c r="P111" s="372" t="str">
        <f ca="1">CELL("address",D111)</f>
        <v>$D$111</v>
      </c>
      <c r="Q111" s="458" t="str">
        <f t="shared" ref="Q111:Q116" si="26">$Q$10</f>
        <v>3a</v>
      </c>
      <c r="R111" s="390" t="str">
        <f t="shared" ref="R111:R116" ca="1" si="27">MID(CELL("filename",Q111),FIND("]",CELL("filename",Q111))+1,256)</f>
        <v>3a. Variable Energy</v>
      </c>
      <c r="S111" s="458" t="s">
        <v>1174</v>
      </c>
      <c r="T111" s="458" t="s">
        <v>1192</v>
      </c>
      <c r="U111" s="458">
        <v>1</v>
      </c>
      <c r="V111" s="385" t="str">
        <f t="shared" ref="V111:V116" ca="1" si="28">Q111&amp;"_"&amp;P111&amp;"_"&amp;T111&amp;"_"&amp;U111</f>
        <v>3a_$D$111_VOM_costs_1</v>
      </c>
      <c r="W111" t="s">
        <v>426</v>
      </c>
      <c r="X111"/>
      <c r="Y111" t="str">
        <f t="shared" ref="Y111:Y113" si="29">"0.00"</f>
        <v>0.00</v>
      </c>
      <c r="Z111" s="458" t="s">
        <v>86</v>
      </c>
      <c r="AA111" s="458" t="s">
        <v>86</v>
      </c>
      <c r="AC111" s="715" t="str">
        <f ca="1">"Requirement for "&amp;P111&amp; " based on "&amp;$P$10&amp;" answer of ""Yes"""</f>
        <v>Requirement for $D$111 based on $D$10 answer of "Yes"</v>
      </c>
    </row>
    <row r="112" spans="1:64" ht="14.25" thickTop="1" thickBot="1">
      <c r="A112" s="1160" t="s">
        <v>1780</v>
      </c>
      <c r="B112" s="1161"/>
      <c r="C112" s="688"/>
      <c r="D112" s="688"/>
      <c r="E112" s="688"/>
      <c r="F112" s="688"/>
      <c r="G112" s="688"/>
      <c r="H112" s="688"/>
      <c r="I112" s="354"/>
      <c r="K112" s="940" t="s">
        <v>1807</v>
      </c>
      <c r="M112" s="458" t="s">
        <v>653</v>
      </c>
      <c r="P112" s="372" t="str">
        <f ca="1">CELL("address",F111)</f>
        <v>$F$111</v>
      </c>
      <c r="Q112" s="458" t="str">
        <f t="shared" si="26"/>
        <v>3a</v>
      </c>
      <c r="R112" s="390" t="str">
        <f t="shared" ca="1" si="27"/>
        <v>3a. Variable Energy</v>
      </c>
      <c r="S112" s="458" t="s">
        <v>1174</v>
      </c>
      <c r="T112" s="458" t="s">
        <v>1192</v>
      </c>
      <c r="U112" s="458">
        <v>2</v>
      </c>
      <c r="V112" s="385" t="str">
        <f t="shared" ca="1" si="28"/>
        <v>3a_$F$111_VOM_costs_2</v>
      </c>
      <c r="W112" t="s">
        <v>426</v>
      </c>
      <c r="X112"/>
      <c r="Y112" t="str">
        <f t="shared" si="29"/>
        <v>0.00</v>
      </c>
      <c r="Z112" s="458" t="s">
        <v>86</v>
      </c>
      <c r="AA112" s="458" t="s">
        <v>86</v>
      </c>
      <c r="AC112" s="715" t="str">
        <f ca="1">"Requirement for "&amp;P112&amp; " based on "&amp;$P$11&amp;" answer of ""Yes"""</f>
        <v>Requirement for $F$111 based on $F$10 answer of "Yes"</v>
      </c>
    </row>
    <row r="113" spans="1:36" ht="5.25" customHeight="1" thickTop="1">
      <c r="A113" s="677"/>
      <c r="B113" s="470"/>
      <c r="C113" s="688"/>
      <c r="D113" s="688"/>
      <c r="E113" s="688"/>
      <c r="F113" s="688"/>
      <c r="G113" s="688"/>
      <c r="H113" s="688"/>
      <c r="I113" s="354"/>
      <c r="M113" s="458" t="s">
        <v>653</v>
      </c>
      <c r="P113" s="372" t="str">
        <f ca="1">CELL("address",H111)</f>
        <v>$H$111</v>
      </c>
      <c r="Q113" s="458" t="str">
        <f t="shared" si="26"/>
        <v>3a</v>
      </c>
      <c r="R113" s="390" t="str">
        <f t="shared" ca="1" si="27"/>
        <v>3a. Variable Energy</v>
      </c>
      <c r="S113" s="458" t="s">
        <v>1174</v>
      </c>
      <c r="T113" s="458" t="s">
        <v>1192</v>
      </c>
      <c r="U113" s="458">
        <v>3</v>
      </c>
      <c r="V113" s="385" t="str">
        <f t="shared" ca="1" si="28"/>
        <v>3a_$H$111_VOM_costs_3</v>
      </c>
      <c r="W113" t="s">
        <v>426</v>
      </c>
      <c r="X113"/>
      <c r="Y113" t="str">
        <f t="shared" si="29"/>
        <v>0.00</v>
      </c>
      <c r="Z113" s="458" t="s">
        <v>86</v>
      </c>
      <c r="AA113" s="458" t="s">
        <v>86</v>
      </c>
      <c r="AC113" s="715" t="str">
        <f ca="1">"Requirement for "&amp;P113&amp; " based on "&amp;$P$12&amp;" answer of ""Yes"""</f>
        <v>Requirement for $H$111 based on $H$10 answer of "Yes"</v>
      </c>
    </row>
    <row r="114" spans="1:36" ht="20.25" customHeight="1">
      <c r="A114" s="677" t="s">
        <v>627</v>
      </c>
      <c r="B114" s="470" t="s">
        <v>21</v>
      </c>
      <c r="C114" s="688"/>
      <c r="D114" s="894"/>
      <c r="E114" s="688"/>
      <c r="F114" s="894"/>
      <c r="G114" s="688"/>
      <c r="H114" s="894"/>
      <c r="I114" s="354"/>
      <c r="L114" s="870"/>
      <c r="N114" s="458" t="s">
        <v>654</v>
      </c>
      <c r="P114" s="372" t="str">
        <f ca="1">CELL("address",D114)</f>
        <v>$D$114</v>
      </c>
      <c r="Q114" s="458" t="str">
        <f t="shared" si="26"/>
        <v>3a</v>
      </c>
      <c r="R114" s="390" t="str">
        <f t="shared" ca="1" si="27"/>
        <v>3a. Variable Energy</v>
      </c>
      <c r="S114" s="458" t="s">
        <v>1174</v>
      </c>
      <c r="T114" s="458" t="s">
        <v>1193</v>
      </c>
      <c r="U114" s="458">
        <v>1</v>
      </c>
      <c r="V114" s="385" t="str">
        <f t="shared" ca="1" si="28"/>
        <v>3a_$D$114_VOM_esca_1</v>
      </c>
      <c r="W114" s="375" t="s">
        <v>1678</v>
      </c>
      <c r="X114"/>
      <c r="Y114" s="384" t="s">
        <v>1741</v>
      </c>
      <c r="Z114" s="458" t="s">
        <v>86</v>
      </c>
      <c r="AA114" s="458" t="s">
        <v>86</v>
      </c>
      <c r="AC114" s="715" t="str">
        <f ca="1">"Requirement for "&amp;P114&amp; " based on "&amp;$P$10&amp;" answer of ""Yes"""</f>
        <v>Requirement for $D$114 based on $D$10 answer of "Yes"</v>
      </c>
    </row>
    <row r="115" spans="1:36" ht="5.25" customHeight="1">
      <c r="A115" s="677"/>
      <c r="B115" s="470"/>
      <c r="C115" s="688"/>
      <c r="D115" s="688"/>
      <c r="E115" s="688"/>
      <c r="F115" s="688"/>
      <c r="G115" s="688"/>
      <c r="H115" s="688"/>
      <c r="I115" s="354"/>
      <c r="M115" s="458" t="s">
        <v>653</v>
      </c>
      <c r="P115" s="372" t="str">
        <f ca="1">CELL("address",F114)</f>
        <v>$F$114</v>
      </c>
      <c r="Q115" s="458" t="str">
        <f t="shared" si="26"/>
        <v>3a</v>
      </c>
      <c r="R115" s="390" t="str">
        <f t="shared" ca="1" si="27"/>
        <v>3a. Variable Energy</v>
      </c>
      <c r="S115" s="458" t="s">
        <v>1174</v>
      </c>
      <c r="T115" s="458" t="s">
        <v>1193</v>
      </c>
      <c r="U115" s="458">
        <v>2</v>
      </c>
      <c r="V115" s="385" t="str">
        <f t="shared" ca="1" si="28"/>
        <v>3a_$F$114_VOM_esca_2</v>
      </c>
      <c r="W115" s="375" t="s">
        <v>1678</v>
      </c>
      <c r="X115"/>
      <c r="Y115" s="384" t="s">
        <v>1741</v>
      </c>
      <c r="Z115" s="458" t="s">
        <v>86</v>
      </c>
      <c r="AA115" s="458" t="s">
        <v>86</v>
      </c>
      <c r="AC115" s="715" t="str">
        <f ca="1">"Requirement for "&amp;P115&amp; " based on "&amp;$P$11&amp;" answer of ""Yes"""</f>
        <v>Requirement for $F$114 based on $F$10 answer of "Yes"</v>
      </c>
    </row>
    <row r="116" spans="1:36" ht="5.25" customHeight="1" thickBot="1">
      <c r="A116" s="677"/>
      <c r="B116" s="470"/>
      <c r="C116" s="688"/>
      <c r="D116" s="688"/>
      <c r="E116" s="688"/>
      <c r="F116" s="688"/>
      <c r="G116" s="688"/>
      <c r="H116" s="688"/>
      <c r="I116" s="354"/>
      <c r="M116" s="458" t="s">
        <v>653</v>
      </c>
      <c r="P116" s="372" t="str">
        <f ca="1">CELL("address",H114)</f>
        <v>$H$114</v>
      </c>
      <c r="Q116" s="458" t="str">
        <f t="shared" si="26"/>
        <v>3a</v>
      </c>
      <c r="R116" s="390" t="str">
        <f t="shared" ca="1" si="27"/>
        <v>3a. Variable Energy</v>
      </c>
      <c r="S116" s="458" t="s">
        <v>1174</v>
      </c>
      <c r="T116" s="458" t="s">
        <v>1193</v>
      </c>
      <c r="U116" s="458">
        <v>3</v>
      </c>
      <c r="V116" s="385" t="str">
        <f t="shared" ca="1" si="28"/>
        <v>3a_$H$114_VOM_esca_3</v>
      </c>
      <c r="W116" s="375" t="s">
        <v>1678</v>
      </c>
      <c r="X116"/>
      <c r="Y116" s="384" t="s">
        <v>1741</v>
      </c>
      <c r="Z116" s="458" t="s">
        <v>86</v>
      </c>
      <c r="AA116" s="458" t="s">
        <v>86</v>
      </c>
      <c r="AC116" s="715" t="str">
        <f ca="1">"Requirement for "&amp;P116&amp; " based on "&amp;$P$12&amp;" answer of ""Yes"""</f>
        <v>Requirement for $H$114 based on $H$10 answer of "Yes"</v>
      </c>
    </row>
    <row r="117" spans="1:36" ht="13.5" thickBot="1">
      <c r="A117" s="1154" t="s">
        <v>579</v>
      </c>
      <c r="B117" s="1155"/>
      <c r="C117" s="1155"/>
      <c r="D117" s="1155"/>
      <c r="E117" s="1155"/>
      <c r="F117" s="1155"/>
      <c r="G117" s="1155"/>
      <c r="H117" s="1155"/>
      <c r="I117" s="1156"/>
      <c r="J117" s="459"/>
      <c r="K117" s="459"/>
      <c r="L117" s="459"/>
      <c r="M117" s="513"/>
      <c r="N117" s="514" t="s">
        <v>654</v>
      </c>
      <c r="O117" s="503"/>
    </row>
    <row r="118" spans="1:36" ht="5.25" customHeight="1">
      <c r="A118" s="687"/>
      <c r="B118" s="470"/>
      <c r="C118" s="688"/>
      <c r="D118" s="688"/>
      <c r="E118" s="688"/>
      <c r="F118" s="688"/>
      <c r="G118" s="688"/>
      <c r="H118" s="688"/>
      <c r="I118" s="354"/>
      <c r="J118" s="459"/>
      <c r="K118" s="459"/>
      <c r="L118" s="459"/>
      <c r="M118" s="514" t="s">
        <v>653</v>
      </c>
      <c r="N118" s="514"/>
      <c r="O118" s="503"/>
    </row>
    <row r="119" spans="1:36">
      <c r="A119" s="687"/>
      <c r="B119" s="470"/>
      <c r="C119" s="688"/>
      <c r="D119" s="685" t="s">
        <v>257</v>
      </c>
      <c r="E119" s="688"/>
      <c r="F119" s="685" t="s">
        <v>258</v>
      </c>
      <c r="G119" s="688"/>
      <c r="H119" s="685" t="s">
        <v>259</v>
      </c>
      <c r="I119" s="354"/>
      <c r="J119" s="459"/>
      <c r="K119" s="459"/>
      <c r="L119" s="459"/>
      <c r="M119" s="514"/>
      <c r="N119" s="514" t="s">
        <v>654</v>
      </c>
      <c r="O119" s="503"/>
    </row>
    <row r="120" spans="1:36" ht="5.25" customHeight="1">
      <c r="A120" s="687"/>
      <c r="B120" s="470"/>
      <c r="C120" s="688"/>
      <c r="D120" s="688"/>
      <c r="E120" s="688"/>
      <c r="F120" s="688"/>
      <c r="G120" s="688"/>
      <c r="H120" s="688"/>
      <c r="I120" s="354"/>
      <c r="J120" s="459"/>
      <c r="K120" s="459"/>
      <c r="L120" s="459"/>
      <c r="M120" s="514" t="s">
        <v>653</v>
      </c>
      <c r="N120" s="514"/>
      <c r="O120" s="503"/>
    </row>
    <row r="121" spans="1:36" ht="63" customHeight="1">
      <c r="A121" s="1162" t="s">
        <v>1381</v>
      </c>
      <c r="B121" s="1163"/>
      <c r="C121" s="688"/>
      <c r="D121" s="884"/>
      <c r="E121" s="207"/>
      <c r="F121" s="884"/>
      <c r="G121" s="207"/>
      <c r="H121" s="884"/>
      <c r="I121" s="354"/>
      <c r="N121" s="458" t="s">
        <v>654</v>
      </c>
      <c r="P121" s="372" t="str">
        <f ca="1">CELL("address",D121)</f>
        <v>$D$121</v>
      </c>
      <c r="Q121" s="458" t="str">
        <f t="shared" ref="Q121:Q150" si="30">$Q$10</f>
        <v>3a</v>
      </c>
      <c r="R121" s="390" t="str">
        <f t="shared" ref="R121:R150" ca="1" si="31">MID(CELL("filename",Q121),FIND("]",CELL("filename",Q121))+1,256)</f>
        <v>3a. Variable Energy</v>
      </c>
      <c r="S121" s="458" t="s">
        <v>1175</v>
      </c>
      <c r="T121" s="458" t="s">
        <v>1178</v>
      </c>
      <c r="U121" s="458">
        <v>1</v>
      </c>
      <c r="V121" s="385" t="str">
        <f t="shared" ref="V121:V150" ca="1" si="32">Q121&amp;"_"&amp;P121&amp;"_"&amp;T121&amp;"_"&amp;U121</f>
        <v>3a_$D$121_design_1</v>
      </c>
      <c r="W121" s="458" t="s">
        <v>1011</v>
      </c>
      <c r="X121" s="458">
        <v>2000</v>
      </c>
      <c r="Z121" s="458" t="s">
        <v>86</v>
      </c>
      <c r="AA121" s="458" t="s">
        <v>86</v>
      </c>
      <c r="AC121" s="715" t="str">
        <f ca="1">"Requirement for "&amp;P121&amp; " based on "&amp;$P$19&amp;" answer of ""Yes"""</f>
        <v>Requirement for $D$121 based on $D$19 answer of "Yes"</v>
      </c>
    </row>
    <row r="122" spans="1:36" ht="5.25" customHeight="1">
      <c r="A122" s="687"/>
      <c r="B122" s="470"/>
      <c r="C122" s="688"/>
      <c r="D122" s="688"/>
      <c r="E122" s="688"/>
      <c r="F122" s="688"/>
      <c r="G122" s="688"/>
      <c r="H122" s="688"/>
      <c r="I122" s="354"/>
      <c r="M122" s="458" t="s">
        <v>653</v>
      </c>
      <c r="P122" s="372" t="str">
        <f ca="1">CELL("address",F121)</f>
        <v>$F$121</v>
      </c>
      <c r="Q122" s="458" t="str">
        <f t="shared" si="30"/>
        <v>3a</v>
      </c>
      <c r="R122" s="390" t="str">
        <f t="shared" ca="1" si="31"/>
        <v>3a. Variable Energy</v>
      </c>
      <c r="S122" s="458" t="s">
        <v>1175</v>
      </c>
      <c r="T122" s="458" t="s">
        <v>1178</v>
      </c>
      <c r="U122" s="458">
        <v>2</v>
      </c>
      <c r="V122" s="385" t="str">
        <f t="shared" ca="1" si="32"/>
        <v>3a_$F$121_design_2</v>
      </c>
      <c r="W122" s="458" t="s">
        <v>1011</v>
      </c>
      <c r="X122" s="458">
        <v>2000</v>
      </c>
      <c r="Z122" s="458" t="s">
        <v>86</v>
      </c>
      <c r="AA122" s="458" t="s">
        <v>86</v>
      </c>
      <c r="AC122" s="715" t="str">
        <f ca="1">"Requirement for "&amp;P122&amp; " based on "&amp;$P$20&amp;" answer of ""Yes"""</f>
        <v>Requirement for $F$121 based on $F$19 answer of "Yes"</v>
      </c>
    </row>
    <row r="123" spans="1:36" ht="5.25" customHeight="1">
      <c r="A123" s="687"/>
      <c r="B123" s="470"/>
      <c r="C123" s="688"/>
      <c r="D123" s="688"/>
      <c r="E123" s="688"/>
      <c r="F123" s="688"/>
      <c r="G123" s="688"/>
      <c r="H123" s="688"/>
      <c r="I123" s="354"/>
      <c r="M123" s="458" t="s">
        <v>653</v>
      </c>
      <c r="P123" s="372" t="str">
        <f ca="1">CELL("address",H121)</f>
        <v>$H$121</v>
      </c>
      <c r="Q123" s="458" t="str">
        <f t="shared" si="30"/>
        <v>3a</v>
      </c>
      <c r="R123" s="390" t="str">
        <f t="shared" ca="1" si="31"/>
        <v>3a. Variable Energy</v>
      </c>
      <c r="S123" s="458" t="s">
        <v>1175</v>
      </c>
      <c r="T123" s="458" t="s">
        <v>1178</v>
      </c>
      <c r="U123" s="458">
        <v>3</v>
      </c>
      <c r="V123" s="385" t="str">
        <f t="shared" ca="1" si="32"/>
        <v>3a_$H$121_design_3</v>
      </c>
      <c r="W123" s="458" t="s">
        <v>1011</v>
      </c>
      <c r="X123" s="458">
        <v>2000</v>
      </c>
      <c r="Z123" s="458" t="s">
        <v>86</v>
      </c>
      <c r="AA123" s="458" t="s">
        <v>86</v>
      </c>
      <c r="AC123" s="715" t="str">
        <f ca="1">"Requirement for "&amp;P123&amp; " based on "&amp;$P$21&amp;" answer of ""Yes"""</f>
        <v>Requirement for $H$121 based on $H$19 answer of "Yes"</v>
      </c>
    </row>
    <row r="124" spans="1:36" ht="63" customHeight="1">
      <c r="A124" s="1162" t="s">
        <v>1382</v>
      </c>
      <c r="B124" s="1163"/>
      <c r="C124" s="688"/>
      <c r="D124" s="884"/>
      <c r="E124" s="207"/>
      <c r="F124" s="884"/>
      <c r="G124" s="207"/>
      <c r="H124" s="884"/>
      <c r="I124" s="354"/>
      <c r="N124" s="458" t="s">
        <v>654</v>
      </c>
      <c r="P124" s="372" t="str">
        <f ca="1">CELL("address",D124)</f>
        <v>$D$124</v>
      </c>
      <c r="Q124" s="458" t="str">
        <f t="shared" si="30"/>
        <v>3a</v>
      </c>
      <c r="R124" s="390" t="str">
        <f t="shared" ca="1" si="31"/>
        <v>3a. Variable Energy</v>
      </c>
      <c r="S124" s="458" t="s">
        <v>1175</v>
      </c>
      <c r="T124" s="458" t="s">
        <v>1202</v>
      </c>
      <c r="U124" s="458">
        <v>1</v>
      </c>
      <c r="V124" s="385" t="str">
        <f t="shared" ca="1" si="32"/>
        <v>3a_$D$124_site_study_1</v>
      </c>
      <c r="W124" s="458" t="s">
        <v>1011</v>
      </c>
      <c r="X124" s="458">
        <v>2000</v>
      </c>
      <c r="Z124" s="458" t="s">
        <v>86</v>
      </c>
      <c r="AA124" s="458" t="s">
        <v>86</v>
      </c>
      <c r="AC124" s="715" t="str">
        <f ca="1">"Requirement for "&amp;P124&amp; " based on "&amp;$P$19&amp;" answer of ""Yes"""</f>
        <v>Requirement for $D$124 based on $D$19 answer of "Yes"</v>
      </c>
    </row>
    <row r="125" spans="1:36" ht="5.25" customHeight="1">
      <c r="A125" s="687"/>
      <c r="B125" s="470"/>
      <c r="C125" s="688"/>
      <c r="D125" s="688"/>
      <c r="E125" s="688"/>
      <c r="F125" s="688"/>
      <c r="G125" s="688"/>
      <c r="H125" s="688"/>
      <c r="I125" s="354"/>
      <c r="M125" s="458" t="s">
        <v>653</v>
      </c>
      <c r="P125" s="372" t="str">
        <f ca="1">CELL("address",F124)</f>
        <v>$F$124</v>
      </c>
      <c r="Q125" s="458" t="str">
        <f t="shared" si="30"/>
        <v>3a</v>
      </c>
      <c r="R125" s="390" t="str">
        <f t="shared" ca="1" si="31"/>
        <v>3a. Variable Energy</v>
      </c>
      <c r="S125" s="458" t="s">
        <v>1175</v>
      </c>
      <c r="T125" s="458" t="s">
        <v>1202</v>
      </c>
      <c r="U125" s="458">
        <v>2</v>
      </c>
      <c r="V125" s="385" t="str">
        <f t="shared" ca="1" si="32"/>
        <v>3a_$F$124_site_study_2</v>
      </c>
      <c r="W125" s="458" t="s">
        <v>1011</v>
      </c>
      <c r="X125" s="458">
        <v>2000</v>
      </c>
      <c r="Z125" s="458" t="s">
        <v>86</v>
      </c>
      <c r="AA125" s="458" t="s">
        <v>86</v>
      </c>
      <c r="AC125" s="715" t="str">
        <f ca="1">"Requirement for "&amp;P125&amp; " based on "&amp;$P$20&amp;" answer of ""Yes"""</f>
        <v>Requirement for $F$124 based on $F$19 answer of "Yes"</v>
      </c>
    </row>
    <row r="126" spans="1:36" ht="5.25" customHeight="1">
      <c r="A126" s="687"/>
      <c r="B126" s="470"/>
      <c r="C126" s="688"/>
      <c r="D126" s="688"/>
      <c r="E126" s="688"/>
      <c r="F126" s="688"/>
      <c r="G126" s="688"/>
      <c r="H126" s="688"/>
      <c r="I126" s="354"/>
      <c r="M126" s="458" t="s">
        <v>653</v>
      </c>
      <c r="P126" s="372" t="str">
        <f ca="1">CELL("address",H124)</f>
        <v>$H$124</v>
      </c>
      <c r="Q126" s="458" t="str">
        <f t="shared" si="30"/>
        <v>3a</v>
      </c>
      <c r="R126" s="390" t="str">
        <f t="shared" ca="1" si="31"/>
        <v>3a. Variable Energy</v>
      </c>
      <c r="S126" s="458" t="s">
        <v>1175</v>
      </c>
      <c r="T126" s="458" t="s">
        <v>1202</v>
      </c>
      <c r="U126" s="458">
        <v>3</v>
      </c>
      <c r="V126" s="385" t="str">
        <f t="shared" ca="1" si="32"/>
        <v>3a_$H$124_site_study_3</v>
      </c>
      <c r="W126" s="458" t="s">
        <v>1011</v>
      </c>
      <c r="X126" s="458">
        <v>2000</v>
      </c>
      <c r="Z126" s="458" t="s">
        <v>86</v>
      </c>
      <c r="AA126" s="458" t="s">
        <v>86</v>
      </c>
      <c r="AC126" s="715" t="str">
        <f ca="1">"Requirement for "&amp;P126&amp; " based on "&amp;$P$21&amp;" answer of ""Yes"""</f>
        <v>Requirement for $H$124 based on $H$19 answer of "Yes"</v>
      </c>
    </row>
    <row r="127" spans="1:36">
      <c r="A127" s="1162" t="s">
        <v>682</v>
      </c>
      <c r="B127" s="1163"/>
      <c r="C127" s="688"/>
      <c r="D127" s="462"/>
      <c r="E127" s="688"/>
      <c r="F127" s="462"/>
      <c r="G127" s="688"/>
      <c r="H127" s="462"/>
      <c r="I127" s="354"/>
      <c r="N127" s="458" t="s">
        <v>654</v>
      </c>
      <c r="P127" s="372" t="str">
        <f ca="1">CELL("address",D127)</f>
        <v>$D$127</v>
      </c>
      <c r="Q127" s="458" t="str">
        <f t="shared" si="30"/>
        <v>3a</v>
      </c>
      <c r="R127" s="390" t="str">
        <f t="shared" ca="1" si="31"/>
        <v>3a. Variable Energy</v>
      </c>
      <c r="S127" s="458" t="s">
        <v>1175</v>
      </c>
      <c r="T127" s="458" t="s">
        <v>1194</v>
      </c>
      <c r="U127" s="458">
        <v>1</v>
      </c>
      <c r="V127" s="385" t="str">
        <f t="shared" ca="1" si="32"/>
        <v>3a_$D$127_avian_risk_1</v>
      </c>
      <c r="W127" s="458" t="s">
        <v>589</v>
      </c>
      <c r="Y127" s="381" t="str">
        <f t="shared" ref="Y127:Y129" si="33">CONCATENATE(AI127,",",AJ127)</f>
        <v>Yes,No</v>
      </c>
      <c r="Z127" s="458" t="s">
        <v>86</v>
      </c>
      <c r="AA127" s="458" t="s">
        <v>86</v>
      </c>
      <c r="AC127" s="715" t="str">
        <f ca="1">"Requirement for "&amp;P127&amp; " based on "&amp;$P$19&amp;" answer of ""Yes"""</f>
        <v>Requirement for $D$127 based on $D$19 answer of "Yes"</v>
      </c>
      <c r="AI127" s="458" t="s">
        <v>82</v>
      </c>
      <c r="AJ127" s="458" t="s">
        <v>86</v>
      </c>
    </row>
    <row r="128" spans="1:36" ht="5.25" customHeight="1">
      <c r="A128" s="680"/>
      <c r="B128" s="681"/>
      <c r="C128" s="688"/>
      <c r="D128" s="688"/>
      <c r="E128" s="688"/>
      <c r="F128" s="688"/>
      <c r="G128" s="688"/>
      <c r="H128" s="688"/>
      <c r="I128" s="354"/>
      <c r="M128" s="458" t="s">
        <v>653</v>
      </c>
      <c r="P128" s="372" t="str">
        <f ca="1">CELL("address",F127)</f>
        <v>$F$127</v>
      </c>
      <c r="Q128" s="458" t="str">
        <f t="shared" si="30"/>
        <v>3a</v>
      </c>
      <c r="R128" s="390" t="str">
        <f t="shared" ca="1" si="31"/>
        <v>3a. Variable Energy</v>
      </c>
      <c r="S128" s="458" t="s">
        <v>1175</v>
      </c>
      <c r="T128" s="458" t="s">
        <v>1194</v>
      </c>
      <c r="U128" s="458">
        <v>2</v>
      </c>
      <c r="V128" s="385" t="str">
        <f t="shared" ca="1" si="32"/>
        <v>3a_$F$127_avian_risk_2</v>
      </c>
      <c r="W128" s="458" t="s">
        <v>589</v>
      </c>
      <c r="Y128" s="381" t="str">
        <f t="shared" si="33"/>
        <v>Yes,No</v>
      </c>
      <c r="Z128" s="458" t="s">
        <v>86</v>
      </c>
      <c r="AA128" s="458" t="s">
        <v>86</v>
      </c>
      <c r="AC128" s="715" t="str">
        <f ca="1">"Requirement for "&amp;P128&amp; " based on "&amp;$P$20&amp;" answer of ""Yes"""</f>
        <v>Requirement for $F$127 based on $F$19 answer of "Yes"</v>
      </c>
      <c r="AI128" s="458" t="s">
        <v>82</v>
      </c>
      <c r="AJ128" s="458" t="s">
        <v>86</v>
      </c>
    </row>
    <row r="129" spans="1:36" ht="5.25" customHeight="1">
      <c r="A129" s="687"/>
      <c r="B129" s="470"/>
      <c r="C129" s="688"/>
      <c r="D129" s="688"/>
      <c r="E129" s="688"/>
      <c r="F129" s="688"/>
      <c r="G129" s="688"/>
      <c r="H129" s="688"/>
      <c r="I129" s="354"/>
      <c r="M129" s="458" t="s">
        <v>653</v>
      </c>
      <c r="P129" s="372" t="str">
        <f ca="1">CELL("address",H127)</f>
        <v>$H$127</v>
      </c>
      <c r="Q129" s="458" t="str">
        <f t="shared" si="30"/>
        <v>3a</v>
      </c>
      <c r="R129" s="390" t="str">
        <f t="shared" ca="1" si="31"/>
        <v>3a. Variable Energy</v>
      </c>
      <c r="S129" s="458" t="s">
        <v>1175</v>
      </c>
      <c r="T129" s="458" t="s">
        <v>1194</v>
      </c>
      <c r="U129" s="458">
        <v>3</v>
      </c>
      <c r="V129" s="385" t="str">
        <f t="shared" ca="1" si="32"/>
        <v>3a_$H$127_avian_risk_3</v>
      </c>
      <c r="W129" s="458" t="s">
        <v>589</v>
      </c>
      <c r="Y129" s="381" t="str">
        <f t="shared" si="33"/>
        <v>Yes,No</v>
      </c>
      <c r="Z129" s="458" t="s">
        <v>86</v>
      </c>
      <c r="AA129" s="458" t="s">
        <v>86</v>
      </c>
      <c r="AC129" s="715" t="str">
        <f ca="1">"Requirement for "&amp;P129&amp; " based on "&amp;$P$21&amp;" answer of ""Yes"""</f>
        <v>Requirement for $H$127 based on $H$19 answer of "Yes"</v>
      </c>
      <c r="AI129" s="458" t="s">
        <v>82</v>
      </c>
      <c r="AJ129" s="458" t="s">
        <v>86</v>
      </c>
    </row>
    <row r="130" spans="1:36">
      <c r="A130" s="1162" t="s">
        <v>683</v>
      </c>
      <c r="B130" s="1163"/>
      <c r="C130" s="688"/>
      <c r="D130" s="462"/>
      <c r="E130" s="688"/>
      <c r="F130" s="462"/>
      <c r="G130" s="688"/>
      <c r="H130" s="462"/>
      <c r="I130" s="354"/>
      <c r="N130" s="458" t="s">
        <v>654</v>
      </c>
      <c r="P130" s="372" t="str">
        <f ca="1">CELL("address",D130)</f>
        <v>$D$130</v>
      </c>
      <c r="Q130" s="458" t="str">
        <f t="shared" si="30"/>
        <v>3a</v>
      </c>
      <c r="R130" s="390" t="str">
        <f t="shared" ca="1" si="31"/>
        <v>3a. Variable Energy</v>
      </c>
      <c r="S130" s="458" t="s">
        <v>1175</v>
      </c>
      <c r="T130" s="458" t="s">
        <v>1195</v>
      </c>
      <c r="U130" s="458">
        <v>1</v>
      </c>
      <c r="V130" s="385" t="str">
        <f t="shared" ca="1" si="32"/>
        <v>3a_$D$130_FERC-661-A_1</v>
      </c>
      <c r="W130" s="458" t="s">
        <v>589</v>
      </c>
      <c r="Y130" s="381" t="str">
        <f t="shared" ref="Y130:Y132" si="34">CONCATENATE(AI130,",",AJ130)</f>
        <v>Yes,No</v>
      </c>
      <c r="Z130" s="458" t="s">
        <v>86</v>
      </c>
      <c r="AA130" s="458" t="s">
        <v>86</v>
      </c>
      <c r="AC130" s="715" t="str">
        <f ca="1">"Requirement for "&amp;P130&amp; " based on "&amp;$P$19&amp;" answer of ""Yes"""</f>
        <v>Requirement for $D$130 based on $D$19 answer of "Yes"</v>
      </c>
      <c r="AI130" s="458" t="s">
        <v>82</v>
      </c>
      <c r="AJ130" s="458" t="s">
        <v>86</v>
      </c>
    </row>
    <row r="131" spans="1:36" ht="5.25" customHeight="1">
      <c r="A131" s="687"/>
      <c r="B131" s="470"/>
      <c r="C131" s="688"/>
      <c r="D131" s="688"/>
      <c r="E131" s="688"/>
      <c r="F131" s="688"/>
      <c r="G131" s="688"/>
      <c r="H131" s="688"/>
      <c r="I131" s="354"/>
      <c r="M131" s="458" t="s">
        <v>653</v>
      </c>
      <c r="P131" s="372" t="str">
        <f ca="1">CELL("address",F130)</f>
        <v>$F$130</v>
      </c>
      <c r="Q131" s="458" t="str">
        <f t="shared" si="30"/>
        <v>3a</v>
      </c>
      <c r="R131" s="390" t="str">
        <f t="shared" ca="1" si="31"/>
        <v>3a. Variable Energy</v>
      </c>
      <c r="S131" s="458" t="s">
        <v>1175</v>
      </c>
      <c r="T131" s="458" t="s">
        <v>1195</v>
      </c>
      <c r="U131" s="458">
        <v>2</v>
      </c>
      <c r="V131" s="385" t="str">
        <f t="shared" ca="1" si="32"/>
        <v>3a_$F$130_FERC-661-A_2</v>
      </c>
      <c r="W131" s="458" t="s">
        <v>589</v>
      </c>
      <c r="Y131" s="381" t="str">
        <f t="shared" si="34"/>
        <v>Yes,No</v>
      </c>
      <c r="Z131" s="458" t="s">
        <v>86</v>
      </c>
      <c r="AA131" s="458" t="s">
        <v>86</v>
      </c>
      <c r="AC131" s="715" t="str">
        <f ca="1">"Requirement for "&amp;P131&amp; " based on "&amp;$P$20&amp;" answer of ""Yes"""</f>
        <v>Requirement for $F$130 based on $F$19 answer of "Yes"</v>
      </c>
      <c r="AI131" s="458" t="s">
        <v>82</v>
      </c>
      <c r="AJ131" s="458" t="s">
        <v>86</v>
      </c>
    </row>
    <row r="132" spans="1:36" ht="13.5" thickBot="1">
      <c r="A132" s="497" t="s">
        <v>738</v>
      </c>
      <c r="B132" s="470"/>
      <c r="C132" s="688"/>
      <c r="D132" s="688"/>
      <c r="E132" s="688"/>
      <c r="F132" s="688"/>
      <c r="G132" s="688"/>
      <c r="H132" s="688"/>
      <c r="I132" s="354"/>
      <c r="N132" s="458" t="s">
        <v>654</v>
      </c>
      <c r="P132" s="372" t="str">
        <f ca="1">CELL("address",H130)</f>
        <v>$H$130</v>
      </c>
      <c r="Q132" s="458" t="str">
        <f t="shared" si="30"/>
        <v>3a</v>
      </c>
      <c r="R132" s="390" t="str">
        <f t="shared" ca="1" si="31"/>
        <v>3a. Variable Energy</v>
      </c>
      <c r="S132" s="458" t="s">
        <v>1175</v>
      </c>
      <c r="T132" s="458" t="s">
        <v>1195</v>
      </c>
      <c r="U132" s="458">
        <v>3</v>
      </c>
      <c r="V132" s="385" t="str">
        <f t="shared" ca="1" si="32"/>
        <v>3a_$H$130_FERC-661-A_3</v>
      </c>
      <c r="W132" s="458" t="s">
        <v>589</v>
      </c>
      <c r="Y132" s="381" t="str">
        <f t="shared" si="34"/>
        <v>Yes,No</v>
      </c>
      <c r="Z132" s="458" t="s">
        <v>86</v>
      </c>
      <c r="AA132" s="458" t="s">
        <v>86</v>
      </c>
      <c r="AC132" s="715" t="str">
        <f ca="1">"Requirement for "&amp;P132&amp; " based on "&amp;$P$21&amp;" answer of ""Yes"""</f>
        <v>Requirement for $H$130 based on $H$19 answer of "Yes"</v>
      </c>
      <c r="AI132" s="458" t="s">
        <v>82</v>
      </c>
      <c r="AJ132" s="458" t="s">
        <v>86</v>
      </c>
    </row>
    <row r="133" spans="1:36" ht="14.25" thickTop="1" thickBot="1">
      <c r="A133" s="937" t="s">
        <v>1776</v>
      </c>
      <c r="B133" s="470"/>
      <c r="C133" s="688"/>
      <c r="D133" s="307"/>
      <c r="E133" s="688"/>
      <c r="F133" s="307"/>
      <c r="G133" s="688"/>
      <c r="H133" s="307"/>
      <c r="I133" s="354"/>
      <c r="K133" s="940" t="s">
        <v>1802</v>
      </c>
      <c r="N133" s="458" t="s">
        <v>654</v>
      </c>
      <c r="P133" s="372" t="str">
        <f ca="1">CELL("address",D133)</f>
        <v>$D$133</v>
      </c>
      <c r="Q133" s="458" t="str">
        <f t="shared" si="30"/>
        <v>3a</v>
      </c>
      <c r="R133" s="390" t="str">
        <f t="shared" ca="1" si="31"/>
        <v>3a. Variable Energy</v>
      </c>
      <c r="S133" s="458" t="s">
        <v>1175</v>
      </c>
      <c r="T133" s="458" t="s">
        <v>1196</v>
      </c>
      <c r="U133" s="458">
        <v>1</v>
      </c>
      <c r="V133" s="385" t="str">
        <f t="shared" ca="1" si="32"/>
        <v>3a_$D$133_turbine_manu_1</v>
      </c>
      <c r="W133" s="458" t="s">
        <v>1011</v>
      </c>
      <c r="X133" s="458">
        <v>100</v>
      </c>
      <c r="Z133" s="458" t="s">
        <v>86</v>
      </c>
      <c r="AA133" s="458" t="s">
        <v>86</v>
      </c>
      <c r="AC133" s="715" t="str">
        <f ca="1">"Requirement for "&amp;P133&amp; " based on "&amp;$P$19&amp;" answer of ""Yes"""</f>
        <v>Requirement for $D$133 based on $D$19 answer of "Yes"</v>
      </c>
    </row>
    <row r="134" spans="1:36" ht="5.25" customHeight="1" thickTop="1">
      <c r="A134" s="938"/>
      <c r="B134" s="470"/>
      <c r="C134" s="688"/>
      <c r="D134" s="688"/>
      <c r="E134" s="688"/>
      <c r="F134" s="688"/>
      <c r="G134" s="688"/>
      <c r="H134" s="688"/>
      <c r="I134" s="354"/>
      <c r="M134" s="458" t="s">
        <v>653</v>
      </c>
      <c r="P134" s="372" t="str">
        <f ca="1">CELL("address",F133)</f>
        <v>$F$133</v>
      </c>
      <c r="Q134" s="458" t="str">
        <f t="shared" si="30"/>
        <v>3a</v>
      </c>
      <c r="R134" s="390" t="str">
        <f t="shared" ca="1" si="31"/>
        <v>3a. Variable Energy</v>
      </c>
      <c r="S134" s="458" t="s">
        <v>1175</v>
      </c>
      <c r="T134" s="458" t="s">
        <v>1196</v>
      </c>
      <c r="U134" s="458">
        <v>2</v>
      </c>
      <c r="V134" s="385" t="str">
        <f t="shared" ca="1" si="32"/>
        <v>3a_$F$133_turbine_manu_2</v>
      </c>
      <c r="W134" s="458" t="s">
        <v>1011</v>
      </c>
      <c r="X134" s="458">
        <v>100</v>
      </c>
      <c r="Z134" s="458" t="s">
        <v>86</v>
      </c>
      <c r="AA134" s="458" t="s">
        <v>86</v>
      </c>
      <c r="AC134" s="715" t="str">
        <f ca="1">"Requirement for "&amp;P134&amp; " based on "&amp;$P$20&amp;" answer of ""Yes"""</f>
        <v>Requirement for $F$133 based on $F$19 answer of "Yes"</v>
      </c>
    </row>
    <row r="135" spans="1:36" ht="5.25" customHeight="1" thickBot="1">
      <c r="A135" s="938"/>
      <c r="B135" s="470"/>
      <c r="C135" s="688"/>
      <c r="D135" s="688"/>
      <c r="E135" s="688"/>
      <c r="F135" s="688"/>
      <c r="G135" s="688"/>
      <c r="H135" s="688"/>
      <c r="I135" s="354"/>
      <c r="M135" s="458" t="s">
        <v>653</v>
      </c>
      <c r="P135" s="372" t="str">
        <f ca="1">CELL("address",H133)</f>
        <v>$H$133</v>
      </c>
      <c r="Q135" s="458" t="str">
        <f t="shared" si="30"/>
        <v>3a</v>
      </c>
      <c r="R135" s="390" t="str">
        <f t="shared" ca="1" si="31"/>
        <v>3a. Variable Energy</v>
      </c>
      <c r="S135" s="458" t="s">
        <v>1175</v>
      </c>
      <c r="T135" s="458" t="s">
        <v>1196</v>
      </c>
      <c r="U135" s="458">
        <v>3</v>
      </c>
      <c r="V135" s="385" t="str">
        <f t="shared" ca="1" si="32"/>
        <v>3a_$H$133_turbine_manu_3</v>
      </c>
      <c r="W135" s="458" t="s">
        <v>1011</v>
      </c>
      <c r="X135" s="458">
        <v>100</v>
      </c>
      <c r="Z135" s="458" t="s">
        <v>86</v>
      </c>
      <c r="AA135" s="458" t="s">
        <v>86</v>
      </c>
      <c r="AC135" s="715" t="str">
        <f ca="1">"Requirement for "&amp;P135&amp; " based on "&amp;$P$21&amp;" answer of ""Yes"""</f>
        <v>Requirement for $H$133 based on $H$19 answer of "Yes"</v>
      </c>
    </row>
    <row r="136" spans="1:36" ht="14.25" thickTop="1" thickBot="1">
      <c r="A136" s="938" t="s">
        <v>1779</v>
      </c>
      <c r="B136" s="470"/>
      <c r="C136" s="688"/>
      <c r="D136" s="307"/>
      <c r="E136" s="688"/>
      <c r="F136" s="307"/>
      <c r="G136" s="688"/>
      <c r="H136" s="307"/>
      <c r="I136" s="354"/>
      <c r="K136" s="940" t="s">
        <v>1805</v>
      </c>
      <c r="N136" s="458" t="s">
        <v>654</v>
      </c>
      <c r="P136" s="372" t="str">
        <f ca="1">CELL("address",D136)</f>
        <v>$D$136</v>
      </c>
      <c r="Q136" s="458" t="str">
        <f t="shared" si="30"/>
        <v>3a</v>
      </c>
      <c r="R136" s="390" t="str">
        <f t="shared" ca="1" si="31"/>
        <v>3a. Variable Energy</v>
      </c>
      <c r="S136" s="458" t="s">
        <v>1175</v>
      </c>
      <c r="T136" s="458" t="s">
        <v>1197</v>
      </c>
      <c r="U136" s="458">
        <v>1</v>
      </c>
      <c r="V136" s="385" t="str">
        <f t="shared" ca="1" si="32"/>
        <v>3a_$D$136_turbine_model_1</v>
      </c>
      <c r="W136" s="458" t="s">
        <v>1011</v>
      </c>
      <c r="X136" s="458">
        <v>100</v>
      </c>
      <c r="Z136" s="458" t="s">
        <v>86</v>
      </c>
      <c r="AA136" s="458" t="s">
        <v>86</v>
      </c>
      <c r="AC136" s="715" t="str">
        <f ca="1">"Requirement for "&amp;P136&amp; " based on "&amp;$P$19&amp;" answer of ""Yes"""</f>
        <v>Requirement for $D$136 based on $D$19 answer of "Yes"</v>
      </c>
    </row>
    <row r="137" spans="1:36" ht="5.25" customHeight="1" thickTop="1">
      <c r="A137" s="682"/>
      <c r="B137" s="470"/>
      <c r="C137" s="688"/>
      <c r="D137" s="688"/>
      <c r="E137" s="688"/>
      <c r="F137" s="688"/>
      <c r="G137" s="688"/>
      <c r="H137" s="688"/>
      <c r="I137" s="354"/>
      <c r="M137" s="458" t="s">
        <v>653</v>
      </c>
      <c r="P137" s="372" t="str">
        <f ca="1">CELL("address",F136)</f>
        <v>$F$136</v>
      </c>
      <c r="Q137" s="458" t="str">
        <f t="shared" si="30"/>
        <v>3a</v>
      </c>
      <c r="R137" s="390" t="str">
        <f t="shared" ca="1" si="31"/>
        <v>3a. Variable Energy</v>
      </c>
      <c r="S137" s="458" t="s">
        <v>1175</v>
      </c>
      <c r="T137" s="458" t="s">
        <v>1197</v>
      </c>
      <c r="U137" s="458">
        <v>2</v>
      </c>
      <c r="V137" s="385" t="str">
        <f t="shared" ca="1" si="32"/>
        <v>3a_$F$136_turbine_model_2</v>
      </c>
      <c r="W137" s="458" t="s">
        <v>1011</v>
      </c>
      <c r="X137" s="458">
        <v>100</v>
      </c>
      <c r="Z137" s="458" t="s">
        <v>86</v>
      </c>
      <c r="AA137" s="458" t="s">
        <v>86</v>
      </c>
      <c r="AC137" s="715" t="str">
        <f ca="1">"Requirement for "&amp;P137&amp; " based on "&amp;$P$20&amp;" answer of ""Yes"""</f>
        <v>Requirement for $F$136 based on $F$19 answer of "Yes"</v>
      </c>
    </row>
    <row r="138" spans="1:36" ht="5.25" customHeight="1">
      <c r="A138" s="682"/>
      <c r="B138" s="470"/>
      <c r="C138" s="688"/>
      <c r="D138" s="688"/>
      <c r="E138" s="688"/>
      <c r="F138" s="688"/>
      <c r="G138" s="688"/>
      <c r="H138" s="688"/>
      <c r="I138" s="354"/>
      <c r="M138" s="458" t="s">
        <v>653</v>
      </c>
      <c r="P138" s="372" t="str">
        <f ca="1">CELL("address",H136)</f>
        <v>$H$136</v>
      </c>
      <c r="Q138" s="458" t="str">
        <f t="shared" si="30"/>
        <v>3a</v>
      </c>
      <c r="R138" s="390" t="str">
        <f t="shared" ca="1" si="31"/>
        <v>3a. Variable Energy</v>
      </c>
      <c r="S138" s="458" t="s">
        <v>1175</v>
      </c>
      <c r="T138" s="458" t="s">
        <v>1197</v>
      </c>
      <c r="U138" s="458">
        <v>3</v>
      </c>
      <c r="V138" s="385" t="str">
        <f t="shared" ca="1" si="32"/>
        <v>3a_$H$136_turbine_model_3</v>
      </c>
      <c r="W138" s="458" t="s">
        <v>1011</v>
      </c>
      <c r="X138" s="458">
        <v>100</v>
      </c>
      <c r="Z138" s="458" t="s">
        <v>86</v>
      </c>
      <c r="AA138" s="458" t="s">
        <v>86</v>
      </c>
      <c r="AC138" s="715" t="str">
        <f ca="1">"Requirement for "&amp;P138&amp; " based on "&amp;$P$21&amp;" answer of ""Yes"""</f>
        <v>Requirement for $H$136 based on $H$19 answer of "Yes"</v>
      </c>
    </row>
    <row r="139" spans="1:36" ht="63" customHeight="1">
      <c r="A139" s="1166" t="s">
        <v>1383</v>
      </c>
      <c r="B139" s="1167"/>
      <c r="C139" s="688"/>
      <c r="D139" s="884"/>
      <c r="E139" s="207"/>
      <c r="F139" s="884"/>
      <c r="G139" s="207"/>
      <c r="H139" s="884"/>
      <c r="I139" s="354"/>
      <c r="N139" s="458" t="s">
        <v>654</v>
      </c>
      <c r="P139" s="372" t="str">
        <f ca="1">CELL("address",D139)</f>
        <v>$D$139</v>
      </c>
      <c r="Q139" s="458" t="str">
        <f t="shared" si="30"/>
        <v>3a</v>
      </c>
      <c r="R139" s="390" t="str">
        <f t="shared" ca="1" si="31"/>
        <v>3a. Variable Energy</v>
      </c>
      <c r="S139" s="458" t="s">
        <v>1175</v>
      </c>
      <c r="T139" s="458" t="s">
        <v>1198</v>
      </c>
      <c r="U139" s="458">
        <v>1</v>
      </c>
      <c r="V139" s="385" t="str">
        <f t="shared" ca="1" si="32"/>
        <v>3a_$D$139_model_rev_1</v>
      </c>
      <c r="W139" s="458" t="s">
        <v>1011</v>
      </c>
      <c r="X139" s="458">
        <v>2000</v>
      </c>
      <c r="Z139" s="458" t="s">
        <v>86</v>
      </c>
      <c r="AA139" s="458" t="s">
        <v>86</v>
      </c>
      <c r="AC139" s="715" t="str">
        <f ca="1">"Requirement for "&amp;P139&amp; " based on "&amp;$P$19&amp;" answer of ""Yes"""</f>
        <v>Requirement for $D$139 based on $D$19 answer of "Yes"</v>
      </c>
    </row>
    <row r="140" spans="1:36" ht="5.25" customHeight="1">
      <c r="A140" s="682"/>
      <c r="B140" s="470"/>
      <c r="C140" s="688"/>
      <c r="D140" s="688"/>
      <c r="E140" s="688"/>
      <c r="F140" s="688"/>
      <c r="G140" s="688"/>
      <c r="H140" s="688"/>
      <c r="I140" s="354"/>
      <c r="M140" s="458" t="s">
        <v>653</v>
      </c>
      <c r="P140" s="372" t="str">
        <f ca="1">CELL("address",F139)</f>
        <v>$F$139</v>
      </c>
      <c r="Q140" s="458" t="str">
        <f t="shared" si="30"/>
        <v>3a</v>
      </c>
      <c r="R140" s="390" t="str">
        <f t="shared" ca="1" si="31"/>
        <v>3a. Variable Energy</v>
      </c>
      <c r="S140" s="458" t="s">
        <v>1175</v>
      </c>
      <c r="T140" s="458" t="s">
        <v>1198</v>
      </c>
      <c r="U140" s="458">
        <v>2</v>
      </c>
      <c r="V140" s="385" t="str">
        <f t="shared" ca="1" si="32"/>
        <v>3a_$F$139_model_rev_2</v>
      </c>
      <c r="W140" s="458" t="s">
        <v>1011</v>
      </c>
      <c r="X140" s="458">
        <v>2000</v>
      </c>
      <c r="Z140" s="458" t="s">
        <v>86</v>
      </c>
      <c r="AA140" s="458" t="s">
        <v>86</v>
      </c>
      <c r="AC140" s="715" t="str">
        <f ca="1">"Requirement for "&amp;P140&amp; " based on "&amp;$P$20&amp;" answer of ""Yes"""</f>
        <v>Requirement for $F$139 based on $F$19 answer of "Yes"</v>
      </c>
    </row>
    <row r="141" spans="1:36" ht="5.25" customHeight="1">
      <c r="A141" s="682"/>
      <c r="B141" s="470"/>
      <c r="C141" s="688"/>
      <c r="D141" s="688"/>
      <c r="E141" s="688"/>
      <c r="F141" s="688"/>
      <c r="G141" s="688"/>
      <c r="H141" s="688"/>
      <c r="I141" s="354"/>
      <c r="M141" s="458" t="s">
        <v>653</v>
      </c>
      <c r="P141" s="372" t="str">
        <f ca="1">CELL("address",H139)</f>
        <v>$H$139</v>
      </c>
      <c r="Q141" s="458" t="str">
        <f t="shared" si="30"/>
        <v>3a</v>
      </c>
      <c r="R141" s="390" t="str">
        <f t="shared" ca="1" si="31"/>
        <v>3a. Variable Energy</v>
      </c>
      <c r="S141" s="458" t="s">
        <v>1175</v>
      </c>
      <c r="T141" s="458" t="s">
        <v>1198</v>
      </c>
      <c r="U141" s="458">
        <v>3</v>
      </c>
      <c r="V141" s="385" t="str">
        <f t="shared" ca="1" si="32"/>
        <v>3a_$H$139_model_rev_3</v>
      </c>
      <c r="W141" s="458" t="s">
        <v>1011</v>
      </c>
      <c r="X141" s="458">
        <v>2000</v>
      </c>
      <c r="Z141" s="458" t="s">
        <v>86</v>
      </c>
      <c r="AA141" s="458" t="s">
        <v>86</v>
      </c>
      <c r="AC141" s="715" t="str">
        <f ca="1">"Requirement for "&amp;P141&amp; " based on "&amp;$P$21&amp;" answer of ""Yes"""</f>
        <v>Requirement for $H$139 based on $H$19 answer of "Yes"</v>
      </c>
    </row>
    <row r="142" spans="1:36" ht="63" customHeight="1">
      <c r="A142" s="1166" t="s">
        <v>1384</v>
      </c>
      <c r="B142" s="1167"/>
      <c r="C142" s="688"/>
      <c r="D142" s="884"/>
      <c r="E142" s="207"/>
      <c r="F142" s="884"/>
      <c r="G142" s="207"/>
      <c r="H142" s="884"/>
      <c r="I142" s="354"/>
      <c r="N142" s="458" t="s">
        <v>654</v>
      </c>
      <c r="P142" s="372" t="str">
        <f ca="1">CELL("address",D142)</f>
        <v>$D$142</v>
      </c>
      <c r="Q142" s="458" t="str">
        <f t="shared" si="30"/>
        <v>3a</v>
      </c>
      <c r="R142" s="390" t="str">
        <f t="shared" ca="1" si="31"/>
        <v>3a. Variable Energy</v>
      </c>
      <c r="S142" s="458" t="s">
        <v>1175</v>
      </c>
      <c r="T142" s="458" t="s">
        <v>1199</v>
      </c>
      <c r="U142" s="458">
        <v>1</v>
      </c>
      <c r="V142" s="385" t="str">
        <f t="shared" ca="1" si="32"/>
        <v>3a_$D$142_model_3rd_cert_1</v>
      </c>
      <c r="W142" s="458" t="s">
        <v>1011</v>
      </c>
      <c r="X142" s="458">
        <v>2000</v>
      </c>
      <c r="Z142" s="458" t="s">
        <v>86</v>
      </c>
      <c r="AA142" s="458" t="s">
        <v>86</v>
      </c>
      <c r="AC142" s="715" t="str">
        <f ca="1">"Requirement for "&amp;P142&amp; " based on "&amp;$P$19&amp;" answer of ""Yes"""</f>
        <v>Requirement for $D$142 based on $D$19 answer of "Yes"</v>
      </c>
    </row>
    <row r="143" spans="1:36" ht="5.25" customHeight="1">
      <c r="A143" s="682"/>
      <c r="B143" s="470"/>
      <c r="C143" s="688"/>
      <c r="D143" s="688"/>
      <c r="E143" s="688"/>
      <c r="F143" s="688"/>
      <c r="G143" s="688"/>
      <c r="H143" s="688"/>
      <c r="I143" s="354"/>
      <c r="M143" s="458" t="s">
        <v>653</v>
      </c>
      <c r="P143" s="372" t="str">
        <f ca="1">CELL("address",F142)</f>
        <v>$F$142</v>
      </c>
      <c r="Q143" s="458" t="str">
        <f t="shared" si="30"/>
        <v>3a</v>
      </c>
      <c r="R143" s="390" t="str">
        <f t="shared" ca="1" si="31"/>
        <v>3a. Variable Energy</v>
      </c>
      <c r="S143" s="458" t="s">
        <v>1175</v>
      </c>
      <c r="T143" s="458" t="s">
        <v>1199</v>
      </c>
      <c r="U143" s="458">
        <v>2</v>
      </c>
      <c r="V143" s="385" t="str">
        <f t="shared" ca="1" si="32"/>
        <v>3a_$F$142_model_3rd_cert_2</v>
      </c>
      <c r="W143" s="458" t="s">
        <v>1011</v>
      </c>
      <c r="X143" s="458">
        <v>2000</v>
      </c>
      <c r="Z143" s="458" t="s">
        <v>86</v>
      </c>
      <c r="AA143" s="458" t="s">
        <v>86</v>
      </c>
      <c r="AC143" s="715" t="str">
        <f ca="1">"Requirement for "&amp;P143&amp; " based on "&amp;$P$20&amp;" answer of ""Yes"""</f>
        <v>Requirement for $F$142 based on $F$19 answer of "Yes"</v>
      </c>
    </row>
    <row r="144" spans="1:36" ht="5.25" customHeight="1">
      <c r="A144" s="682"/>
      <c r="B144" s="470"/>
      <c r="C144" s="688"/>
      <c r="D144" s="688"/>
      <c r="E144" s="688"/>
      <c r="F144" s="688"/>
      <c r="G144" s="688"/>
      <c r="H144" s="688"/>
      <c r="I144" s="354"/>
      <c r="M144" s="458" t="s">
        <v>653</v>
      </c>
      <c r="P144" s="372" t="str">
        <f ca="1">CELL("address",H142)</f>
        <v>$H$142</v>
      </c>
      <c r="Q144" s="458" t="str">
        <f t="shared" si="30"/>
        <v>3a</v>
      </c>
      <c r="R144" s="390" t="str">
        <f t="shared" ca="1" si="31"/>
        <v>3a. Variable Energy</v>
      </c>
      <c r="S144" s="458" t="s">
        <v>1175</v>
      </c>
      <c r="T144" s="458" t="s">
        <v>1199</v>
      </c>
      <c r="U144" s="458">
        <v>3</v>
      </c>
      <c r="V144" s="385" t="str">
        <f t="shared" ca="1" si="32"/>
        <v>3a_$H$142_model_3rd_cert_3</v>
      </c>
      <c r="W144" s="458" t="s">
        <v>1011</v>
      </c>
      <c r="X144" s="458">
        <v>2000</v>
      </c>
      <c r="Z144" s="458" t="s">
        <v>86</v>
      </c>
      <c r="AA144" s="458" t="s">
        <v>86</v>
      </c>
      <c r="AC144" s="715" t="str">
        <f ca="1">"Requirement for "&amp;P144&amp; " based on "&amp;$P$21&amp;" answer of ""Yes"""</f>
        <v>Requirement for $H$142 based on $H$19 answer of "Yes"</v>
      </c>
    </row>
    <row r="145" spans="1:29">
      <c r="A145" s="677" t="s">
        <v>739</v>
      </c>
      <c r="B145" s="470" t="s">
        <v>587</v>
      </c>
      <c r="C145" s="688"/>
      <c r="D145" s="296"/>
      <c r="E145" s="688"/>
      <c r="F145" s="296"/>
      <c r="G145" s="688"/>
      <c r="H145" s="296"/>
      <c r="I145" s="354"/>
      <c r="N145" s="458" t="s">
        <v>654</v>
      </c>
      <c r="P145" s="372" t="str">
        <f ca="1">CELL("address",D145)</f>
        <v>$D$145</v>
      </c>
      <c r="Q145" s="458" t="str">
        <f t="shared" si="30"/>
        <v>3a</v>
      </c>
      <c r="R145" s="390" t="str">
        <f t="shared" ca="1" si="31"/>
        <v>3a. Variable Energy</v>
      </c>
      <c r="S145" s="458" t="s">
        <v>1175</v>
      </c>
      <c r="T145" s="458" t="s">
        <v>1200</v>
      </c>
      <c r="U145" s="458">
        <v>1</v>
      </c>
      <c r="V145" s="385" t="str">
        <f t="shared" ca="1" si="32"/>
        <v>3a_$D$145_hub_height_1</v>
      </c>
      <c r="W145" t="s">
        <v>426</v>
      </c>
      <c r="X145"/>
      <c r="Y145" t="str">
        <f t="shared" ref="Y145:Y147" si="35">"0.00"</f>
        <v>0.00</v>
      </c>
      <c r="Z145" s="458" t="s">
        <v>86</v>
      </c>
      <c r="AA145" s="458" t="s">
        <v>86</v>
      </c>
      <c r="AC145" s="715" t="str">
        <f ca="1">"Requirement for "&amp;P145&amp; " based on "&amp;$P$19&amp;" answer of ""Yes"""</f>
        <v>Requirement for $D$145 based on $D$19 answer of "Yes"</v>
      </c>
    </row>
    <row r="146" spans="1:29" ht="5.25" customHeight="1">
      <c r="A146" s="682"/>
      <c r="B146" s="470"/>
      <c r="C146" s="688"/>
      <c r="D146" s="688"/>
      <c r="E146" s="688"/>
      <c r="F146" s="688"/>
      <c r="G146" s="688"/>
      <c r="H146" s="688"/>
      <c r="I146" s="354"/>
      <c r="M146" s="458" t="s">
        <v>653</v>
      </c>
      <c r="P146" s="372" t="str">
        <f ca="1">CELL("address",F145)</f>
        <v>$F$145</v>
      </c>
      <c r="Q146" s="458" t="str">
        <f t="shared" si="30"/>
        <v>3a</v>
      </c>
      <c r="R146" s="390" t="str">
        <f t="shared" ca="1" si="31"/>
        <v>3a. Variable Energy</v>
      </c>
      <c r="S146" s="458" t="s">
        <v>1175</v>
      </c>
      <c r="T146" s="458" t="s">
        <v>1200</v>
      </c>
      <c r="U146" s="458">
        <v>2</v>
      </c>
      <c r="V146" s="385" t="str">
        <f t="shared" ca="1" si="32"/>
        <v>3a_$F$145_hub_height_2</v>
      </c>
      <c r="W146" t="s">
        <v>426</v>
      </c>
      <c r="X146"/>
      <c r="Y146" t="str">
        <f t="shared" si="35"/>
        <v>0.00</v>
      </c>
      <c r="Z146" s="458" t="s">
        <v>86</v>
      </c>
      <c r="AA146" s="458" t="s">
        <v>86</v>
      </c>
      <c r="AC146" s="715" t="str">
        <f ca="1">"Requirement for "&amp;P146&amp; " based on "&amp;$P$20&amp;" answer of ""Yes"""</f>
        <v>Requirement for $F$145 based on $F$19 answer of "Yes"</v>
      </c>
    </row>
    <row r="147" spans="1:29" ht="5.25" customHeight="1">
      <c r="A147" s="682"/>
      <c r="B147" s="470"/>
      <c r="C147" s="688"/>
      <c r="D147" s="688"/>
      <c r="E147" s="688"/>
      <c r="F147" s="688"/>
      <c r="G147" s="688"/>
      <c r="H147" s="688"/>
      <c r="I147" s="354"/>
      <c r="M147" s="458" t="s">
        <v>653</v>
      </c>
      <c r="P147" s="372" t="str">
        <f ca="1">CELL("address",H145)</f>
        <v>$H$145</v>
      </c>
      <c r="Q147" s="458" t="str">
        <f t="shared" si="30"/>
        <v>3a</v>
      </c>
      <c r="R147" s="390" t="str">
        <f t="shared" ca="1" si="31"/>
        <v>3a. Variable Energy</v>
      </c>
      <c r="S147" s="458" t="s">
        <v>1175</v>
      </c>
      <c r="T147" s="458" t="s">
        <v>1200</v>
      </c>
      <c r="U147" s="458">
        <v>3</v>
      </c>
      <c r="V147" s="385" t="str">
        <f t="shared" ca="1" si="32"/>
        <v>3a_$H$145_hub_height_3</v>
      </c>
      <c r="W147" t="s">
        <v>426</v>
      </c>
      <c r="X147"/>
      <c r="Y147" t="str">
        <f t="shared" si="35"/>
        <v>0.00</v>
      </c>
      <c r="Z147" s="458" t="s">
        <v>86</v>
      </c>
      <c r="AA147" s="458" t="s">
        <v>86</v>
      </c>
      <c r="AC147" s="715" t="str">
        <f ca="1">"Requirement for "&amp;P147&amp; " based on "&amp;$P$21&amp;" answer of ""Yes"""</f>
        <v>Requirement for $H$145 based on $H$19 answer of "Yes"</v>
      </c>
    </row>
    <row r="148" spans="1:29">
      <c r="A148" s="677" t="s">
        <v>740</v>
      </c>
      <c r="B148" s="470"/>
      <c r="C148" s="688"/>
      <c r="D148" s="296"/>
      <c r="E148" s="688"/>
      <c r="F148" s="296"/>
      <c r="G148" s="688"/>
      <c r="H148" s="296"/>
      <c r="I148" s="354"/>
      <c r="N148" s="458" t="s">
        <v>654</v>
      </c>
      <c r="P148" s="372" t="str">
        <f ca="1">CELL("address",D148)</f>
        <v>$D$148</v>
      </c>
      <c r="Q148" s="458" t="str">
        <f t="shared" si="30"/>
        <v>3a</v>
      </c>
      <c r="R148" s="390" t="str">
        <f t="shared" ca="1" si="31"/>
        <v>3a. Variable Energy</v>
      </c>
      <c r="S148" s="458" t="s">
        <v>1175</v>
      </c>
      <c r="T148" s="458" t="s">
        <v>1201</v>
      </c>
      <c r="U148" s="458">
        <v>1</v>
      </c>
      <c r="V148" s="385" t="str">
        <f t="shared" ca="1" si="32"/>
        <v>3a_$D$148_num_turb_1</v>
      </c>
      <c r="W148" s="375" t="s">
        <v>1678</v>
      </c>
      <c r="Y148" s="458" t="s">
        <v>1608</v>
      </c>
      <c r="Z148" s="458" t="s">
        <v>86</v>
      </c>
      <c r="AA148" s="458" t="s">
        <v>86</v>
      </c>
      <c r="AC148" s="715" t="str">
        <f ca="1">"Requirement for "&amp;P148&amp; " based on "&amp;$P$19&amp;" answer of ""Yes"""</f>
        <v>Requirement for $D$148 based on $D$19 answer of "Yes"</v>
      </c>
    </row>
    <row r="149" spans="1:29" ht="5.25" customHeight="1">
      <c r="A149" s="682"/>
      <c r="B149" s="470"/>
      <c r="C149" s="688"/>
      <c r="D149" s="688"/>
      <c r="E149" s="688"/>
      <c r="F149" s="688"/>
      <c r="G149" s="688"/>
      <c r="H149" s="688"/>
      <c r="I149" s="354"/>
      <c r="M149" s="458" t="s">
        <v>653</v>
      </c>
      <c r="P149" s="372" t="str">
        <f ca="1">CELL("address",F148)</f>
        <v>$F$148</v>
      </c>
      <c r="Q149" s="458" t="str">
        <f t="shared" si="30"/>
        <v>3a</v>
      </c>
      <c r="R149" s="390" t="str">
        <f t="shared" ca="1" si="31"/>
        <v>3a. Variable Energy</v>
      </c>
      <c r="S149" s="458" t="s">
        <v>1175</v>
      </c>
      <c r="T149" s="458" t="s">
        <v>1201</v>
      </c>
      <c r="U149" s="458">
        <v>2</v>
      </c>
      <c r="V149" s="385" t="str">
        <f t="shared" ca="1" si="32"/>
        <v>3a_$F$148_num_turb_2</v>
      </c>
      <c r="W149" s="375" t="s">
        <v>1678</v>
      </c>
      <c r="Y149" s="458" t="s">
        <v>1608</v>
      </c>
      <c r="Z149" s="458" t="s">
        <v>86</v>
      </c>
      <c r="AA149" s="458" t="s">
        <v>86</v>
      </c>
      <c r="AC149" s="715" t="str">
        <f ca="1">"Requirement for "&amp;P149&amp; " based on "&amp;$P$20&amp;" answer of ""Yes"""</f>
        <v>Requirement for $F$148 based on $F$19 answer of "Yes"</v>
      </c>
    </row>
    <row r="150" spans="1:29" ht="5.25" customHeight="1">
      <c r="A150" s="682"/>
      <c r="B150" s="470"/>
      <c r="C150" s="688"/>
      <c r="D150" s="688"/>
      <c r="E150" s="688"/>
      <c r="F150" s="688"/>
      <c r="G150" s="688"/>
      <c r="H150" s="688"/>
      <c r="I150" s="354"/>
      <c r="M150" s="458" t="s">
        <v>653</v>
      </c>
      <c r="P150" s="372" t="str">
        <f ca="1">CELL("address",H148)</f>
        <v>$H$148</v>
      </c>
      <c r="Q150" s="458" t="str">
        <f t="shared" si="30"/>
        <v>3a</v>
      </c>
      <c r="R150" s="390" t="str">
        <f t="shared" ca="1" si="31"/>
        <v>3a. Variable Energy</v>
      </c>
      <c r="S150" s="458" t="s">
        <v>1175</v>
      </c>
      <c r="T150" s="458" t="s">
        <v>1201</v>
      </c>
      <c r="U150" s="458">
        <v>3</v>
      </c>
      <c r="V150" s="385" t="str">
        <f t="shared" ca="1" si="32"/>
        <v>3a_$H$148_num_turb_3</v>
      </c>
      <c r="W150" s="375" t="s">
        <v>1678</v>
      </c>
      <c r="Y150" s="458" t="s">
        <v>1608</v>
      </c>
      <c r="Z150" s="458" t="s">
        <v>86</v>
      </c>
      <c r="AA150" s="458" t="s">
        <v>86</v>
      </c>
      <c r="AC150" s="715" t="str">
        <f ca="1">"Requirement for "&amp;P150&amp; " based on "&amp;$P$21&amp;" answer of ""Yes"""</f>
        <v>Requirement for $H$148 based on $H$19 answer of "Yes"</v>
      </c>
    </row>
    <row r="151" spans="1:29">
      <c r="A151" s="497" t="s">
        <v>1289</v>
      </c>
      <c r="B151" s="470"/>
      <c r="C151" s="688"/>
      <c r="D151" s="688"/>
      <c r="E151" s="688"/>
      <c r="F151" s="688"/>
      <c r="G151" s="688"/>
      <c r="H151" s="688"/>
      <c r="I151" s="354"/>
      <c r="N151" s="458" t="s">
        <v>654</v>
      </c>
    </row>
    <row r="152" spans="1:29">
      <c r="A152" s="680" t="s">
        <v>583</v>
      </c>
      <c r="B152" s="470" t="s">
        <v>575</v>
      </c>
      <c r="C152" s="688"/>
      <c r="D152" s="296"/>
      <c r="E152" s="688"/>
      <c r="F152" s="296"/>
      <c r="G152" s="688"/>
      <c r="H152" s="296"/>
      <c r="I152" s="354"/>
      <c r="N152" s="458" t="s">
        <v>654</v>
      </c>
      <c r="P152" s="372" t="str">
        <f ca="1">CELL("address",D152)</f>
        <v>$D$152</v>
      </c>
      <c r="Q152" s="458" t="str">
        <f t="shared" ref="Q152:Q160" si="36">$Q$10</f>
        <v>3a</v>
      </c>
      <c r="R152" s="390" t="str">
        <f t="shared" ref="R152:R160" ca="1" si="37">MID(CELL("filename",Q152),FIND("]",CELL("filename",Q152))+1,256)</f>
        <v>3a. Variable Energy</v>
      </c>
      <c r="S152" s="458" t="s">
        <v>1175</v>
      </c>
      <c r="T152" s="458" t="s">
        <v>1017</v>
      </c>
      <c r="U152" s="458">
        <v>1</v>
      </c>
      <c r="V152" s="385" t="str">
        <f t="shared" ref="V152:V160" ca="1" si="38">Q152&amp;"_"&amp;P152&amp;"_"&amp;T152&amp;"_"&amp;U152</f>
        <v>3a_$D$152_max_MW_1</v>
      </c>
      <c r="W152" t="s">
        <v>426</v>
      </c>
      <c r="X152"/>
      <c r="Y152" t="str">
        <f t="shared" ref="Y152:Y167" si="39">"0.00"</f>
        <v>0.00</v>
      </c>
      <c r="Z152" s="458" t="s">
        <v>86</v>
      </c>
      <c r="AA152" s="458" t="s">
        <v>86</v>
      </c>
      <c r="AC152" s="715" t="str">
        <f ca="1">"Requirement for "&amp;P152&amp; " based on "&amp;$P$19&amp;" answer of ""Yes"""</f>
        <v>Requirement for $D$152 based on $D$19 answer of "Yes"</v>
      </c>
    </row>
    <row r="153" spans="1:29" ht="5.25" customHeight="1">
      <c r="A153" s="680"/>
      <c r="B153" s="470"/>
      <c r="C153" s="688"/>
      <c r="D153" s="688"/>
      <c r="E153" s="688"/>
      <c r="F153" s="688"/>
      <c r="G153" s="688"/>
      <c r="H153" s="688"/>
      <c r="I153" s="354"/>
      <c r="M153" s="458" t="s">
        <v>653</v>
      </c>
      <c r="P153" s="372" t="str">
        <f ca="1">CELL("address",F152)</f>
        <v>$F$152</v>
      </c>
      <c r="Q153" s="458" t="str">
        <f t="shared" si="36"/>
        <v>3a</v>
      </c>
      <c r="R153" s="390" t="str">
        <f t="shared" ca="1" si="37"/>
        <v>3a. Variable Energy</v>
      </c>
      <c r="S153" s="458" t="s">
        <v>1175</v>
      </c>
      <c r="T153" s="458" t="s">
        <v>1017</v>
      </c>
      <c r="U153" s="458">
        <v>2</v>
      </c>
      <c r="V153" s="385" t="str">
        <f t="shared" ca="1" si="38"/>
        <v>3a_$F$152_max_MW_2</v>
      </c>
      <c r="W153" t="s">
        <v>426</v>
      </c>
      <c r="X153"/>
      <c r="Y153" t="str">
        <f t="shared" si="39"/>
        <v>0.00</v>
      </c>
      <c r="Z153" s="458" t="s">
        <v>86</v>
      </c>
      <c r="AA153" s="458" t="s">
        <v>86</v>
      </c>
      <c r="AC153" s="715" t="str">
        <f ca="1">"Requirement for "&amp;P153&amp; " based on "&amp;$P$20&amp;" answer of ""Yes"""</f>
        <v>Requirement for $F$152 based on $F$19 answer of "Yes"</v>
      </c>
    </row>
    <row r="154" spans="1:29" ht="5.25" customHeight="1">
      <c r="A154" s="680"/>
      <c r="B154" s="470"/>
      <c r="C154" s="688"/>
      <c r="D154" s="688"/>
      <c r="E154" s="688"/>
      <c r="F154" s="688"/>
      <c r="G154" s="688"/>
      <c r="H154" s="688"/>
      <c r="I154" s="354"/>
      <c r="M154" s="458" t="s">
        <v>653</v>
      </c>
      <c r="P154" s="372" t="str">
        <f ca="1">CELL("address",H152)</f>
        <v>$H$152</v>
      </c>
      <c r="Q154" s="458" t="str">
        <f t="shared" si="36"/>
        <v>3a</v>
      </c>
      <c r="R154" s="390" t="str">
        <f t="shared" ca="1" si="37"/>
        <v>3a. Variable Energy</v>
      </c>
      <c r="S154" s="458" t="s">
        <v>1175</v>
      </c>
      <c r="T154" s="458" t="s">
        <v>1017</v>
      </c>
      <c r="U154" s="458">
        <v>3</v>
      </c>
      <c r="V154" s="385" t="str">
        <f t="shared" ca="1" si="38"/>
        <v>3a_$H$152_max_MW_3</v>
      </c>
      <c r="W154" t="s">
        <v>426</v>
      </c>
      <c r="X154"/>
      <c r="Y154" t="str">
        <f t="shared" si="39"/>
        <v>0.00</v>
      </c>
      <c r="Z154" s="458" t="s">
        <v>86</v>
      </c>
      <c r="AA154" s="458" t="s">
        <v>86</v>
      </c>
      <c r="AC154" s="715" t="str">
        <f ca="1">"Requirement for "&amp;P154&amp; " based on "&amp;$P$21&amp;" answer of ""Yes"""</f>
        <v>Requirement for $H$152 based on $H$19 answer of "Yes"</v>
      </c>
    </row>
    <row r="155" spans="1:29">
      <c r="A155" s="680" t="s">
        <v>583</v>
      </c>
      <c r="B155" s="470" t="s">
        <v>576</v>
      </c>
      <c r="C155" s="688"/>
      <c r="D155" s="296"/>
      <c r="E155" s="688"/>
      <c r="F155" s="296"/>
      <c r="G155" s="688"/>
      <c r="H155" s="296"/>
      <c r="I155" s="354"/>
      <c r="N155" s="458" t="s">
        <v>654</v>
      </c>
      <c r="P155" s="372" t="str">
        <f ca="1">CELL("address",D155)</f>
        <v>$D$155</v>
      </c>
      <c r="Q155" s="458" t="str">
        <f t="shared" si="36"/>
        <v>3a</v>
      </c>
      <c r="R155" s="390" t="str">
        <f t="shared" ca="1" si="37"/>
        <v>3a. Variable Energy</v>
      </c>
      <c r="S155" s="458" t="s">
        <v>1175</v>
      </c>
      <c r="T155" s="458" t="s">
        <v>1018</v>
      </c>
      <c r="U155" s="458">
        <v>1</v>
      </c>
      <c r="V155" s="385" t="str">
        <f t="shared" ca="1" si="38"/>
        <v>3a_$D$155_max_MVA_1</v>
      </c>
      <c r="W155" t="s">
        <v>426</v>
      </c>
      <c r="X155"/>
      <c r="Y155" t="str">
        <f t="shared" si="39"/>
        <v>0.00</v>
      </c>
      <c r="Z155" s="458" t="s">
        <v>86</v>
      </c>
      <c r="AA155" s="458" t="s">
        <v>86</v>
      </c>
      <c r="AC155" s="715" t="str">
        <f ca="1">"Requirement for "&amp;P155&amp; " based on "&amp;$P$19&amp;" answer of ""Yes"""</f>
        <v>Requirement for $D$155 based on $D$19 answer of "Yes"</v>
      </c>
    </row>
    <row r="156" spans="1:29" ht="5.25" customHeight="1">
      <c r="A156" s="680"/>
      <c r="B156" s="470"/>
      <c r="C156" s="688"/>
      <c r="D156" s="688"/>
      <c r="E156" s="688"/>
      <c r="F156" s="688"/>
      <c r="G156" s="688"/>
      <c r="H156" s="688"/>
      <c r="I156" s="354"/>
      <c r="M156" s="458" t="s">
        <v>653</v>
      </c>
      <c r="P156" s="372" t="str">
        <f ca="1">CELL("address",F155)</f>
        <v>$F$155</v>
      </c>
      <c r="Q156" s="458" t="str">
        <f t="shared" si="36"/>
        <v>3a</v>
      </c>
      <c r="R156" s="390" t="str">
        <f t="shared" ca="1" si="37"/>
        <v>3a. Variable Energy</v>
      </c>
      <c r="S156" s="458" t="s">
        <v>1175</v>
      </c>
      <c r="T156" s="458" t="s">
        <v>1018</v>
      </c>
      <c r="U156" s="458">
        <v>2</v>
      </c>
      <c r="V156" s="385" t="str">
        <f t="shared" ca="1" si="38"/>
        <v>3a_$F$155_max_MVA_2</v>
      </c>
      <c r="W156" t="s">
        <v>426</v>
      </c>
      <c r="X156"/>
      <c r="Y156" t="str">
        <f t="shared" si="39"/>
        <v>0.00</v>
      </c>
      <c r="Z156" s="458" t="s">
        <v>86</v>
      </c>
      <c r="AA156" s="458" t="s">
        <v>86</v>
      </c>
      <c r="AC156" s="715" t="str">
        <f ca="1">"Requirement for "&amp;P156&amp; " based on "&amp;$P$20&amp;" answer of ""Yes"""</f>
        <v>Requirement for $F$155 based on $F$19 answer of "Yes"</v>
      </c>
    </row>
    <row r="157" spans="1:29" ht="5.25" customHeight="1">
      <c r="A157" s="680"/>
      <c r="B157" s="470"/>
      <c r="C157" s="688"/>
      <c r="D157" s="688"/>
      <c r="E157" s="688"/>
      <c r="F157" s="688"/>
      <c r="G157" s="688"/>
      <c r="H157" s="688"/>
      <c r="I157" s="354"/>
      <c r="M157" s="458" t="s">
        <v>653</v>
      </c>
      <c r="P157" s="372" t="str">
        <f ca="1">CELL("address",H155)</f>
        <v>$H$155</v>
      </c>
      <c r="Q157" s="458" t="str">
        <f t="shared" si="36"/>
        <v>3a</v>
      </c>
      <c r="R157" s="390" t="str">
        <f t="shared" ca="1" si="37"/>
        <v>3a. Variable Energy</v>
      </c>
      <c r="S157" s="458" t="s">
        <v>1175</v>
      </c>
      <c r="T157" s="458" t="s">
        <v>1018</v>
      </c>
      <c r="U157" s="458">
        <v>3</v>
      </c>
      <c r="V157" s="385" t="str">
        <f t="shared" ca="1" si="38"/>
        <v>3a_$H$155_max_MVA_3</v>
      </c>
      <c r="W157" t="s">
        <v>426</v>
      </c>
      <c r="X157"/>
      <c r="Y157" t="str">
        <f t="shared" si="39"/>
        <v>0.00</v>
      </c>
      <c r="Z157" s="458" t="s">
        <v>86</v>
      </c>
      <c r="AA157" s="458" t="s">
        <v>86</v>
      </c>
      <c r="AC157" s="715" t="str">
        <f ca="1">"Requirement for "&amp;P157&amp; " based on "&amp;$P$21&amp;" answer of ""Yes"""</f>
        <v>Requirement for $H$155 based on $H$19 answer of "Yes"</v>
      </c>
    </row>
    <row r="158" spans="1:29">
      <c r="A158" s="680" t="s">
        <v>584</v>
      </c>
      <c r="B158" s="470" t="s">
        <v>575</v>
      </c>
      <c r="C158" s="688"/>
      <c r="D158" s="296"/>
      <c r="E158" s="688"/>
      <c r="F158" s="296"/>
      <c r="G158" s="688"/>
      <c r="H158" s="296"/>
      <c r="I158" s="354"/>
      <c r="N158" s="458" t="s">
        <v>654</v>
      </c>
      <c r="P158" s="372" t="str">
        <f ca="1">CELL("address",D158)</f>
        <v>$D$158</v>
      </c>
      <c r="Q158" s="458" t="str">
        <f t="shared" si="36"/>
        <v>3a</v>
      </c>
      <c r="R158" s="390" t="str">
        <f t="shared" ca="1" si="37"/>
        <v>3a. Variable Energy</v>
      </c>
      <c r="S158" s="458" t="s">
        <v>1175</v>
      </c>
      <c r="T158" s="458" t="s">
        <v>1019</v>
      </c>
      <c r="U158" s="458">
        <v>1</v>
      </c>
      <c r="V158" s="385" t="str">
        <f t="shared" ca="1" si="38"/>
        <v>3a_$D$158_min_MW_1</v>
      </c>
      <c r="W158" t="s">
        <v>426</v>
      </c>
      <c r="X158"/>
      <c r="Y158" t="str">
        <f t="shared" si="39"/>
        <v>0.00</v>
      </c>
      <c r="Z158" s="458" t="s">
        <v>86</v>
      </c>
      <c r="AA158" s="458" t="s">
        <v>86</v>
      </c>
      <c r="AC158" s="715" t="str">
        <f ca="1">"Requirement for "&amp;P158&amp; " based on "&amp;$P$19&amp;" answer of ""Yes"""</f>
        <v>Requirement for $D$158 based on $D$19 answer of "Yes"</v>
      </c>
    </row>
    <row r="159" spans="1:29" ht="5.25" customHeight="1">
      <c r="A159" s="680"/>
      <c r="B159" s="470"/>
      <c r="C159" s="688"/>
      <c r="D159" s="688"/>
      <c r="E159" s="688"/>
      <c r="F159" s="688"/>
      <c r="G159" s="688"/>
      <c r="H159" s="688"/>
      <c r="I159" s="354"/>
      <c r="M159" s="458" t="s">
        <v>653</v>
      </c>
      <c r="P159" s="372" t="str">
        <f ca="1">CELL("address",F158)</f>
        <v>$F$158</v>
      </c>
      <c r="Q159" s="458" t="str">
        <f t="shared" si="36"/>
        <v>3a</v>
      </c>
      <c r="R159" s="390" t="str">
        <f t="shared" ca="1" si="37"/>
        <v>3a. Variable Energy</v>
      </c>
      <c r="S159" s="458" t="s">
        <v>1175</v>
      </c>
      <c r="T159" s="458" t="s">
        <v>1019</v>
      </c>
      <c r="U159" s="458">
        <v>2</v>
      </c>
      <c r="V159" s="385" t="str">
        <f t="shared" ca="1" si="38"/>
        <v>3a_$F$158_min_MW_2</v>
      </c>
      <c r="W159" t="s">
        <v>426</v>
      </c>
      <c r="X159"/>
      <c r="Y159" t="str">
        <f t="shared" si="39"/>
        <v>0.00</v>
      </c>
      <c r="Z159" s="458" t="s">
        <v>86</v>
      </c>
      <c r="AA159" s="458" t="s">
        <v>86</v>
      </c>
      <c r="AC159" s="715" t="str">
        <f ca="1">"Requirement for "&amp;P159&amp; " based on "&amp;$P$20&amp;" answer of ""Yes"""</f>
        <v>Requirement for $F$158 based on $F$19 answer of "Yes"</v>
      </c>
    </row>
    <row r="160" spans="1:29" ht="5.25" customHeight="1">
      <c r="A160" s="680"/>
      <c r="B160" s="470"/>
      <c r="C160" s="688"/>
      <c r="D160" s="688"/>
      <c r="E160" s="688"/>
      <c r="F160" s="688"/>
      <c r="G160" s="688"/>
      <c r="H160" s="688"/>
      <c r="I160" s="354"/>
      <c r="M160" s="458" t="s">
        <v>653</v>
      </c>
      <c r="P160" s="372" t="str">
        <f ca="1">CELL("address",H158)</f>
        <v>$H$158</v>
      </c>
      <c r="Q160" s="458" t="str">
        <f t="shared" si="36"/>
        <v>3a</v>
      </c>
      <c r="R160" s="390" t="str">
        <f t="shared" ca="1" si="37"/>
        <v>3a. Variable Energy</v>
      </c>
      <c r="S160" s="458" t="s">
        <v>1175</v>
      </c>
      <c r="T160" s="458" t="s">
        <v>1019</v>
      </c>
      <c r="U160" s="458">
        <v>3</v>
      </c>
      <c r="V160" s="385" t="str">
        <f t="shared" ca="1" si="38"/>
        <v>3a_$H$158_min_MW_3</v>
      </c>
      <c r="W160" t="s">
        <v>426</v>
      </c>
      <c r="X160"/>
      <c r="Y160" t="str">
        <f t="shared" si="39"/>
        <v>0.00</v>
      </c>
      <c r="Z160" s="458" t="s">
        <v>86</v>
      </c>
      <c r="AA160" s="458" t="s">
        <v>86</v>
      </c>
      <c r="AC160" s="715" t="str">
        <f ca="1">"Requirement for "&amp;P160&amp; " based on "&amp;$P$21&amp;" answer of ""Yes"""</f>
        <v>Requirement for $H$158 based on $H$19 answer of "Yes"</v>
      </c>
    </row>
    <row r="161" spans="1:29">
      <c r="A161" s="497" t="s">
        <v>732</v>
      </c>
      <c r="B161" s="470"/>
      <c r="C161" s="688"/>
      <c r="D161" s="688"/>
      <c r="E161" s="688"/>
      <c r="F161" s="688"/>
      <c r="G161" s="688"/>
      <c r="H161" s="688"/>
      <c r="I161" s="354"/>
      <c r="N161" s="458" t="s">
        <v>654</v>
      </c>
      <c r="W161"/>
      <c r="X161"/>
      <c r="Y161"/>
    </row>
    <row r="162" spans="1:29">
      <c r="A162" s="677" t="s">
        <v>733</v>
      </c>
      <c r="B162" s="470" t="s">
        <v>641</v>
      </c>
      <c r="C162" s="688"/>
      <c r="D162" s="296"/>
      <c r="E162" s="688"/>
      <c r="F162" s="296"/>
      <c r="G162" s="688"/>
      <c r="H162" s="296"/>
      <c r="I162" s="354"/>
      <c r="N162" s="458" t="s">
        <v>654</v>
      </c>
      <c r="P162" s="372" t="str">
        <f ca="1">CELL("address",D162)</f>
        <v>$D$162</v>
      </c>
      <c r="Q162" s="458" t="str">
        <f t="shared" ref="Q162:Q179" si="40">$Q$10</f>
        <v>3a</v>
      </c>
      <c r="R162" s="390" t="str">
        <f t="shared" ref="R162:R179" ca="1" si="41">MID(CELL("filename",Q162),FIND("]",CELL("filename",Q162))+1,256)</f>
        <v>3a. Variable Energy</v>
      </c>
      <c r="S162" s="458" t="s">
        <v>1175</v>
      </c>
      <c r="T162" s="458" t="s">
        <v>1022</v>
      </c>
      <c r="U162" s="458">
        <v>1</v>
      </c>
      <c r="V162" s="385" t="str">
        <f t="shared" ref="V162:V179" ca="1" si="42">Q162&amp;"_"&amp;P162&amp;"_"&amp;T162&amp;"_"&amp;U162</f>
        <v>3a_$D$162_ramp_up_1</v>
      </c>
      <c r="W162" t="s">
        <v>426</v>
      </c>
      <c r="X162"/>
      <c r="Y162" t="str">
        <f t="shared" si="39"/>
        <v>0.00</v>
      </c>
      <c r="Z162" s="458" t="s">
        <v>86</v>
      </c>
      <c r="AA162" s="458" t="s">
        <v>86</v>
      </c>
      <c r="AC162" s="715" t="str">
        <f ca="1">"Requirement for "&amp;P162&amp; " based on "&amp;$P$19&amp;" answer of ""Yes"""</f>
        <v>Requirement for $D$162 based on $D$19 answer of "Yes"</v>
      </c>
    </row>
    <row r="163" spans="1:29" ht="5.25" customHeight="1">
      <c r="A163" s="682"/>
      <c r="B163" s="470"/>
      <c r="C163" s="688"/>
      <c r="D163" s="688"/>
      <c r="E163" s="688"/>
      <c r="F163" s="688"/>
      <c r="G163" s="688"/>
      <c r="H163" s="688"/>
      <c r="I163" s="354"/>
      <c r="M163" s="458" t="s">
        <v>653</v>
      </c>
      <c r="P163" s="372" t="str">
        <f ca="1">CELL("address",F162)</f>
        <v>$F$162</v>
      </c>
      <c r="Q163" s="458" t="str">
        <f t="shared" si="40"/>
        <v>3a</v>
      </c>
      <c r="R163" s="390" t="str">
        <f t="shared" ca="1" si="41"/>
        <v>3a. Variable Energy</v>
      </c>
      <c r="S163" s="458" t="s">
        <v>1175</v>
      </c>
      <c r="T163" s="458" t="s">
        <v>1022</v>
      </c>
      <c r="U163" s="458">
        <v>2</v>
      </c>
      <c r="V163" s="385" t="str">
        <f t="shared" ca="1" si="42"/>
        <v>3a_$F$162_ramp_up_2</v>
      </c>
      <c r="W163" t="s">
        <v>426</v>
      </c>
      <c r="X163"/>
      <c r="Y163" t="str">
        <f t="shared" si="39"/>
        <v>0.00</v>
      </c>
      <c r="Z163" s="458" t="s">
        <v>86</v>
      </c>
      <c r="AA163" s="458" t="s">
        <v>86</v>
      </c>
      <c r="AC163" s="715" t="str">
        <f ca="1">"Requirement for "&amp;P163&amp; " based on "&amp;$P$20&amp;" answer of ""Yes"""</f>
        <v>Requirement for $F$162 based on $F$19 answer of "Yes"</v>
      </c>
    </row>
    <row r="164" spans="1:29" ht="5.25" customHeight="1">
      <c r="A164" s="682"/>
      <c r="B164" s="470"/>
      <c r="C164" s="688"/>
      <c r="D164" s="688"/>
      <c r="E164" s="688"/>
      <c r="F164" s="688"/>
      <c r="G164" s="688"/>
      <c r="H164" s="688"/>
      <c r="I164" s="354"/>
      <c r="M164" s="458" t="s">
        <v>653</v>
      </c>
      <c r="P164" s="372" t="str">
        <f ca="1">CELL("address",H162)</f>
        <v>$H$162</v>
      </c>
      <c r="Q164" s="458" t="str">
        <f t="shared" si="40"/>
        <v>3a</v>
      </c>
      <c r="R164" s="390" t="str">
        <f t="shared" ca="1" si="41"/>
        <v>3a. Variable Energy</v>
      </c>
      <c r="S164" s="458" t="s">
        <v>1175</v>
      </c>
      <c r="T164" s="458" t="s">
        <v>1022</v>
      </c>
      <c r="U164" s="458">
        <v>3</v>
      </c>
      <c r="V164" s="385" t="str">
        <f t="shared" ca="1" si="42"/>
        <v>3a_$H$162_ramp_up_3</v>
      </c>
      <c r="W164" t="s">
        <v>426</v>
      </c>
      <c r="X164"/>
      <c r="Y164" t="str">
        <f t="shared" si="39"/>
        <v>0.00</v>
      </c>
      <c r="Z164" s="458" t="s">
        <v>86</v>
      </c>
      <c r="AA164" s="458" t="s">
        <v>86</v>
      </c>
      <c r="AC164" s="715" t="str">
        <f ca="1">"Requirement for "&amp;P164&amp; " based on "&amp;$P$21&amp;" answer of ""Yes"""</f>
        <v>Requirement for $H$162 based on $H$19 answer of "Yes"</v>
      </c>
    </row>
    <row r="165" spans="1:29">
      <c r="A165" s="677" t="s">
        <v>734</v>
      </c>
      <c r="B165" s="470" t="s">
        <v>641</v>
      </c>
      <c r="C165" s="688"/>
      <c r="D165" s="296"/>
      <c r="E165" s="688"/>
      <c r="F165" s="296"/>
      <c r="G165" s="688"/>
      <c r="H165" s="296"/>
      <c r="I165" s="354"/>
      <c r="N165" s="458" t="s">
        <v>654</v>
      </c>
      <c r="P165" s="372" t="str">
        <f ca="1">CELL("address",D165)</f>
        <v>$D$165</v>
      </c>
      <c r="Q165" s="458" t="str">
        <f t="shared" si="40"/>
        <v>3a</v>
      </c>
      <c r="R165" s="390" t="str">
        <f t="shared" ca="1" si="41"/>
        <v>3a. Variable Energy</v>
      </c>
      <c r="S165" s="458" t="s">
        <v>1175</v>
      </c>
      <c r="T165" s="458" t="s">
        <v>1023</v>
      </c>
      <c r="U165" s="458">
        <v>1</v>
      </c>
      <c r="V165" s="385" t="str">
        <f t="shared" ca="1" si="42"/>
        <v>3a_$D$165_ramp_down_1</v>
      </c>
      <c r="W165" t="s">
        <v>426</v>
      </c>
      <c r="X165"/>
      <c r="Y165" t="str">
        <f t="shared" si="39"/>
        <v>0.00</v>
      </c>
      <c r="Z165" s="458" t="s">
        <v>86</v>
      </c>
      <c r="AA165" s="458" t="s">
        <v>86</v>
      </c>
      <c r="AC165" s="715" t="str">
        <f ca="1">"Requirement for "&amp;P165&amp; " based on "&amp;$P$19&amp;" answer of ""Yes"""</f>
        <v>Requirement for $D$165 based on $D$19 answer of "Yes"</v>
      </c>
    </row>
    <row r="166" spans="1:29" ht="5.25" customHeight="1">
      <c r="A166" s="682"/>
      <c r="B166" s="470"/>
      <c r="C166" s="688"/>
      <c r="D166" s="688"/>
      <c r="E166" s="688"/>
      <c r="F166" s="688"/>
      <c r="G166" s="688"/>
      <c r="H166" s="688"/>
      <c r="I166" s="354"/>
      <c r="M166" s="458" t="s">
        <v>653</v>
      </c>
      <c r="P166" s="372" t="str">
        <f ca="1">CELL("address",F165)</f>
        <v>$F$165</v>
      </c>
      <c r="Q166" s="458" t="str">
        <f t="shared" si="40"/>
        <v>3a</v>
      </c>
      <c r="R166" s="390" t="str">
        <f t="shared" ca="1" si="41"/>
        <v>3a. Variable Energy</v>
      </c>
      <c r="S166" s="458" t="s">
        <v>1175</v>
      </c>
      <c r="T166" s="458" t="s">
        <v>1023</v>
      </c>
      <c r="U166" s="458">
        <v>2</v>
      </c>
      <c r="V166" s="385" t="str">
        <f t="shared" ca="1" si="42"/>
        <v>3a_$F$165_ramp_down_2</v>
      </c>
      <c r="W166" t="s">
        <v>426</v>
      </c>
      <c r="X166"/>
      <c r="Y166" t="str">
        <f t="shared" si="39"/>
        <v>0.00</v>
      </c>
      <c r="Z166" s="458" t="s">
        <v>86</v>
      </c>
      <c r="AA166" s="458" t="s">
        <v>86</v>
      </c>
      <c r="AC166" s="715" t="str">
        <f ca="1">"Requirement for "&amp;P166&amp; " based on "&amp;$P$20&amp;" answer of ""Yes"""</f>
        <v>Requirement for $F$165 based on $F$19 answer of "Yes"</v>
      </c>
    </row>
    <row r="167" spans="1:29" ht="5.25" customHeight="1">
      <c r="A167" s="682"/>
      <c r="B167" s="470"/>
      <c r="C167" s="688"/>
      <c r="D167" s="688"/>
      <c r="E167" s="688"/>
      <c r="F167" s="688"/>
      <c r="G167" s="688"/>
      <c r="H167" s="688"/>
      <c r="I167" s="354"/>
      <c r="M167" s="458" t="s">
        <v>653</v>
      </c>
      <c r="P167" s="372" t="str">
        <f ca="1">CELL("address",H165)</f>
        <v>$H$165</v>
      </c>
      <c r="Q167" s="458" t="str">
        <f t="shared" si="40"/>
        <v>3a</v>
      </c>
      <c r="R167" s="390" t="str">
        <f t="shared" ca="1" si="41"/>
        <v>3a. Variable Energy</v>
      </c>
      <c r="S167" s="458" t="s">
        <v>1175</v>
      </c>
      <c r="T167" s="458" t="s">
        <v>1023</v>
      </c>
      <c r="U167" s="458">
        <v>3</v>
      </c>
      <c r="V167" s="385" t="str">
        <f t="shared" ca="1" si="42"/>
        <v>3a_$H$165_ramp_down_3</v>
      </c>
      <c r="W167" t="s">
        <v>426</v>
      </c>
      <c r="X167"/>
      <c r="Y167" t="str">
        <f t="shared" si="39"/>
        <v>0.00</v>
      </c>
      <c r="Z167" s="458" t="s">
        <v>86</v>
      </c>
      <c r="AA167" s="458" t="s">
        <v>86</v>
      </c>
      <c r="AC167" s="715" t="str">
        <f ca="1">"Requirement for "&amp;P167&amp; " based on "&amp;$P$21&amp;" answer of ""Yes"""</f>
        <v>Requirement for $H$165 based on $H$19 answer of "Yes"</v>
      </c>
    </row>
    <row r="168" spans="1:29" ht="28.5" customHeight="1">
      <c r="A168" s="1162" t="s">
        <v>580</v>
      </c>
      <c r="B168" s="1163"/>
      <c r="C168" s="688"/>
      <c r="D168" s="884"/>
      <c r="E168" s="688"/>
      <c r="F168" s="884"/>
      <c r="G168" s="688"/>
      <c r="H168" s="884"/>
      <c r="I168" s="354"/>
      <c r="N168" s="458" t="s">
        <v>654</v>
      </c>
      <c r="O168" s="474"/>
      <c r="P168" s="372" t="str">
        <f ca="1">CELL("address",D168)</f>
        <v>$D$168</v>
      </c>
      <c r="Q168" s="458" t="str">
        <f t="shared" si="40"/>
        <v>3a</v>
      </c>
      <c r="R168" s="390" t="str">
        <f t="shared" ca="1" si="41"/>
        <v>3a. Variable Energy</v>
      </c>
      <c r="S168" s="458" t="s">
        <v>1175</v>
      </c>
      <c r="T168" s="458" t="s">
        <v>1203</v>
      </c>
      <c r="U168" s="458">
        <v>1</v>
      </c>
      <c r="V168" s="385" t="str">
        <f t="shared" ca="1" si="42"/>
        <v>3a_$D$168_ramp_descript_1</v>
      </c>
      <c r="W168" s="458" t="s">
        <v>1011</v>
      </c>
      <c r="X168" s="458">
        <v>100</v>
      </c>
      <c r="Z168" s="458" t="s">
        <v>86</v>
      </c>
      <c r="AA168" s="458" t="s">
        <v>86</v>
      </c>
      <c r="AC168" s="715" t="str">
        <f ca="1">"Requirement for "&amp;P168&amp; " based on "&amp;$P$19&amp;" answer of ""Yes"""</f>
        <v>Requirement for $D$168 based on $D$19 answer of "Yes"</v>
      </c>
    </row>
    <row r="169" spans="1:29" ht="5.25" customHeight="1">
      <c r="A169" s="687"/>
      <c r="B169" s="470"/>
      <c r="C169" s="688"/>
      <c r="D169" s="688"/>
      <c r="E169" s="688"/>
      <c r="F169" s="688"/>
      <c r="G169" s="688"/>
      <c r="H169" s="688"/>
      <c r="I169" s="354"/>
      <c r="M169" s="458" t="s">
        <v>653</v>
      </c>
      <c r="P169" s="372" t="str">
        <f ca="1">CELL("address",F168)</f>
        <v>$F$168</v>
      </c>
      <c r="Q169" s="458" t="str">
        <f t="shared" si="40"/>
        <v>3a</v>
      </c>
      <c r="R169" s="390" t="str">
        <f t="shared" ca="1" si="41"/>
        <v>3a. Variable Energy</v>
      </c>
      <c r="S169" s="458" t="s">
        <v>1175</v>
      </c>
      <c r="T169" s="458" t="s">
        <v>1203</v>
      </c>
      <c r="U169" s="458">
        <v>2</v>
      </c>
      <c r="V169" s="385" t="str">
        <f t="shared" ca="1" si="42"/>
        <v>3a_$F$168_ramp_descript_2</v>
      </c>
      <c r="W169" s="458" t="s">
        <v>1011</v>
      </c>
      <c r="X169" s="458">
        <v>100</v>
      </c>
      <c r="Z169" s="458" t="s">
        <v>86</v>
      </c>
      <c r="AA169" s="458" t="s">
        <v>86</v>
      </c>
      <c r="AC169" s="715" t="str">
        <f ca="1">"Requirement for "&amp;P169&amp; " based on "&amp;$P$20&amp;" answer of ""Yes"""</f>
        <v>Requirement for $F$168 based on $F$19 answer of "Yes"</v>
      </c>
    </row>
    <row r="170" spans="1:29">
      <c r="A170" s="497" t="s">
        <v>735</v>
      </c>
      <c r="B170" s="470"/>
      <c r="C170" s="688"/>
      <c r="D170" s="688"/>
      <c r="E170" s="688"/>
      <c r="F170" s="688"/>
      <c r="G170" s="688"/>
      <c r="H170" s="688"/>
      <c r="I170" s="354"/>
      <c r="N170" s="458" t="s">
        <v>654</v>
      </c>
      <c r="P170" s="372" t="str">
        <f ca="1">CELL("address",H168)</f>
        <v>$H$168</v>
      </c>
      <c r="Q170" s="458" t="str">
        <f t="shared" si="40"/>
        <v>3a</v>
      </c>
      <c r="R170" s="390" t="str">
        <f t="shared" ca="1" si="41"/>
        <v>3a. Variable Energy</v>
      </c>
      <c r="S170" s="458" t="s">
        <v>1175</v>
      </c>
      <c r="T170" s="458" t="s">
        <v>1203</v>
      </c>
      <c r="U170" s="458">
        <v>3</v>
      </c>
      <c r="V170" s="385" t="str">
        <f t="shared" ca="1" si="42"/>
        <v>3a_$H$168_ramp_descript_3</v>
      </c>
      <c r="W170" s="458" t="s">
        <v>1011</v>
      </c>
      <c r="X170" s="458">
        <v>100</v>
      </c>
      <c r="Z170" s="458" t="s">
        <v>86</v>
      </c>
      <c r="AA170" s="458" t="s">
        <v>86</v>
      </c>
      <c r="AC170" s="715" t="str">
        <f ca="1">"Requirement for "&amp;P170&amp; " based on "&amp;$P$21&amp;" answer of ""Yes"""</f>
        <v>Requirement for $H$168 based on $H$19 answer of "Yes"</v>
      </c>
    </row>
    <row r="171" spans="1:29">
      <c r="A171" s="677" t="s">
        <v>736</v>
      </c>
      <c r="B171" s="470" t="s">
        <v>21</v>
      </c>
      <c r="C171" s="688"/>
      <c r="D171" s="894"/>
      <c r="E171" s="688"/>
      <c r="F171" s="894"/>
      <c r="G171" s="688"/>
      <c r="H171" s="894"/>
      <c r="I171" s="354"/>
      <c r="L171" s="870"/>
      <c r="N171" s="458" t="s">
        <v>654</v>
      </c>
      <c r="P171" s="372" t="str">
        <f ca="1">CELL("address",D171)</f>
        <v>$D$171</v>
      </c>
      <c r="Q171" s="458" t="str">
        <f t="shared" si="40"/>
        <v>3a</v>
      </c>
      <c r="R171" s="390" t="str">
        <f t="shared" ca="1" si="41"/>
        <v>3a. Variable Energy</v>
      </c>
      <c r="S171" s="458" t="s">
        <v>1175</v>
      </c>
      <c r="T171" s="458" t="s">
        <v>1030</v>
      </c>
      <c r="U171" s="458">
        <v>1</v>
      </c>
      <c r="V171" s="385" t="str">
        <f t="shared" ca="1" si="42"/>
        <v>3a_$D$171_net_annual_CF_1</v>
      </c>
      <c r="W171" s="375" t="s">
        <v>1678</v>
      </c>
      <c r="X171"/>
      <c r="Y171" s="384" t="s">
        <v>1741</v>
      </c>
      <c r="Z171" s="458" t="s">
        <v>86</v>
      </c>
      <c r="AA171" s="458" t="s">
        <v>86</v>
      </c>
      <c r="AC171" s="715" t="str">
        <f ca="1">"Requirement for "&amp;P171&amp; " based on "&amp;$P$19&amp;" answer of ""Yes"""</f>
        <v>Requirement for $D$171 based on $D$19 answer of "Yes"</v>
      </c>
    </row>
    <row r="172" spans="1:29" ht="5.25" customHeight="1">
      <c r="A172" s="682"/>
      <c r="B172" s="470"/>
      <c r="C172" s="688"/>
      <c r="D172" s="688"/>
      <c r="E172" s="688"/>
      <c r="F172" s="688"/>
      <c r="G172" s="688"/>
      <c r="H172" s="688"/>
      <c r="I172" s="354"/>
      <c r="M172" s="458" t="s">
        <v>653</v>
      </c>
      <c r="P172" s="372" t="str">
        <f ca="1">CELL("address",F171)</f>
        <v>$F$171</v>
      </c>
      <c r="Q172" s="458" t="str">
        <f t="shared" si="40"/>
        <v>3a</v>
      </c>
      <c r="R172" s="390" t="str">
        <f t="shared" ca="1" si="41"/>
        <v>3a. Variable Energy</v>
      </c>
      <c r="S172" s="458" t="s">
        <v>1175</v>
      </c>
      <c r="T172" s="458" t="s">
        <v>1030</v>
      </c>
      <c r="U172" s="458">
        <v>2</v>
      </c>
      <c r="V172" s="385" t="str">
        <f t="shared" ca="1" si="42"/>
        <v>3a_$F$171_net_annual_CF_2</v>
      </c>
      <c r="W172" s="375" t="s">
        <v>1678</v>
      </c>
      <c r="X172"/>
      <c r="Y172" s="384" t="s">
        <v>1741</v>
      </c>
      <c r="Z172" s="458" t="s">
        <v>86</v>
      </c>
      <c r="AA172" s="458" t="s">
        <v>86</v>
      </c>
      <c r="AC172" s="715" t="str">
        <f ca="1">"Requirement for "&amp;P172&amp; " based on "&amp;$P$20&amp;" answer of ""Yes"""</f>
        <v>Requirement for $F$171 based on $F$19 answer of "Yes"</v>
      </c>
    </row>
    <row r="173" spans="1:29" ht="5.25" customHeight="1">
      <c r="A173" s="682"/>
      <c r="B173" s="470"/>
      <c r="C173" s="688"/>
      <c r="D173" s="688"/>
      <c r="E173" s="688"/>
      <c r="F173" s="688"/>
      <c r="G173" s="688"/>
      <c r="H173" s="688"/>
      <c r="I173" s="354"/>
      <c r="M173" s="458" t="s">
        <v>653</v>
      </c>
      <c r="P173" s="372" t="str">
        <f ca="1">CELL("address",H171)</f>
        <v>$H$171</v>
      </c>
      <c r="Q173" s="458" t="str">
        <f t="shared" si="40"/>
        <v>3a</v>
      </c>
      <c r="R173" s="390" t="str">
        <f t="shared" ca="1" si="41"/>
        <v>3a. Variable Energy</v>
      </c>
      <c r="S173" s="458" t="s">
        <v>1175</v>
      </c>
      <c r="T173" s="458" t="s">
        <v>1030</v>
      </c>
      <c r="U173" s="458">
        <v>3</v>
      </c>
      <c r="V173" s="385" t="str">
        <f t="shared" ca="1" si="42"/>
        <v>3a_$H$171_net_annual_CF_3</v>
      </c>
      <c r="W173" s="375" t="s">
        <v>1678</v>
      </c>
      <c r="X173"/>
      <c r="Y173" s="384" t="s">
        <v>1741</v>
      </c>
      <c r="Z173" s="458" t="s">
        <v>86</v>
      </c>
      <c r="AA173" s="458" t="s">
        <v>86</v>
      </c>
      <c r="AC173" s="715" t="str">
        <f ca="1">"Requirement for "&amp;P173&amp; " based on "&amp;$P$21&amp;" answer of ""Yes"""</f>
        <v>Requirement for $H$171 based on $H$19 answer of "Yes"</v>
      </c>
    </row>
    <row r="174" spans="1:29">
      <c r="A174" s="677" t="s">
        <v>737</v>
      </c>
      <c r="B174" s="470" t="s">
        <v>21</v>
      </c>
      <c r="C174" s="688"/>
      <c r="D174" s="894"/>
      <c r="E174" s="688"/>
      <c r="F174" s="894"/>
      <c r="G174" s="688"/>
      <c r="H174" s="894"/>
      <c r="I174" s="354"/>
      <c r="L174" s="870"/>
      <c r="N174" s="458" t="s">
        <v>654</v>
      </c>
      <c r="P174" s="372" t="str">
        <f ca="1">CELL("address",D174)</f>
        <v>$D$174</v>
      </c>
      <c r="Q174" s="458" t="str">
        <f t="shared" si="40"/>
        <v>3a</v>
      </c>
      <c r="R174" s="390" t="str">
        <f t="shared" ca="1" si="41"/>
        <v>3a. Variable Energy</v>
      </c>
      <c r="S174" s="458" t="s">
        <v>1175</v>
      </c>
      <c r="T174" s="458" t="s">
        <v>1204</v>
      </c>
      <c r="U174" s="458">
        <v>1</v>
      </c>
      <c r="V174" s="385" t="str">
        <f t="shared" ca="1" si="42"/>
        <v>3a_$D$174_win_CF_1</v>
      </c>
      <c r="W174" s="375" t="s">
        <v>1678</v>
      </c>
      <c r="X174"/>
      <c r="Y174" s="384" t="s">
        <v>1741</v>
      </c>
      <c r="Z174" s="458" t="s">
        <v>86</v>
      </c>
      <c r="AA174" s="458" t="s">
        <v>86</v>
      </c>
      <c r="AC174" s="715" t="str">
        <f ca="1">"Requirement for "&amp;P174&amp; " based on "&amp;$P$19&amp;" answer of ""Yes"""</f>
        <v>Requirement for $D$174 based on $D$19 answer of "Yes"</v>
      </c>
    </row>
    <row r="175" spans="1:29" ht="5.25" customHeight="1">
      <c r="A175" s="682"/>
      <c r="B175" s="470"/>
      <c r="C175" s="688"/>
      <c r="D175" s="688"/>
      <c r="E175" s="688"/>
      <c r="F175" s="688"/>
      <c r="G175" s="688"/>
      <c r="H175" s="688"/>
      <c r="I175" s="354"/>
      <c r="M175" s="458" t="s">
        <v>653</v>
      </c>
      <c r="P175" s="372" t="str">
        <f ca="1">CELL("address",F174)</f>
        <v>$F$174</v>
      </c>
      <c r="Q175" s="458" t="str">
        <f t="shared" si="40"/>
        <v>3a</v>
      </c>
      <c r="R175" s="390" t="str">
        <f t="shared" ca="1" si="41"/>
        <v>3a. Variable Energy</v>
      </c>
      <c r="S175" s="458" t="s">
        <v>1175</v>
      </c>
      <c r="T175" s="458" t="s">
        <v>1204</v>
      </c>
      <c r="U175" s="458">
        <v>2</v>
      </c>
      <c r="V175" s="385" t="str">
        <f t="shared" ca="1" si="42"/>
        <v>3a_$F$174_win_CF_2</v>
      </c>
      <c r="W175" s="375" t="s">
        <v>1678</v>
      </c>
      <c r="X175"/>
      <c r="Y175" s="384" t="s">
        <v>1741</v>
      </c>
      <c r="Z175" s="458" t="s">
        <v>86</v>
      </c>
      <c r="AA175" s="458" t="s">
        <v>86</v>
      </c>
      <c r="AC175" s="715" t="str">
        <f ca="1">"Requirement for "&amp;P175&amp; " based on "&amp;$P$20&amp;" answer of ""Yes"""</f>
        <v>Requirement for $F$174 based on $F$19 answer of "Yes"</v>
      </c>
    </row>
    <row r="176" spans="1:29" ht="5.25" customHeight="1">
      <c r="A176" s="682"/>
      <c r="B176" s="470"/>
      <c r="C176" s="688"/>
      <c r="D176" s="688"/>
      <c r="E176" s="688"/>
      <c r="F176" s="688"/>
      <c r="G176" s="688"/>
      <c r="H176" s="688"/>
      <c r="I176" s="354"/>
      <c r="M176" s="458" t="s">
        <v>653</v>
      </c>
      <c r="P176" s="372" t="str">
        <f ca="1">CELL("address",H174)</f>
        <v>$H$174</v>
      </c>
      <c r="Q176" s="458" t="str">
        <f t="shared" si="40"/>
        <v>3a</v>
      </c>
      <c r="R176" s="390" t="str">
        <f t="shared" ca="1" si="41"/>
        <v>3a. Variable Energy</v>
      </c>
      <c r="S176" s="458" t="s">
        <v>1175</v>
      </c>
      <c r="T176" s="458" t="s">
        <v>1204</v>
      </c>
      <c r="U176" s="458">
        <v>3</v>
      </c>
      <c r="V176" s="385" t="str">
        <f t="shared" ca="1" si="42"/>
        <v>3a_$H$174_win_CF_3</v>
      </c>
      <c r="W176" s="375" t="s">
        <v>1678</v>
      </c>
      <c r="X176"/>
      <c r="Y176" s="384" t="s">
        <v>1741</v>
      </c>
      <c r="Z176" s="458" t="s">
        <v>86</v>
      </c>
      <c r="AA176" s="458" t="s">
        <v>86</v>
      </c>
      <c r="AC176" s="715" t="str">
        <f ca="1">"Requirement for "&amp;P176&amp; " based on "&amp;$P$21&amp;" answer of ""Yes"""</f>
        <v>Requirement for $H$174 based on $H$19 answer of "Yes"</v>
      </c>
    </row>
    <row r="177" spans="1:37">
      <c r="A177" s="682" t="s">
        <v>643</v>
      </c>
      <c r="B177" s="470"/>
      <c r="C177" s="688"/>
      <c r="D177" s="296"/>
      <c r="E177" s="688"/>
      <c r="F177" s="296"/>
      <c r="G177" s="688"/>
      <c r="H177" s="296"/>
      <c r="I177" s="354"/>
      <c r="L177" s="870"/>
      <c r="N177" s="458" t="s">
        <v>654</v>
      </c>
      <c r="P177" s="372" t="str">
        <f ca="1">CELL("address",D177)</f>
        <v>$D$177</v>
      </c>
      <c r="Q177" s="458" t="str">
        <f t="shared" si="40"/>
        <v>3a</v>
      </c>
      <c r="R177" s="390" t="str">
        <f t="shared" ca="1" si="41"/>
        <v>3a. Variable Energy</v>
      </c>
      <c r="S177" s="458" t="s">
        <v>1175</v>
      </c>
      <c r="T177" s="458" t="s">
        <v>1010</v>
      </c>
      <c r="U177" s="458">
        <v>1</v>
      </c>
      <c r="V177" s="385" t="str">
        <f t="shared" ca="1" si="42"/>
        <v>3a_$D$177_shaped_1</v>
      </c>
      <c r="W177" s="458" t="s">
        <v>589</v>
      </c>
      <c r="Y177" s="381" t="str">
        <f t="shared" ref="Y177" si="43">CONCATENATE(AI177,",",AJ177)</f>
        <v>Yes,No</v>
      </c>
      <c r="Z177" s="458" t="s">
        <v>86</v>
      </c>
      <c r="AA177" s="458" t="s">
        <v>86</v>
      </c>
      <c r="AC177" s="715" t="str">
        <f ca="1">"Requirement for "&amp;P177&amp; " based on "&amp;$P$19&amp;" answer of ""Yes"""</f>
        <v>Requirement for $D$177 based on $D$19 answer of "Yes"</v>
      </c>
      <c r="AI177" s="458" t="s">
        <v>82</v>
      </c>
      <c r="AJ177" s="458" t="s">
        <v>86</v>
      </c>
    </row>
    <row r="178" spans="1:37" ht="5.25" customHeight="1">
      <c r="A178" s="682"/>
      <c r="B178" s="470"/>
      <c r="C178" s="688"/>
      <c r="D178" s="688"/>
      <c r="E178" s="688"/>
      <c r="F178" s="688"/>
      <c r="G178" s="688"/>
      <c r="H178" s="688"/>
      <c r="I178" s="354"/>
      <c r="M178" s="458" t="s">
        <v>653</v>
      </c>
      <c r="P178" s="372" t="str">
        <f ca="1">CELL("address",F177)</f>
        <v>$F$177</v>
      </c>
      <c r="Q178" s="458" t="str">
        <f t="shared" si="40"/>
        <v>3a</v>
      </c>
      <c r="R178" s="390" t="str">
        <f t="shared" ca="1" si="41"/>
        <v>3a. Variable Energy</v>
      </c>
      <c r="S178" s="458" t="s">
        <v>1175</v>
      </c>
      <c r="T178" s="458" t="s">
        <v>1010</v>
      </c>
      <c r="U178" s="458">
        <v>2</v>
      </c>
      <c r="V178" s="385" t="str">
        <f t="shared" ca="1" si="42"/>
        <v>3a_$F$177_shaped_2</v>
      </c>
      <c r="W178" s="458" t="s">
        <v>589</v>
      </c>
      <c r="Y178" s="381" t="str">
        <f t="shared" ref="Y178:Y179" si="44">CONCATENATE(AI178,",",AJ178)</f>
        <v>Yes,No</v>
      </c>
      <c r="Z178" s="458" t="s">
        <v>86</v>
      </c>
      <c r="AA178" s="458" t="s">
        <v>86</v>
      </c>
      <c r="AC178" s="715" t="str">
        <f ca="1">"Requirement for "&amp;P178&amp; " based on "&amp;$P$20&amp;" answer of ""Yes"""</f>
        <v>Requirement for $F$177 based on $F$19 answer of "Yes"</v>
      </c>
      <c r="AI178" s="458" t="s">
        <v>82</v>
      </c>
      <c r="AJ178" s="458" t="s">
        <v>86</v>
      </c>
    </row>
    <row r="179" spans="1:37" ht="5.25" customHeight="1" thickBot="1">
      <c r="A179" s="682"/>
      <c r="B179" s="470"/>
      <c r="C179" s="688"/>
      <c r="D179" s="688"/>
      <c r="E179" s="688"/>
      <c r="F179" s="688"/>
      <c r="G179" s="688"/>
      <c r="H179" s="688"/>
      <c r="I179" s="354"/>
      <c r="M179" s="458" t="s">
        <v>653</v>
      </c>
      <c r="P179" s="372" t="str">
        <f ca="1">CELL("address",H177)</f>
        <v>$H$177</v>
      </c>
      <c r="Q179" s="458" t="str">
        <f t="shared" si="40"/>
        <v>3a</v>
      </c>
      <c r="R179" s="390" t="str">
        <f t="shared" ca="1" si="41"/>
        <v>3a. Variable Energy</v>
      </c>
      <c r="S179" s="458" t="s">
        <v>1175</v>
      </c>
      <c r="T179" s="458" t="s">
        <v>1010</v>
      </c>
      <c r="U179" s="458">
        <v>3</v>
      </c>
      <c r="V179" s="385" t="str">
        <f t="shared" ca="1" si="42"/>
        <v>3a_$H$177_shaped_3</v>
      </c>
      <c r="W179" s="458" t="s">
        <v>589</v>
      </c>
      <c r="Y179" s="381" t="str">
        <f t="shared" si="44"/>
        <v>Yes,No</v>
      </c>
      <c r="Z179" s="458" t="s">
        <v>86</v>
      </c>
      <c r="AA179" s="458" t="s">
        <v>86</v>
      </c>
      <c r="AC179" s="715" t="str">
        <f ca="1">"Requirement for "&amp;P179&amp; " based on "&amp;$P$21&amp;" answer of ""Yes"""</f>
        <v>Requirement for $H$177 based on $H$19 answer of "Yes"</v>
      </c>
      <c r="AI179" s="458" t="s">
        <v>82</v>
      </c>
      <c r="AJ179" s="458" t="s">
        <v>86</v>
      </c>
    </row>
    <row r="180" spans="1:37" ht="12.75" customHeight="1" thickTop="1" thickBot="1">
      <c r="A180" s="1164" t="s">
        <v>1777</v>
      </c>
      <c r="B180" s="1165"/>
      <c r="C180" s="1165"/>
      <c r="D180" s="1165"/>
      <c r="E180" s="1165"/>
      <c r="F180" s="1165"/>
      <c r="G180" s="1165"/>
      <c r="H180" s="1165"/>
      <c r="I180" s="354"/>
      <c r="K180" s="940" t="s">
        <v>1803</v>
      </c>
      <c r="N180" s="458" t="s">
        <v>654</v>
      </c>
    </row>
    <row r="181" spans="1:37" ht="5.25" customHeight="1" thickTop="1" thickBot="1">
      <c r="A181" s="675"/>
      <c r="B181" s="676"/>
      <c r="C181" s="676"/>
      <c r="D181" s="676"/>
      <c r="E181" s="676"/>
      <c r="F181" s="676"/>
      <c r="G181" s="676"/>
      <c r="H181" s="676"/>
      <c r="I181" s="354"/>
      <c r="M181" s="458" t="s">
        <v>653</v>
      </c>
    </row>
    <row r="182" spans="1:37" ht="27" customHeight="1" thickTop="1" thickBot="1">
      <c r="A182" s="1170" t="s">
        <v>1778</v>
      </c>
      <c r="B182" s="1171"/>
      <c r="C182" s="688"/>
      <c r="D182" s="884"/>
      <c r="E182" s="688"/>
      <c r="F182" s="884"/>
      <c r="G182" s="688"/>
      <c r="H182" s="884"/>
      <c r="I182" s="354"/>
      <c r="K182" s="940" t="s">
        <v>1804</v>
      </c>
      <c r="N182" s="458" t="s">
        <v>654</v>
      </c>
      <c r="O182" s="474"/>
      <c r="P182" s="372" t="str">
        <f ca="1">CELL("address",D182)</f>
        <v>$D$182</v>
      </c>
      <c r="Q182" s="458" t="str">
        <f t="shared" ref="Q182:Q190" si="45">$Q$10</f>
        <v>3a</v>
      </c>
      <c r="R182" s="390" t="str">
        <f t="shared" ref="R182:R190" ca="1" si="46">MID(CELL("filename",Q182),FIND("]",CELL("filename",Q182))+1,256)</f>
        <v>3a. Variable Energy</v>
      </c>
      <c r="S182" s="458" t="s">
        <v>1175</v>
      </c>
      <c r="T182" s="458" t="s">
        <v>1205</v>
      </c>
      <c r="U182" s="458">
        <v>1</v>
      </c>
      <c r="V182" s="385" t="str">
        <f t="shared" ref="V182:V190" ca="1" si="47">Q182&amp;"_"&amp;P182&amp;"_"&amp;T182&amp;"_"&amp;U182</f>
        <v>3a_$D$182_8760_data_1</v>
      </c>
      <c r="W182" s="458" t="s">
        <v>1011</v>
      </c>
      <c r="X182" s="458">
        <v>100</v>
      </c>
      <c r="Z182" s="458" t="s">
        <v>86</v>
      </c>
      <c r="AA182" s="458" t="s">
        <v>86</v>
      </c>
      <c r="AC182" s="715" t="str">
        <f ca="1">"Requirement for "&amp;P182&amp; " based on "&amp;$P$19&amp;" answer of ""Yes"""</f>
        <v>Requirement for $D$182 based on $D$19 answer of "Yes"</v>
      </c>
    </row>
    <row r="183" spans="1:37" ht="5.25" customHeight="1" thickTop="1">
      <c r="A183" s="677"/>
      <c r="B183" s="470"/>
      <c r="C183" s="688"/>
      <c r="D183" s="688"/>
      <c r="E183" s="688"/>
      <c r="F183" s="688"/>
      <c r="G183" s="688"/>
      <c r="H183" s="688"/>
      <c r="I183" s="354"/>
      <c r="M183" s="458" t="s">
        <v>653</v>
      </c>
      <c r="P183" s="372" t="str">
        <f ca="1">CELL("address",F182)</f>
        <v>$F$182</v>
      </c>
      <c r="Q183" s="458" t="str">
        <f t="shared" si="45"/>
        <v>3a</v>
      </c>
      <c r="R183" s="390" t="str">
        <f t="shared" ca="1" si="46"/>
        <v>3a. Variable Energy</v>
      </c>
      <c r="S183" s="458" t="s">
        <v>1175</v>
      </c>
      <c r="T183" s="458" t="s">
        <v>1205</v>
      </c>
      <c r="U183" s="458">
        <v>2</v>
      </c>
      <c r="V183" s="385" t="str">
        <f t="shared" ca="1" si="47"/>
        <v>3a_$F$182_8760_data_2</v>
      </c>
      <c r="W183" s="458" t="s">
        <v>1011</v>
      </c>
      <c r="X183" s="458">
        <v>100</v>
      </c>
      <c r="Z183" s="458" t="s">
        <v>86</v>
      </c>
      <c r="AA183" s="458" t="s">
        <v>86</v>
      </c>
      <c r="AC183" s="715" t="str">
        <f ca="1">"Requirement for "&amp;P183&amp; " based on "&amp;$P$20&amp;" answer of ""Yes"""</f>
        <v>Requirement for $F$182 based on $F$19 answer of "Yes"</v>
      </c>
    </row>
    <row r="184" spans="1:37" ht="5.25" customHeight="1">
      <c r="A184" s="677"/>
      <c r="B184" s="470"/>
      <c r="C184" s="688"/>
      <c r="D184" s="688"/>
      <c r="E184" s="688"/>
      <c r="F184" s="688"/>
      <c r="G184" s="688"/>
      <c r="H184" s="688"/>
      <c r="I184" s="354"/>
      <c r="M184" s="458" t="s">
        <v>653</v>
      </c>
      <c r="P184" s="372" t="str">
        <f ca="1">CELL("address",H182)</f>
        <v>$H$182</v>
      </c>
      <c r="Q184" s="458" t="str">
        <f t="shared" si="45"/>
        <v>3a</v>
      </c>
      <c r="R184" s="390" t="str">
        <f t="shared" ca="1" si="46"/>
        <v>3a. Variable Energy</v>
      </c>
      <c r="S184" s="458" t="s">
        <v>1175</v>
      </c>
      <c r="T184" s="458" t="s">
        <v>1205</v>
      </c>
      <c r="U184" s="458">
        <v>3</v>
      </c>
      <c r="V184" s="385" t="str">
        <f t="shared" ca="1" si="47"/>
        <v>3a_$H$182_8760_data_3</v>
      </c>
      <c r="W184" s="458" t="s">
        <v>1011</v>
      </c>
      <c r="X184" s="458">
        <v>100</v>
      </c>
      <c r="Z184" s="458" t="s">
        <v>86</v>
      </c>
      <c r="AA184" s="458" t="s">
        <v>86</v>
      </c>
      <c r="AC184" s="715" t="str">
        <f ca="1">"Requirement for "&amp;P184&amp; " based on "&amp;$P$21&amp;" answer of ""Yes"""</f>
        <v>Requirement for $H$182 based on $H$19 answer of "Yes"</v>
      </c>
    </row>
    <row r="185" spans="1:37">
      <c r="A185" s="1172" t="s">
        <v>590</v>
      </c>
      <c r="B185" s="1169"/>
      <c r="C185" s="688"/>
      <c r="D185" s="462"/>
      <c r="E185" s="688"/>
      <c r="F185" s="462"/>
      <c r="G185" s="688"/>
      <c r="H185" s="462"/>
      <c r="I185" s="354"/>
      <c r="L185" s="870"/>
      <c r="N185" s="458" t="s">
        <v>654</v>
      </c>
      <c r="P185" s="372" t="str">
        <f ca="1">CELL("address",D185)</f>
        <v>$D$185</v>
      </c>
      <c r="Q185" s="458" t="str">
        <f t="shared" si="45"/>
        <v>3a</v>
      </c>
      <c r="R185" s="390" t="str">
        <f t="shared" ca="1" si="46"/>
        <v>3a. Variable Energy</v>
      </c>
      <c r="S185" s="458" t="s">
        <v>1175</v>
      </c>
      <c r="T185" s="458" t="s">
        <v>1206</v>
      </c>
      <c r="U185" s="458">
        <v>1</v>
      </c>
      <c r="V185" s="385" t="str">
        <f t="shared" ca="1" si="47"/>
        <v>3a_$D$185_8760_assess_1</v>
      </c>
      <c r="W185" s="458" t="s">
        <v>589</v>
      </c>
      <c r="Y185" s="381" t="str">
        <f t="shared" ref="Y185" si="48">CONCATENATE(AI185,",",AJ185)</f>
        <v>Yes,No</v>
      </c>
      <c r="Z185" s="458" t="s">
        <v>86</v>
      </c>
      <c r="AA185" s="458" t="s">
        <v>86</v>
      </c>
      <c r="AC185" s="715" t="str">
        <f ca="1">"Requirement for "&amp;P185&amp; " based on "&amp;$P$19&amp;" answer of ""Yes"""</f>
        <v>Requirement for $D$185 based on $D$19 answer of "Yes"</v>
      </c>
      <c r="AI185" s="458" t="s">
        <v>82</v>
      </c>
      <c r="AJ185" s="458" t="s">
        <v>86</v>
      </c>
    </row>
    <row r="186" spans="1:37" ht="5.25" customHeight="1">
      <c r="A186" s="682"/>
      <c r="B186" s="470"/>
      <c r="C186" s="688"/>
      <c r="D186" s="688"/>
      <c r="E186" s="688"/>
      <c r="F186" s="688"/>
      <c r="G186" s="688"/>
      <c r="H186" s="688"/>
      <c r="I186" s="354"/>
      <c r="M186" s="458" t="s">
        <v>653</v>
      </c>
      <c r="P186" s="372" t="str">
        <f ca="1">CELL("address",F185)</f>
        <v>$F$185</v>
      </c>
      <c r="Q186" s="458" t="str">
        <f t="shared" si="45"/>
        <v>3a</v>
      </c>
      <c r="R186" s="390" t="str">
        <f t="shared" ca="1" si="46"/>
        <v>3a. Variable Energy</v>
      </c>
      <c r="S186" s="458" t="s">
        <v>1175</v>
      </c>
      <c r="T186" s="458" t="s">
        <v>1206</v>
      </c>
      <c r="U186" s="458">
        <v>2</v>
      </c>
      <c r="V186" s="385" t="str">
        <f t="shared" ca="1" si="47"/>
        <v>3a_$F$185_8760_assess_2</v>
      </c>
      <c r="W186" s="458" t="s">
        <v>589</v>
      </c>
      <c r="Y186" s="381" t="str">
        <f t="shared" ref="Y186:Y187" si="49">CONCATENATE(AI186,",",AJ186)</f>
        <v>Yes,No</v>
      </c>
      <c r="Z186" s="458" t="s">
        <v>86</v>
      </c>
      <c r="AA186" s="458" t="s">
        <v>86</v>
      </c>
      <c r="AC186" s="715" t="str">
        <f ca="1">"Requirement for "&amp;P186&amp; " based on "&amp;$P$20&amp;" answer of ""Yes"""</f>
        <v>Requirement for $F$185 based on $F$19 answer of "Yes"</v>
      </c>
      <c r="AI186" s="458" t="s">
        <v>82</v>
      </c>
      <c r="AJ186" s="458" t="s">
        <v>86</v>
      </c>
    </row>
    <row r="187" spans="1:37" ht="5.25" customHeight="1">
      <c r="A187" s="682"/>
      <c r="B187" s="470"/>
      <c r="C187" s="688"/>
      <c r="D187" s="688"/>
      <c r="E187" s="688"/>
      <c r="F187" s="688"/>
      <c r="G187" s="688"/>
      <c r="H187" s="688"/>
      <c r="I187" s="354"/>
      <c r="M187" s="458" t="s">
        <v>653</v>
      </c>
      <c r="P187" s="372" t="str">
        <f ca="1">CELL("address",H185)</f>
        <v>$H$185</v>
      </c>
      <c r="Q187" s="458" t="str">
        <f t="shared" si="45"/>
        <v>3a</v>
      </c>
      <c r="R187" s="390" t="str">
        <f t="shared" ca="1" si="46"/>
        <v>3a. Variable Energy</v>
      </c>
      <c r="S187" s="458" t="s">
        <v>1175</v>
      </c>
      <c r="T187" s="458" t="s">
        <v>1206</v>
      </c>
      <c r="U187" s="458">
        <v>3</v>
      </c>
      <c r="V187" s="385" t="str">
        <f t="shared" ca="1" si="47"/>
        <v>3a_$H$185_8760_assess_3</v>
      </c>
      <c r="W187" s="458" t="s">
        <v>589</v>
      </c>
      <c r="Y187" s="381" t="str">
        <f t="shared" si="49"/>
        <v>Yes,No</v>
      </c>
      <c r="Z187" s="458" t="s">
        <v>86</v>
      </c>
      <c r="AA187" s="458" t="s">
        <v>86</v>
      </c>
      <c r="AC187" s="715" t="str">
        <f ca="1">"Requirement for "&amp;P187&amp; " based on "&amp;$P$21&amp;" answer of ""Yes"""</f>
        <v>Requirement for $H$185 based on $H$19 answer of "Yes"</v>
      </c>
      <c r="AI187" s="458" t="s">
        <v>82</v>
      </c>
      <c r="AJ187" s="458" t="s">
        <v>86</v>
      </c>
    </row>
    <row r="188" spans="1:37" ht="15.75" customHeight="1">
      <c r="A188" s="1168" t="s">
        <v>1329</v>
      </c>
      <c r="B188" s="1169"/>
      <c r="C188" s="688"/>
      <c r="D188" s="462"/>
      <c r="E188" s="688"/>
      <c r="F188" s="462"/>
      <c r="G188" s="688"/>
      <c r="H188" s="462"/>
      <c r="I188" s="354"/>
      <c r="L188" s="870"/>
      <c r="N188" s="458" t="s">
        <v>654</v>
      </c>
      <c r="P188" s="372" t="str">
        <f ca="1">CELL("address",D188)</f>
        <v>$D$188</v>
      </c>
      <c r="Q188" s="458" t="str">
        <f t="shared" si="45"/>
        <v>3a</v>
      </c>
      <c r="R188" s="390" t="str">
        <f t="shared" ca="1" si="46"/>
        <v>3a. Variable Energy</v>
      </c>
      <c r="S188" s="458" t="s">
        <v>1175</v>
      </c>
      <c r="T188" s="458" t="s">
        <v>1207</v>
      </c>
      <c r="U188" s="458">
        <v>1</v>
      </c>
      <c r="V188" s="385" t="str">
        <f t="shared" ca="1" si="47"/>
        <v>3a_$D$188_8760_submit_1</v>
      </c>
      <c r="W188" s="458" t="s">
        <v>589</v>
      </c>
      <c r="Y188" s="381" t="str">
        <f>CONCATENATE(AI188,",",AJ188,",",AK188)</f>
        <v>Submitted,Not Submitted,Not Applicable</v>
      </c>
      <c r="Z188" s="458" t="s">
        <v>86</v>
      </c>
      <c r="AA188" s="458" t="s">
        <v>86</v>
      </c>
      <c r="AC188" s="715" t="str">
        <f ca="1">"Requirement for "&amp;P188&amp; " based on "&amp;P185&amp;" answer of ""Yes"""</f>
        <v>Requirement for $D$188 based on $D$185 answer of "Yes"</v>
      </c>
      <c r="AI188" s="458" t="s">
        <v>684</v>
      </c>
      <c r="AJ188" s="458" t="s">
        <v>892</v>
      </c>
      <c r="AK188" t="s">
        <v>88</v>
      </c>
    </row>
    <row r="189" spans="1:37" ht="16.5" customHeight="1">
      <c r="A189" s="622" t="s">
        <v>1331</v>
      </c>
      <c r="B189" s="470"/>
      <c r="C189" s="688"/>
      <c r="D189" s="688"/>
      <c r="E189" s="688"/>
      <c r="F189" s="688"/>
      <c r="G189" s="688"/>
      <c r="H189" s="688"/>
      <c r="I189" s="354"/>
      <c r="N189" s="458" t="s">
        <v>654</v>
      </c>
      <c r="P189" s="372" t="str">
        <f ca="1">CELL("address",F188)</f>
        <v>$F$188</v>
      </c>
      <c r="Q189" s="458" t="str">
        <f t="shared" si="45"/>
        <v>3a</v>
      </c>
      <c r="R189" s="390" t="str">
        <f t="shared" ca="1" si="46"/>
        <v>3a. Variable Energy</v>
      </c>
      <c r="S189" s="458" t="s">
        <v>1175</v>
      </c>
      <c r="T189" s="458" t="s">
        <v>1207</v>
      </c>
      <c r="U189" s="458">
        <v>2</v>
      </c>
      <c r="V189" s="385" t="str">
        <f t="shared" ca="1" si="47"/>
        <v>3a_$F$188_8760_submit_2</v>
      </c>
      <c r="W189" s="458" t="s">
        <v>589</v>
      </c>
      <c r="Y189" s="381" t="str">
        <f t="shared" ref="Y189:Y190" si="50">CONCATENATE(AI189,",",AJ189,",",AK189)</f>
        <v>Submitted,Not Submitted,Not Applicable</v>
      </c>
      <c r="Z189" s="458" t="s">
        <v>86</v>
      </c>
      <c r="AA189" s="458" t="s">
        <v>86</v>
      </c>
      <c r="AC189" s="715" t="str">
        <f ca="1">"Requirement for "&amp;P189&amp; " based on "&amp;P186&amp;" answer of ""Yes"""</f>
        <v>Requirement for $F$188 based on $F$185 answer of "Yes"</v>
      </c>
      <c r="AI189" s="458" t="s">
        <v>684</v>
      </c>
      <c r="AJ189" s="458" t="s">
        <v>892</v>
      </c>
      <c r="AK189" t="s">
        <v>88</v>
      </c>
    </row>
    <row r="190" spans="1:37" ht="5.25" customHeight="1">
      <c r="A190" s="687"/>
      <c r="B190" s="470"/>
      <c r="C190" s="688"/>
      <c r="D190" s="688"/>
      <c r="E190" s="688"/>
      <c r="F190" s="688"/>
      <c r="G190" s="688"/>
      <c r="H190" s="688"/>
      <c r="I190" s="354"/>
      <c r="M190" s="458" t="s">
        <v>653</v>
      </c>
      <c r="P190" s="372" t="str">
        <f ca="1">CELL("address",H188)</f>
        <v>$H$188</v>
      </c>
      <c r="Q190" s="458" t="str">
        <f t="shared" si="45"/>
        <v>3a</v>
      </c>
      <c r="R190" s="390" t="str">
        <f t="shared" ca="1" si="46"/>
        <v>3a. Variable Energy</v>
      </c>
      <c r="S190" s="458" t="s">
        <v>1175</v>
      </c>
      <c r="T190" s="458" t="s">
        <v>1207</v>
      </c>
      <c r="U190" s="458">
        <v>3</v>
      </c>
      <c r="V190" s="385" t="str">
        <f t="shared" ca="1" si="47"/>
        <v>3a_$H$188_8760_submit_3</v>
      </c>
      <c r="W190" s="458" t="s">
        <v>589</v>
      </c>
      <c r="Y190" s="381" t="str">
        <f t="shared" si="50"/>
        <v>Submitted,Not Submitted,Not Applicable</v>
      </c>
      <c r="Z190" s="458" t="s">
        <v>86</v>
      </c>
      <c r="AA190" s="458" t="s">
        <v>86</v>
      </c>
      <c r="AC190" s="715" t="str">
        <f ca="1">"Requirement for "&amp;P190&amp; " based on "&amp;P187&amp;" answer of ""Yes"""</f>
        <v>Requirement for $H$188 based on $H$185 answer of "Yes"</v>
      </c>
      <c r="AI190" s="458" t="s">
        <v>684</v>
      </c>
      <c r="AJ190" s="458" t="s">
        <v>892</v>
      </c>
      <c r="AK190" t="s">
        <v>88</v>
      </c>
    </row>
    <row r="191" spans="1:37">
      <c r="A191" s="497" t="s">
        <v>741</v>
      </c>
      <c r="B191" s="470"/>
      <c r="C191" s="688"/>
      <c r="D191" s="688"/>
      <c r="E191" s="688"/>
      <c r="F191" s="688"/>
      <c r="G191" s="688"/>
      <c r="H191" s="688"/>
      <c r="I191" s="354"/>
      <c r="N191" s="458" t="s">
        <v>654</v>
      </c>
    </row>
    <row r="192" spans="1:37" ht="13.5" thickBot="1">
      <c r="A192" s="677" t="s">
        <v>742</v>
      </c>
      <c r="B192" s="470" t="s">
        <v>642</v>
      </c>
      <c r="C192" s="688"/>
      <c r="D192" s="896"/>
      <c r="E192" s="688"/>
      <c r="F192" s="896"/>
      <c r="G192" s="688"/>
      <c r="H192" s="896"/>
      <c r="I192" s="354"/>
      <c r="N192" s="458" t="s">
        <v>654</v>
      </c>
      <c r="P192" s="372" t="str">
        <f ca="1">CELL("address",D192)</f>
        <v>$D$192</v>
      </c>
      <c r="Q192" s="458" t="str">
        <f t="shared" ref="Q192:Q197" si="51">$Q$10</f>
        <v>3a</v>
      </c>
      <c r="R192" s="390" t="str">
        <f t="shared" ref="R192:R197" ca="1" si="52">MID(CELL("filename",Q192),FIND("]",CELL("filename",Q192))+1,256)</f>
        <v>3a. Variable Energy</v>
      </c>
      <c r="S192" s="458" t="s">
        <v>1175</v>
      </c>
      <c r="T192" s="458" t="s">
        <v>1192</v>
      </c>
      <c r="U192" s="458">
        <v>1</v>
      </c>
      <c r="V192" s="385" t="str">
        <f t="shared" ref="V192:V197" ca="1" si="53">Q192&amp;"_"&amp;P192&amp;"_"&amp;T192&amp;"_"&amp;U192</f>
        <v>3a_$D$192_VOM_costs_1</v>
      </c>
      <c r="W192" t="s">
        <v>426</v>
      </c>
      <c r="X192"/>
      <c r="Y192" t="str">
        <f t="shared" ref="Y192:Y194" si="54">"0.00"</f>
        <v>0.00</v>
      </c>
      <c r="Z192" s="458" t="s">
        <v>86</v>
      </c>
      <c r="AA192" s="458" t="s">
        <v>86</v>
      </c>
      <c r="AC192" s="715" t="str">
        <f ca="1">"Requirement for "&amp;P192&amp; " based on "&amp;$P$19&amp;" answer of ""Yes"""</f>
        <v>Requirement for $D$192 based on $D$19 answer of "Yes"</v>
      </c>
    </row>
    <row r="193" spans="1:29" ht="15" customHeight="1" thickTop="1" thickBot="1">
      <c r="A193" s="1173" t="s">
        <v>1780</v>
      </c>
      <c r="B193" s="1174"/>
      <c r="C193" s="688"/>
      <c r="D193" s="688"/>
      <c r="E193" s="688"/>
      <c r="F193" s="688"/>
      <c r="G193" s="688"/>
      <c r="H193" s="688"/>
      <c r="I193" s="354"/>
      <c r="K193" s="940" t="s">
        <v>1807</v>
      </c>
      <c r="M193" s="458" t="s">
        <v>653</v>
      </c>
      <c r="P193" s="372" t="str">
        <f ca="1">CELL("address",F192)</f>
        <v>$F$192</v>
      </c>
      <c r="Q193" s="458" t="str">
        <f t="shared" si="51"/>
        <v>3a</v>
      </c>
      <c r="R193" s="390" t="str">
        <f t="shared" ca="1" si="52"/>
        <v>3a. Variable Energy</v>
      </c>
      <c r="S193" s="458" t="s">
        <v>1175</v>
      </c>
      <c r="T193" s="458" t="s">
        <v>1192</v>
      </c>
      <c r="U193" s="458">
        <v>2</v>
      </c>
      <c r="V193" s="385" t="str">
        <f t="shared" ca="1" si="53"/>
        <v>3a_$F$192_VOM_costs_2</v>
      </c>
      <c r="W193" t="s">
        <v>426</v>
      </c>
      <c r="X193"/>
      <c r="Y193" t="str">
        <f t="shared" si="54"/>
        <v>0.00</v>
      </c>
      <c r="Z193" s="458" t="s">
        <v>86</v>
      </c>
      <c r="AA193" s="458" t="s">
        <v>86</v>
      </c>
      <c r="AC193" s="715" t="str">
        <f ca="1">"Requirement for "&amp;P193&amp; " based on "&amp;$P$20&amp;" answer of ""Yes"""</f>
        <v>Requirement for $F$192 based on $F$19 answer of "Yes"</v>
      </c>
    </row>
    <row r="194" spans="1:29" ht="5.25" customHeight="1" thickTop="1">
      <c r="A194" s="677"/>
      <c r="B194" s="470"/>
      <c r="C194" s="688"/>
      <c r="D194" s="688"/>
      <c r="E194" s="688"/>
      <c r="F194" s="688"/>
      <c r="G194" s="688"/>
      <c r="H194" s="688"/>
      <c r="I194" s="354"/>
      <c r="M194" s="458" t="s">
        <v>653</v>
      </c>
      <c r="P194" s="372" t="str">
        <f ca="1">CELL("address",H192)</f>
        <v>$H$192</v>
      </c>
      <c r="Q194" s="458" t="str">
        <f t="shared" si="51"/>
        <v>3a</v>
      </c>
      <c r="R194" s="390" t="str">
        <f t="shared" ca="1" si="52"/>
        <v>3a. Variable Energy</v>
      </c>
      <c r="S194" s="458" t="s">
        <v>1175</v>
      </c>
      <c r="T194" s="458" t="s">
        <v>1192</v>
      </c>
      <c r="U194" s="458">
        <v>3</v>
      </c>
      <c r="V194" s="385" t="str">
        <f t="shared" ca="1" si="53"/>
        <v>3a_$H$192_VOM_costs_3</v>
      </c>
      <c r="W194" t="s">
        <v>426</v>
      </c>
      <c r="X194"/>
      <c r="Y194" t="str">
        <f t="shared" si="54"/>
        <v>0.00</v>
      </c>
      <c r="Z194" s="458" t="s">
        <v>86</v>
      </c>
      <c r="AA194" s="458" t="s">
        <v>86</v>
      </c>
      <c r="AC194" s="715" t="str">
        <f ca="1">"Requirement for "&amp;P194&amp; " based on "&amp;$P$21&amp;" answer of ""Yes"""</f>
        <v>Requirement for $H$192 based on $H$19 answer of "Yes"</v>
      </c>
    </row>
    <row r="195" spans="1:29">
      <c r="A195" s="677" t="s">
        <v>627</v>
      </c>
      <c r="B195" s="470" t="s">
        <v>21</v>
      </c>
      <c r="C195" s="688"/>
      <c r="D195" s="894"/>
      <c r="E195" s="688"/>
      <c r="F195" s="894"/>
      <c r="G195" s="688"/>
      <c r="H195" s="894"/>
      <c r="I195" s="354"/>
      <c r="L195" s="870"/>
      <c r="N195" s="458" t="s">
        <v>654</v>
      </c>
      <c r="P195" s="372" t="str">
        <f ca="1">CELL("address",D195)</f>
        <v>$D$195</v>
      </c>
      <c r="Q195" s="458" t="str">
        <f t="shared" si="51"/>
        <v>3a</v>
      </c>
      <c r="R195" s="390" t="str">
        <f t="shared" ca="1" si="52"/>
        <v>3a. Variable Energy</v>
      </c>
      <c r="S195" s="458" t="s">
        <v>1175</v>
      </c>
      <c r="T195" s="458" t="s">
        <v>1208</v>
      </c>
      <c r="U195" s="458">
        <v>1</v>
      </c>
      <c r="V195" s="385" t="str">
        <f t="shared" ca="1" si="53"/>
        <v>3a_$D$195_VOM_esc_1</v>
      </c>
      <c r="W195" s="375" t="s">
        <v>1678</v>
      </c>
      <c r="X195"/>
      <c r="Y195" s="384" t="s">
        <v>1741</v>
      </c>
      <c r="Z195" s="458" t="s">
        <v>86</v>
      </c>
      <c r="AA195" s="458" t="s">
        <v>86</v>
      </c>
      <c r="AC195" s="715" t="str">
        <f ca="1">"Requirement for "&amp;P195&amp; " based on "&amp;$P$19&amp;" answer of ""Yes"""</f>
        <v>Requirement for $D$195 based on $D$19 answer of "Yes"</v>
      </c>
    </row>
    <row r="196" spans="1:29" ht="5.25" customHeight="1">
      <c r="A196" s="677"/>
      <c r="B196" s="470"/>
      <c r="C196" s="688"/>
      <c r="D196" s="688"/>
      <c r="E196" s="688"/>
      <c r="F196" s="688"/>
      <c r="G196" s="688"/>
      <c r="H196" s="688"/>
      <c r="I196" s="354"/>
      <c r="M196" s="458" t="s">
        <v>653</v>
      </c>
      <c r="P196" s="372" t="str">
        <f ca="1">CELL("address",F195)</f>
        <v>$F$195</v>
      </c>
      <c r="Q196" s="458" t="str">
        <f t="shared" si="51"/>
        <v>3a</v>
      </c>
      <c r="R196" s="390" t="str">
        <f t="shared" ca="1" si="52"/>
        <v>3a. Variable Energy</v>
      </c>
      <c r="S196" s="458" t="s">
        <v>1175</v>
      </c>
      <c r="T196" s="458" t="s">
        <v>1208</v>
      </c>
      <c r="U196" s="458">
        <v>2</v>
      </c>
      <c r="V196" s="385" t="str">
        <f t="shared" ca="1" si="53"/>
        <v>3a_$F$195_VOM_esc_2</v>
      </c>
      <c r="W196" s="375" t="s">
        <v>1678</v>
      </c>
      <c r="X196"/>
      <c r="Y196" s="384" t="s">
        <v>1741</v>
      </c>
      <c r="Z196" s="458" t="s">
        <v>86</v>
      </c>
      <c r="AA196" s="458" t="s">
        <v>86</v>
      </c>
      <c r="AC196" s="715" t="str">
        <f ca="1">"Requirement for "&amp;P196&amp; " based on "&amp;$P$20&amp;" answer of ""Yes"""</f>
        <v>Requirement for $F$195 based on $F$19 answer of "Yes"</v>
      </c>
    </row>
    <row r="197" spans="1:29" ht="5.25" customHeight="1" thickBot="1">
      <c r="A197" s="687"/>
      <c r="B197" s="470"/>
      <c r="C197" s="688"/>
      <c r="D197" s="688"/>
      <c r="E197" s="688"/>
      <c r="F197" s="688"/>
      <c r="G197" s="688"/>
      <c r="H197" s="688"/>
      <c r="I197" s="354"/>
      <c r="M197" s="458" t="s">
        <v>653</v>
      </c>
      <c r="P197" s="372" t="str">
        <f ca="1">CELL("address",H195)</f>
        <v>$H$195</v>
      </c>
      <c r="Q197" s="458" t="str">
        <f t="shared" si="51"/>
        <v>3a</v>
      </c>
      <c r="R197" s="390" t="str">
        <f t="shared" ca="1" si="52"/>
        <v>3a. Variable Energy</v>
      </c>
      <c r="S197" s="458" t="s">
        <v>1175</v>
      </c>
      <c r="T197" s="458" t="s">
        <v>1208</v>
      </c>
      <c r="U197" s="458">
        <v>3</v>
      </c>
      <c r="V197" s="385" t="str">
        <f t="shared" ca="1" si="53"/>
        <v>3a_$H$195_VOM_esc_3</v>
      </c>
      <c r="W197" s="375" t="s">
        <v>1678</v>
      </c>
      <c r="X197"/>
      <c r="Y197" s="384" t="s">
        <v>1741</v>
      </c>
      <c r="Z197" s="458" t="s">
        <v>86</v>
      </c>
      <c r="AA197" s="458" t="s">
        <v>86</v>
      </c>
      <c r="AC197" s="715" t="str">
        <f ca="1">"Requirement for "&amp;P197&amp; " based on "&amp;$P$21&amp;" answer of ""Yes"""</f>
        <v>Requirement for $H$195 based on $H$19 answer of "Yes"</v>
      </c>
    </row>
    <row r="198" spans="1:29" ht="13.5" thickBot="1">
      <c r="A198" s="1154" t="s">
        <v>743</v>
      </c>
      <c r="B198" s="1155"/>
      <c r="C198" s="1155"/>
      <c r="D198" s="1155"/>
      <c r="E198" s="1155"/>
      <c r="F198" s="1155"/>
      <c r="G198" s="1155"/>
      <c r="H198" s="1155"/>
      <c r="I198" s="1156"/>
      <c r="J198" s="459"/>
      <c r="K198" s="459"/>
      <c r="L198" s="459"/>
      <c r="M198" s="513"/>
      <c r="N198" s="458" t="s">
        <v>654</v>
      </c>
      <c r="O198" s="503"/>
    </row>
    <row r="199" spans="1:29" ht="5.25" customHeight="1">
      <c r="A199" s="687"/>
      <c r="B199" s="470"/>
      <c r="C199" s="688"/>
      <c r="D199" s="688"/>
      <c r="E199" s="688"/>
      <c r="F199" s="688"/>
      <c r="G199" s="688"/>
      <c r="H199" s="688"/>
      <c r="I199" s="354"/>
      <c r="J199" s="459"/>
      <c r="K199" s="459"/>
      <c r="L199" s="459"/>
      <c r="M199" s="458" t="s">
        <v>653</v>
      </c>
      <c r="N199" s="513"/>
      <c r="O199" s="503"/>
    </row>
    <row r="200" spans="1:29">
      <c r="A200" s="687"/>
      <c r="B200" s="470"/>
      <c r="C200" s="688"/>
      <c r="D200" s="685" t="s">
        <v>257</v>
      </c>
      <c r="E200" s="688"/>
      <c r="F200" s="685" t="s">
        <v>258</v>
      </c>
      <c r="G200" s="688"/>
      <c r="H200" s="685" t="s">
        <v>259</v>
      </c>
      <c r="I200" s="354"/>
      <c r="J200" s="459"/>
      <c r="K200" s="459"/>
      <c r="L200" s="459"/>
      <c r="M200" s="513"/>
      <c r="N200" s="458" t="s">
        <v>654</v>
      </c>
      <c r="O200" s="503"/>
    </row>
    <row r="201" spans="1:29" ht="5.25" customHeight="1">
      <c r="A201" s="687"/>
      <c r="B201" s="470"/>
      <c r="C201" s="688"/>
      <c r="D201" s="688"/>
      <c r="E201" s="688"/>
      <c r="F201" s="688"/>
      <c r="G201" s="688"/>
      <c r="H201" s="688"/>
      <c r="I201" s="354"/>
      <c r="J201" s="459"/>
      <c r="K201" s="459"/>
      <c r="L201" s="459"/>
      <c r="M201" s="458" t="s">
        <v>653</v>
      </c>
      <c r="N201" s="513"/>
      <c r="O201" s="503"/>
    </row>
    <row r="202" spans="1:29" ht="79.5" customHeight="1">
      <c r="A202" s="1162" t="s">
        <v>1381</v>
      </c>
      <c r="B202" s="1163"/>
      <c r="C202" s="688"/>
      <c r="D202" s="884"/>
      <c r="E202" s="207"/>
      <c r="F202" s="884"/>
      <c r="G202" s="207"/>
      <c r="H202" s="884"/>
      <c r="I202" s="354"/>
      <c r="N202" s="458" t="s">
        <v>654</v>
      </c>
      <c r="P202" s="372" t="str">
        <f ca="1">CELL("address",D202)</f>
        <v>$D$202</v>
      </c>
      <c r="Q202" s="458" t="str">
        <f t="shared" ref="Q202:Q237" si="55">$Q$10</f>
        <v>3a</v>
      </c>
      <c r="R202" s="390" t="str">
        <f t="shared" ref="R202:R237" ca="1" si="56">MID(CELL("filename",Q202),FIND("]",CELL("filename",Q202))+1,256)</f>
        <v>3a. Variable Energy</v>
      </c>
      <c r="S202" s="458" t="s">
        <v>1209</v>
      </c>
      <c r="T202" s="458" t="s">
        <v>1178</v>
      </c>
      <c r="U202" s="458">
        <v>1</v>
      </c>
      <c r="V202" s="385" t="str">
        <f t="shared" ref="V202:V237" ca="1" si="57">Q202&amp;"_"&amp;P202&amp;"_"&amp;T202&amp;"_"&amp;U202</f>
        <v>3a_$D$202_design_1</v>
      </c>
      <c r="W202" s="458" t="s">
        <v>1011</v>
      </c>
      <c r="X202" s="458">
        <v>2000</v>
      </c>
      <c r="Z202" s="458" t="s">
        <v>86</v>
      </c>
      <c r="AA202" s="458" t="s">
        <v>86</v>
      </c>
      <c r="AC202" s="715" t="str">
        <f ca="1">"Requirement for "&amp;P202&amp; " based on "&amp;$P$28&amp;" answer of ""Yes"""</f>
        <v>Requirement for $D$202 based on $D$28 answer of "Yes"</v>
      </c>
    </row>
    <row r="203" spans="1:29" ht="5.25" customHeight="1">
      <c r="A203" s="687"/>
      <c r="B203" s="470"/>
      <c r="C203" s="688"/>
      <c r="D203" s="688"/>
      <c r="E203" s="688"/>
      <c r="F203" s="688"/>
      <c r="G203" s="688"/>
      <c r="H203" s="688"/>
      <c r="I203" s="354"/>
      <c r="M203" s="458" t="s">
        <v>653</v>
      </c>
      <c r="P203" s="372" t="str">
        <f ca="1">CELL("address",F202)</f>
        <v>$F$202</v>
      </c>
      <c r="Q203" s="458" t="str">
        <f t="shared" si="55"/>
        <v>3a</v>
      </c>
      <c r="R203" s="390" t="str">
        <f t="shared" ca="1" si="56"/>
        <v>3a. Variable Energy</v>
      </c>
      <c r="S203" s="458" t="s">
        <v>1209</v>
      </c>
      <c r="T203" s="458" t="s">
        <v>1178</v>
      </c>
      <c r="U203" s="458">
        <v>2</v>
      </c>
      <c r="V203" s="385" t="str">
        <f t="shared" ca="1" si="57"/>
        <v>3a_$F$202_design_2</v>
      </c>
      <c r="W203" s="458" t="s">
        <v>1011</v>
      </c>
      <c r="X203" s="458">
        <v>2000</v>
      </c>
      <c r="Z203" s="458" t="s">
        <v>86</v>
      </c>
      <c r="AA203" s="458" t="s">
        <v>86</v>
      </c>
      <c r="AC203" s="715" t="str">
        <f ca="1">"Requirement for "&amp;P203&amp; " based on "&amp;$P$29&amp;" answer of ""Yes"""</f>
        <v>Requirement for $F$202 based on $F$28 answer of "Yes"</v>
      </c>
    </row>
    <row r="204" spans="1:29">
      <c r="A204" s="497" t="s">
        <v>581</v>
      </c>
      <c r="B204" s="470"/>
      <c r="C204" s="688"/>
      <c r="D204" s="688"/>
      <c r="E204" s="688"/>
      <c r="F204" s="688"/>
      <c r="G204" s="688"/>
      <c r="H204" s="688"/>
      <c r="I204" s="354"/>
      <c r="N204" s="458" t="s">
        <v>654</v>
      </c>
      <c r="P204" s="372" t="str">
        <f ca="1">CELL("address",H202)</f>
        <v>$H$202</v>
      </c>
      <c r="Q204" s="458" t="str">
        <f t="shared" si="55"/>
        <v>3a</v>
      </c>
      <c r="R204" s="390" t="str">
        <f t="shared" ca="1" si="56"/>
        <v>3a. Variable Energy</v>
      </c>
      <c r="S204" s="458" t="s">
        <v>1209</v>
      </c>
      <c r="T204" s="458" t="s">
        <v>1178</v>
      </c>
      <c r="U204" s="458">
        <v>3</v>
      </c>
      <c r="V204" s="385" t="str">
        <f t="shared" ca="1" si="57"/>
        <v>3a_$H$202_design_3</v>
      </c>
      <c r="W204" s="458" t="s">
        <v>1011</v>
      </c>
      <c r="X204" s="458">
        <v>2000</v>
      </c>
      <c r="Z204" s="458" t="s">
        <v>86</v>
      </c>
      <c r="AA204" s="458" t="s">
        <v>86</v>
      </c>
      <c r="AC204" s="715" t="str">
        <f ca="1">"Requirement for "&amp;P204&amp; " based on "&amp;$P$30&amp;" answer of ""Yes"""</f>
        <v>Requirement for $H$202 based on $H$28 answer of "Yes"</v>
      </c>
    </row>
    <row r="205" spans="1:29">
      <c r="A205" s="682" t="s">
        <v>582</v>
      </c>
      <c r="B205" s="470" t="s">
        <v>587</v>
      </c>
      <c r="C205" s="688"/>
      <c r="D205" s="296"/>
      <c r="E205" s="688"/>
      <c r="F205" s="296"/>
      <c r="G205" s="688"/>
      <c r="H205" s="296"/>
      <c r="I205" s="354"/>
      <c r="N205" s="458" t="s">
        <v>654</v>
      </c>
      <c r="P205" s="372" t="str">
        <f ca="1">CELL("address",D205)</f>
        <v>$D$205</v>
      </c>
      <c r="Q205" s="458" t="str">
        <f t="shared" si="55"/>
        <v>3a</v>
      </c>
      <c r="R205" s="390" t="str">
        <f t="shared" ca="1" si="56"/>
        <v>3a. Variable Energy</v>
      </c>
      <c r="S205" s="458" t="s">
        <v>1209</v>
      </c>
      <c r="T205" s="458" t="s">
        <v>1210</v>
      </c>
      <c r="U205" s="458">
        <v>1</v>
      </c>
      <c r="V205" s="385" t="str">
        <f t="shared" ca="1" si="57"/>
        <v>3a_$D$205_head_1</v>
      </c>
      <c r="W205" t="s">
        <v>426</v>
      </c>
      <c r="X205"/>
      <c r="Y205" t="str">
        <f t="shared" ref="Y205:Y207" si="58">"0.00"</f>
        <v>0.00</v>
      </c>
      <c r="Z205" s="458" t="s">
        <v>86</v>
      </c>
      <c r="AA205" s="458" t="s">
        <v>86</v>
      </c>
      <c r="AC205" s="715" t="str">
        <f ca="1">"Requirement for "&amp;P205&amp; " based on "&amp;$P$28&amp;" answer of ""Yes"""</f>
        <v>Requirement for $D$205 based on $D$28 answer of "Yes"</v>
      </c>
    </row>
    <row r="206" spans="1:29" ht="5.25" customHeight="1">
      <c r="A206" s="682"/>
      <c r="B206" s="470"/>
      <c r="C206" s="688"/>
      <c r="D206" s="688"/>
      <c r="E206" s="688"/>
      <c r="F206" s="688"/>
      <c r="G206" s="688"/>
      <c r="H206" s="688"/>
      <c r="I206" s="354"/>
      <c r="M206" s="458" t="s">
        <v>653</v>
      </c>
      <c r="P206" s="372" t="str">
        <f ca="1">CELL("address",F205)</f>
        <v>$F$205</v>
      </c>
      <c r="Q206" s="458" t="str">
        <f t="shared" si="55"/>
        <v>3a</v>
      </c>
      <c r="R206" s="390" t="str">
        <f t="shared" ca="1" si="56"/>
        <v>3a. Variable Energy</v>
      </c>
      <c r="S206" s="458" t="s">
        <v>1209</v>
      </c>
      <c r="T206" s="458" t="s">
        <v>1210</v>
      </c>
      <c r="U206" s="458">
        <v>2</v>
      </c>
      <c r="V206" s="385" t="str">
        <f t="shared" ca="1" si="57"/>
        <v>3a_$F$205_head_2</v>
      </c>
      <c r="W206" t="s">
        <v>426</v>
      </c>
      <c r="X206"/>
      <c r="Y206" t="str">
        <f t="shared" si="58"/>
        <v>0.00</v>
      </c>
      <c r="Z206" s="458" t="s">
        <v>86</v>
      </c>
      <c r="AA206" s="458" t="s">
        <v>86</v>
      </c>
      <c r="AC206" s="715" t="str">
        <f ca="1">"Requirement for "&amp;P206&amp; " based on "&amp;$P$29&amp;" answer of ""Yes"""</f>
        <v>Requirement for $F$205 based on $F$28 answer of "Yes"</v>
      </c>
    </row>
    <row r="207" spans="1:29" ht="5.25" customHeight="1">
      <c r="A207" s="682"/>
      <c r="B207" s="470"/>
      <c r="C207" s="688"/>
      <c r="D207" s="688"/>
      <c r="E207" s="688"/>
      <c r="F207" s="688"/>
      <c r="G207" s="688"/>
      <c r="H207" s="688"/>
      <c r="I207" s="354"/>
      <c r="M207" s="458" t="s">
        <v>653</v>
      </c>
      <c r="P207" s="372" t="str">
        <f ca="1">CELL("address",H205)</f>
        <v>$H$205</v>
      </c>
      <c r="Q207" s="458" t="str">
        <f t="shared" si="55"/>
        <v>3a</v>
      </c>
      <c r="R207" s="390" t="str">
        <f t="shared" ca="1" si="56"/>
        <v>3a. Variable Energy</v>
      </c>
      <c r="S207" s="458" t="s">
        <v>1209</v>
      </c>
      <c r="T207" s="458" t="s">
        <v>1210</v>
      </c>
      <c r="U207" s="458">
        <v>3</v>
      </c>
      <c r="V207" s="385" t="str">
        <f t="shared" ca="1" si="57"/>
        <v>3a_$H$205_head_3</v>
      </c>
      <c r="W207" t="s">
        <v>426</v>
      </c>
      <c r="X207"/>
      <c r="Y207" t="str">
        <f t="shared" si="58"/>
        <v>0.00</v>
      </c>
      <c r="Z207" s="458" t="s">
        <v>86</v>
      </c>
      <c r="AA207" s="458" t="s">
        <v>86</v>
      </c>
      <c r="AC207" s="715" t="str">
        <f ca="1">"Requirement for "&amp;P207&amp; " based on "&amp;$P$30&amp;" answer of ""Yes"""</f>
        <v>Requirement for $H$205 based on $H$28 answer of "Yes"</v>
      </c>
    </row>
    <row r="208" spans="1:29">
      <c r="A208" s="677" t="s">
        <v>744</v>
      </c>
      <c r="B208" s="470"/>
      <c r="C208" s="688"/>
      <c r="D208" s="296"/>
      <c r="E208" s="688"/>
      <c r="F208" s="296"/>
      <c r="G208" s="688"/>
      <c r="H208" s="296"/>
      <c r="I208" s="354"/>
      <c r="N208" s="458" t="s">
        <v>654</v>
      </c>
      <c r="P208" s="372" t="str">
        <f ca="1">CELL("address",D208)</f>
        <v>$D$208</v>
      </c>
      <c r="Q208" s="458" t="str">
        <f t="shared" si="55"/>
        <v>3a</v>
      </c>
      <c r="R208" s="390" t="str">
        <f t="shared" ca="1" si="56"/>
        <v>3a. Variable Energy</v>
      </c>
      <c r="S208" s="458" t="s">
        <v>1209</v>
      </c>
      <c r="T208" s="458" t="s">
        <v>1211</v>
      </c>
      <c r="U208" s="458">
        <v>1</v>
      </c>
      <c r="V208" s="385" t="str">
        <f t="shared" ca="1" si="57"/>
        <v>3a_$D$208_num_units_1</v>
      </c>
      <c r="W208" s="375" t="s">
        <v>1678</v>
      </c>
      <c r="Y208" s="458" t="s">
        <v>1608</v>
      </c>
      <c r="Z208" s="458" t="s">
        <v>86</v>
      </c>
      <c r="AA208" s="458" t="s">
        <v>86</v>
      </c>
      <c r="AC208" s="715" t="str">
        <f ca="1">"Requirement for "&amp;P208&amp; " based on "&amp;$P$28&amp;" answer of ""Yes"""</f>
        <v>Requirement for $D$208 based on $D$28 answer of "Yes"</v>
      </c>
    </row>
    <row r="209" spans="1:29" ht="5.25" customHeight="1">
      <c r="A209" s="680"/>
      <c r="B209" s="470"/>
      <c r="C209" s="688"/>
      <c r="D209" s="688"/>
      <c r="E209" s="688"/>
      <c r="F209" s="688"/>
      <c r="G209" s="688"/>
      <c r="H209" s="688"/>
      <c r="I209" s="354"/>
      <c r="M209" s="458" t="s">
        <v>653</v>
      </c>
      <c r="P209" s="372" t="str">
        <f ca="1">CELL("address",F208)</f>
        <v>$F$208</v>
      </c>
      <c r="Q209" s="458" t="str">
        <f t="shared" si="55"/>
        <v>3a</v>
      </c>
      <c r="R209" s="390" t="str">
        <f t="shared" ca="1" si="56"/>
        <v>3a. Variable Energy</v>
      </c>
      <c r="S209" s="458" t="s">
        <v>1209</v>
      </c>
      <c r="T209" s="458" t="s">
        <v>1211</v>
      </c>
      <c r="U209" s="458">
        <v>2</v>
      </c>
      <c r="V209" s="385" t="str">
        <f t="shared" ca="1" si="57"/>
        <v>3a_$F$208_num_units_2</v>
      </c>
      <c r="W209" s="375" t="s">
        <v>1678</v>
      </c>
      <c r="Y209" s="458" t="s">
        <v>1608</v>
      </c>
      <c r="Z209" s="458" t="s">
        <v>86</v>
      </c>
      <c r="AA209" s="458" t="s">
        <v>86</v>
      </c>
      <c r="AC209" s="715" t="str">
        <f ca="1">"Requirement for "&amp;P209&amp; " based on "&amp;$P$29&amp;" answer of ""Yes"""</f>
        <v>Requirement for $F$208 based on $F$28 answer of "Yes"</v>
      </c>
    </row>
    <row r="210" spans="1:29">
      <c r="A210" s="497" t="s">
        <v>1289</v>
      </c>
      <c r="B210" s="470"/>
      <c r="C210" s="688"/>
      <c r="D210" s="688"/>
      <c r="E210" s="688"/>
      <c r="F210" s="688"/>
      <c r="G210" s="688"/>
      <c r="H210" s="688"/>
      <c r="I210" s="354"/>
      <c r="N210" s="458" t="s">
        <v>654</v>
      </c>
      <c r="P210" s="372" t="str">
        <f ca="1">CELL("address",H208)</f>
        <v>$H$208</v>
      </c>
      <c r="Q210" s="458" t="str">
        <f t="shared" si="55"/>
        <v>3a</v>
      </c>
      <c r="R210" s="390" t="str">
        <f t="shared" ca="1" si="56"/>
        <v>3a. Variable Energy</v>
      </c>
      <c r="S210" s="458" t="s">
        <v>1209</v>
      </c>
      <c r="T210" s="458" t="s">
        <v>1211</v>
      </c>
      <c r="U210" s="458">
        <v>3</v>
      </c>
      <c r="V210" s="385" t="str">
        <f t="shared" ca="1" si="57"/>
        <v>3a_$H$208_num_units_3</v>
      </c>
      <c r="W210" s="375" t="s">
        <v>1678</v>
      </c>
      <c r="Y210" s="458" t="s">
        <v>1608</v>
      </c>
      <c r="Z210" s="458" t="s">
        <v>86</v>
      </c>
      <c r="AA210" s="458" t="s">
        <v>86</v>
      </c>
      <c r="AC210" s="715" t="str">
        <f ca="1">"Requirement for "&amp;P210&amp; " based on "&amp;$P$30&amp;" answer of ""Yes"""</f>
        <v>Requirement for $H$208 based on $H$28 answer of "Yes"</v>
      </c>
    </row>
    <row r="211" spans="1:29">
      <c r="A211" s="680" t="s">
        <v>583</v>
      </c>
      <c r="B211" s="470" t="s">
        <v>575</v>
      </c>
      <c r="C211" s="688"/>
      <c r="D211" s="296"/>
      <c r="E211" s="688"/>
      <c r="F211" s="296"/>
      <c r="G211" s="688"/>
      <c r="H211" s="296"/>
      <c r="I211" s="354"/>
      <c r="N211" s="458" t="s">
        <v>654</v>
      </c>
      <c r="P211" s="372" t="str">
        <f ca="1">CELL("address",D211)</f>
        <v>$D$211</v>
      </c>
      <c r="Q211" s="458" t="str">
        <f t="shared" si="55"/>
        <v>3a</v>
      </c>
      <c r="R211" s="390" t="str">
        <f t="shared" ca="1" si="56"/>
        <v>3a. Variable Energy</v>
      </c>
      <c r="S211" s="458" t="s">
        <v>1209</v>
      </c>
      <c r="T211" s="458" t="s">
        <v>1017</v>
      </c>
      <c r="U211" s="458">
        <v>1</v>
      </c>
      <c r="V211" s="385" t="str">
        <f t="shared" ca="1" si="57"/>
        <v>3a_$D$211_max_MW_1</v>
      </c>
      <c r="W211" t="s">
        <v>426</v>
      </c>
      <c r="X211"/>
      <c r="Y211" t="str">
        <f t="shared" ref="Y211:Y225" si="59">"0.00"</f>
        <v>0.00</v>
      </c>
      <c r="Z211" s="458" t="s">
        <v>86</v>
      </c>
      <c r="AA211" s="458" t="s">
        <v>86</v>
      </c>
      <c r="AC211" s="715" t="str">
        <f ca="1">"Requirement for "&amp;P211&amp; " based on "&amp;$P$28&amp;" answer of ""Yes"""</f>
        <v>Requirement for $D$211 based on $D$28 answer of "Yes"</v>
      </c>
    </row>
    <row r="212" spans="1:29" ht="5.25" customHeight="1">
      <c r="A212" s="680"/>
      <c r="B212" s="470"/>
      <c r="C212" s="688"/>
      <c r="D212" s="688"/>
      <c r="E212" s="688"/>
      <c r="F212" s="688"/>
      <c r="G212" s="688"/>
      <c r="H212" s="688"/>
      <c r="I212" s="354"/>
      <c r="M212" s="458" t="s">
        <v>653</v>
      </c>
      <c r="P212" s="372" t="str">
        <f ca="1">CELL("address",F211)</f>
        <v>$F$211</v>
      </c>
      <c r="Q212" s="458" t="str">
        <f t="shared" si="55"/>
        <v>3a</v>
      </c>
      <c r="R212" s="390" t="str">
        <f t="shared" ca="1" si="56"/>
        <v>3a. Variable Energy</v>
      </c>
      <c r="S212" s="458" t="s">
        <v>1209</v>
      </c>
      <c r="T212" s="458" t="s">
        <v>1017</v>
      </c>
      <c r="U212" s="458">
        <v>2</v>
      </c>
      <c r="V212" s="385" t="str">
        <f t="shared" ca="1" si="57"/>
        <v>3a_$F$211_max_MW_2</v>
      </c>
      <c r="W212" t="s">
        <v>426</v>
      </c>
      <c r="X212"/>
      <c r="Y212" t="str">
        <f t="shared" si="59"/>
        <v>0.00</v>
      </c>
      <c r="Z212" s="458" t="s">
        <v>86</v>
      </c>
      <c r="AA212" s="458" t="s">
        <v>86</v>
      </c>
      <c r="AC212" s="715" t="str">
        <f ca="1">"Requirement for "&amp;P212&amp; " based on "&amp;$P$29&amp;" answer of ""Yes"""</f>
        <v>Requirement for $F$211 based on $F$28 answer of "Yes"</v>
      </c>
    </row>
    <row r="213" spans="1:29" ht="5.25" customHeight="1">
      <c r="A213" s="680"/>
      <c r="B213" s="470"/>
      <c r="C213" s="688"/>
      <c r="D213" s="688"/>
      <c r="E213" s="688"/>
      <c r="F213" s="688"/>
      <c r="G213" s="688"/>
      <c r="H213" s="688"/>
      <c r="I213" s="354"/>
      <c r="M213" s="458" t="s">
        <v>653</v>
      </c>
      <c r="P213" s="372" t="str">
        <f ca="1">CELL("address",H211)</f>
        <v>$H$211</v>
      </c>
      <c r="Q213" s="458" t="str">
        <f t="shared" si="55"/>
        <v>3a</v>
      </c>
      <c r="R213" s="390" t="str">
        <f t="shared" ca="1" si="56"/>
        <v>3a. Variable Energy</v>
      </c>
      <c r="S213" s="458" t="s">
        <v>1209</v>
      </c>
      <c r="T213" s="458" t="s">
        <v>1017</v>
      </c>
      <c r="U213" s="458">
        <v>3</v>
      </c>
      <c r="V213" s="385" t="str">
        <f t="shared" ca="1" si="57"/>
        <v>3a_$H$211_max_MW_3</v>
      </c>
      <c r="W213" t="s">
        <v>426</v>
      </c>
      <c r="X213"/>
      <c r="Y213" t="str">
        <f t="shared" si="59"/>
        <v>0.00</v>
      </c>
      <c r="Z213" s="458" t="s">
        <v>86</v>
      </c>
      <c r="AA213" s="458" t="s">
        <v>86</v>
      </c>
      <c r="AC213" s="715" t="str">
        <f ca="1">"Requirement for "&amp;P213&amp; " based on "&amp;$P$30&amp;" answer of ""Yes"""</f>
        <v>Requirement for $H$211 based on $H$28 answer of "Yes"</v>
      </c>
    </row>
    <row r="214" spans="1:29">
      <c r="A214" s="680" t="s">
        <v>583</v>
      </c>
      <c r="B214" s="470" t="s">
        <v>576</v>
      </c>
      <c r="C214" s="688"/>
      <c r="D214" s="296"/>
      <c r="E214" s="688"/>
      <c r="F214" s="296"/>
      <c r="G214" s="688"/>
      <c r="H214" s="296"/>
      <c r="I214" s="354"/>
      <c r="N214" s="458" t="s">
        <v>654</v>
      </c>
      <c r="P214" s="372" t="str">
        <f ca="1">CELL("address",D214)</f>
        <v>$D$214</v>
      </c>
      <c r="Q214" s="458" t="str">
        <f t="shared" si="55"/>
        <v>3a</v>
      </c>
      <c r="R214" s="390" t="str">
        <f t="shared" ca="1" si="56"/>
        <v>3a. Variable Energy</v>
      </c>
      <c r="S214" s="458" t="s">
        <v>1209</v>
      </c>
      <c r="T214" s="458" t="s">
        <v>1018</v>
      </c>
      <c r="U214" s="458">
        <v>1</v>
      </c>
      <c r="V214" s="385" t="str">
        <f t="shared" ca="1" si="57"/>
        <v>3a_$D$214_max_MVA_1</v>
      </c>
      <c r="W214" t="s">
        <v>426</v>
      </c>
      <c r="X214"/>
      <c r="Y214" t="str">
        <f t="shared" si="59"/>
        <v>0.00</v>
      </c>
      <c r="Z214" s="458" t="s">
        <v>86</v>
      </c>
      <c r="AA214" s="458" t="s">
        <v>86</v>
      </c>
      <c r="AC214" s="715" t="str">
        <f ca="1">"Requirement for "&amp;P214&amp; " based on "&amp;$P$28&amp;" answer of ""Yes"""</f>
        <v>Requirement for $D$214 based on $D$28 answer of "Yes"</v>
      </c>
    </row>
    <row r="215" spans="1:29" ht="5.25" customHeight="1">
      <c r="A215" s="680"/>
      <c r="B215" s="470"/>
      <c r="C215" s="688"/>
      <c r="D215" s="688"/>
      <c r="E215" s="688"/>
      <c r="F215" s="688"/>
      <c r="G215" s="688"/>
      <c r="H215" s="688"/>
      <c r="I215" s="354"/>
      <c r="M215" s="458" t="s">
        <v>653</v>
      </c>
      <c r="P215" s="372" t="str">
        <f ca="1">CELL("address",F214)</f>
        <v>$F$214</v>
      </c>
      <c r="Q215" s="458" t="str">
        <f t="shared" si="55"/>
        <v>3a</v>
      </c>
      <c r="R215" s="390" t="str">
        <f t="shared" ca="1" si="56"/>
        <v>3a. Variable Energy</v>
      </c>
      <c r="S215" s="458" t="s">
        <v>1209</v>
      </c>
      <c r="T215" s="458" t="s">
        <v>1018</v>
      </c>
      <c r="U215" s="458">
        <v>2</v>
      </c>
      <c r="V215" s="385" t="str">
        <f t="shared" ca="1" si="57"/>
        <v>3a_$F$214_max_MVA_2</v>
      </c>
      <c r="W215" t="s">
        <v>426</v>
      </c>
      <c r="X215"/>
      <c r="Y215" t="str">
        <f t="shared" si="59"/>
        <v>0.00</v>
      </c>
      <c r="Z215" s="458" t="s">
        <v>86</v>
      </c>
      <c r="AA215" s="458" t="s">
        <v>86</v>
      </c>
      <c r="AC215" s="715" t="str">
        <f ca="1">"Requirement for "&amp;P215&amp; " based on "&amp;$P$29&amp;" answer of ""Yes"""</f>
        <v>Requirement for $F$214 based on $F$28 answer of "Yes"</v>
      </c>
    </row>
    <row r="216" spans="1:29" ht="5.25" customHeight="1">
      <c r="A216" s="680"/>
      <c r="B216" s="470"/>
      <c r="C216" s="688"/>
      <c r="D216" s="688"/>
      <c r="E216" s="688"/>
      <c r="F216" s="688"/>
      <c r="G216" s="688"/>
      <c r="H216" s="688"/>
      <c r="I216" s="354"/>
      <c r="M216" s="458" t="s">
        <v>653</v>
      </c>
      <c r="P216" s="372" t="str">
        <f ca="1">CELL("address",H214)</f>
        <v>$H$214</v>
      </c>
      <c r="Q216" s="458" t="str">
        <f t="shared" si="55"/>
        <v>3a</v>
      </c>
      <c r="R216" s="390" t="str">
        <f t="shared" ca="1" si="56"/>
        <v>3a. Variable Energy</v>
      </c>
      <c r="S216" s="458" t="s">
        <v>1209</v>
      </c>
      <c r="T216" s="458" t="s">
        <v>1018</v>
      </c>
      <c r="U216" s="458">
        <v>3</v>
      </c>
      <c r="V216" s="385" t="str">
        <f t="shared" ca="1" si="57"/>
        <v>3a_$H$214_max_MVA_3</v>
      </c>
      <c r="W216" t="s">
        <v>426</v>
      </c>
      <c r="X216"/>
      <c r="Y216" t="str">
        <f t="shared" si="59"/>
        <v>0.00</v>
      </c>
      <c r="Z216" s="458" t="s">
        <v>86</v>
      </c>
      <c r="AA216" s="458" t="s">
        <v>86</v>
      </c>
      <c r="AC216" s="715" t="str">
        <f ca="1">"Requirement for "&amp;P216&amp; " based on "&amp;$P$30&amp;" answer of ""Yes"""</f>
        <v>Requirement for $H$214 based on $H$28 answer of "Yes"</v>
      </c>
    </row>
    <row r="217" spans="1:29">
      <c r="A217" s="680" t="s">
        <v>584</v>
      </c>
      <c r="B217" s="470" t="s">
        <v>575</v>
      </c>
      <c r="C217" s="688"/>
      <c r="D217" s="296"/>
      <c r="E217" s="688"/>
      <c r="F217" s="296"/>
      <c r="G217" s="688"/>
      <c r="H217" s="296"/>
      <c r="I217" s="354"/>
      <c r="N217" s="458" t="s">
        <v>654</v>
      </c>
      <c r="P217" s="372" t="str">
        <f ca="1">CELL("address",D217)</f>
        <v>$D$217</v>
      </c>
      <c r="Q217" s="458" t="str">
        <f t="shared" si="55"/>
        <v>3a</v>
      </c>
      <c r="R217" s="390" t="str">
        <f t="shared" ca="1" si="56"/>
        <v>3a. Variable Energy</v>
      </c>
      <c r="S217" s="458" t="s">
        <v>1209</v>
      </c>
      <c r="T217" s="458" t="s">
        <v>1017</v>
      </c>
      <c r="U217" s="458">
        <v>1</v>
      </c>
      <c r="V217" s="385" t="str">
        <f t="shared" ca="1" si="57"/>
        <v>3a_$D$217_max_MW_1</v>
      </c>
      <c r="W217" t="s">
        <v>426</v>
      </c>
      <c r="X217"/>
      <c r="Y217" t="str">
        <f t="shared" si="59"/>
        <v>0.00</v>
      </c>
      <c r="Z217" s="458" t="s">
        <v>86</v>
      </c>
      <c r="AA217" s="458" t="s">
        <v>86</v>
      </c>
      <c r="AC217" s="715" t="str">
        <f ca="1">"Requirement for "&amp;P217&amp; " based on "&amp;$P$28&amp;" answer of ""Yes"""</f>
        <v>Requirement for $D$217 based on $D$28 answer of "Yes"</v>
      </c>
    </row>
    <row r="218" spans="1:29" ht="5.25" customHeight="1">
      <c r="A218" s="687"/>
      <c r="B218" s="470"/>
      <c r="C218" s="688"/>
      <c r="D218" s="688"/>
      <c r="E218" s="688"/>
      <c r="F218" s="688"/>
      <c r="G218" s="688"/>
      <c r="H218" s="688"/>
      <c r="I218" s="354"/>
      <c r="M218" s="458" t="s">
        <v>653</v>
      </c>
      <c r="P218" s="372" t="str">
        <f ca="1">CELL("address",F217)</f>
        <v>$F$217</v>
      </c>
      <c r="Q218" s="458" t="str">
        <f t="shared" si="55"/>
        <v>3a</v>
      </c>
      <c r="R218" s="390" t="str">
        <f t="shared" ca="1" si="56"/>
        <v>3a. Variable Energy</v>
      </c>
      <c r="S218" s="458" t="s">
        <v>1209</v>
      </c>
      <c r="T218" s="458" t="s">
        <v>1017</v>
      </c>
      <c r="U218" s="458">
        <v>2</v>
      </c>
      <c r="V218" s="385" t="str">
        <f t="shared" ca="1" si="57"/>
        <v>3a_$F$217_max_MW_2</v>
      </c>
      <c r="W218" t="s">
        <v>426</v>
      </c>
      <c r="X218"/>
      <c r="Y218" t="str">
        <f t="shared" si="59"/>
        <v>0.00</v>
      </c>
      <c r="Z218" s="458" t="s">
        <v>86</v>
      </c>
      <c r="AA218" s="458" t="s">
        <v>86</v>
      </c>
      <c r="AC218" s="715" t="str">
        <f ca="1">"Requirement for "&amp;P218&amp; " based on "&amp;$P$29&amp;" answer of ""Yes"""</f>
        <v>Requirement for $F$217 based on $F$28 answer of "Yes"</v>
      </c>
    </row>
    <row r="219" spans="1:29">
      <c r="A219" s="497" t="s">
        <v>732</v>
      </c>
      <c r="B219" s="470"/>
      <c r="C219" s="688"/>
      <c r="D219" s="688"/>
      <c r="E219" s="688"/>
      <c r="F219" s="688"/>
      <c r="G219" s="688"/>
      <c r="H219" s="688"/>
      <c r="I219" s="354"/>
      <c r="N219" s="458" t="s">
        <v>654</v>
      </c>
      <c r="P219" s="372" t="str">
        <f ca="1">CELL("address",H217)</f>
        <v>$H$217</v>
      </c>
      <c r="Q219" s="458" t="str">
        <f t="shared" si="55"/>
        <v>3a</v>
      </c>
      <c r="R219" s="390" t="str">
        <f t="shared" ca="1" si="56"/>
        <v>3a. Variable Energy</v>
      </c>
      <c r="S219" s="458" t="s">
        <v>1209</v>
      </c>
      <c r="T219" s="458" t="s">
        <v>1017</v>
      </c>
      <c r="U219" s="458">
        <v>3</v>
      </c>
      <c r="V219" s="385" t="str">
        <f t="shared" ca="1" si="57"/>
        <v>3a_$H$217_max_MW_3</v>
      </c>
      <c r="W219" t="s">
        <v>426</v>
      </c>
      <c r="X219"/>
      <c r="Y219" t="str">
        <f t="shared" si="59"/>
        <v>0.00</v>
      </c>
      <c r="Z219" s="458" t="s">
        <v>86</v>
      </c>
      <c r="AA219" s="458" t="s">
        <v>86</v>
      </c>
      <c r="AC219" s="715" t="str">
        <f ca="1">"Requirement for "&amp;P219&amp; " based on "&amp;$P$30&amp;" answer of ""Yes"""</f>
        <v>Requirement for $H$217 based on $H$28 answer of "Yes"</v>
      </c>
    </row>
    <row r="220" spans="1:29">
      <c r="A220" s="677" t="s">
        <v>733</v>
      </c>
      <c r="B220" s="470" t="s">
        <v>641</v>
      </c>
      <c r="C220" s="688"/>
      <c r="D220" s="296"/>
      <c r="E220" s="688"/>
      <c r="F220" s="296"/>
      <c r="G220" s="688"/>
      <c r="H220" s="296"/>
      <c r="I220" s="354"/>
      <c r="N220" s="458" t="s">
        <v>654</v>
      </c>
      <c r="P220" s="372" t="str">
        <f ca="1">CELL("address",D220)</f>
        <v>$D$220</v>
      </c>
      <c r="Q220" s="458" t="str">
        <f t="shared" si="55"/>
        <v>3a</v>
      </c>
      <c r="R220" s="390" t="str">
        <f t="shared" ca="1" si="56"/>
        <v>3a. Variable Energy</v>
      </c>
      <c r="S220" s="458" t="s">
        <v>1209</v>
      </c>
      <c r="T220" s="458" t="s">
        <v>1022</v>
      </c>
      <c r="U220" s="458">
        <v>1</v>
      </c>
      <c r="V220" s="385" t="str">
        <f t="shared" ca="1" si="57"/>
        <v>3a_$D$220_ramp_up_1</v>
      </c>
      <c r="W220" t="s">
        <v>426</v>
      </c>
      <c r="X220"/>
      <c r="Y220" t="str">
        <f t="shared" si="59"/>
        <v>0.00</v>
      </c>
      <c r="Z220" s="458" t="s">
        <v>86</v>
      </c>
      <c r="AA220" s="458" t="s">
        <v>86</v>
      </c>
      <c r="AC220" s="715" t="str">
        <f ca="1">"Requirement for "&amp;P220&amp; " based on "&amp;$P$28&amp;" answer of ""Yes"""</f>
        <v>Requirement for $D$220 based on $D$28 answer of "Yes"</v>
      </c>
    </row>
    <row r="221" spans="1:29" ht="5.25" customHeight="1">
      <c r="A221" s="682"/>
      <c r="B221" s="470"/>
      <c r="C221" s="688"/>
      <c r="D221" s="688"/>
      <c r="E221" s="688"/>
      <c r="F221" s="688"/>
      <c r="G221" s="688"/>
      <c r="H221" s="688"/>
      <c r="I221" s="354"/>
      <c r="M221" s="458" t="s">
        <v>653</v>
      </c>
      <c r="P221" s="372" t="str">
        <f ca="1">CELL("address",F220)</f>
        <v>$F$220</v>
      </c>
      <c r="Q221" s="458" t="str">
        <f t="shared" si="55"/>
        <v>3a</v>
      </c>
      <c r="R221" s="390" t="str">
        <f t="shared" ca="1" si="56"/>
        <v>3a. Variable Energy</v>
      </c>
      <c r="S221" s="458" t="s">
        <v>1209</v>
      </c>
      <c r="T221" s="458" t="s">
        <v>1022</v>
      </c>
      <c r="U221" s="458">
        <v>2</v>
      </c>
      <c r="V221" s="385" t="str">
        <f t="shared" ca="1" si="57"/>
        <v>3a_$F$220_ramp_up_2</v>
      </c>
      <c r="W221" t="s">
        <v>426</v>
      </c>
      <c r="X221"/>
      <c r="Y221" t="str">
        <f t="shared" si="59"/>
        <v>0.00</v>
      </c>
      <c r="Z221" s="458" t="s">
        <v>86</v>
      </c>
      <c r="AA221" s="458" t="s">
        <v>86</v>
      </c>
      <c r="AC221" s="715" t="str">
        <f ca="1">"Requirement for "&amp;P221&amp; " based on "&amp;$P$29&amp;" answer of ""Yes"""</f>
        <v>Requirement for $F$220 based on $F$28 answer of "Yes"</v>
      </c>
    </row>
    <row r="222" spans="1:29" ht="5.25" customHeight="1">
      <c r="A222" s="682"/>
      <c r="B222" s="470"/>
      <c r="C222" s="688"/>
      <c r="D222" s="688"/>
      <c r="E222" s="688"/>
      <c r="F222" s="688"/>
      <c r="G222" s="688"/>
      <c r="H222" s="688"/>
      <c r="I222" s="354"/>
      <c r="M222" s="458" t="s">
        <v>653</v>
      </c>
      <c r="P222" s="372" t="str">
        <f ca="1">CELL("address",H220)</f>
        <v>$H$220</v>
      </c>
      <c r="Q222" s="458" t="str">
        <f t="shared" si="55"/>
        <v>3a</v>
      </c>
      <c r="R222" s="390" t="str">
        <f t="shared" ca="1" si="56"/>
        <v>3a. Variable Energy</v>
      </c>
      <c r="S222" s="458" t="s">
        <v>1209</v>
      </c>
      <c r="T222" s="458" t="s">
        <v>1022</v>
      </c>
      <c r="U222" s="458">
        <v>3</v>
      </c>
      <c r="V222" s="385" t="str">
        <f t="shared" ca="1" si="57"/>
        <v>3a_$H$220_ramp_up_3</v>
      </c>
      <c r="W222" t="s">
        <v>426</v>
      </c>
      <c r="X222"/>
      <c r="Y222" t="str">
        <f t="shared" si="59"/>
        <v>0.00</v>
      </c>
      <c r="Z222" s="458" t="s">
        <v>86</v>
      </c>
      <c r="AA222" s="458" t="s">
        <v>86</v>
      </c>
      <c r="AC222" s="715" t="str">
        <f ca="1">"Requirement for "&amp;P222&amp; " based on "&amp;$P$30&amp;" answer of ""Yes"""</f>
        <v>Requirement for $H$220 based on $H$28 answer of "Yes"</v>
      </c>
    </row>
    <row r="223" spans="1:29">
      <c r="A223" s="677" t="s">
        <v>734</v>
      </c>
      <c r="B223" s="470" t="s">
        <v>641</v>
      </c>
      <c r="C223" s="688"/>
      <c r="D223" s="296"/>
      <c r="E223" s="688"/>
      <c r="F223" s="296"/>
      <c r="G223" s="688"/>
      <c r="H223" s="296"/>
      <c r="I223" s="354"/>
      <c r="N223" s="458" t="s">
        <v>654</v>
      </c>
      <c r="P223" s="372" t="str">
        <f ca="1">CELL("address",D223)</f>
        <v>$D$223</v>
      </c>
      <c r="Q223" s="458" t="str">
        <f t="shared" si="55"/>
        <v>3a</v>
      </c>
      <c r="R223" s="390" t="str">
        <f t="shared" ca="1" si="56"/>
        <v>3a. Variable Energy</v>
      </c>
      <c r="S223" s="458" t="s">
        <v>1209</v>
      </c>
      <c r="T223" s="458" t="s">
        <v>1023</v>
      </c>
      <c r="U223" s="458">
        <v>1</v>
      </c>
      <c r="V223" s="385" t="str">
        <f t="shared" ca="1" si="57"/>
        <v>3a_$D$223_ramp_down_1</v>
      </c>
      <c r="W223" t="s">
        <v>426</v>
      </c>
      <c r="X223"/>
      <c r="Y223" t="str">
        <f t="shared" si="59"/>
        <v>0.00</v>
      </c>
      <c r="Z223" s="458" t="s">
        <v>86</v>
      </c>
      <c r="AA223" s="458" t="s">
        <v>86</v>
      </c>
      <c r="AC223" s="715" t="str">
        <f ca="1">"Requirement for "&amp;P223&amp; " based on "&amp;$P$28&amp;" answer of ""Yes"""</f>
        <v>Requirement for $D$223 based on $D$28 answer of "Yes"</v>
      </c>
    </row>
    <row r="224" spans="1:29" ht="5.25" customHeight="1">
      <c r="A224" s="682"/>
      <c r="B224" s="470"/>
      <c r="C224" s="688"/>
      <c r="D224" s="688"/>
      <c r="E224" s="688"/>
      <c r="F224" s="688"/>
      <c r="G224" s="688"/>
      <c r="H224" s="688"/>
      <c r="I224" s="354"/>
      <c r="M224" s="458" t="s">
        <v>653</v>
      </c>
      <c r="P224" s="372" t="str">
        <f ca="1">CELL("address",F223)</f>
        <v>$F$223</v>
      </c>
      <c r="Q224" s="458" t="str">
        <f t="shared" si="55"/>
        <v>3a</v>
      </c>
      <c r="R224" s="390" t="str">
        <f t="shared" ca="1" si="56"/>
        <v>3a. Variable Energy</v>
      </c>
      <c r="S224" s="458" t="s">
        <v>1209</v>
      </c>
      <c r="T224" s="458" t="s">
        <v>1023</v>
      </c>
      <c r="U224" s="458">
        <v>2</v>
      </c>
      <c r="V224" s="385" t="str">
        <f t="shared" ca="1" si="57"/>
        <v>3a_$F$223_ramp_down_2</v>
      </c>
      <c r="W224" t="s">
        <v>426</v>
      </c>
      <c r="X224"/>
      <c r="Y224" t="str">
        <f t="shared" si="59"/>
        <v>0.00</v>
      </c>
      <c r="Z224" s="458" t="s">
        <v>86</v>
      </c>
      <c r="AA224" s="458" t="s">
        <v>86</v>
      </c>
      <c r="AC224" s="715" t="str">
        <f ca="1">"Requirement for "&amp;P224&amp; " based on "&amp;$P$29&amp;" answer of ""Yes"""</f>
        <v>Requirement for $F$223 based on $F$28 answer of "Yes"</v>
      </c>
    </row>
    <row r="225" spans="1:64" ht="5.25" customHeight="1">
      <c r="A225" s="682"/>
      <c r="B225" s="470"/>
      <c r="C225" s="688"/>
      <c r="D225" s="688"/>
      <c r="E225" s="688"/>
      <c r="F225" s="688"/>
      <c r="G225" s="688"/>
      <c r="H225" s="688"/>
      <c r="I225" s="354"/>
      <c r="M225" s="458" t="s">
        <v>653</v>
      </c>
      <c r="P225" s="372" t="str">
        <f ca="1">CELL("address",H223)</f>
        <v>$H$223</v>
      </c>
      <c r="Q225" s="458" t="str">
        <f t="shared" si="55"/>
        <v>3a</v>
      </c>
      <c r="R225" s="390" t="str">
        <f t="shared" ca="1" si="56"/>
        <v>3a. Variable Energy</v>
      </c>
      <c r="S225" s="458" t="s">
        <v>1209</v>
      </c>
      <c r="T225" s="458" t="s">
        <v>1023</v>
      </c>
      <c r="U225" s="458">
        <v>3</v>
      </c>
      <c r="V225" s="385" t="str">
        <f t="shared" ca="1" si="57"/>
        <v>3a_$H$223_ramp_down_3</v>
      </c>
      <c r="W225" t="s">
        <v>426</v>
      </c>
      <c r="X225"/>
      <c r="Y225" t="str">
        <f t="shared" si="59"/>
        <v>0.00</v>
      </c>
      <c r="Z225" s="458" t="s">
        <v>86</v>
      </c>
      <c r="AA225" s="458" t="s">
        <v>86</v>
      </c>
      <c r="AC225" s="715" t="str">
        <f ca="1">"Requirement for "&amp;P225&amp; " based on "&amp;$P$30&amp;" answer of ""Yes"""</f>
        <v>Requirement for $H$223 based on $H$28 answer of "Yes"</v>
      </c>
    </row>
    <row r="226" spans="1:64" ht="33" customHeight="1">
      <c r="A226" s="680" t="s">
        <v>580</v>
      </c>
      <c r="B226" s="470"/>
      <c r="C226" s="688"/>
      <c r="D226" s="884"/>
      <c r="E226" s="688"/>
      <c r="F226" s="884"/>
      <c r="G226" s="688"/>
      <c r="H226" s="884"/>
      <c r="I226" s="354"/>
      <c r="N226" s="458" t="s">
        <v>654</v>
      </c>
      <c r="O226" s="474"/>
      <c r="P226" s="372" t="str">
        <f ca="1">CELL("address",D226)</f>
        <v>$D$226</v>
      </c>
      <c r="Q226" s="458" t="str">
        <f t="shared" si="55"/>
        <v>3a</v>
      </c>
      <c r="R226" s="390" t="str">
        <f t="shared" ca="1" si="56"/>
        <v>3a. Variable Energy</v>
      </c>
      <c r="S226" s="458" t="s">
        <v>1209</v>
      </c>
      <c r="T226" s="458" t="s">
        <v>1212</v>
      </c>
      <c r="U226" s="458">
        <v>1</v>
      </c>
      <c r="V226" s="385" t="str">
        <f t="shared" ca="1" si="57"/>
        <v>3a_$D$226_ramp_design_1</v>
      </c>
      <c r="W226" s="458" t="s">
        <v>1011</v>
      </c>
      <c r="X226" s="458">
        <v>100</v>
      </c>
      <c r="Z226" s="458" t="s">
        <v>86</v>
      </c>
      <c r="AA226" s="458" t="s">
        <v>86</v>
      </c>
      <c r="AC226" s="715" t="str">
        <f ca="1">"Requirement for "&amp;P226&amp; " based on "&amp;$P$28&amp;" answer of ""Yes"""</f>
        <v>Requirement for $D$226 based on $D$28 answer of "Yes"</v>
      </c>
    </row>
    <row r="227" spans="1:64" ht="5.25" customHeight="1">
      <c r="A227" s="682"/>
      <c r="B227" s="470"/>
      <c r="C227" s="688"/>
      <c r="D227" s="688"/>
      <c r="E227" s="688"/>
      <c r="F227" s="688"/>
      <c r="G227" s="688"/>
      <c r="H227" s="688"/>
      <c r="I227" s="354"/>
      <c r="M227" s="458" t="s">
        <v>653</v>
      </c>
      <c r="P227" s="372" t="str">
        <f ca="1">CELL("address",F226)</f>
        <v>$F$226</v>
      </c>
      <c r="Q227" s="458" t="str">
        <f t="shared" si="55"/>
        <v>3a</v>
      </c>
      <c r="R227" s="390" t="str">
        <f t="shared" ca="1" si="56"/>
        <v>3a. Variable Energy</v>
      </c>
      <c r="S227" s="458" t="s">
        <v>1209</v>
      </c>
      <c r="T227" s="458" t="s">
        <v>1212</v>
      </c>
      <c r="U227" s="458">
        <v>2</v>
      </c>
      <c r="V227" s="385" t="str">
        <f t="shared" ca="1" si="57"/>
        <v>3a_$F$226_ramp_design_2</v>
      </c>
      <c r="W227" s="458" t="s">
        <v>1011</v>
      </c>
      <c r="X227" s="458">
        <v>100</v>
      </c>
      <c r="Z227" s="458" t="s">
        <v>86</v>
      </c>
      <c r="AA227" s="458" t="s">
        <v>86</v>
      </c>
      <c r="AC227" s="715" t="str">
        <f ca="1">"Requirement for "&amp;P227&amp; " based on "&amp;$P$29&amp;" answer of ""Yes"""</f>
        <v>Requirement for $F$226 based on $F$28 answer of "Yes"</v>
      </c>
    </row>
    <row r="228" spans="1:64">
      <c r="A228" s="497" t="s">
        <v>735</v>
      </c>
      <c r="B228" s="470"/>
      <c r="C228" s="688"/>
      <c r="D228" s="688"/>
      <c r="E228" s="688"/>
      <c r="F228" s="688"/>
      <c r="G228" s="688"/>
      <c r="H228" s="688"/>
      <c r="I228" s="354"/>
      <c r="N228" s="458" t="s">
        <v>654</v>
      </c>
      <c r="P228" s="372" t="str">
        <f ca="1">CELL("address",H226)</f>
        <v>$H$226</v>
      </c>
      <c r="Q228" s="458" t="str">
        <f t="shared" si="55"/>
        <v>3a</v>
      </c>
      <c r="R228" s="390" t="str">
        <f t="shared" ca="1" si="56"/>
        <v>3a. Variable Energy</v>
      </c>
      <c r="S228" s="458" t="s">
        <v>1209</v>
      </c>
      <c r="T228" s="458" t="s">
        <v>1212</v>
      </c>
      <c r="U228" s="458">
        <v>3</v>
      </c>
      <c r="V228" s="385" t="str">
        <f t="shared" ca="1" si="57"/>
        <v>3a_$H$226_ramp_design_3</v>
      </c>
      <c r="W228" s="458" t="s">
        <v>1011</v>
      </c>
      <c r="X228" s="458">
        <v>100</v>
      </c>
      <c r="Z228" s="458" t="s">
        <v>86</v>
      </c>
      <c r="AA228" s="458" t="s">
        <v>86</v>
      </c>
      <c r="AC228" s="715" t="str">
        <f ca="1">"Requirement for "&amp;P228&amp; " based on "&amp;$P$30&amp;" answer of ""Yes"""</f>
        <v>Requirement for $H$226 based on $H$28 answer of "Yes"</v>
      </c>
    </row>
    <row r="229" spans="1:64">
      <c r="A229" s="677" t="s">
        <v>736</v>
      </c>
      <c r="B229" s="470" t="s">
        <v>21</v>
      </c>
      <c r="C229" s="688"/>
      <c r="D229" s="894"/>
      <c r="E229" s="688"/>
      <c r="F229" s="894"/>
      <c r="G229" s="688"/>
      <c r="H229" s="894"/>
      <c r="I229" s="354"/>
      <c r="L229" s="870"/>
      <c r="N229" s="458" t="s">
        <v>654</v>
      </c>
      <c r="P229" s="372" t="str">
        <f ca="1">CELL("address",D229)</f>
        <v>$D$229</v>
      </c>
      <c r="Q229" s="458" t="str">
        <f t="shared" si="55"/>
        <v>3a</v>
      </c>
      <c r="R229" s="390" t="str">
        <f t="shared" ca="1" si="56"/>
        <v>3a. Variable Energy</v>
      </c>
      <c r="S229" s="458" t="s">
        <v>1209</v>
      </c>
      <c r="T229" s="458" t="s">
        <v>1030</v>
      </c>
      <c r="U229" s="458">
        <v>1</v>
      </c>
      <c r="V229" s="385" t="str">
        <f t="shared" ca="1" si="57"/>
        <v>3a_$D$229_net_annual_CF_1</v>
      </c>
      <c r="W229" s="375" t="s">
        <v>1678</v>
      </c>
      <c r="X229"/>
      <c r="Y229" s="384" t="s">
        <v>1741</v>
      </c>
      <c r="Z229" s="458" t="s">
        <v>86</v>
      </c>
      <c r="AA229" s="458" t="s">
        <v>86</v>
      </c>
      <c r="AC229" s="715" t="str">
        <f ca="1">"Requirement for "&amp;P229&amp; " based on "&amp;$P$28&amp;" answer of ""Yes"""</f>
        <v>Requirement for $D$229 based on $D$28 answer of "Yes"</v>
      </c>
    </row>
    <row r="230" spans="1:64" ht="5.25" customHeight="1">
      <c r="A230" s="682"/>
      <c r="B230" s="470"/>
      <c r="C230" s="688"/>
      <c r="D230" s="688"/>
      <c r="E230" s="688"/>
      <c r="F230" s="688"/>
      <c r="G230" s="688"/>
      <c r="H230" s="688"/>
      <c r="I230" s="354"/>
      <c r="M230" s="458" t="s">
        <v>653</v>
      </c>
      <c r="P230" s="372" t="str">
        <f ca="1">CELL("address",F229)</f>
        <v>$F$229</v>
      </c>
      <c r="Q230" s="458" t="str">
        <f t="shared" si="55"/>
        <v>3a</v>
      </c>
      <c r="R230" s="390" t="str">
        <f t="shared" ca="1" si="56"/>
        <v>3a. Variable Energy</v>
      </c>
      <c r="S230" s="458" t="s">
        <v>1209</v>
      </c>
      <c r="T230" s="458" t="s">
        <v>1030</v>
      </c>
      <c r="U230" s="458">
        <v>2</v>
      </c>
      <c r="V230" s="385" t="str">
        <f t="shared" ca="1" si="57"/>
        <v>3a_$F$229_net_annual_CF_2</v>
      </c>
      <c r="W230" s="375" t="s">
        <v>1678</v>
      </c>
      <c r="X230"/>
      <c r="Y230" s="384" t="s">
        <v>1741</v>
      </c>
      <c r="Z230" s="458" t="s">
        <v>86</v>
      </c>
      <c r="AA230" s="458" t="s">
        <v>86</v>
      </c>
      <c r="AC230" s="715" t="str">
        <f ca="1">"Requirement for "&amp;P230&amp; " based on "&amp;$P$29&amp;" answer of ""Yes"""</f>
        <v>Requirement for $F$229 based on $F$28 answer of "Yes"</v>
      </c>
    </row>
    <row r="231" spans="1:64" ht="5.25" customHeight="1">
      <c r="A231" s="682"/>
      <c r="B231" s="470"/>
      <c r="C231" s="688"/>
      <c r="D231" s="688"/>
      <c r="E231" s="688"/>
      <c r="F231" s="688"/>
      <c r="G231" s="688"/>
      <c r="H231" s="688"/>
      <c r="I231" s="354"/>
      <c r="M231" s="458" t="s">
        <v>653</v>
      </c>
      <c r="P231" s="372" t="str">
        <f ca="1">CELL("address",H229)</f>
        <v>$H$229</v>
      </c>
      <c r="Q231" s="458" t="str">
        <f t="shared" si="55"/>
        <v>3a</v>
      </c>
      <c r="R231" s="390" t="str">
        <f t="shared" ca="1" si="56"/>
        <v>3a. Variable Energy</v>
      </c>
      <c r="S231" s="458" t="s">
        <v>1209</v>
      </c>
      <c r="T231" s="458" t="s">
        <v>1030</v>
      </c>
      <c r="U231" s="458">
        <v>3</v>
      </c>
      <c r="V231" s="385" t="str">
        <f t="shared" ca="1" si="57"/>
        <v>3a_$H$229_net_annual_CF_3</v>
      </c>
      <c r="W231" s="375" t="s">
        <v>1678</v>
      </c>
      <c r="X231"/>
      <c r="Y231" s="384" t="s">
        <v>1741</v>
      </c>
      <c r="Z231" s="458" t="s">
        <v>86</v>
      </c>
      <c r="AA231" s="458" t="s">
        <v>86</v>
      </c>
      <c r="AC231" s="715" t="str">
        <f ca="1">"Requirement for "&amp;P231&amp; " based on "&amp;$P$30&amp;" answer of ""Yes"""</f>
        <v>Requirement for $H$229 based on $H$28 answer of "Yes"</v>
      </c>
    </row>
    <row r="232" spans="1:64">
      <c r="A232" s="677" t="s">
        <v>737</v>
      </c>
      <c r="B232" s="470" t="s">
        <v>21</v>
      </c>
      <c r="C232" s="688"/>
      <c r="D232" s="894"/>
      <c r="E232" s="688"/>
      <c r="F232" s="894"/>
      <c r="G232" s="688"/>
      <c r="H232" s="894"/>
      <c r="I232" s="354"/>
      <c r="L232" s="870"/>
      <c r="N232" s="458" t="s">
        <v>654</v>
      </c>
      <c r="P232" s="372" t="str">
        <f ca="1">CELL("address",D232)</f>
        <v>$D$232</v>
      </c>
      <c r="Q232" s="458" t="str">
        <f t="shared" si="55"/>
        <v>3a</v>
      </c>
      <c r="R232" s="390" t="str">
        <f t="shared" ca="1" si="56"/>
        <v>3a. Variable Energy</v>
      </c>
      <c r="S232" s="458" t="s">
        <v>1209</v>
      </c>
      <c r="T232" s="458" t="s">
        <v>1204</v>
      </c>
      <c r="U232" s="458">
        <v>1</v>
      </c>
      <c r="V232" s="385" t="str">
        <f t="shared" ca="1" si="57"/>
        <v>3a_$D$232_win_CF_1</v>
      </c>
      <c r="W232" s="375" t="s">
        <v>1678</v>
      </c>
      <c r="X232"/>
      <c r="Y232" s="384" t="s">
        <v>1741</v>
      </c>
      <c r="Z232" s="458" t="s">
        <v>86</v>
      </c>
      <c r="AA232" s="458" t="s">
        <v>86</v>
      </c>
      <c r="AC232" s="715" t="str">
        <f ca="1">"Requirement for "&amp;P232&amp; " based on "&amp;$P$28&amp;" answer of ""Yes"""</f>
        <v>Requirement for $D$232 based on $D$28 answer of "Yes"</v>
      </c>
    </row>
    <row r="233" spans="1:64" ht="5.25" customHeight="1">
      <c r="A233" s="682"/>
      <c r="B233" s="470"/>
      <c r="C233" s="688"/>
      <c r="D233" s="688"/>
      <c r="E233" s="688"/>
      <c r="F233" s="688"/>
      <c r="G233" s="688"/>
      <c r="H233" s="688"/>
      <c r="I233" s="354"/>
      <c r="M233" s="458" t="s">
        <v>653</v>
      </c>
      <c r="P233" s="372" t="str">
        <f ca="1">CELL("address",F232)</f>
        <v>$F$232</v>
      </c>
      <c r="Q233" s="458" t="str">
        <f t="shared" si="55"/>
        <v>3a</v>
      </c>
      <c r="R233" s="390" t="str">
        <f t="shared" ca="1" si="56"/>
        <v>3a. Variable Energy</v>
      </c>
      <c r="S233" s="458" t="s">
        <v>1209</v>
      </c>
      <c r="T233" s="458" t="s">
        <v>1204</v>
      </c>
      <c r="U233" s="458">
        <v>2</v>
      </c>
      <c r="V233" s="385" t="str">
        <f t="shared" ca="1" si="57"/>
        <v>3a_$F$232_win_CF_2</v>
      </c>
      <c r="W233" s="375" t="s">
        <v>1678</v>
      </c>
      <c r="X233"/>
      <c r="Y233" s="384" t="s">
        <v>1741</v>
      </c>
      <c r="Z233" s="458" t="s">
        <v>86</v>
      </c>
      <c r="AA233" s="458" t="s">
        <v>86</v>
      </c>
      <c r="AC233" s="715" t="str">
        <f ca="1">"Requirement for "&amp;P233&amp; " based on "&amp;$P$29&amp;" answer of ""Yes"""</f>
        <v>Requirement for $F$232 based on $F$28 answer of "Yes"</v>
      </c>
    </row>
    <row r="234" spans="1:64" ht="5.25" customHeight="1">
      <c r="A234" s="682"/>
      <c r="B234" s="470"/>
      <c r="C234" s="688"/>
      <c r="D234" s="688"/>
      <c r="E234" s="688"/>
      <c r="F234" s="688"/>
      <c r="G234" s="688"/>
      <c r="H234" s="688"/>
      <c r="I234" s="354"/>
      <c r="M234" s="458" t="s">
        <v>653</v>
      </c>
      <c r="P234" s="372" t="str">
        <f ca="1">CELL("address",H232)</f>
        <v>$H$232</v>
      </c>
      <c r="Q234" s="458" t="str">
        <f t="shared" si="55"/>
        <v>3a</v>
      </c>
      <c r="R234" s="390" t="str">
        <f t="shared" ca="1" si="56"/>
        <v>3a. Variable Energy</v>
      </c>
      <c r="S234" s="458" t="s">
        <v>1209</v>
      </c>
      <c r="T234" s="458" t="s">
        <v>1204</v>
      </c>
      <c r="U234" s="458">
        <v>3</v>
      </c>
      <c r="V234" s="385" t="str">
        <f t="shared" ca="1" si="57"/>
        <v>3a_$H$232_win_CF_3</v>
      </c>
      <c r="W234" s="375" t="s">
        <v>1678</v>
      </c>
      <c r="X234"/>
      <c r="Y234" s="384" t="s">
        <v>1741</v>
      </c>
      <c r="Z234" s="458" t="s">
        <v>86</v>
      </c>
      <c r="AA234" s="458" t="s">
        <v>86</v>
      </c>
      <c r="AC234" s="715" t="str">
        <f ca="1">"Requirement for "&amp;P234&amp; " based on "&amp;$P$30&amp;" answer of ""Yes"""</f>
        <v>Requirement for $H$232 based on $H$28 answer of "Yes"</v>
      </c>
    </row>
    <row r="235" spans="1:64">
      <c r="A235" s="682" t="s">
        <v>643</v>
      </c>
      <c r="B235" s="470"/>
      <c r="C235" s="688"/>
      <c r="D235" s="296"/>
      <c r="E235" s="688"/>
      <c r="F235" s="296"/>
      <c r="G235" s="688"/>
      <c r="H235" s="296"/>
      <c r="I235" s="354"/>
      <c r="N235" s="458" t="s">
        <v>654</v>
      </c>
      <c r="P235" s="372" t="str">
        <f ca="1">CELL("address",D235)</f>
        <v>$D$235</v>
      </c>
      <c r="Q235" s="458" t="str">
        <f t="shared" si="55"/>
        <v>3a</v>
      </c>
      <c r="R235" s="390" t="str">
        <f t="shared" ca="1" si="56"/>
        <v>3a. Variable Energy</v>
      </c>
      <c r="S235" s="458" t="s">
        <v>1209</v>
      </c>
      <c r="T235" s="458" t="s">
        <v>1010</v>
      </c>
      <c r="U235" s="458">
        <v>1</v>
      </c>
      <c r="V235" s="385" t="str">
        <f t="shared" ca="1" si="57"/>
        <v>3a_$D$235_shaped_1</v>
      </c>
      <c r="W235" s="458" t="s">
        <v>589</v>
      </c>
      <c r="Y235" s="381" t="str">
        <f t="shared" ref="Y235:Y237" si="60">CONCATENATE(AI235,",",AJ235)</f>
        <v>Yes,No</v>
      </c>
      <c r="Z235" s="458" t="s">
        <v>86</v>
      </c>
      <c r="AA235" s="458" t="s">
        <v>86</v>
      </c>
      <c r="AC235" s="715" t="str">
        <f ca="1">"Requirement for "&amp;P235&amp; " based on "&amp;$P$28&amp;" answer of ""Yes"""</f>
        <v>Requirement for $D$235 based on $D$28 answer of "Yes"</v>
      </c>
      <c r="AI235" s="458" t="s">
        <v>82</v>
      </c>
      <c r="AJ235" s="458" t="s">
        <v>86</v>
      </c>
    </row>
    <row r="236" spans="1:64" ht="5.25" customHeight="1">
      <c r="A236" s="682"/>
      <c r="B236" s="470"/>
      <c r="C236" s="688"/>
      <c r="D236" s="688"/>
      <c r="E236" s="688"/>
      <c r="F236" s="688"/>
      <c r="G236" s="688"/>
      <c r="H236" s="688"/>
      <c r="I236" s="354"/>
      <c r="M236" s="458" t="s">
        <v>653</v>
      </c>
      <c r="P236" s="372" t="str">
        <f ca="1">CELL("address",F235)</f>
        <v>$F$235</v>
      </c>
      <c r="Q236" s="458" t="str">
        <f t="shared" si="55"/>
        <v>3a</v>
      </c>
      <c r="R236" s="390" t="str">
        <f t="shared" ca="1" si="56"/>
        <v>3a. Variable Energy</v>
      </c>
      <c r="S236" s="458" t="s">
        <v>1209</v>
      </c>
      <c r="T236" s="458" t="s">
        <v>1010</v>
      </c>
      <c r="U236" s="458">
        <v>2</v>
      </c>
      <c r="V236" s="385" t="str">
        <f t="shared" ca="1" si="57"/>
        <v>3a_$F$235_shaped_2</v>
      </c>
      <c r="W236" s="458" t="s">
        <v>589</v>
      </c>
      <c r="Y236" s="381" t="str">
        <f t="shared" si="60"/>
        <v>Yes,No</v>
      </c>
      <c r="Z236" s="458" t="s">
        <v>86</v>
      </c>
      <c r="AA236" s="458" t="s">
        <v>86</v>
      </c>
      <c r="AC236" s="715" t="str">
        <f ca="1">"Requirement for "&amp;P236&amp; " based on "&amp;$P$29&amp;" answer of ""Yes"""</f>
        <v>Requirement for $F$235 based on $F$28 answer of "Yes"</v>
      </c>
      <c r="AI236" s="458" t="s">
        <v>82</v>
      </c>
      <c r="AJ236" s="458" t="s">
        <v>86</v>
      </c>
    </row>
    <row r="237" spans="1:64" ht="5.25" customHeight="1" thickBot="1">
      <c r="A237" s="682"/>
      <c r="B237" s="470"/>
      <c r="C237" s="688"/>
      <c r="D237" s="688"/>
      <c r="E237" s="688"/>
      <c r="F237" s="688"/>
      <c r="G237" s="688"/>
      <c r="H237" s="688"/>
      <c r="I237" s="354"/>
      <c r="M237" s="458" t="s">
        <v>653</v>
      </c>
      <c r="P237" s="372" t="str">
        <f ca="1">CELL("address",H235)</f>
        <v>$H$235</v>
      </c>
      <c r="Q237" s="458" t="str">
        <f t="shared" si="55"/>
        <v>3a</v>
      </c>
      <c r="R237" s="390" t="str">
        <f t="shared" ca="1" si="56"/>
        <v>3a. Variable Energy</v>
      </c>
      <c r="S237" s="458" t="s">
        <v>1209</v>
      </c>
      <c r="T237" s="458" t="s">
        <v>1010</v>
      </c>
      <c r="U237" s="458">
        <v>3</v>
      </c>
      <c r="V237" s="385" t="str">
        <f t="shared" ca="1" si="57"/>
        <v>3a_$H$235_shaped_3</v>
      </c>
      <c r="W237" s="458" t="s">
        <v>589</v>
      </c>
      <c r="Y237" s="381" t="str">
        <f t="shared" si="60"/>
        <v>Yes,No</v>
      </c>
      <c r="Z237" s="458" t="s">
        <v>86</v>
      </c>
      <c r="AA237" s="458" t="s">
        <v>86</v>
      </c>
      <c r="AC237" s="715" t="str">
        <f ca="1">"Requirement for "&amp;P237&amp; " based on "&amp;$P$30&amp;" answer of ""Yes"""</f>
        <v>Requirement for $H$235 based on $H$28 answer of "Yes"</v>
      </c>
      <c r="AI237" s="458" t="s">
        <v>82</v>
      </c>
      <c r="AJ237" s="458" t="s">
        <v>86</v>
      </c>
    </row>
    <row r="238" spans="1:64" s="26" customFormat="1" ht="12.75" customHeight="1" thickTop="1" thickBot="1">
      <c r="A238" s="1164" t="s">
        <v>1777</v>
      </c>
      <c r="B238" s="1165"/>
      <c r="C238" s="1165"/>
      <c r="D238" s="1165"/>
      <c r="E238" s="1165"/>
      <c r="F238" s="1165"/>
      <c r="G238" s="1165"/>
      <c r="H238" s="1165"/>
      <c r="I238" s="530"/>
      <c r="K238" s="940" t="s">
        <v>1803</v>
      </c>
      <c r="M238" s="531"/>
      <c r="N238" s="531" t="s">
        <v>654</v>
      </c>
      <c r="O238" s="173"/>
      <c r="P238" s="531"/>
      <c r="Q238" s="531"/>
      <c r="R238" s="531"/>
      <c r="S238" s="531"/>
      <c r="T238" s="531"/>
      <c r="U238" s="531"/>
      <c r="V238" s="531"/>
      <c r="W238" s="531"/>
      <c r="X238" s="531"/>
      <c r="Y238" s="531"/>
      <c r="Z238" s="531"/>
      <c r="AA238" s="531"/>
      <c r="AB238" s="531"/>
      <c r="AC238" s="531"/>
      <c r="AD238" s="531"/>
      <c r="AE238" s="531"/>
      <c r="AF238" s="531"/>
      <c r="AG238" s="531"/>
      <c r="AH238" s="531"/>
      <c r="AI238" s="531"/>
      <c r="AJ238" s="531"/>
      <c r="BE238" s="842"/>
      <c r="BL238" s="772"/>
    </row>
    <row r="239" spans="1:64" ht="5.25" customHeight="1" thickTop="1" thickBot="1">
      <c r="A239" s="482"/>
      <c r="B239" s="483"/>
      <c r="C239" s="483"/>
      <c r="D239" s="483"/>
      <c r="E239" s="483"/>
      <c r="F239" s="483"/>
      <c r="G239" s="483"/>
      <c r="H239" s="483"/>
      <c r="I239" s="354"/>
      <c r="M239" s="458" t="s">
        <v>653</v>
      </c>
    </row>
    <row r="240" spans="1:64" ht="33.75" customHeight="1" thickTop="1" thickBot="1">
      <c r="A240" s="1170" t="s">
        <v>1778</v>
      </c>
      <c r="B240" s="1171"/>
      <c r="C240" s="688"/>
      <c r="D240" s="884"/>
      <c r="E240" s="688"/>
      <c r="F240" s="884"/>
      <c r="G240" s="688"/>
      <c r="H240" s="884"/>
      <c r="I240" s="354"/>
      <c r="K240" s="940" t="s">
        <v>1804</v>
      </c>
      <c r="N240" s="458" t="s">
        <v>654</v>
      </c>
      <c r="P240" s="372" t="str">
        <f ca="1">CELL("address",D240)</f>
        <v>$D$240</v>
      </c>
      <c r="Q240" s="458" t="str">
        <f t="shared" ref="Q240:Q248" si="61">$Q$10</f>
        <v>3a</v>
      </c>
      <c r="R240" s="390" t="str">
        <f t="shared" ref="R240:R248" ca="1" si="62">MID(CELL("filename",Q240),FIND("]",CELL("filename",Q240))+1,256)</f>
        <v>3a. Variable Energy</v>
      </c>
      <c r="S240" s="458" t="s">
        <v>1209</v>
      </c>
      <c r="T240" s="458" t="s">
        <v>1189</v>
      </c>
      <c r="U240" s="458">
        <v>1</v>
      </c>
      <c r="V240" s="385" t="str">
        <f t="shared" ref="V240:V248" ca="1" si="63">Q240&amp;"_"&amp;P240&amp;"_"&amp;T240&amp;"_"&amp;U240</f>
        <v>3a_$D$240_8760_source_1</v>
      </c>
      <c r="W240" s="458" t="s">
        <v>1011</v>
      </c>
      <c r="X240" s="458">
        <v>100</v>
      </c>
      <c r="Z240" s="458" t="s">
        <v>86</v>
      </c>
      <c r="AA240" s="458" t="s">
        <v>86</v>
      </c>
      <c r="AC240" s="715" t="str">
        <f ca="1">"Requirement for "&amp;P240&amp; " based on "&amp;$P$28&amp;" answer of ""Yes"""</f>
        <v>Requirement for $D$240 based on $D$28 answer of "Yes"</v>
      </c>
    </row>
    <row r="241" spans="1:37" ht="5.25" customHeight="1" thickTop="1">
      <c r="A241" s="677"/>
      <c r="B241" s="470"/>
      <c r="C241" s="688"/>
      <c r="D241" s="688"/>
      <c r="E241" s="688"/>
      <c r="F241" s="688"/>
      <c r="G241" s="688"/>
      <c r="H241" s="688"/>
      <c r="I241" s="354"/>
      <c r="M241" s="458" t="s">
        <v>653</v>
      </c>
      <c r="P241" s="372" t="str">
        <f ca="1">CELL("address",F240)</f>
        <v>$F$240</v>
      </c>
      <c r="Q241" s="458" t="str">
        <f t="shared" si="61"/>
        <v>3a</v>
      </c>
      <c r="R241" s="390" t="str">
        <f t="shared" ca="1" si="62"/>
        <v>3a. Variable Energy</v>
      </c>
      <c r="S241" s="458" t="s">
        <v>1209</v>
      </c>
      <c r="T241" s="458" t="s">
        <v>1189</v>
      </c>
      <c r="U241" s="458">
        <v>2</v>
      </c>
      <c r="V241" s="385" t="str">
        <f t="shared" ca="1" si="63"/>
        <v>3a_$F$240_8760_source_2</v>
      </c>
      <c r="W241" s="458" t="s">
        <v>1011</v>
      </c>
      <c r="X241" s="458">
        <v>100</v>
      </c>
      <c r="Z241" s="458" t="s">
        <v>86</v>
      </c>
      <c r="AA241" s="458" t="s">
        <v>86</v>
      </c>
      <c r="AC241" s="715" t="str">
        <f ca="1">"Requirement for "&amp;P241&amp; " based on "&amp;$P$29&amp;" answer of ""Yes"""</f>
        <v>Requirement for $F$240 based on $F$28 answer of "Yes"</v>
      </c>
    </row>
    <row r="242" spans="1:37" ht="5.25" customHeight="1">
      <c r="A242" s="677"/>
      <c r="B242" s="470"/>
      <c r="C242" s="688"/>
      <c r="D242" s="688"/>
      <c r="E242" s="688"/>
      <c r="F242" s="688"/>
      <c r="G242" s="688"/>
      <c r="H242" s="688"/>
      <c r="I242" s="354"/>
      <c r="M242" s="458" t="s">
        <v>653</v>
      </c>
      <c r="P242" s="372" t="str">
        <f ca="1">CELL("address",H240)</f>
        <v>$H$240</v>
      </c>
      <c r="Q242" s="458" t="str">
        <f t="shared" si="61"/>
        <v>3a</v>
      </c>
      <c r="R242" s="390" t="str">
        <f t="shared" ca="1" si="62"/>
        <v>3a. Variable Energy</v>
      </c>
      <c r="S242" s="458" t="s">
        <v>1209</v>
      </c>
      <c r="T242" s="458" t="s">
        <v>1189</v>
      </c>
      <c r="U242" s="458">
        <v>3</v>
      </c>
      <c r="V242" s="385" t="str">
        <f t="shared" ca="1" si="63"/>
        <v>3a_$H$240_8760_source_3</v>
      </c>
      <c r="W242" s="458" t="s">
        <v>1011</v>
      </c>
      <c r="X242" s="458">
        <v>100</v>
      </c>
      <c r="Z242" s="458" t="s">
        <v>86</v>
      </c>
      <c r="AA242" s="458" t="s">
        <v>86</v>
      </c>
      <c r="AC242" s="715" t="str">
        <f ca="1">"Requirement for "&amp;P242&amp; " based on "&amp;$P$30&amp;" answer of ""Yes"""</f>
        <v>Requirement for $H$240 based on $H$28 answer of "Yes"</v>
      </c>
    </row>
    <row r="243" spans="1:37">
      <c r="A243" s="1172" t="s">
        <v>590</v>
      </c>
      <c r="B243" s="1169"/>
      <c r="C243" s="688"/>
      <c r="D243" s="462"/>
      <c r="E243" s="688"/>
      <c r="F243" s="462"/>
      <c r="G243" s="688"/>
      <c r="H243" s="462"/>
      <c r="I243" s="354"/>
      <c r="N243" s="458" t="s">
        <v>654</v>
      </c>
      <c r="P243" s="372" t="str">
        <f ca="1">CELL("address",D243)</f>
        <v>$D$243</v>
      </c>
      <c r="Q243" s="458" t="str">
        <f t="shared" si="61"/>
        <v>3a</v>
      </c>
      <c r="R243" s="390" t="str">
        <f t="shared" ca="1" si="62"/>
        <v>3a. Variable Energy</v>
      </c>
      <c r="S243" s="458" t="s">
        <v>1209</v>
      </c>
      <c r="T243" s="458" t="s">
        <v>1206</v>
      </c>
      <c r="U243" s="458">
        <v>1</v>
      </c>
      <c r="V243" s="385" t="str">
        <f t="shared" ca="1" si="63"/>
        <v>3a_$D$243_8760_assess_1</v>
      </c>
      <c r="W243" s="458" t="s">
        <v>589</v>
      </c>
      <c r="Y243" s="381" t="str">
        <f t="shared" ref="Y243:Y245" si="64">CONCATENATE(AI243,",",AJ243)</f>
        <v>Yes,No</v>
      </c>
      <c r="Z243" s="458" t="s">
        <v>86</v>
      </c>
      <c r="AA243" s="458" t="s">
        <v>86</v>
      </c>
      <c r="AC243" s="715" t="str">
        <f ca="1">"Requirement for "&amp;P243&amp; " based on "&amp;$P$28&amp;" answer of ""Yes"""</f>
        <v>Requirement for $D$243 based on $D$28 answer of "Yes"</v>
      </c>
      <c r="AI243" s="458" t="s">
        <v>82</v>
      </c>
      <c r="AJ243" s="458" t="s">
        <v>86</v>
      </c>
    </row>
    <row r="244" spans="1:37" ht="5.25" customHeight="1">
      <c r="A244" s="682"/>
      <c r="B244" s="470"/>
      <c r="C244" s="688"/>
      <c r="D244" s="688"/>
      <c r="E244" s="688"/>
      <c r="F244" s="688"/>
      <c r="G244" s="688"/>
      <c r="H244" s="688"/>
      <c r="I244" s="354"/>
      <c r="M244" s="458" t="s">
        <v>653</v>
      </c>
      <c r="P244" s="372" t="str">
        <f ca="1">CELL("address",F243)</f>
        <v>$F$243</v>
      </c>
      <c r="Q244" s="458" t="str">
        <f t="shared" si="61"/>
        <v>3a</v>
      </c>
      <c r="R244" s="390" t="str">
        <f t="shared" ca="1" si="62"/>
        <v>3a. Variable Energy</v>
      </c>
      <c r="S244" s="458" t="s">
        <v>1209</v>
      </c>
      <c r="T244" s="458" t="s">
        <v>1206</v>
      </c>
      <c r="U244" s="458">
        <v>2</v>
      </c>
      <c r="V244" s="385" t="str">
        <f t="shared" ca="1" si="63"/>
        <v>3a_$F$243_8760_assess_2</v>
      </c>
      <c r="W244" s="458" t="s">
        <v>589</v>
      </c>
      <c r="Y244" s="381" t="str">
        <f t="shared" si="64"/>
        <v>Yes,No</v>
      </c>
      <c r="Z244" s="458" t="s">
        <v>86</v>
      </c>
      <c r="AA244" s="458" t="s">
        <v>86</v>
      </c>
      <c r="AC244" s="715" t="str">
        <f ca="1">"Requirement for "&amp;P244&amp; " based on "&amp;$P$29&amp;" answer of ""Yes"""</f>
        <v>Requirement for $F$243 based on $F$28 answer of "Yes"</v>
      </c>
      <c r="AI244" s="458" t="s">
        <v>82</v>
      </c>
      <c r="AJ244" s="458" t="s">
        <v>86</v>
      </c>
    </row>
    <row r="245" spans="1:37" ht="5.25" customHeight="1">
      <c r="A245" s="682"/>
      <c r="B245" s="470"/>
      <c r="C245" s="688"/>
      <c r="D245" s="688"/>
      <c r="E245" s="688"/>
      <c r="F245" s="688"/>
      <c r="G245" s="688"/>
      <c r="H245" s="688"/>
      <c r="I245" s="354"/>
      <c r="M245" s="458" t="s">
        <v>653</v>
      </c>
      <c r="P245" s="372" t="str">
        <f ca="1">CELL("address",H243)</f>
        <v>$H$243</v>
      </c>
      <c r="Q245" s="458" t="str">
        <f t="shared" si="61"/>
        <v>3a</v>
      </c>
      <c r="R245" s="390" t="str">
        <f t="shared" ca="1" si="62"/>
        <v>3a. Variable Energy</v>
      </c>
      <c r="S245" s="458" t="s">
        <v>1209</v>
      </c>
      <c r="T245" s="458" t="s">
        <v>1206</v>
      </c>
      <c r="U245" s="458">
        <v>3</v>
      </c>
      <c r="V245" s="385" t="str">
        <f t="shared" ca="1" si="63"/>
        <v>3a_$H$243_8760_assess_3</v>
      </c>
      <c r="W245" s="458" t="s">
        <v>589</v>
      </c>
      <c r="Y245" s="381" t="str">
        <f t="shared" si="64"/>
        <v>Yes,No</v>
      </c>
      <c r="Z245" s="458" t="s">
        <v>86</v>
      </c>
      <c r="AA245" s="458" t="s">
        <v>86</v>
      </c>
      <c r="AC245" s="715" t="str">
        <f ca="1">"Requirement for "&amp;P245&amp; " based on "&amp;$P$30&amp;" answer of ""Yes"""</f>
        <v>Requirement for $H$243 based on $H$28 answer of "Yes"</v>
      </c>
      <c r="AI245" s="458" t="s">
        <v>82</v>
      </c>
      <c r="AJ245" s="458" t="s">
        <v>86</v>
      </c>
    </row>
    <row r="246" spans="1:37" ht="14.25" customHeight="1">
      <c r="A246" s="1168" t="s">
        <v>1329</v>
      </c>
      <c r="B246" s="1169"/>
      <c r="C246" s="688"/>
      <c r="D246" s="462"/>
      <c r="E246" s="688"/>
      <c r="F246" s="462"/>
      <c r="G246" s="688"/>
      <c r="H246" s="462"/>
      <c r="I246" s="354"/>
      <c r="N246" s="458" t="s">
        <v>654</v>
      </c>
      <c r="P246" s="372" t="str">
        <f ca="1">CELL("address",D246)</f>
        <v>$D$246</v>
      </c>
      <c r="Q246" s="458" t="str">
        <f t="shared" si="61"/>
        <v>3a</v>
      </c>
      <c r="R246" s="390" t="str">
        <f t="shared" ca="1" si="62"/>
        <v>3a. Variable Energy</v>
      </c>
      <c r="S246" s="458" t="s">
        <v>1209</v>
      </c>
      <c r="T246" s="458" t="s">
        <v>1213</v>
      </c>
      <c r="U246" s="458">
        <v>1</v>
      </c>
      <c r="V246" s="385" t="str">
        <f t="shared" ca="1" si="63"/>
        <v>3a_$D$246_8760_assess_submit_1</v>
      </c>
      <c r="W246" s="458" t="s">
        <v>589</v>
      </c>
      <c r="Y246" s="381" t="str">
        <f t="shared" ref="Y246:Y248" si="65">CONCATENATE(AI246,",",AJ246,",",AK246)</f>
        <v>Submitted,Not Submitted,Not Applicable</v>
      </c>
      <c r="Z246" s="458" t="s">
        <v>86</v>
      </c>
      <c r="AA246" s="458" t="s">
        <v>86</v>
      </c>
      <c r="AC246" s="715" t="str">
        <f ca="1">"Requirement for "&amp;P246&amp; " based on "&amp;P243&amp;" answer of ""Yes"""</f>
        <v>Requirement for $D$246 based on $D$243 answer of "Yes"</v>
      </c>
      <c r="AI246" s="458" t="s">
        <v>684</v>
      </c>
      <c r="AJ246" s="458" t="s">
        <v>892</v>
      </c>
      <c r="AK246" t="s">
        <v>88</v>
      </c>
    </row>
    <row r="247" spans="1:37" ht="16.5" customHeight="1">
      <c r="A247" s="622" t="s">
        <v>1328</v>
      </c>
      <c r="B247" s="623"/>
      <c r="C247" s="623"/>
      <c r="D247" s="688"/>
      <c r="E247" s="688"/>
      <c r="F247" s="688"/>
      <c r="G247" s="688"/>
      <c r="H247" s="688"/>
      <c r="I247" s="354"/>
      <c r="N247" s="458" t="s">
        <v>654</v>
      </c>
      <c r="P247" s="372" t="str">
        <f ca="1">CELL("address",F246)</f>
        <v>$F$246</v>
      </c>
      <c r="Q247" s="458" t="str">
        <f t="shared" si="61"/>
        <v>3a</v>
      </c>
      <c r="R247" s="390" t="str">
        <f t="shared" ca="1" si="62"/>
        <v>3a. Variable Energy</v>
      </c>
      <c r="S247" s="458" t="s">
        <v>1209</v>
      </c>
      <c r="T247" s="458" t="s">
        <v>1213</v>
      </c>
      <c r="U247" s="458">
        <v>2</v>
      </c>
      <c r="V247" s="385" t="str">
        <f t="shared" ca="1" si="63"/>
        <v>3a_$F$246_8760_assess_submit_2</v>
      </c>
      <c r="W247" s="458" t="s">
        <v>589</v>
      </c>
      <c r="Y247" s="381" t="str">
        <f t="shared" si="65"/>
        <v>Submitted,Not Submitted,Not Applicable</v>
      </c>
      <c r="Z247" s="458" t="s">
        <v>86</v>
      </c>
      <c r="AA247" s="458" t="s">
        <v>86</v>
      </c>
      <c r="AC247" s="715" t="str">
        <f ca="1">"Requirement for "&amp;P247&amp; " based on "&amp;P244&amp;" answer of ""Yes"""</f>
        <v>Requirement for $F$246 based on $F$243 answer of "Yes"</v>
      </c>
      <c r="AI247" s="458" t="s">
        <v>684</v>
      </c>
      <c r="AJ247" s="458" t="s">
        <v>892</v>
      </c>
      <c r="AK247" t="s">
        <v>88</v>
      </c>
    </row>
    <row r="248" spans="1:37" ht="5.25" customHeight="1">
      <c r="A248" s="687"/>
      <c r="B248" s="470"/>
      <c r="C248" s="688"/>
      <c r="D248" s="688"/>
      <c r="E248" s="688"/>
      <c r="F248" s="688"/>
      <c r="G248" s="688"/>
      <c r="H248" s="688"/>
      <c r="I248" s="354"/>
      <c r="M248" s="458" t="s">
        <v>653</v>
      </c>
      <c r="P248" s="372" t="str">
        <f ca="1">CELL("address",H246)</f>
        <v>$H$246</v>
      </c>
      <c r="Q248" s="458" t="str">
        <f t="shared" si="61"/>
        <v>3a</v>
      </c>
      <c r="R248" s="390" t="str">
        <f t="shared" ca="1" si="62"/>
        <v>3a. Variable Energy</v>
      </c>
      <c r="S248" s="458" t="s">
        <v>1209</v>
      </c>
      <c r="T248" s="458" t="s">
        <v>1213</v>
      </c>
      <c r="U248" s="458">
        <v>3</v>
      </c>
      <c r="V248" s="385" t="str">
        <f t="shared" ca="1" si="63"/>
        <v>3a_$H$246_8760_assess_submit_3</v>
      </c>
      <c r="W248" s="458" t="s">
        <v>589</v>
      </c>
      <c r="Y248" s="381" t="str">
        <f t="shared" si="65"/>
        <v>Submitted,Not Submitted,Not Applicable</v>
      </c>
      <c r="Z248" s="458" t="s">
        <v>86</v>
      </c>
      <c r="AA248" s="458" t="s">
        <v>86</v>
      </c>
      <c r="AC248" s="715" t="str">
        <f ca="1">"Requirement for "&amp;P248&amp; " based on "&amp;P245&amp;" answer of ""Yes"""</f>
        <v>Requirement for $H$246 based on $H$243 answer of "Yes"</v>
      </c>
      <c r="AI248" s="458" t="s">
        <v>684</v>
      </c>
      <c r="AJ248" s="458" t="s">
        <v>892</v>
      </c>
      <c r="AK248" t="s">
        <v>88</v>
      </c>
    </row>
    <row r="249" spans="1:37">
      <c r="A249" s="497" t="s">
        <v>585</v>
      </c>
      <c r="B249" s="470"/>
      <c r="C249" s="688"/>
      <c r="D249" s="688"/>
      <c r="E249" s="688"/>
      <c r="F249" s="688"/>
      <c r="G249" s="688"/>
      <c r="H249" s="688"/>
      <c r="I249" s="354"/>
      <c r="N249" s="458" t="s">
        <v>654</v>
      </c>
    </row>
    <row r="250" spans="1:37">
      <c r="A250" s="677" t="s">
        <v>121</v>
      </c>
      <c r="B250" s="470" t="s">
        <v>21</v>
      </c>
      <c r="C250" s="688"/>
      <c r="D250" s="931"/>
      <c r="E250" s="688"/>
      <c r="F250" s="931"/>
      <c r="G250" s="688"/>
      <c r="H250" s="931"/>
      <c r="I250" s="354"/>
      <c r="L250" s="870"/>
      <c r="N250" s="458" t="s">
        <v>654</v>
      </c>
      <c r="P250" s="372" t="str">
        <f ca="1">CELL("address",D250)</f>
        <v>$D$250</v>
      </c>
      <c r="Q250" s="458" t="str">
        <f t="shared" ref="Q250:Q261" si="66">$Q$10</f>
        <v>3a</v>
      </c>
      <c r="R250" s="390" t="str">
        <f t="shared" ref="R250:R261" ca="1" si="67">MID(CELL("filename",Q250),FIND("]",CELL("filename",Q250))+1,256)</f>
        <v>3a. Variable Energy</v>
      </c>
      <c r="S250" s="458" t="s">
        <v>1209</v>
      </c>
      <c r="T250" s="458" t="s">
        <v>1217</v>
      </c>
      <c r="U250" s="458">
        <v>1</v>
      </c>
      <c r="V250" s="385" t="str">
        <f t="shared" ref="V250:V261" ca="1" si="68">Q250&amp;"_"&amp;P250&amp;"_"&amp;T250&amp;"_"&amp;U250</f>
        <v>3a_$D$250_forced_outage_rate_1</v>
      </c>
      <c r="W250" s="375" t="s">
        <v>1678</v>
      </c>
      <c r="X250"/>
      <c r="Y250" s="384" t="s">
        <v>1741</v>
      </c>
      <c r="Z250" s="458" t="s">
        <v>86</v>
      </c>
      <c r="AA250" s="458" t="s">
        <v>86</v>
      </c>
      <c r="AC250" s="715" t="str">
        <f ca="1">"Requirement for "&amp;P250&amp; " based on "&amp;$P$28&amp;" answer of ""Yes"""</f>
        <v>Requirement for $D$250 based on $D$28 answer of "Yes"</v>
      </c>
    </row>
    <row r="251" spans="1:37" ht="5.25" customHeight="1">
      <c r="A251" s="682"/>
      <c r="B251" s="470"/>
      <c r="C251" s="688"/>
      <c r="D251" s="688"/>
      <c r="E251" s="688"/>
      <c r="F251" s="688"/>
      <c r="G251" s="688"/>
      <c r="H251" s="688"/>
      <c r="I251" s="354"/>
      <c r="M251" s="458" t="s">
        <v>653</v>
      </c>
      <c r="P251" s="372" t="str">
        <f ca="1">CELL("address",F250)</f>
        <v>$F$250</v>
      </c>
      <c r="Q251" s="458" t="str">
        <f t="shared" si="66"/>
        <v>3a</v>
      </c>
      <c r="R251" s="390" t="str">
        <f t="shared" ca="1" si="67"/>
        <v>3a. Variable Energy</v>
      </c>
      <c r="S251" s="458" t="s">
        <v>1209</v>
      </c>
      <c r="T251" s="458" t="s">
        <v>1217</v>
      </c>
      <c r="U251" s="458">
        <v>2</v>
      </c>
      <c r="V251" s="385" t="str">
        <f t="shared" ca="1" si="68"/>
        <v>3a_$F$250_forced_outage_rate_2</v>
      </c>
      <c r="W251" s="375" t="s">
        <v>1678</v>
      </c>
      <c r="X251"/>
      <c r="Y251" s="384" t="s">
        <v>1741</v>
      </c>
      <c r="Z251" s="458" t="s">
        <v>86</v>
      </c>
      <c r="AA251" s="458" t="s">
        <v>86</v>
      </c>
      <c r="AC251" s="715" t="str">
        <f ca="1">"Requirement for "&amp;P251&amp; " based on "&amp;$P$29&amp;" answer of ""Yes"""</f>
        <v>Requirement for $F$250 based on $F$28 answer of "Yes"</v>
      </c>
    </row>
    <row r="252" spans="1:37" ht="5.25" customHeight="1">
      <c r="A252" s="682"/>
      <c r="B252" s="470"/>
      <c r="C252" s="688"/>
      <c r="D252" s="688"/>
      <c r="E252" s="688"/>
      <c r="F252" s="688"/>
      <c r="G252" s="688"/>
      <c r="H252" s="688"/>
      <c r="I252" s="354"/>
      <c r="M252" s="458" t="s">
        <v>653</v>
      </c>
      <c r="P252" s="372" t="str">
        <f ca="1">CELL("address",H250)</f>
        <v>$H$250</v>
      </c>
      <c r="Q252" s="458" t="str">
        <f t="shared" si="66"/>
        <v>3a</v>
      </c>
      <c r="R252" s="390" t="str">
        <f t="shared" ca="1" si="67"/>
        <v>3a. Variable Energy</v>
      </c>
      <c r="S252" s="458" t="s">
        <v>1209</v>
      </c>
      <c r="T252" s="458" t="s">
        <v>1217</v>
      </c>
      <c r="U252" s="458">
        <v>3</v>
      </c>
      <c r="V252" s="385" t="str">
        <f t="shared" ca="1" si="68"/>
        <v>3a_$H$250_forced_outage_rate_3</v>
      </c>
      <c r="W252" s="375" t="s">
        <v>1678</v>
      </c>
      <c r="X252"/>
      <c r="Y252" s="384" t="s">
        <v>1741</v>
      </c>
      <c r="Z252" s="458" t="s">
        <v>86</v>
      </c>
      <c r="AA252" s="458" t="s">
        <v>86</v>
      </c>
      <c r="AC252" s="715" t="str">
        <f ca="1">"Requirement for "&amp;P252&amp; " based on "&amp;$P$30&amp;" answer of ""Yes"""</f>
        <v>Requirement for $H$250 based on $H$28 answer of "Yes"</v>
      </c>
    </row>
    <row r="253" spans="1:37">
      <c r="A253" s="677" t="s">
        <v>745</v>
      </c>
      <c r="B253" s="470" t="s">
        <v>640</v>
      </c>
      <c r="C253" s="688"/>
      <c r="D253" s="898"/>
      <c r="E253" s="688"/>
      <c r="F253" s="898"/>
      <c r="G253" s="688"/>
      <c r="H253" s="898"/>
      <c r="I253" s="354"/>
      <c r="N253" s="458" t="s">
        <v>654</v>
      </c>
      <c r="P253" s="372" t="str">
        <f ca="1">CELL("address",D253)</f>
        <v>$D$253</v>
      </c>
      <c r="Q253" s="458" t="str">
        <f t="shared" si="66"/>
        <v>3a</v>
      </c>
      <c r="R253" s="390" t="str">
        <f t="shared" ca="1" si="67"/>
        <v>3a. Variable Energy</v>
      </c>
      <c r="S253" s="458" t="s">
        <v>1209</v>
      </c>
      <c r="T253" s="458" t="s">
        <v>1146</v>
      </c>
      <c r="U253" s="458">
        <v>1</v>
      </c>
      <c r="V253" s="385" t="str">
        <f t="shared" ca="1" si="68"/>
        <v>3a_$D$253_MTR_1</v>
      </c>
      <c r="W253" t="s">
        <v>426</v>
      </c>
      <c r="X253"/>
      <c r="Y253" t="str">
        <f t="shared" ref="Y253:Y258" si="69">"0.00"</f>
        <v>0.00</v>
      </c>
      <c r="Z253" s="458" t="s">
        <v>86</v>
      </c>
      <c r="AA253" s="458" t="s">
        <v>86</v>
      </c>
      <c r="AC253" s="715" t="str">
        <f ca="1">"Requirement for "&amp;P253&amp; " based on "&amp;$P$28&amp;" answer of ""Yes"""</f>
        <v>Requirement for $D$253 based on $D$28 answer of "Yes"</v>
      </c>
    </row>
    <row r="254" spans="1:37" ht="5.25" customHeight="1">
      <c r="A254" s="682"/>
      <c r="B254" s="470"/>
      <c r="C254" s="688"/>
      <c r="D254" s="688"/>
      <c r="E254" s="688"/>
      <c r="F254" s="688"/>
      <c r="G254" s="688"/>
      <c r="H254" s="688"/>
      <c r="I254" s="354"/>
      <c r="M254" s="458" t="s">
        <v>653</v>
      </c>
      <c r="P254" s="372" t="str">
        <f ca="1">CELL("address",F253)</f>
        <v>$F$253</v>
      </c>
      <c r="Q254" s="458" t="str">
        <f t="shared" si="66"/>
        <v>3a</v>
      </c>
      <c r="R254" s="390" t="str">
        <f t="shared" ca="1" si="67"/>
        <v>3a. Variable Energy</v>
      </c>
      <c r="S254" s="458" t="s">
        <v>1209</v>
      </c>
      <c r="T254" s="458" t="s">
        <v>1146</v>
      </c>
      <c r="U254" s="458">
        <v>2</v>
      </c>
      <c r="V254" s="385" t="str">
        <f t="shared" ca="1" si="68"/>
        <v>3a_$F$253_MTR_2</v>
      </c>
      <c r="W254" t="s">
        <v>426</v>
      </c>
      <c r="X254"/>
      <c r="Y254" t="str">
        <f t="shared" si="69"/>
        <v>0.00</v>
      </c>
      <c r="Z254" s="458" t="s">
        <v>86</v>
      </c>
      <c r="AA254" s="458" t="s">
        <v>86</v>
      </c>
      <c r="AC254" s="715" t="str">
        <f ca="1">"Requirement for "&amp;P254&amp; " based on "&amp;$P$29&amp;" answer of ""Yes"""</f>
        <v>Requirement for $F$253 based on $F$28 answer of "Yes"</v>
      </c>
    </row>
    <row r="255" spans="1:37">
      <c r="A255" s="497" t="s">
        <v>741</v>
      </c>
      <c r="B255" s="470"/>
      <c r="C255" s="688"/>
      <c r="D255" s="688"/>
      <c r="E255" s="688"/>
      <c r="F255" s="688"/>
      <c r="G255" s="688"/>
      <c r="H255" s="688"/>
      <c r="I255" s="354"/>
      <c r="N255" s="458" t="s">
        <v>654</v>
      </c>
      <c r="P255" s="372" t="str">
        <f ca="1">CELL("address",H253)</f>
        <v>$H$253</v>
      </c>
      <c r="Q255" s="458" t="str">
        <f t="shared" si="66"/>
        <v>3a</v>
      </c>
      <c r="R255" s="390" t="str">
        <f t="shared" ca="1" si="67"/>
        <v>3a. Variable Energy</v>
      </c>
      <c r="S255" s="458" t="s">
        <v>1209</v>
      </c>
      <c r="T255" s="458" t="s">
        <v>1146</v>
      </c>
      <c r="U255" s="458">
        <v>3</v>
      </c>
      <c r="V255" s="385" t="str">
        <f t="shared" ca="1" si="68"/>
        <v>3a_$H$253_MTR_3</v>
      </c>
      <c r="W255" t="s">
        <v>426</v>
      </c>
      <c r="X255"/>
      <c r="Y255" t="str">
        <f t="shared" si="69"/>
        <v>0.00</v>
      </c>
      <c r="Z255" s="458" t="s">
        <v>86</v>
      </c>
      <c r="AA255" s="458" t="s">
        <v>86</v>
      </c>
      <c r="AC255" s="715" t="str">
        <f ca="1">"Requirement for "&amp;P255&amp; " based on "&amp;$P$30&amp;" answer of ""Yes"""</f>
        <v>Requirement for $H$253 based on $H$28 answer of "Yes"</v>
      </c>
    </row>
    <row r="256" spans="1:37" ht="13.5" thickBot="1">
      <c r="A256" s="468" t="s">
        <v>746</v>
      </c>
      <c r="B256" s="470" t="s">
        <v>642</v>
      </c>
      <c r="C256" s="688"/>
      <c r="D256" s="296"/>
      <c r="E256" s="688"/>
      <c r="F256" s="296"/>
      <c r="G256" s="688"/>
      <c r="H256" s="296"/>
      <c r="I256" s="354"/>
      <c r="N256" s="458" t="s">
        <v>654</v>
      </c>
      <c r="P256" s="372" t="str">
        <f ca="1">CELL("address",D256)</f>
        <v>$D$256</v>
      </c>
      <c r="Q256" s="458" t="str">
        <f t="shared" si="66"/>
        <v>3a</v>
      </c>
      <c r="R256" s="390" t="str">
        <f t="shared" ca="1" si="67"/>
        <v>3a. Variable Energy</v>
      </c>
      <c r="S256" s="458" t="s">
        <v>1209</v>
      </c>
      <c r="T256" s="458" t="s">
        <v>1192</v>
      </c>
      <c r="U256" s="458">
        <v>1</v>
      </c>
      <c r="V256" s="385" t="str">
        <f t="shared" ca="1" si="68"/>
        <v>3a_$D$256_VOM_costs_1</v>
      </c>
      <c r="W256" t="s">
        <v>426</v>
      </c>
      <c r="X256"/>
      <c r="Y256" t="str">
        <f t="shared" si="69"/>
        <v>0.00</v>
      </c>
      <c r="Z256" s="458" t="s">
        <v>86</v>
      </c>
      <c r="AA256" s="458" t="s">
        <v>86</v>
      </c>
      <c r="AC256" s="715" t="str">
        <f ca="1">"Requirement for "&amp;P256&amp; " based on "&amp;$P$28&amp;" answer of ""Yes"""</f>
        <v>Requirement for $D$256 based on $D$28 answer of "Yes"</v>
      </c>
    </row>
    <row r="257" spans="1:64" ht="15.75" customHeight="1" thickTop="1" thickBot="1">
      <c r="A257" s="1173" t="s">
        <v>1780</v>
      </c>
      <c r="B257" s="1174"/>
      <c r="C257" s="688"/>
      <c r="D257" s="688"/>
      <c r="E257" s="688"/>
      <c r="F257" s="688"/>
      <c r="G257" s="688"/>
      <c r="H257" s="688"/>
      <c r="I257" s="354"/>
      <c r="K257" s="940" t="s">
        <v>1807</v>
      </c>
      <c r="M257" s="458" t="s">
        <v>653</v>
      </c>
      <c r="P257" s="372" t="str">
        <f ca="1">CELL("address",F256)</f>
        <v>$F$256</v>
      </c>
      <c r="Q257" s="458" t="str">
        <f t="shared" si="66"/>
        <v>3a</v>
      </c>
      <c r="R257" s="390" t="str">
        <f t="shared" ca="1" si="67"/>
        <v>3a. Variable Energy</v>
      </c>
      <c r="S257" s="458" t="s">
        <v>1209</v>
      </c>
      <c r="T257" s="458" t="s">
        <v>1192</v>
      </c>
      <c r="U257" s="458">
        <v>2</v>
      </c>
      <c r="V257" s="385" t="str">
        <f t="shared" ca="1" si="68"/>
        <v>3a_$F$256_VOM_costs_2</v>
      </c>
      <c r="W257" t="s">
        <v>426</v>
      </c>
      <c r="X257"/>
      <c r="Y257" t="str">
        <f t="shared" si="69"/>
        <v>0.00</v>
      </c>
      <c r="Z257" s="458" t="s">
        <v>86</v>
      </c>
      <c r="AA257" s="458" t="s">
        <v>86</v>
      </c>
      <c r="AC257" s="715" t="str">
        <f ca="1">"Requirement for "&amp;P257&amp; " based on "&amp;$P$29&amp;" answer of ""Yes"""</f>
        <v>Requirement for $F$256 based on $F$28 answer of "Yes"</v>
      </c>
    </row>
    <row r="258" spans="1:64" ht="5.25" customHeight="1" thickTop="1">
      <c r="A258" s="468"/>
      <c r="B258" s="470"/>
      <c r="C258" s="688"/>
      <c r="D258" s="688"/>
      <c r="E258" s="688"/>
      <c r="F258" s="688"/>
      <c r="G258" s="688"/>
      <c r="H258" s="688"/>
      <c r="I258" s="354"/>
      <c r="M258" s="458" t="s">
        <v>653</v>
      </c>
      <c r="P258" s="372" t="str">
        <f ca="1">CELL("address",H256)</f>
        <v>$H$256</v>
      </c>
      <c r="Q258" s="458" t="str">
        <f t="shared" si="66"/>
        <v>3a</v>
      </c>
      <c r="R258" s="390" t="str">
        <f t="shared" ca="1" si="67"/>
        <v>3a. Variable Energy</v>
      </c>
      <c r="S258" s="458" t="s">
        <v>1209</v>
      </c>
      <c r="T258" s="458" t="s">
        <v>1192</v>
      </c>
      <c r="U258" s="458">
        <v>3</v>
      </c>
      <c r="V258" s="385" t="str">
        <f t="shared" ca="1" si="68"/>
        <v>3a_$H$256_VOM_costs_3</v>
      </c>
      <c r="W258" t="s">
        <v>426</v>
      </c>
      <c r="X258"/>
      <c r="Y258" t="str">
        <f t="shared" si="69"/>
        <v>0.00</v>
      </c>
      <c r="Z258" s="458" t="s">
        <v>86</v>
      </c>
      <c r="AA258" s="458" t="s">
        <v>86</v>
      </c>
      <c r="AC258" s="715" t="str">
        <f ca="1">"Requirement for "&amp;P258&amp; " based on "&amp;$P$30&amp;" answer of ""Yes"""</f>
        <v>Requirement for $H$256 based on $H$28 answer of "Yes"</v>
      </c>
    </row>
    <row r="259" spans="1:64">
      <c r="A259" s="468" t="s">
        <v>624</v>
      </c>
      <c r="B259" s="470" t="s">
        <v>21</v>
      </c>
      <c r="C259" s="688"/>
      <c r="D259" s="894"/>
      <c r="E259" s="688"/>
      <c r="F259" s="894"/>
      <c r="G259" s="688"/>
      <c r="H259" s="894"/>
      <c r="I259" s="354"/>
      <c r="L259" s="870"/>
      <c r="N259" s="458" t="s">
        <v>654</v>
      </c>
      <c r="P259" s="372" t="str">
        <f ca="1">CELL("address",D259)</f>
        <v>$D$259</v>
      </c>
      <c r="Q259" s="458" t="str">
        <f t="shared" si="66"/>
        <v>3a</v>
      </c>
      <c r="R259" s="390" t="str">
        <f t="shared" ca="1" si="67"/>
        <v>3a. Variable Energy</v>
      </c>
      <c r="S259" s="458" t="s">
        <v>1209</v>
      </c>
      <c r="T259" s="458" t="s">
        <v>1208</v>
      </c>
      <c r="U259" s="458">
        <v>1</v>
      </c>
      <c r="V259" s="385" t="str">
        <f t="shared" ca="1" si="68"/>
        <v>3a_$D$259_VOM_esc_1</v>
      </c>
      <c r="W259" s="375" t="s">
        <v>1678</v>
      </c>
      <c r="X259"/>
      <c r="Y259" s="384" t="s">
        <v>1741</v>
      </c>
      <c r="Z259" s="458" t="s">
        <v>86</v>
      </c>
      <c r="AA259" s="458" t="s">
        <v>86</v>
      </c>
      <c r="AC259" s="715" t="str">
        <f ca="1">"Requirement for "&amp;P259&amp; " based on "&amp;$P$28&amp;" answer of ""Yes"""</f>
        <v>Requirement for $D$259 based on $D$28 answer of "Yes"</v>
      </c>
    </row>
    <row r="260" spans="1:64" ht="5.25" customHeight="1">
      <c r="A260" s="468"/>
      <c r="B260" s="470"/>
      <c r="C260" s="688"/>
      <c r="D260" s="688"/>
      <c r="E260" s="688"/>
      <c r="F260" s="688"/>
      <c r="G260" s="688"/>
      <c r="H260" s="688"/>
      <c r="I260" s="354"/>
      <c r="M260" s="458" t="s">
        <v>653</v>
      </c>
      <c r="P260" s="372" t="str">
        <f ca="1">CELL("address",F259)</f>
        <v>$F$259</v>
      </c>
      <c r="Q260" s="458" t="str">
        <f t="shared" si="66"/>
        <v>3a</v>
      </c>
      <c r="R260" s="390" t="str">
        <f t="shared" ca="1" si="67"/>
        <v>3a. Variable Energy</v>
      </c>
      <c r="S260" s="458" t="s">
        <v>1209</v>
      </c>
      <c r="T260" s="458" t="s">
        <v>1208</v>
      </c>
      <c r="U260" s="458">
        <v>2</v>
      </c>
      <c r="V260" s="385" t="str">
        <f t="shared" ca="1" si="68"/>
        <v>3a_$F$259_VOM_esc_2</v>
      </c>
      <c r="W260" s="375" t="s">
        <v>1678</v>
      </c>
      <c r="X260"/>
      <c r="Y260" s="384" t="s">
        <v>1741</v>
      </c>
      <c r="Z260" s="458" t="s">
        <v>86</v>
      </c>
      <c r="AA260" s="458" t="s">
        <v>86</v>
      </c>
      <c r="AC260" s="715" t="str">
        <f ca="1">"Requirement for "&amp;P260&amp; " based on "&amp;$P$29&amp;" answer of ""Yes"""</f>
        <v>Requirement for $F$259 based on $F$28 answer of "Yes"</v>
      </c>
    </row>
    <row r="261" spans="1:64" ht="5.25" customHeight="1">
      <c r="A261" s="682"/>
      <c r="B261" s="470"/>
      <c r="C261" s="688"/>
      <c r="D261" s="688"/>
      <c r="E261" s="688"/>
      <c r="F261" s="688"/>
      <c r="G261" s="688"/>
      <c r="H261" s="688"/>
      <c r="I261" s="354"/>
      <c r="M261" s="458" t="s">
        <v>653</v>
      </c>
      <c r="P261" s="372" t="str">
        <f ca="1">CELL("address",H259)</f>
        <v>$H$259</v>
      </c>
      <c r="Q261" s="458" t="str">
        <f t="shared" si="66"/>
        <v>3a</v>
      </c>
      <c r="R261" s="390" t="str">
        <f t="shared" ca="1" si="67"/>
        <v>3a. Variable Energy</v>
      </c>
      <c r="S261" s="458" t="s">
        <v>1209</v>
      </c>
      <c r="T261" s="458" t="s">
        <v>1208</v>
      </c>
      <c r="U261" s="458">
        <v>3</v>
      </c>
      <c r="V261" s="385" t="str">
        <f t="shared" ca="1" si="68"/>
        <v>3a_$H$259_VOM_esc_3</v>
      </c>
      <c r="W261" s="375" t="s">
        <v>1678</v>
      </c>
      <c r="X261"/>
      <c r="Y261" s="384" t="s">
        <v>1741</v>
      </c>
      <c r="Z261" s="458" t="s">
        <v>86</v>
      </c>
      <c r="AA261" s="458" t="s">
        <v>86</v>
      </c>
      <c r="AC261" s="715" t="str">
        <f ca="1">"Requirement for "&amp;P261&amp; " based on "&amp;$P$30&amp;" answer of ""Yes"""</f>
        <v>Requirement for $H$259 based on $H$28 answer of "Yes"</v>
      </c>
    </row>
    <row r="262" spans="1:64">
      <c r="A262" s="497" t="s">
        <v>747</v>
      </c>
      <c r="B262" s="470"/>
      <c r="C262" s="688"/>
      <c r="D262" s="688"/>
      <c r="E262" s="688"/>
      <c r="F262" s="688"/>
      <c r="G262" s="688"/>
      <c r="H262" s="688"/>
      <c r="I262" s="354"/>
      <c r="N262" s="458" t="s">
        <v>654</v>
      </c>
    </row>
    <row r="263" spans="1:64">
      <c r="A263" s="682" t="s">
        <v>633</v>
      </c>
      <c r="B263" s="470"/>
      <c r="C263" s="688"/>
      <c r="D263" s="897"/>
      <c r="E263" s="688"/>
      <c r="F263" s="897"/>
      <c r="G263" s="688"/>
      <c r="H263" s="897"/>
      <c r="I263" s="354"/>
      <c r="N263" s="458" t="s">
        <v>654</v>
      </c>
      <c r="P263" s="372" t="str">
        <f ca="1">CELL("address",D263)</f>
        <v>$D$263</v>
      </c>
      <c r="Q263" s="458" t="str">
        <f t="shared" ref="Q263:Q271" si="70">$Q$10</f>
        <v>3a</v>
      </c>
      <c r="R263" s="390" t="str">
        <f t="shared" ref="R263:R271" ca="1" si="71">MID(CELL("filename",Q263),FIND("]",CELL("filename",Q263))+1,256)</f>
        <v>3a. Variable Energy</v>
      </c>
      <c r="S263" s="458" t="s">
        <v>1209</v>
      </c>
      <c r="T263" s="458" t="s">
        <v>1214</v>
      </c>
      <c r="U263" s="458">
        <v>1</v>
      </c>
      <c r="V263" s="385" t="str">
        <f t="shared" ref="V263:V271" ca="1" si="72">Q263&amp;"_"&amp;P263&amp;"_"&amp;T263&amp;"_"&amp;U263</f>
        <v>3a_$D$263_plan_maint_days_1</v>
      </c>
      <c r="W263" t="s">
        <v>426</v>
      </c>
      <c r="X263"/>
      <c r="Y263" t="str">
        <f t="shared" ref="Y263:Y265" si="73">"0.00"</f>
        <v>0.00</v>
      </c>
      <c r="Z263" s="458" t="s">
        <v>86</v>
      </c>
      <c r="AA263" s="458" t="s">
        <v>86</v>
      </c>
      <c r="AC263" s="715" t="str">
        <f ca="1">"Requirement for "&amp;P263&amp; " based on "&amp;$P$28&amp;" answer of ""Yes"""</f>
        <v>Requirement for $D$263 based on $D$28 answer of "Yes"</v>
      </c>
    </row>
    <row r="264" spans="1:64" ht="5.25" customHeight="1">
      <c r="A264" s="682"/>
      <c r="B264" s="470"/>
      <c r="C264" s="688"/>
      <c r="D264" s="688"/>
      <c r="E264" s="688"/>
      <c r="F264" s="688"/>
      <c r="G264" s="688"/>
      <c r="H264" s="688"/>
      <c r="I264" s="354"/>
      <c r="M264" s="458" t="s">
        <v>653</v>
      </c>
      <c r="P264" s="372" t="str">
        <f ca="1">CELL("address",F263)</f>
        <v>$F$263</v>
      </c>
      <c r="Q264" s="458" t="str">
        <f t="shared" si="70"/>
        <v>3a</v>
      </c>
      <c r="R264" s="390" t="str">
        <f t="shared" ca="1" si="71"/>
        <v>3a. Variable Energy</v>
      </c>
      <c r="S264" s="458" t="s">
        <v>1209</v>
      </c>
      <c r="T264" s="458" t="s">
        <v>1214</v>
      </c>
      <c r="U264" s="458">
        <v>2</v>
      </c>
      <c r="V264" s="385" t="str">
        <f t="shared" ca="1" si="72"/>
        <v>3a_$F$263_plan_maint_days_2</v>
      </c>
      <c r="W264" t="s">
        <v>426</v>
      </c>
      <c r="X264"/>
      <c r="Y264" t="str">
        <f t="shared" si="73"/>
        <v>0.00</v>
      </c>
      <c r="Z264" s="458" t="s">
        <v>86</v>
      </c>
      <c r="AA264" s="458" t="s">
        <v>86</v>
      </c>
      <c r="AC264" s="715" t="str">
        <f ca="1">"Requirement for "&amp;P264&amp; " based on "&amp;$P$29&amp;" answer of ""Yes"""</f>
        <v>Requirement for $F$263 based on $F$28 answer of "Yes"</v>
      </c>
    </row>
    <row r="265" spans="1:64" ht="5.25" customHeight="1">
      <c r="A265" s="682"/>
      <c r="B265" s="470"/>
      <c r="C265" s="688"/>
      <c r="D265" s="688"/>
      <c r="E265" s="688"/>
      <c r="F265" s="688"/>
      <c r="G265" s="688"/>
      <c r="H265" s="688"/>
      <c r="I265" s="354"/>
      <c r="M265" s="458" t="s">
        <v>653</v>
      </c>
      <c r="P265" s="372" t="str">
        <f ca="1">CELL("address",H263)</f>
        <v>$H$263</v>
      </c>
      <c r="Q265" s="458" t="str">
        <f t="shared" si="70"/>
        <v>3a</v>
      </c>
      <c r="R265" s="390" t="str">
        <f t="shared" ca="1" si="71"/>
        <v>3a. Variable Energy</v>
      </c>
      <c r="S265" s="458" t="s">
        <v>1209</v>
      </c>
      <c r="T265" s="458" t="s">
        <v>1214</v>
      </c>
      <c r="U265" s="458">
        <v>3</v>
      </c>
      <c r="V265" s="385" t="str">
        <f t="shared" ca="1" si="72"/>
        <v>3a_$H$263_plan_maint_days_3</v>
      </c>
      <c r="W265" t="s">
        <v>426</v>
      </c>
      <c r="X265"/>
      <c r="Y265" t="str">
        <f t="shared" si="73"/>
        <v>0.00</v>
      </c>
      <c r="Z265" s="458" t="s">
        <v>86</v>
      </c>
      <c r="AA265" s="458" t="s">
        <v>86</v>
      </c>
      <c r="AC265" s="715" t="str">
        <f ca="1">"Requirement for "&amp;P265&amp; " based on "&amp;$P$30&amp;" answer of ""Yes"""</f>
        <v>Requirement for $H$263 based on $H$28 answer of "Yes"</v>
      </c>
    </row>
    <row r="266" spans="1:64" s="485" customFormat="1" ht="25.5" customHeight="1">
      <c r="A266" s="1162" t="s">
        <v>634</v>
      </c>
      <c r="B266" s="1163"/>
      <c r="C266" s="508"/>
      <c r="D266" s="884"/>
      <c r="E266" s="688"/>
      <c r="F266" s="884"/>
      <c r="G266" s="688"/>
      <c r="H266" s="884"/>
      <c r="I266" s="484"/>
      <c r="M266" s="458"/>
      <c r="N266" s="458" t="s">
        <v>654</v>
      </c>
      <c r="O266" s="393"/>
      <c r="P266" s="372" t="str">
        <f ca="1">CELL("address",D266)</f>
        <v>$D$266</v>
      </c>
      <c r="Q266" s="458" t="str">
        <f t="shared" si="70"/>
        <v>3a</v>
      </c>
      <c r="R266" s="390" t="str">
        <f t="shared" ca="1" si="71"/>
        <v>3a. Variable Energy</v>
      </c>
      <c r="S266" s="458" t="s">
        <v>1209</v>
      </c>
      <c r="T266" s="563" t="s">
        <v>1215</v>
      </c>
      <c r="U266" s="458">
        <v>1</v>
      </c>
      <c r="V266" s="385" t="str">
        <f t="shared" ca="1" si="72"/>
        <v>3a_$D$266_main_timing_1</v>
      </c>
      <c r="W266" s="458" t="s">
        <v>1011</v>
      </c>
      <c r="X266" s="458">
        <v>100</v>
      </c>
      <c r="Y266" s="563"/>
      <c r="Z266" s="458" t="s">
        <v>86</v>
      </c>
      <c r="AA266" s="458" t="s">
        <v>86</v>
      </c>
      <c r="AB266" s="563"/>
      <c r="AC266" s="715" t="str">
        <f ca="1">"Requirement for "&amp;P266&amp; " based on "&amp;$P$28&amp;" answer of ""Yes"""</f>
        <v>Requirement for $D$266 based on $D$28 answer of "Yes"</v>
      </c>
      <c r="AD266" s="600"/>
      <c r="AE266" s="563"/>
      <c r="AF266" s="563"/>
      <c r="AG266" s="563"/>
      <c r="AH266" s="563"/>
      <c r="AI266" s="563"/>
      <c r="AJ266" s="563"/>
      <c r="BE266" s="500"/>
      <c r="BL266" s="746"/>
    </row>
    <row r="267" spans="1:64" ht="5.25" customHeight="1">
      <c r="A267" s="682"/>
      <c r="B267" s="470"/>
      <c r="C267" s="688"/>
      <c r="D267" s="688"/>
      <c r="E267" s="688"/>
      <c r="F267" s="688"/>
      <c r="G267" s="688"/>
      <c r="H267" s="688"/>
      <c r="I267" s="354"/>
      <c r="M267" s="458" t="s">
        <v>653</v>
      </c>
      <c r="P267" s="372" t="str">
        <f ca="1">CELL("address",F266)</f>
        <v>$F$266</v>
      </c>
      <c r="Q267" s="458" t="str">
        <f t="shared" si="70"/>
        <v>3a</v>
      </c>
      <c r="R267" s="390" t="str">
        <f t="shared" ca="1" si="71"/>
        <v>3a. Variable Energy</v>
      </c>
      <c r="S267" s="458" t="s">
        <v>1209</v>
      </c>
      <c r="T267" s="563" t="s">
        <v>1215</v>
      </c>
      <c r="U267" s="458">
        <v>2</v>
      </c>
      <c r="V267" s="385" t="str">
        <f t="shared" ca="1" si="72"/>
        <v>3a_$F$266_main_timing_2</v>
      </c>
      <c r="W267" s="458" t="s">
        <v>1011</v>
      </c>
      <c r="X267" s="458">
        <v>100</v>
      </c>
      <c r="Z267" s="458" t="s">
        <v>86</v>
      </c>
      <c r="AA267" s="458" t="s">
        <v>86</v>
      </c>
      <c r="AC267" s="715" t="str">
        <f ca="1">"Requirement for "&amp;P267&amp; " based on "&amp;$P$29&amp;" answer of ""Yes"""</f>
        <v>Requirement for $F$266 based on $F$28 answer of "Yes"</v>
      </c>
    </row>
    <row r="268" spans="1:64" ht="5.25" customHeight="1">
      <c r="A268" s="682"/>
      <c r="B268" s="470"/>
      <c r="C268" s="688"/>
      <c r="D268" s="688"/>
      <c r="E268" s="688"/>
      <c r="F268" s="688"/>
      <c r="G268" s="688"/>
      <c r="H268" s="688"/>
      <c r="I268" s="354"/>
      <c r="M268" s="458" t="s">
        <v>653</v>
      </c>
      <c r="P268" s="372" t="str">
        <f ca="1">CELL("address",H266)</f>
        <v>$H$266</v>
      </c>
      <c r="Q268" s="458" t="str">
        <f t="shared" si="70"/>
        <v>3a</v>
      </c>
      <c r="R268" s="390" t="str">
        <f t="shared" ca="1" si="71"/>
        <v>3a. Variable Energy</v>
      </c>
      <c r="S268" s="458" t="s">
        <v>1209</v>
      </c>
      <c r="T268" s="563" t="s">
        <v>1215</v>
      </c>
      <c r="U268" s="458">
        <v>3</v>
      </c>
      <c r="V268" s="385" t="str">
        <f t="shared" ca="1" si="72"/>
        <v>3a_$H$266_main_timing_3</v>
      </c>
      <c r="W268" s="458" t="s">
        <v>1011</v>
      </c>
      <c r="X268" s="458">
        <v>100</v>
      </c>
      <c r="Z268" s="458" t="s">
        <v>86</v>
      </c>
      <c r="AA268" s="458" t="s">
        <v>86</v>
      </c>
      <c r="AC268" s="715" t="str">
        <f ca="1">"Requirement for "&amp;P268&amp; " based on "&amp;$P$30&amp;" answer of ""Yes"""</f>
        <v>Requirement for $H$266 based on $H$28 answer of "Yes"</v>
      </c>
    </row>
    <row r="269" spans="1:64" s="485" customFormat="1" ht="16.5" customHeight="1" thickBot="1">
      <c r="A269" s="1162" t="s">
        <v>586</v>
      </c>
      <c r="B269" s="1163"/>
      <c r="C269" s="508"/>
      <c r="D269" s="899"/>
      <c r="E269" s="688"/>
      <c r="F269" s="899"/>
      <c r="G269" s="688"/>
      <c r="H269" s="899"/>
      <c r="I269" s="484"/>
      <c r="K269"/>
      <c r="L269" s="870"/>
      <c r="M269" s="458"/>
      <c r="N269" s="458" t="s">
        <v>654</v>
      </c>
      <c r="O269" s="393"/>
      <c r="P269" s="372" t="str">
        <f ca="1">CELL("address",D269)</f>
        <v>$D$269</v>
      </c>
      <c r="Q269" s="458" t="str">
        <f t="shared" si="70"/>
        <v>3a</v>
      </c>
      <c r="R269" s="390" t="str">
        <f t="shared" ca="1" si="71"/>
        <v>3a. Variable Energy</v>
      </c>
      <c r="S269" s="458" t="s">
        <v>1209</v>
      </c>
      <c r="T269" s="563" t="s">
        <v>1216</v>
      </c>
      <c r="U269" s="458">
        <v>1</v>
      </c>
      <c r="V269" s="385" t="str">
        <f t="shared" ca="1" si="72"/>
        <v>3a_$D$269_maint_unit_avail_1</v>
      </c>
      <c r="W269" s="375" t="s">
        <v>1678</v>
      </c>
      <c r="X269"/>
      <c r="Y269" s="384" t="s">
        <v>1741</v>
      </c>
      <c r="Z269" s="458" t="s">
        <v>86</v>
      </c>
      <c r="AA269" s="458" t="s">
        <v>86</v>
      </c>
      <c r="AB269" s="563"/>
      <c r="AC269" s="715" t="str">
        <f ca="1">"Requirement for "&amp;P269&amp; " based on "&amp;$P$28&amp;" answer of ""Yes"""</f>
        <v>Requirement for $D$269 based on $D$28 answer of "Yes"</v>
      </c>
      <c r="AD269" s="600"/>
      <c r="AE269" s="563"/>
      <c r="AF269" s="563"/>
      <c r="AG269" s="563"/>
      <c r="AH269" s="563"/>
      <c r="AI269" s="563"/>
      <c r="AJ269" s="563"/>
      <c r="BE269" s="500"/>
      <c r="BL269" s="746"/>
    </row>
    <row r="270" spans="1:64" ht="15" customHeight="1" thickTop="1" thickBot="1">
      <c r="A270" s="1160" t="s">
        <v>1743</v>
      </c>
      <c r="B270" s="1161"/>
      <c r="C270" s="688"/>
      <c r="D270" s="688"/>
      <c r="E270" s="688"/>
      <c r="F270" s="688"/>
      <c r="G270" s="688"/>
      <c r="H270" s="688"/>
      <c r="I270" s="354"/>
      <c r="K270" s="939" t="s">
        <v>1742</v>
      </c>
      <c r="N270" s="458" t="s">
        <v>654</v>
      </c>
      <c r="P270" s="372" t="str">
        <f ca="1">CELL("address",F269)</f>
        <v>$F$269</v>
      </c>
      <c r="Q270" s="458" t="str">
        <f t="shared" si="70"/>
        <v>3a</v>
      </c>
      <c r="R270" s="390" t="str">
        <f t="shared" ca="1" si="71"/>
        <v>3a. Variable Energy</v>
      </c>
      <c r="S270" s="458" t="s">
        <v>1209</v>
      </c>
      <c r="T270" s="563" t="s">
        <v>1216</v>
      </c>
      <c r="U270" s="458">
        <v>2</v>
      </c>
      <c r="V270" s="385" t="str">
        <f t="shared" ca="1" si="72"/>
        <v>3a_$F$269_maint_unit_avail_2</v>
      </c>
      <c r="W270" s="375" t="s">
        <v>1678</v>
      </c>
      <c r="X270"/>
      <c r="Y270" s="384" t="s">
        <v>1741</v>
      </c>
      <c r="Z270" s="458" t="s">
        <v>86</v>
      </c>
      <c r="AA270" s="458" t="s">
        <v>86</v>
      </c>
      <c r="AC270" s="715" t="str">
        <f ca="1">"Requirement for "&amp;P270&amp; " based on "&amp;$P$29&amp;" answer of ""Yes"""</f>
        <v>Requirement for $F$269 based on $F$28 answer of "Yes"</v>
      </c>
    </row>
    <row r="271" spans="1:64" ht="9.75" customHeight="1" thickTop="1" thickBot="1">
      <c r="A271" s="682"/>
      <c r="B271" s="470"/>
      <c r="C271" s="688"/>
      <c r="D271" s="688"/>
      <c r="E271" s="688"/>
      <c r="F271" s="688"/>
      <c r="G271" s="688"/>
      <c r="H271" s="688"/>
      <c r="I271" s="354"/>
      <c r="N271" s="458" t="s">
        <v>654</v>
      </c>
      <c r="P271" s="372" t="str">
        <f ca="1">CELL("address",H269)</f>
        <v>$H$269</v>
      </c>
      <c r="Q271" s="458" t="str">
        <f t="shared" si="70"/>
        <v>3a</v>
      </c>
      <c r="R271" s="390" t="str">
        <f t="shared" ca="1" si="71"/>
        <v>3a. Variable Energy</v>
      </c>
      <c r="S271" s="458" t="s">
        <v>1209</v>
      </c>
      <c r="T271" s="563" t="s">
        <v>1216</v>
      </c>
      <c r="U271" s="458">
        <v>3</v>
      </c>
      <c r="V271" s="385" t="str">
        <f t="shared" ca="1" si="72"/>
        <v>3a_$H$269_maint_unit_avail_3</v>
      </c>
      <c r="W271" s="375" t="s">
        <v>1678</v>
      </c>
      <c r="X271"/>
      <c r="Y271" s="384" t="s">
        <v>1741</v>
      </c>
      <c r="Z271" s="458" t="s">
        <v>86</v>
      </c>
      <c r="AA271" s="458" t="s">
        <v>86</v>
      </c>
      <c r="AC271" s="715" t="str">
        <f ca="1">"Requirement for "&amp;P271&amp; " based on "&amp;$P$30&amp;" answer of ""Yes"""</f>
        <v>Requirement for $H$269 based on $H$28 answer of "Yes"</v>
      </c>
    </row>
    <row r="272" spans="1:64" ht="13.5" thickBot="1">
      <c r="A272" s="1154" t="s">
        <v>74</v>
      </c>
      <c r="B272" s="1175"/>
      <c r="C272" s="1175"/>
      <c r="D272" s="1175"/>
      <c r="E272" s="1175"/>
      <c r="F272" s="1175"/>
      <c r="G272" s="1175"/>
      <c r="H272" s="1175"/>
      <c r="I272" s="1176"/>
      <c r="J272" s="463"/>
      <c r="K272" s="463"/>
      <c r="L272" s="463"/>
      <c r="M272" s="461"/>
      <c r="N272" s="458" t="s">
        <v>654</v>
      </c>
      <c r="O272" s="504"/>
    </row>
    <row r="273" spans="1:29" ht="5.25" customHeight="1">
      <c r="A273" s="352"/>
      <c r="B273" s="481"/>
      <c r="C273" s="207"/>
      <c r="D273" s="688"/>
      <c r="E273" s="688"/>
      <c r="F273" s="688"/>
      <c r="G273" s="688"/>
      <c r="H273" s="688"/>
      <c r="I273" s="354"/>
      <c r="J273" s="463"/>
      <c r="K273" s="463"/>
      <c r="L273" s="463"/>
      <c r="M273" s="458" t="s">
        <v>653</v>
      </c>
      <c r="N273" s="461"/>
      <c r="O273" s="504"/>
    </row>
    <row r="274" spans="1:29">
      <c r="A274" s="687"/>
      <c r="B274" s="470"/>
      <c r="C274" s="688"/>
      <c r="D274" s="685" t="s">
        <v>257</v>
      </c>
      <c r="E274" s="688"/>
      <c r="F274" s="685" t="s">
        <v>258</v>
      </c>
      <c r="G274" s="688"/>
      <c r="H274" s="685" t="s">
        <v>259</v>
      </c>
      <c r="I274" s="354"/>
      <c r="J274" s="463"/>
      <c r="K274" s="463"/>
      <c r="L274" s="463"/>
      <c r="M274" s="461"/>
      <c r="N274" s="458" t="s">
        <v>654</v>
      </c>
      <c r="O274" s="504"/>
    </row>
    <row r="275" spans="1:29" ht="5.25" customHeight="1">
      <c r="A275" s="352"/>
      <c r="B275" s="481"/>
      <c r="C275" s="207"/>
      <c r="D275" s="688"/>
      <c r="E275" s="688"/>
      <c r="F275" s="688"/>
      <c r="G275" s="688"/>
      <c r="H275" s="688"/>
      <c r="I275" s="354"/>
      <c r="J275" s="463"/>
      <c r="K275" s="463"/>
      <c r="L275" s="463"/>
      <c r="M275" s="458" t="s">
        <v>653</v>
      </c>
      <c r="N275" s="461"/>
      <c r="O275" s="504"/>
    </row>
    <row r="276" spans="1:29" ht="66" customHeight="1">
      <c r="A276" s="1162" t="s">
        <v>1381</v>
      </c>
      <c r="B276" s="1163"/>
      <c r="C276" s="688"/>
      <c r="D276" s="884"/>
      <c r="E276" s="207"/>
      <c r="F276" s="884"/>
      <c r="G276" s="207"/>
      <c r="H276" s="884"/>
      <c r="I276" s="354"/>
      <c r="N276" s="458" t="s">
        <v>654</v>
      </c>
      <c r="O276" s="392"/>
      <c r="P276" s="372" t="str">
        <f ca="1">CELL("address",D276)</f>
        <v>$D$276</v>
      </c>
      <c r="Q276" s="458" t="str">
        <f t="shared" ref="Q276:Q287" si="74">$Q$10</f>
        <v>3a</v>
      </c>
      <c r="R276" s="390" t="str">
        <f t="shared" ref="R276:R287" ca="1" si="75">MID(CELL("filename",Q276),FIND("]",CELL("filename",Q276))+1,256)</f>
        <v>3a. Variable Energy</v>
      </c>
      <c r="S276" s="458" t="s">
        <v>74</v>
      </c>
      <c r="T276" s="458" t="s">
        <v>1178</v>
      </c>
      <c r="U276" s="458">
        <v>1</v>
      </c>
      <c r="V276" s="385" t="str">
        <f t="shared" ref="V276:V287" ca="1" si="76">Q276&amp;"_"&amp;P276&amp;"_"&amp;T276&amp;"_"&amp;U276</f>
        <v>3a_$D$276_design_1</v>
      </c>
      <c r="W276" s="458" t="s">
        <v>1011</v>
      </c>
      <c r="X276" s="458">
        <v>2000</v>
      </c>
      <c r="Z276" s="458" t="s">
        <v>86</v>
      </c>
      <c r="AA276" s="458" t="s">
        <v>86</v>
      </c>
      <c r="AC276" s="715" t="str">
        <f ca="1">"Requirement for "&amp;P276&amp; " based on "&amp;$P$37&amp;" answer of ""Yes"""</f>
        <v>Requirement for $D$276 based on $D$37 answer of "Yes"</v>
      </c>
    </row>
    <row r="277" spans="1:29" ht="5.25" customHeight="1">
      <c r="A277" s="352"/>
      <c r="B277" s="481"/>
      <c r="C277" s="207"/>
      <c r="D277" s="688"/>
      <c r="E277" s="688"/>
      <c r="F277" s="688"/>
      <c r="G277" s="688"/>
      <c r="H277" s="688"/>
      <c r="I277" s="354"/>
      <c r="M277" s="458" t="s">
        <v>653</v>
      </c>
      <c r="P277" s="372" t="str">
        <f ca="1">CELL("address",F276)</f>
        <v>$F$276</v>
      </c>
      <c r="Q277" s="458" t="str">
        <f t="shared" si="74"/>
        <v>3a</v>
      </c>
      <c r="R277" s="390" t="str">
        <f t="shared" ca="1" si="75"/>
        <v>3a. Variable Energy</v>
      </c>
      <c r="S277" s="458" t="s">
        <v>74</v>
      </c>
      <c r="T277" s="458" t="s">
        <v>1178</v>
      </c>
      <c r="U277" s="458">
        <v>2</v>
      </c>
      <c r="V277" s="385" t="str">
        <f t="shared" ca="1" si="76"/>
        <v>3a_$F$276_design_2</v>
      </c>
      <c r="W277" s="458" t="s">
        <v>1011</v>
      </c>
      <c r="X277" s="458">
        <v>2000</v>
      </c>
      <c r="Z277" s="458" t="s">
        <v>86</v>
      </c>
      <c r="AA277" s="458" t="s">
        <v>86</v>
      </c>
      <c r="AC277" s="715" t="str">
        <f ca="1">"Requirement for "&amp;P277&amp; " based on "&amp;$P$38&amp;" answer of ""Yes"""</f>
        <v>Requirement for $F$276 based on $F$37 answer of "Yes"</v>
      </c>
    </row>
    <row r="278" spans="1:29">
      <c r="A278" s="497" t="s">
        <v>1289</v>
      </c>
      <c r="B278" s="470"/>
      <c r="C278" s="688"/>
      <c r="D278" s="688"/>
      <c r="E278" s="688"/>
      <c r="F278" s="688"/>
      <c r="G278" s="688"/>
      <c r="H278" s="688"/>
      <c r="I278" s="354"/>
      <c r="N278" s="458" t="s">
        <v>654</v>
      </c>
      <c r="P278" s="372" t="str">
        <f ca="1">CELL("address",H276)</f>
        <v>$H$276</v>
      </c>
      <c r="Q278" s="458" t="str">
        <f t="shared" si="74"/>
        <v>3a</v>
      </c>
      <c r="R278" s="390" t="str">
        <f t="shared" ca="1" si="75"/>
        <v>3a. Variable Energy</v>
      </c>
      <c r="S278" s="458" t="s">
        <v>74</v>
      </c>
      <c r="T278" s="458" t="s">
        <v>1178</v>
      </c>
      <c r="U278" s="458">
        <v>3</v>
      </c>
      <c r="V278" s="385" t="str">
        <f t="shared" ca="1" si="76"/>
        <v>3a_$H$276_design_3</v>
      </c>
      <c r="W278" s="458" t="s">
        <v>1011</v>
      </c>
      <c r="X278" s="458">
        <v>2000</v>
      </c>
      <c r="Z278" s="458" t="s">
        <v>86</v>
      </c>
      <c r="AA278" s="458" t="s">
        <v>86</v>
      </c>
      <c r="AC278" s="715" t="str">
        <f ca="1">"Requirement for "&amp;P278&amp; " based on "&amp;$P$39&amp;" answer of ""Yes"""</f>
        <v>Requirement for $H$276 based on $H$37 answer of "Yes"</v>
      </c>
    </row>
    <row r="279" spans="1:29" ht="12.75" customHeight="1">
      <c r="A279" s="680" t="s">
        <v>583</v>
      </c>
      <c r="B279" s="470" t="s">
        <v>575</v>
      </c>
      <c r="C279" s="688"/>
      <c r="D279" s="296"/>
      <c r="E279" s="207"/>
      <c r="F279" s="296"/>
      <c r="G279" s="207"/>
      <c r="H279" s="296"/>
      <c r="I279" s="354"/>
      <c r="N279" s="458" t="s">
        <v>654</v>
      </c>
      <c r="P279" s="372" t="str">
        <f ca="1">CELL("address",D279)</f>
        <v>$D$279</v>
      </c>
      <c r="Q279" s="458" t="str">
        <f t="shared" si="74"/>
        <v>3a</v>
      </c>
      <c r="R279" s="390" t="str">
        <f t="shared" ca="1" si="75"/>
        <v>3a. Variable Energy</v>
      </c>
      <c r="S279" s="458" t="s">
        <v>74</v>
      </c>
      <c r="T279" s="458" t="s">
        <v>1017</v>
      </c>
      <c r="U279" s="458">
        <v>1</v>
      </c>
      <c r="V279" s="385" t="str">
        <f t="shared" ca="1" si="76"/>
        <v>3a_$D$279_max_MW_1</v>
      </c>
      <c r="W279" t="s">
        <v>426</v>
      </c>
      <c r="X279"/>
      <c r="Y279" t="str">
        <f t="shared" ref="Y279:Y294" si="77">"0.00"</f>
        <v>0.00</v>
      </c>
      <c r="Z279" s="458" t="s">
        <v>86</v>
      </c>
      <c r="AA279" s="458" t="s">
        <v>86</v>
      </c>
      <c r="AC279" s="715" t="str">
        <f ca="1">"Requirement for "&amp;P279&amp; " based on "&amp;$P$37&amp;" answer of ""Yes"""</f>
        <v>Requirement for $D$279 based on $D$37 answer of "Yes"</v>
      </c>
    </row>
    <row r="280" spans="1:29" ht="5.25" customHeight="1">
      <c r="A280" s="680"/>
      <c r="B280" s="470"/>
      <c r="C280" s="688"/>
      <c r="D280" s="688"/>
      <c r="E280" s="688"/>
      <c r="F280" s="688"/>
      <c r="G280" s="688"/>
      <c r="H280" s="688"/>
      <c r="I280" s="354"/>
      <c r="M280" s="458" t="s">
        <v>653</v>
      </c>
      <c r="P280" s="372" t="str">
        <f ca="1">CELL("address",F279)</f>
        <v>$F$279</v>
      </c>
      <c r="Q280" s="458" t="str">
        <f t="shared" si="74"/>
        <v>3a</v>
      </c>
      <c r="R280" s="390" t="str">
        <f t="shared" ca="1" si="75"/>
        <v>3a. Variable Energy</v>
      </c>
      <c r="S280" s="458" t="s">
        <v>74</v>
      </c>
      <c r="T280" s="458" t="s">
        <v>1017</v>
      </c>
      <c r="U280" s="458">
        <v>2</v>
      </c>
      <c r="V280" s="385" t="str">
        <f t="shared" ca="1" si="76"/>
        <v>3a_$F$279_max_MW_2</v>
      </c>
      <c r="W280" t="s">
        <v>426</v>
      </c>
      <c r="X280"/>
      <c r="Y280" t="str">
        <f t="shared" si="77"/>
        <v>0.00</v>
      </c>
      <c r="Z280" s="458" t="s">
        <v>86</v>
      </c>
      <c r="AA280" s="458" t="s">
        <v>86</v>
      </c>
      <c r="AC280" s="715" t="str">
        <f ca="1">"Requirement for "&amp;P280&amp; " based on "&amp;$P$38&amp;" answer of ""Yes"""</f>
        <v>Requirement for $F$279 based on $F$37 answer of "Yes"</v>
      </c>
    </row>
    <row r="281" spans="1:29" ht="5.25" customHeight="1">
      <c r="A281" s="680"/>
      <c r="B281" s="470"/>
      <c r="C281" s="688"/>
      <c r="D281" s="688"/>
      <c r="E281" s="688"/>
      <c r="F281" s="688"/>
      <c r="G281" s="688"/>
      <c r="H281" s="688"/>
      <c r="I281" s="354"/>
      <c r="M281" s="458" t="s">
        <v>653</v>
      </c>
      <c r="P281" s="372" t="str">
        <f ca="1">CELL("address",H279)</f>
        <v>$H$279</v>
      </c>
      <c r="Q281" s="458" t="str">
        <f t="shared" si="74"/>
        <v>3a</v>
      </c>
      <c r="R281" s="390" t="str">
        <f t="shared" ca="1" si="75"/>
        <v>3a. Variable Energy</v>
      </c>
      <c r="S281" s="458" t="s">
        <v>74</v>
      </c>
      <c r="T281" s="458" t="s">
        <v>1017</v>
      </c>
      <c r="U281" s="458">
        <v>3</v>
      </c>
      <c r="V281" s="385" t="str">
        <f t="shared" ca="1" si="76"/>
        <v>3a_$H$279_max_MW_3</v>
      </c>
      <c r="W281" t="s">
        <v>426</v>
      </c>
      <c r="X281"/>
      <c r="Y281" t="str">
        <f t="shared" si="77"/>
        <v>0.00</v>
      </c>
      <c r="Z281" s="458" t="s">
        <v>86</v>
      </c>
      <c r="AA281" s="458" t="s">
        <v>86</v>
      </c>
      <c r="AC281" s="715" t="str">
        <f ca="1">"Requirement for "&amp;P281&amp; " based on "&amp;$P$39&amp;" answer of ""Yes"""</f>
        <v>Requirement for $H$279 based on $H$37 answer of "Yes"</v>
      </c>
    </row>
    <row r="282" spans="1:29">
      <c r="A282" s="680" t="s">
        <v>583</v>
      </c>
      <c r="B282" s="470" t="s">
        <v>576</v>
      </c>
      <c r="C282" s="688"/>
      <c r="D282" s="296"/>
      <c r="E282" s="207"/>
      <c r="F282" s="296"/>
      <c r="G282" s="207"/>
      <c r="H282" s="296"/>
      <c r="I282" s="354"/>
      <c r="N282" s="458" t="s">
        <v>654</v>
      </c>
      <c r="P282" s="372" t="str">
        <f ca="1">CELL("address",D282)</f>
        <v>$D$282</v>
      </c>
      <c r="Q282" s="458" t="str">
        <f t="shared" si="74"/>
        <v>3a</v>
      </c>
      <c r="R282" s="390" t="str">
        <f t="shared" ca="1" si="75"/>
        <v>3a. Variable Energy</v>
      </c>
      <c r="S282" s="458" t="s">
        <v>74</v>
      </c>
      <c r="T282" s="458" t="s">
        <v>1018</v>
      </c>
      <c r="U282" s="458">
        <v>1</v>
      </c>
      <c r="V282" s="385" t="str">
        <f t="shared" ca="1" si="76"/>
        <v>3a_$D$282_max_MVA_1</v>
      </c>
      <c r="W282" t="s">
        <v>426</v>
      </c>
      <c r="X282"/>
      <c r="Y282" t="str">
        <f t="shared" si="77"/>
        <v>0.00</v>
      </c>
      <c r="Z282" s="458" t="s">
        <v>86</v>
      </c>
      <c r="AA282" s="458" t="s">
        <v>86</v>
      </c>
      <c r="AC282" s="715" t="str">
        <f ca="1">"Requirement for "&amp;P282&amp; " based on "&amp;$P$37&amp;" answer of ""Yes"""</f>
        <v>Requirement for $D$282 based on $D$37 answer of "Yes"</v>
      </c>
    </row>
    <row r="283" spans="1:29" ht="5.25" customHeight="1">
      <c r="A283" s="680"/>
      <c r="B283" s="470"/>
      <c r="C283" s="688"/>
      <c r="D283" s="688"/>
      <c r="E283" s="688"/>
      <c r="F283" s="688"/>
      <c r="G283" s="688"/>
      <c r="H283" s="688"/>
      <c r="I283" s="354"/>
      <c r="M283" s="458" t="s">
        <v>653</v>
      </c>
      <c r="P283" s="372" t="str">
        <f ca="1">CELL("address",F282)</f>
        <v>$F$282</v>
      </c>
      <c r="Q283" s="458" t="str">
        <f t="shared" si="74"/>
        <v>3a</v>
      </c>
      <c r="R283" s="390" t="str">
        <f t="shared" ca="1" si="75"/>
        <v>3a. Variable Energy</v>
      </c>
      <c r="S283" s="458" t="s">
        <v>74</v>
      </c>
      <c r="T283" s="458" t="s">
        <v>1018</v>
      </c>
      <c r="U283" s="458">
        <v>2</v>
      </c>
      <c r="V283" s="385" t="str">
        <f t="shared" ca="1" si="76"/>
        <v>3a_$F$282_max_MVA_2</v>
      </c>
      <c r="W283" t="s">
        <v>426</v>
      </c>
      <c r="X283"/>
      <c r="Y283" t="str">
        <f t="shared" si="77"/>
        <v>0.00</v>
      </c>
      <c r="Z283" s="458" t="s">
        <v>86</v>
      </c>
      <c r="AA283" s="458" t="s">
        <v>86</v>
      </c>
      <c r="AC283" s="715" t="str">
        <f ca="1">"Requirement for "&amp;P283&amp; " based on "&amp;$P$38&amp;" answer of ""Yes"""</f>
        <v>Requirement for $F$282 based on $F$37 answer of "Yes"</v>
      </c>
    </row>
    <row r="284" spans="1:29" ht="5.25" customHeight="1">
      <c r="A284" s="680"/>
      <c r="B284" s="470"/>
      <c r="C284" s="688"/>
      <c r="D284" s="688"/>
      <c r="E284" s="688"/>
      <c r="F284" s="688"/>
      <c r="G284" s="688"/>
      <c r="H284" s="688"/>
      <c r="I284" s="354"/>
      <c r="M284" s="458" t="s">
        <v>653</v>
      </c>
      <c r="P284" s="372" t="str">
        <f ca="1">CELL("address",H282)</f>
        <v>$H$282</v>
      </c>
      <c r="Q284" s="458" t="str">
        <f t="shared" si="74"/>
        <v>3a</v>
      </c>
      <c r="R284" s="390" t="str">
        <f t="shared" ca="1" si="75"/>
        <v>3a. Variable Energy</v>
      </c>
      <c r="S284" s="458" t="s">
        <v>74</v>
      </c>
      <c r="T284" s="458" t="s">
        <v>1018</v>
      </c>
      <c r="U284" s="458">
        <v>3</v>
      </c>
      <c r="V284" s="385" t="str">
        <f t="shared" ca="1" si="76"/>
        <v>3a_$H$282_max_MVA_3</v>
      </c>
      <c r="W284" t="s">
        <v>426</v>
      </c>
      <c r="X284"/>
      <c r="Y284" t="str">
        <f t="shared" si="77"/>
        <v>0.00</v>
      </c>
      <c r="Z284" s="458" t="s">
        <v>86</v>
      </c>
      <c r="AA284" s="458" t="s">
        <v>86</v>
      </c>
      <c r="AC284" s="715" t="str">
        <f ca="1">"Requirement for "&amp;P284&amp; " based on "&amp;$P$39&amp;" answer of ""Yes"""</f>
        <v>Requirement for $H$282 based on $H$37 answer of "Yes"</v>
      </c>
    </row>
    <row r="285" spans="1:29">
      <c r="A285" s="680" t="s">
        <v>584</v>
      </c>
      <c r="B285" s="470" t="s">
        <v>575</v>
      </c>
      <c r="C285" s="688"/>
      <c r="D285" s="296"/>
      <c r="E285" s="207"/>
      <c r="F285" s="296"/>
      <c r="G285" s="207"/>
      <c r="H285" s="296"/>
      <c r="I285" s="354"/>
      <c r="N285" s="458" t="s">
        <v>654</v>
      </c>
      <c r="P285" s="372" t="str">
        <f ca="1">CELL("address",D285)</f>
        <v>$D$285</v>
      </c>
      <c r="Q285" s="458" t="str">
        <f t="shared" si="74"/>
        <v>3a</v>
      </c>
      <c r="R285" s="390" t="str">
        <f t="shared" ca="1" si="75"/>
        <v>3a. Variable Energy</v>
      </c>
      <c r="S285" s="458" t="s">
        <v>74</v>
      </c>
      <c r="T285" s="458" t="s">
        <v>1019</v>
      </c>
      <c r="U285" s="458">
        <v>1</v>
      </c>
      <c r="V285" s="385" t="str">
        <f t="shared" ca="1" si="76"/>
        <v>3a_$D$285_min_MW_1</v>
      </c>
      <c r="W285" t="s">
        <v>426</v>
      </c>
      <c r="X285"/>
      <c r="Y285" t="str">
        <f t="shared" si="77"/>
        <v>0.00</v>
      </c>
      <c r="Z285" s="458" t="s">
        <v>86</v>
      </c>
      <c r="AA285" s="458" t="s">
        <v>86</v>
      </c>
      <c r="AC285" s="715" t="str">
        <f ca="1">"Requirement for "&amp;P285&amp; " based on "&amp;$P$37&amp;" answer of ""Yes"""</f>
        <v>Requirement for $D$285 based on $D$37 answer of "Yes"</v>
      </c>
    </row>
    <row r="286" spans="1:29" ht="5.25" customHeight="1">
      <c r="A286" s="680"/>
      <c r="B286" s="470"/>
      <c r="C286" s="688"/>
      <c r="D286" s="688"/>
      <c r="E286" s="688"/>
      <c r="F286" s="688"/>
      <c r="G286" s="688"/>
      <c r="H286" s="688"/>
      <c r="I286" s="354"/>
      <c r="M286" s="458" t="s">
        <v>653</v>
      </c>
      <c r="P286" s="372" t="str">
        <f ca="1">CELL("address",F285)</f>
        <v>$F$285</v>
      </c>
      <c r="Q286" s="458" t="str">
        <f t="shared" si="74"/>
        <v>3a</v>
      </c>
      <c r="R286" s="390" t="str">
        <f t="shared" ca="1" si="75"/>
        <v>3a. Variable Energy</v>
      </c>
      <c r="S286" s="458" t="s">
        <v>74</v>
      </c>
      <c r="T286" s="458" t="s">
        <v>1019</v>
      </c>
      <c r="U286" s="458">
        <v>2</v>
      </c>
      <c r="V286" s="385" t="str">
        <f t="shared" ca="1" si="76"/>
        <v>3a_$F$285_min_MW_2</v>
      </c>
      <c r="W286" t="s">
        <v>426</v>
      </c>
      <c r="X286"/>
      <c r="Y286" t="str">
        <f t="shared" si="77"/>
        <v>0.00</v>
      </c>
      <c r="Z286" s="458" t="s">
        <v>86</v>
      </c>
      <c r="AA286" s="458" t="s">
        <v>86</v>
      </c>
      <c r="AC286" s="715" t="str">
        <f ca="1">"Requirement for "&amp;P286&amp; " based on "&amp;$P$38&amp;" answer of ""Yes"""</f>
        <v>Requirement for $F$285 based on $F$37 answer of "Yes"</v>
      </c>
    </row>
    <row r="287" spans="1:29" ht="5.25" customHeight="1">
      <c r="A287" s="680"/>
      <c r="B287" s="470"/>
      <c r="C287" s="688"/>
      <c r="D287" s="688"/>
      <c r="E287" s="688"/>
      <c r="F287" s="688"/>
      <c r="G287" s="688"/>
      <c r="H287" s="688"/>
      <c r="I287" s="354"/>
      <c r="M287" s="458" t="s">
        <v>653</v>
      </c>
      <c r="P287" s="372" t="str">
        <f ca="1">CELL("address",H285)</f>
        <v>$H$285</v>
      </c>
      <c r="Q287" s="458" t="str">
        <f t="shared" si="74"/>
        <v>3a</v>
      </c>
      <c r="R287" s="390" t="str">
        <f t="shared" ca="1" si="75"/>
        <v>3a. Variable Energy</v>
      </c>
      <c r="S287" s="458" t="s">
        <v>74</v>
      </c>
      <c r="T287" s="458" t="s">
        <v>1019</v>
      </c>
      <c r="U287" s="458">
        <v>3</v>
      </c>
      <c r="V287" s="385" t="str">
        <f t="shared" ca="1" si="76"/>
        <v>3a_$H$285_min_MW_3</v>
      </c>
      <c r="W287" t="s">
        <v>426</v>
      </c>
      <c r="X287"/>
      <c r="Y287" t="str">
        <f t="shared" si="77"/>
        <v>0.00</v>
      </c>
      <c r="Z287" s="458" t="s">
        <v>86</v>
      </c>
      <c r="AA287" s="458" t="s">
        <v>86</v>
      </c>
      <c r="AC287" s="715" t="str">
        <f ca="1">"Requirement for "&amp;P287&amp; " based on "&amp;$P$39&amp;" answer of ""Yes"""</f>
        <v>Requirement for $H$285 based on $H$37 answer of "Yes"</v>
      </c>
    </row>
    <row r="288" spans="1:29">
      <c r="A288" s="497" t="s">
        <v>732</v>
      </c>
      <c r="B288" s="470"/>
      <c r="C288" s="688"/>
      <c r="D288" s="688"/>
      <c r="E288" s="688"/>
      <c r="F288" s="688"/>
      <c r="G288" s="688"/>
      <c r="H288" s="688"/>
      <c r="I288" s="354"/>
      <c r="N288" s="458" t="s">
        <v>654</v>
      </c>
      <c r="W288"/>
      <c r="X288"/>
      <c r="Y288"/>
    </row>
    <row r="289" spans="1:29">
      <c r="A289" s="677" t="s">
        <v>733</v>
      </c>
      <c r="B289" s="470" t="s">
        <v>641</v>
      </c>
      <c r="C289" s="688"/>
      <c r="D289" s="296"/>
      <c r="E289" s="207"/>
      <c r="F289" s="296"/>
      <c r="G289" s="207"/>
      <c r="H289" s="296"/>
      <c r="I289" s="354"/>
      <c r="N289" s="458" t="s">
        <v>654</v>
      </c>
      <c r="P289" s="372" t="str">
        <f ca="1">CELL("address",D289)</f>
        <v>$D$289</v>
      </c>
      <c r="Q289" s="458" t="str">
        <f t="shared" ref="Q289:Q297" si="78">$Q$10</f>
        <v>3a</v>
      </c>
      <c r="R289" s="390" t="str">
        <f t="shared" ref="R289:R297" ca="1" si="79">MID(CELL("filename",Q289),FIND("]",CELL("filename",Q289))+1,256)</f>
        <v>3a. Variable Energy</v>
      </c>
      <c r="S289" s="458" t="s">
        <v>74</v>
      </c>
      <c r="T289" s="458" t="s">
        <v>1022</v>
      </c>
      <c r="U289" s="458">
        <v>1</v>
      </c>
      <c r="V289" s="385" t="str">
        <f t="shared" ref="V289:V297" ca="1" si="80">Q289&amp;"_"&amp;P289&amp;"_"&amp;T289&amp;"_"&amp;U289</f>
        <v>3a_$D$289_ramp_up_1</v>
      </c>
      <c r="W289" t="s">
        <v>426</v>
      </c>
      <c r="X289"/>
      <c r="Y289" t="str">
        <f t="shared" si="77"/>
        <v>0.00</v>
      </c>
      <c r="Z289" s="458" t="s">
        <v>86</v>
      </c>
      <c r="AA289" s="458" t="s">
        <v>86</v>
      </c>
      <c r="AC289" s="715" t="str">
        <f ca="1">"Requirement for "&amp;P289&amp; " based on "&amp;$P$37&amp;" answer of ""Yes"""</f>
        <v>Requirement for $D$289 based on $D$37 answer of "Yes"</v>
      </c>
    </row>
    <row r="290" spans="1:29" ht="5.25" customHeight="1">
      <c r="A290" s="682"/>
      <c r="B290" s="470"/>
      <c r="C290" s="688"/>
      <c r="D290" s="688"/>
      <c r="E290" s="688"/>
      <c r="F290" s="688"/>
      <c r="G290" s="688"/>
      <c r="H290" s="688"/>
      <c r="I290" s="354"/>
      <c r="M290" s="458" t="s">
        <v>653</v>
      </c>
      <c r="P290" s="372" t="str">
        <f ca="1">CELL("address",F289)</f>
        <v>$F$289</v>
      </c>
      <c r="Q290" s="458" t="str">
        <f t="shared" si="78"/>
        <v>3a</v>
      </c>
      <c r="R290" s="390" t="str">
        <f t="shared" ca="1" si="79"/>
        <v>3a. Variable Energy</v>
      </c>
      <c r="S290" s="458" t="s">
        <v>74</v>
      </c>
      <c r="T290" s="458" t="s">
        <v>1022</v>
      </c>
      <c r="U290" s="458">
        <v>2</v>
      </c>
      <c r="V290" s="385" t="str">
        <f t="shared" ca="1" si="80"/>
        <v>3a_$F$289_ramp_up_2</v>
      </c>
      <c r="W290" t="s">
        <v>426</v>
      </c>
      <c r="X290"/>
      <c r="Y290" t="str">
        <f t="shared" si="77"/>
        <v>0.00</v>
      </c>
      <c r="Z290" s="458" t="s">
        <v>86</v>
      </c>
      <c r="AA290" s="458" t="s">
        <v>86</v>
      </c>
      <c r="AC290" s="715" t="str">
        <f ca="1">"Requirement for "&amp;P290&amp; " based on "&amp;$P$38&amp;" answer of ""Yes"""</f>
        <v>Requirement for $F$289 based on $F$37 answer of "Yes"</v>
      </c>
    </row>
    <row r="291" spans="1:29" ht="5.25" customHeight="1">
      <c r="A291" s="682"/>
      <c r="B291" s="470"/>
      <c r="C291" s="688"/>
      <c r="D291" s="688"/>
      <c r="E291" s="688"/>
      <c r="F291" s="688"/>
      <c r="G291" s="688"/>
      <c r="H291" s="688"/>
      <c r="I291" s="354"/>
      <c r="M291" s="458" t="s">
        <v>653</v>
      </c>
      <c r="P291" s="372" t="str">
        <f ca="1">CELL("address",H289)</f>
        <v>$H$289</v>
      </c>
      <c r="Q291" s="458" t="str">
        <f t="shared" si="78"/>
        <v>3a</v>
      </c>
      <c r="R291" s="390" t="str">
        <f t="shared" ca="1" si="79"/>
        <v>3a. Variable Energy</v>
      </c>
      <c r="S291" s="458" t="s">
        <v>74</v>
      </c>
      <c r="T291" s="458" t="s">
        <v>1022</v>
      </c>
      <c r="U291" s="458">
        <v>3</v>
      </c>
      <c r="V291" s="385" t="str">
        <f t="shared" ca="1" si="80"/>
        <v>3a_$H$289_ramp_up_3</v>
      </c>
      <c r="W291" t="s">
        <v>426</v>
      </c>
      <c r="X291"/>
      <c r="Y291" t="str">
        <f t="shared" si="77"/>
        <v>0.00</v>
      </c>
      <c r="Z291" s="458" t="s">
        <v>86</v>
      </c>
      <c r="AA291" s="458" t="s">
        <v>86</v>
      </c>
      <c r="AC291" s="715" t="str">
        <f ca="1">"Requirement for "&amp;P291&amp; " based on "&amp;$P$39&amp;" answer of ""Yes"""</f>
        <v>Requirement for $H$289 based on $H$37 answer of "Yes"</v>
      </c>
    </row>
    <row r="292" spans="1:29">
      <c r="A292" s="677" t="s">
        <v>734</v>
      </c>
      <c r="B292" s="470" t="s">
        <v>641</v>
      </c>
      <c r="C292" s="688"/>
      <c r="D292" s="296"/>
      <c r="E292" s="207"/>
      <c r="F292" s="296"/>
      <c r="G292" s="207"/>
      <c r="H292" s="296"/>
      <c r="I292" s="354"/>
      <c r="N292" s="458" t="s">
        <v>654</v>
      </c>
      <c r="P292" s="372" t="str">
        <f ca="1">CELL("address",D292)</f>
        <v>$D$292</v>
      </c>
      <c r="Q292" s="458" t="str">
        <f t="shared" si="78"/>
        <v>3a</v>
      </c>
      <c r="R292" s="390" t="str">
        <f t="shared" ca="1" si="79"/>
        <v>3a. Variable Energy</v>
      </c>
      <c r="S292" s="458" t="s">
        <v>74</v>
      </c>
      <c r="T292" s="458" t="s">
        <v>1023</v>
      </c>
      <c r="U292" s="458">
        <v>1</v>
      </c>
      <c r="V292" s="385" t="str">
        <f t="shared" ca="1" si="80"/>
        <v>3a_$D$292_ramp_down_1</v>
      </c>
      <c r="W292" t="s">
        <v>426</v>
      </c>
      <c r="X292"/>
      <c r="Y292" t="str">
        <f t="shared" si="77"/>
        <v>0.00</v>
      </c>
      <c r="Z292" s="458" t="s">
        <v>86</v>
      </c>
      <c r="AA292" s="458" t="s">
        <v>86</v>
      </c>
      <c r="AC292" s="715" t="str">
        <f ca="1">"Requirement for "&amp;P292&amp; " based on "&amp;$P$37&amp;" answer of ""Yes"""</f>
        <v>Requirement for $D$292 based on $D$37 answer of "Yes"</v>
      </c>
    </row>
    <row r="293" spans="1:29" ht="5.25" customHeight="1">
      <c r="A293" s="682"/>
      <c r="B293" s="470"/>
      <c r="C293" s="688"/>
      <c r="D293" s="688"/>
      <c r="E293" s="688"/>
      <c r="F293" s="688"/>
      <c r="G293" s="688"/>
      <c r="H293" s="688"/>
      <c r="I293" s="354"/>
      <c r="M293" s="458" t="s">
        <v>653</v>
      </c>
      <c r="P293" s="372" t="str">
        <f ca="1">CELL("address",F292)</f>
        <v>$F$292</v>
      </c>
      <c r="Q293" s="458" t="str">
        <f t="shared" si="78"/>
        <v>3a</v>
      </c>
      <c r="R293" s="390" t="str">
        <f t="shared" ca="1" si="79"/>
        <v>3a. Variable Energy</v>
      </c>
      <c r="S293" s="458" t="s">
        <v>74</v>
      </c>
      <c r="T293" s="458" t="s">
        <v>1023</v>
      </c>
      <c r="U293" s="458">
        <v>2</v>
      </c>
      <c r="V293" s="385" t="str">
        <f t="shared" ca="1" si="80"/>
        <v>3a_$F$292_ramp_down_2</v>
      </c>
      <c r="W293" t="s">
        <v>426</v>
      </c>
      <c r="X293"/>
      <c r="Y293" t="str">
        <f t="shared" si="77"/>
        <v>0.00</v>
      </c>
      <c r="Z293" s="458" t="s">
        <v>86</v>
      </c>
      <c r="AA293" s="458" t="s">
        <v>86</v>
      </c>
      <c r="AC293" s="715" t="str">
        <f ca="1">"Requirement for "&amp;P293&amp; " based on "&amp;$P$38&amp;" answer of ""Yes"""</f>
        <v>Requirement for $F$292 based on $F$37 answer of "Yes"</v>
      </c>
    </row>
    <row r="294" spans="1:29" ht="5.25" customHeight="1">
      <c r="A294" s="682"/>
      <c r="B294" s="470"/>
      <c r="C294" s="688"/>
      <c r="D294" s="688"/>
      <c r="E294" s="688"/>
      <c r="F294" s="688"/>
      <c r="G294" s="688"/>
      <c r="H294" s="688"/>
      <c r="I294" s="354"/>
      <c r="M294" s="458" t="s">
        <v>653</v>
      </c>
      <c r="P294" s="372" t="str">
        <f ca="1">CELL("address",H292)</f>
        <v>$H$292</v>
      </c>
      <c r="Q294" s="458" t="str">
        <f t="shared" si="78"/>
        <v>3a</v>
      </c>
      <c r="R294" s="390" t="str">
        <f t="shared" ca="1" si="79"/>
        <v>3a. Variable Energy</v>
      </c>
      <c r="S294" s="458" t="s">
        <v>74</v>
      </c>
      <c r="T294" s="458" t="s">
        <v>1023</v>
      </c>
      <c r="U294" s="458">
        <v>3</v>
      </c>
      <c r="V294" s="385" t="str">
        <f t="shared" ca="1" si="80"/>
        <v>3a_$H$292_ramp_down_3</v>
      </c>
      <c r="W294" t="s">
        <v>426</v>
      </c>
      <c r="X294"/>
      <c r="Y294" t="str">
        <f t="shared" si="77"/>
        <v>0.00</v>
      </c>
      <c r="Z294" s="458" t="s">
        <v>86</v>
      </c>
      <c r="AA294" s="458" t="s">
        <v>86</v>
      </c>
      <c r="AC294" s="715" t="str">
        <f ca="1">"Requirement for "&amp;P294&amp; " based on "&amp;$P$39&amp;" answer of ""Yes"""</f>
        <v>Requirement for $H$292 based on $H$37 answer of "Yes"</v>
      </c>
    </row>
    <row r="295" spans="1:29" ht="32.25" customHeight="1">
      <c r="A295" s="1162" t="s">
        <v>580</v>
      </c>
      <c r="B295" s="1163"/>
      <c r="C295" s="688"/>
      <c r="D295" s="884"/>
      <c r="E295" s="688"/>
      <c r="F295" s="884"/>
      <c r="G295" s="688"/>
      <c r="H295" s="884"/>
      <c r="I295" s="354"/>
      <c r="N295" s="458" t="s">
        <v>654</v>
      </c>
      <c r="O295" s="392"/>
      <c r="P295" s="372" t="str">
        <f ca="1">CELL("address",D295)</f>
        <v>$D$295</v>
      </c>
      <c r="Q295" s="458" t="str">
        <f t="shared" si="78"/>
        <v>3a</v>
      </c>
      <c r="R295" s="390" t="str">
        <f t="shared" ca="1" si="79"/>
        <v>3a. Variable Energy</v>
      </c>
      <c r="S295" s="458" t="s">
        <v>74</v>
      </c>
      <c r="T295" s="458" t="s">
        <v>1188</v>
      </c>
      <c r="U295" s="458">
        <v>1</v>
      </c>
      <c r="V295" s="385" t="str">
        <f t="shared" ca="1" si="80"/>
        <v>3a_$D$295_ramp_describe_1</v>
      </c>
      <c r="W295" s="458" t="s">
        <v>1011</v>
      </c>
      <c r="X295" s="458">
        <v>100</v>
      </c>
      <c r="Z295" s="458" t="s">
        <v>86</v>
      </c>
      <c r="AA295" s="458" t="s">
        <v>86</v>
      </c>
      <c r="AC295" s="715" t="str">
        <f ca="1">"Requirement for "&amp;P295&amp; " based on "&amp;$P$37&amp;" answer of ""Yes"""</f>
        <v>Requirement for $D$295 based on $D$37 answer of "Yes"</v>
      </c>
    </row>
    <row r="296" spans="1:29" ht="5.25" customHeight="1">
      <c r="A296" s="682"/>
      <c r="B296" s="470"/>
      <c r="C296" s="688"/>
      <c r="D296" s="688"/>
      <c r="E296" s="688"/>
      <c r="F296" s="688"/>
      <c r="G296" s="688"/>
      <c r="H296" s="688"/>
      <c r="I296" s="354"/>
      <c r="M296" s="458" t="s">
        <v>653</v>
      </c>
      <c r="P296" s="372" t="str">
        <f ca="1">CELL("address",F295)</f>
        <v>$F$295</v>
      </c>
      <c r="Q296" s="458" t="str">
        <f t="shared" si="78"/>
        <v>3a</v>
      </c>
      <c r="R296" s="390" t="str">
        <f t="shared" ca="1" si="79"/>
        <v>3a. Variable Energy</v>
      </c>
      <c r="S296" s="458" t="s">
        <v>74</v>
      </c>
      <c r="T296" s="458" t="s">
        <v>1188</v>
      </c>
      <c r="U296" s="458">
        <v>2</v>
      </c>
      <c r="V296" s="385" t="str">
        <f t="shared" ca="1" si="80"/>
        <v>3a_$F$295_ramp_describe_2</v>
      </c>
      <c r="W296" s="458" t="s">
        <v>1011</v>
      </c>
      <c r="X296" s="458">
        <v>100</v>
      </c>
      <c r="Z296" s="458" t="s">
        <v>86</v>
      </c>
      <c r="AA296" s="458" t="s">
        <v>86</v>
      </c>
      <c r="AC296" s="715" t="str">
        <f ca="1">"Requirement for "&amp;P296&amp; " based on "&amp;$P$38&amp;" answer of ""Yes"""</f>
        <v>Requirement for $F$295 based on $F$37 answer of "Yes"</v>
      </c>
    </row>
    <row r="297" spans="1:29" ht="5.25" customHeight="1">
      <c r="A297" s="682"/>
      <c r="B297" s="470"/>
      <c r="C297" s="688"/>
      <c r="D297" s="688"/>
      <c r="E297" s="688"/>
      <c r="F297" s="688"/>
      <c r="G297" s="688"/>
      <c r="H297" s="688"/>
      <c r="I297" s="354"/>
      <c r="M297" s="458" t="s">
        <v>653</v>
      </c>
      <c r="P297" s="372" t="str">
        <f ca="1">CELL("address",H295)</f>
        <v>$H$295</v>
      </c>
      <c r="Q297" s="458" t="str">
        <f t="shared" si="78"/>
        <v>3a</v>
      </c>
      <c r="R297" s="390" t="str">
        <f t="shared" ca="1" si="79"/>
        <v>3a. Variable Energy</v>
      </c>
      <c r="S297" s="458" t="s">
        <v>74</v>
      </c>
      <c r="T297" s="458" t="s">
        <v>1188</v>
      </c>
      <c r="U297" s="458">
        <v>3</v>
      </c>
      <c r="V297" s="385" t="str">
        <f t="shared" ca="1" si="80"/>
        <v>3a_$H$295_ramp_describe_3</v>
      </c>
      <c r="W297" s="458" t="s">
        <v>1011</v>
      </c>
      <c r="X297" s="458">
        <v>100</v>
      </c>
      <c r="Z297" s="458" t="s">
        <v>86</v>
      </c>
      <c r="AA297" s="458" t="s">
        <v>86</v>
      </c>
      <c r="AC297" s="715" t="str">
        <f ca="1">"Requirement for "&amp;P297&amp; " based on "&amp;$P$39&amp;" answer of ""Yes"""</f>
        <v>Requirement for $H$295 based on $H$37 answer of "Yes"</v>
      </c>
    </row>
    <row r="298" spans="1:29">
      <c r="A298" s="497" t="s">
        <v>735</v>
      </c>
      <c r="B298" s="470"/>
      <c r="C298" s="688"/>
      <c r="D298" s="688"/>
      <c r="E298" s="688"/>
      <c r="F298" s="688"/>
      <c r="G298" s="688"/>
      <c r="H298" s="688"/>
      <c r="I298" s="354"/>
      <c r="N298" s="458" t="s">
        <v>654</v>
      </c>
    </row>
    <row r="299" spans="1:29">
      <c r="A299" s="677" t="s">
        <v>736</v>
      </c>
      <c r="B299" s="470" t="s">
        <v>21</v>
      </c>
      <c r="C299" s="688"/>
      <c r="D299" s="894"/>
      <c r="E299" s="688"/>
      <c r="F299" s="894"/>
      <c r="G299" s="688"/>
      <c r="H299" s="894"/>
      <c r="I299" s="354"/>
      <c r="L299" s="870"/>
      <c r="N299" s="458" t="s">
        <v>654</v>
      </c>
      <c r="P299" s="372" t="str">
        <f ca="1">CELL("address",D299)</f>
        <v>$D$299</v>
      </c>
      <c r="Q299" s="458" t="str">
        <f t="shared" ref="Q299:Q307" si="81">$Q$10</f>
        <v>3a</v>
      </c>
      <c r="R299" s="390" t="str">
        <f t="shared" ref="R299:R307" ca="1" si="82">MID(CELL("filename",Q299),FIND("]",CELL("filename",Q299))+1,256)</f>
        <v>3a. Variable Energy</v>
      </c>
      <c r="S299" s="458" t="s">
        <v>74</v>
      </c>
      <c r="T299" s="458" t="s">
        <v>1030</v>
      </c>
      <c r="U299" s="458">
        <v>1</v>
      </c>
      <c r="V299" s="385" t="str">
        <f t="shared" ref="V299:V307" ca="1" si="83">Q299&amp;"_"&amp;P299&amp;"_"&amp;T299&amp;"_"&amp;U299</f>
        <v>3a_$D$299_net_annual_CF_1</v>
      </c>
      <c r="W299" s="375" t="s">
        <v>1678</v>
      </c>
      <c r="X299"/>
      <c r="Y299" s="384" t="s">
        <v>1741</v>
      </c>
      <c r="Z299" s="458" t="s">
        <v>86</v>
      </c>
      <c r="AA299" s="458" t="s">
        <v>86</v>
      </c>
      <c r="AC299" s="715" t="str">
        <f ca="1">"Requirement for "&amp;P299&amp; " based on "&amp;$P$37&amp;" answer of ""Yes"""</f>
        <v>Requirement for $D$299 based on $D$37 answer of "Yes"</v>
      </c>
    </row>
    <row r="300" spans="1:29" ht="5.25" customHeight="1">
      <c r="A300" s="682"/>
      <c r="B300" s="470"/>
      <c r="C300" s="688"/>
      <c r="D300" s="688"/>
      <c r="E300" s="688"/>
      <c r="F300" s="688"/>
      <c r="G300" s="688"/>
      <c r="H300" s="688"/>
      <c r="I300" s="354"/>
      <c r="M300" s="458" t="s">
        <v>653</v>
      </c>
      <c r="P300" s="372" t="str">
        <f ca="1">CELL("address",F299)</f>
        <v>$F$299</v>
      </c>
      <c r="Q300" s="458" t="str">
        <f t="shared" si="81"/>
        <v>3a</v>
      </c>
      <c r="R300" s="390" t="str">
        <f t="shared" ca="1" si="82"/>
        <v>3a. Variable Energy</v>
      </c>
      <c r="S300" s="458" t="s">
        <v>74</v>
      </c>
      <c r="T300" s="458" t="s">
        <v>1030</v>
      </c>
      <c r="U300" s="458">
        <v>2</v>
      </c>
      <c r="V300" s="385" t="str">
        <f t="shared" ca="1" si="83"/>
        <v>3a_$F$299_net_annual_CF_2</v>
      </c>
      <c r="W300" s="375" t="s">
        <v>1678</v>
      </c>
      <c r="X300"/>
      <c r="Y300" s="384" t="s">
        <v>1741</v>
      </c>
      <c r="Z300" s="458" t="s">
        <v>86</v>
      </c>
      <c r="AA300" s="458" t="s">
        <v>86</v>
      </c>
      <c r="AC300" s="715" t="str">
        <f ca="1">"Requirement for "&amp;P300&amp; " based on "&amp;$P$38&amp;" answer of ""Yes"""</f>
        <v>Requirement for $F$299 based on $F$37 answer of "Yes"</v>
      </c>
    </row>
    <row r="301" spans="1:29" ht="5.25" customHeight="1">
      <c r="A301" s="682"/>
      <c r="B301" s="470"/>
      <c r="C301" s="688"/>
      <c r="D301" s="688"/>
      <c r="E301" s="688"/>
      <c r="F301" s="688"/>
      <c r="G301" s="688"/>
      <c r="H301" s="688"/>
      <c r="I301" s="354"/>
      <c r="M301" s="458" t="s">
        <v>653</v>
      </c>
      <c r="P301" s="372" t="str">
        <f ca="1">CELL("address",H299)</f>
        <v>$H$299</v>
      </c>
      <c r="Q301" s="458" t="str">
        <f t="shared" si="81"/>
        <v>3a</v>
      </c>
      <c r="R301" s="390" t="str">
        <f t="shared" ca="1" si="82"/>
        <v>3a. Variable Energy</v>
      </c>
      <c r="S301" s="458" t="s">
        <v>74</v>
      </c>
      <c r="T301" s="458" t="s">
        <v>1030</v>
      </c>
      <c r="U301" s="458">
        <v>3</v>
      </c>
      <c r="V301" s="385" t="str">
        <f t="shared" ca="1" si="83"/>
        <v>3a_$H$299_net_annual_CF_3</v>
      </c>
      <c r="W301" s="375" t="s">
        <v>1678</v>
      </c>
      <c r="X301"/>
      <c r="Y301" s="384" t="s">
        <v>1741</v>
      </c>
      <c r="Z301" s="458" t="s">
        <v>86</v>
      </c>
      <c r="AA301" s="458" t="s">
        <v>86</v>
      </c>
      <c r="AC301" s="715" t="str">
        <f ca="1">"Requirement for "&amp;P301&amp; " based on "&amp;$P$39&amp;" answer of ""Yes"""</f>
        <v>Requirement for $H$299 based on $H$37 answer of "Yes"</v>
      </c>
    </row>
    <row r="302" spans="1:29">
      <c r="A302" s="677" t="s">
        <v>737</v>
      </c>
      <c r="B302" s="470" t="s">
        <v>21</v>
      </c>
      <c r="C302" s="688"/>
      <c r="D302" s="894"/>
      <c r="E302" s="688"/>
      <c r="F302" s="894"/>
      <c r="G302" s="688"/>
      <c r="H302" s="894"/>
      <c r="I302" s="354"/>
      <c r="L302" s="870"/>
      <c r="N302" s="458" t="s">
        <v>654</v>
      </c>
      <c r="P302" s="372" t="str">
        <f ca="1">CELL("address",D302)</f>
        <v>$D$302</v>
      </c>
      <c r="Q302" s="458" t="str">
        <f t="shared" si="81"/>
        <v>3a</v>
      </c>
      <c r="R302" s="390" t="str">
        <f t="shared" ca="1" si="82"/>
        <v>3a. Variable Energy</v>
      </c>
      <c r="S302" s="458" t="s">
        <v>74</v>
      </c>
      <c r="T302" s="458" t="s">
        <v>1204</v>
      </c>
      <c r="U302" s="458">
        <v>1</v>
      </c>
      <c r="V302" s="385" t="str">
        <f t="shared" ca="1" si="83"/>
        <v>3a_$D$302_win_CF_1</v>
      </c>
      <c r="W302" s="375" t="s">
        <v>1678</v>
      </c>
      <c r="X302"/>
      <c r="Y302" s="384" t="s">
        <v>1741</v>
      </c>
      <c r="Z302" s="458" t="s">
        <v>86</v>
      </c>
      <c r="AA302" s="458" t="s">
        <v>86</v>
      </c>
      <c r="AC302" s="715" t="str">
        <f ca="1">"Requirement for "&amp;P302&amp; " based on "&amp;$P$37&amp;" answer of ""Yes"""</f>
        <v>Requirement for $D$302 based on $D$37 answer of "Yes"</v>
      </c>
    </row>
    <row r="303" spans="1:29" ht="5.25" customHeight="1">
      <c r="A303" s="682"/>
      <c r="B303" s="470"/>
      <c r="C303" s="688"/>
      <c r="D303" s="688"/>
      <c r="E303" s="688"/>
      <c r="F303" s="688"/>
      <c r="G303" s="688"/>
      <c r="H303" s="688"/>
      <c r="I303" s="354"/>
      <c r="M303" s="458" t="s">
        <v>653</v>
      </c>
      <c r="P303" s="372" t="str">
        <f ca="1">CELL("address",F302)</f>
        <v>$F$302</v>
      </c>
      <c r="Q303" s="458" t="str">
        <f t="shared" si="81"/>
        <v>3a</v>
      </c>
      <c r="R303" s="390" t="str">
        <f t="shared" ca="1" si="82"/>
        <v>3a. Variable Energy</v>
      </c>
      <c r="S303" s="458" t="s">
        <v>74</v>
      </c>
      <c r="T303" s="458" t="s">
        <v>1204</v>
      </c>
      <c r="U303" s="458">
        <v>2</v>
      </c>
      <c r="V303" s="385" t="str">
        <f t="shared" ca="1" si="83"/>
        <v>3a_$F$302_win_CF_2</v>
      </c>
      <c r="W303" s="375" t="s">
        <v>1678</v>
      </c>
      <c r="X303"/>
      <c r="Y303" s="384" t="s">
        <v>1741</v>
      </c>
      <c r="Z303" s="458" t="s">
        <v>86</v>
      </c>
      <c r="AA303" s="458" t="s">
        <v>86</v>
      </c>
      <c r="AC303" s="715" t="str">
        <f ca="1">"Requirement for "&amp;P303&amp; " based on "&amp;$P$38&amp;" answer of ""Yes"""</f>
        <v>Requirement for $F$302 based on $F$37 answer of "Yes"</v>
      </c>
    </row>
    <row r="304" spans="1:29" ht="5.25" customHeight="1">
      <c r="A304" s="682"/>
      <c r="B304" s="470"/>
      <c r="C304" s="688"/>
      <c r="D304" s="688"/>
      <c r="E304" s="688"/>
      <c r="F304" s="688"/>
      <c r="G304" s="688"/>
      <c r="H304" s="688"/>
      <c r="I304" s="354"/>
      <c r="M304" s="458" t="s">
        <v>653</v>
      </c>
      <c r="P304" s="372" t="str">
        <f ca="1">CELL("address",H302)</f>
        <v>$H$302</v>
      </c>
      <c r="Q304" s="458" t="str">
        <f t="shared" si="81"/>
        <v>3a</v>
      </c>
      <c r="R304" s="390" t="str">
        <f t="shared" ca="1" si="82"/>
        <v>3a. Variable Energy</v>
      </c>
      <c r="S304" s="458" t="s">
        <v>74</v>
      </c>
      <c r="T304" s="458" t="s">
        <v>1204</v>
      </c>
      <c r="U304" s="458">
        <v>3</v>
      </c>
      <c r="V304" s="385" t="str">
        <f t="shared" ca="1" si="83"/>
        <v>3a_$H$302_win_CF_3</v>
      </c>
      <c r="W304" s="375" t="s">
        <v>1678</v>
      </c>
      <c r="X304"/>
      <c r="Y304" s="384" t="s">
        <v>1741</v>
      </c>
      <c r="Z304" s="458" t="s">
        <v>86</v>
      </c>
      <c r="AA304" s="458" t="s">
        <v>86</v>
      </c>
      <c r="AC304" s="715" t="str">
        <f ca="1">"Requirement for "&amp;P304&amp; " based on "&amp;$P$39&amp;" answer of ""Yes"""</f>
        <v>Requirement for $H$302 based on $H$37 answer of "Yes"</v>
      </c>
    </row>
    <row r="305" spans="1:64">
      <c r="A305" s="682" t="s">
        <v>643</v>
      </c>
      <c r="B305" s="470"/>
      <c r="C305" s="688"/>
      <c r="D305" s="296"/>
      <c r="E305" s="688"/>
      <c r="F305" s="296"/>
      <c r="G305" s="688"/>
      <c r="H305" s="296"/>
      <c r="I305" s="354"/>
      <c r="N305" s="458" t="s">
        <v>654</v>
      </c>
      <c r="P305" s="372" t="str">
        <f ca="1">CELL("address",D305)</f>
        <v>$D$305</v>
      </c>
      <c r="Q305" s="458" t="str">
        <f t="shared" si="81"/>
        <v>3a</v>
      </c>
      <c r="R305" s="390" t="str">
        <f t="shared" ca="1" si="82"/>
        <v>3a. Variable Energy</v>
      </c>
      <c r="S305" s="458" t="s">
        <v>74</v>
      </c>
      <c r="T305" s="458" t="s">
        <v>1010</v>
      </c>
      <c r="U305" s="458">
        <v>1</v>
      </c>
      <c r="V305" s="385" t="str">
        <f t="shared" ca="1" si="83"/>
        <v>3a_$D$305_shaped_1</v>
      </c>
      <c r="W305" s="458" t="s">
        <v>589</v>
      </c>
      <c r="Y305" s="381" t="str">
        <f t="shared" ref="Y305:Y307" si="84">CONCATENATE(AI305,",",AJ305)</f>
        <v>Yes,No</v>
      </c>
      <c r="Z305" s="458" t="s">
        <v>86</v>
      </c>
      <c r="AA305" s="458" t="s">
        <v>86</v>
      </c>
      <c r="AC305" s="715" t="str">
        <f ca="1">"Requirement for "&amp;P305&amp; " based on "&amp;$P$37&amp;" answer of ""Yes"""</f>
        <v>Requirement for $D$305 based on $D$37 answer of "Yes"</v>
      </c>
      <c r="AI305" s="458" t="s">
        <v>82</v>
      </c>
      <c r="AJ305" s="458" t="s">
        <v>86</v>
      </c>
    </row>
    <row r="306" spans="1:64" ht="5.25" customHeight="1">
      <c r="A306" s="682"/>
      <c r="B306" s="470"/>
      <c r="C306" s="688"/>
      <c r="D306" s="688"/>
      <c r="E306" s="688"/>
      <c r="F306" s="688"/>
      <c r="G306" s="688"/>
      <c r="H306" s="688"/>
      <c r="I306" s="354"/>
      <c r="M306" s="458" t="s">
        <v>653</v>
      </c>
      <c r="P306" s="372" t="str">
        <f ca="1">CELL("address",F305)</f>
        <v>$F$305</v>
      </c>
      <c r="Q306" s="458" t="str">
        <f t="shared" si="81"/>
        <v>3a</v>
      </c>
      <c r="R306" s="390" t="str">
        <f t="shared" ca="1" si="82"/>
        <v>3a. Variable Energy</v>
      </c>
      <c r="S306" s="458" t="s">
        <v>74</v>
      </c>
      <c r="T306" s="458" t="s">
        <v>1010</v>
      </c>
      <c r="U306" s="458">
        <v>2</v>
      </c>
      <c r="V306" s="385" t="str">
        <f t="shared" ca="1" si="83"/>
        <v>3a_$F$305_shaped_2</v>
      </c>
      <c r="W306" s="458" t="s">
        <v>589</v>
      </c>
      <c r="Y306" s="381" t="str">
        <f t="shared" si="84"/>
        <v>Yes,No</v>
      </c>
      <c r="Z306" s="458" t="s">
        <v>86</v>
      </c>
      <c r="AA306" s="458" t="s">
        <v>86</v>
      </c>
      <c r="AC306" s="715" t="str">
        <f ca="1">"Requirement for "&amp;P306&amp; " based on "&amp;$P$38&amp;" answer of ""Yes"""</f>
        <v>Requirement for $F$305 based on $F$37 answer of "Yes"</v>
      </c>
      <c r="AI306" s="458" t="s">
        <v>82</v>
      </c>
      <c r="AJ306" s="458" t="s">
        <v>86</v>
      </c>
    </row>
    <row r="307" spans="1:64" ht="5.25" customHeight="1" thickBot="1">
      <c r="A307" s="682"/>
      <c r="B307" s="470"/>
      <c r="C307" s="688"/>
      <c r="D307" s="688"/>
      <c r="E307" s="688"/>
      <c r="F307" s="688"/>
      <c r="G307" s="688"/>
      <c r="H307" s="688"/>
      <c r="I307" s="354"/>
      <c r="M307" s="458" t="s">
        <v>653</v>
      </c>
      <c r="P307" s="372" t="str">
        <f ca="1">CELL("address",H305)</f>
        <v>$H$305</v>
      </c>
      <c r="Q307" s="458" t="str">
        <f t="shared" si="81"/>
        <v>3a</v>
      </c>
      <c r="R307" s="390" t="str">
        <f t="shared" ca="1" si="82"/>
        <v>3a. Variable Energy</v>
      </c>
      <c r="S307" s="458" t="s">
        <v>74</v>
      </c>
      <c r="T307" s="458" t="s">
        <v>1010</v>
      </c>
      <c r="U307" s="458">
        <v>3</v>
      </c>
      <c r="V307" s="385" t="str">
        <f t="shared" ca="1" si="83"/>
        <v>3a_$H$305_shaped_3</v>
      </c>
      <c r="W307" s="458" t="s">
        <v>589</v>
      </c>
      <c r="Y307" s="381" t="str">
        <f t="shared" si="84"/>
        <v>Yes,No</v>
      </c>
      <c r="Z307" s="458" t="s">
        <v>86</v>
      </c>
      <c r="AA307" s="458" t="s">
        <v>86</v>
      </c>
      <c r="AC307" s="715" t="str">
        <f ca="1">"Requirement for "&amp;P307&amp; " based on "&amp;$P$39&amp;" answer of ""Yes"""</f>
        <v>Requirement for $H$305 based on $H$37 answer of "Yes"</v>
      </c>
      <c r="AI307" s="458" t="s">
        <v>82</v>
      </c>
      <c r="AJ307" s="458" t="s">
        <v>86</v>
      </c>
    </row>
    <row r="308" spans="1:64" s="26" customFormat="1" ht="12.75" customHeight="1" thickTop="1" thickBot="1">
      <c r="A308" s="1164" t="s">
        <v>1777</v>
      </c>
      <c r="B308" s="1165"/>
      <c r="C308" s="1165"/>
      <c r="D308" s="1165"/>
      <c r="E308" s="1165"/>
      <c r="F308" s="1165"/>
      <c r="G308" s="1165"/>
      <c r="H308" s="1165"/>
      <c r="I308" s="530"/>
      <c r="K308" s="940" t="s">
        <v>1803</v>
      </c>
      <c r="M308" s="531"/>
      <c r="N308" s="531" t="s">
        <v>654</v>
      </c>
      <c r="O308" s="173"/>
      <c r="P308" s="531"/>
      <c r="Q308" s="531"/>
      <c r="R308" s="531"/>
      <c r="S308" s="531"/>
      <c r="T308" s="531"/>
      <c r="U308" s="531"/>
      <c r="V308" s="531"/>
      <c r="W308" s="531"/>
      <c r="X308" s="531"/>
      <c r="Y308" s="531"/>
      <c r="Z308" s="531"/>
      <c r="AA308" s="531"/>
      <c r="AB308" s="531"/>
      <c r="AC308" s="531"/>
      <c r="AD308" s="531"/>
      <c r="AE308" s="531"/>
      <c r="AF308" s="531"/>
      <c r="AG308" s="531"/>
      <c r="AH308" s="531"/>
      <c r="AI308" s="531"/>
      <c r="AJ308" s="531"/>
      <c r="BE308" s="842"/>
      <c r="BL308" s="772"/>
    </row>
    <row r="309" spans="1:64" ht="5.25" customHeight="1" thickTop="1" thickBot="1">
      <c r="A309" s="482"/>
      <c r="B309" s="483"/>
      <c r="C309" s="483"/>
      <c r="D309" s="483"/>
      <c r="E309" s="483"/>
      <c r="F309" s="483"/>
      <c r="G309" s="483"/>
      <c r="H309" s="483"/>
      <c r="I309" s="354"/>
      <c r="M309" s="458" t="s">
        <v>653</v>
      </c>
    </row>
    <row r="310" spans="1:64" ht="30.75" customHeight="1" thickTop="1" thickBot="1">
      <c r="A310" s="1170" t="s">
        <v>1778</v>
      </c>
      <c r="B310" s="1171"/>
      <c r="C310" s="688"/>
      <c r="D310" s="884"/>
      <c r="E310" s="688"/>
      <c r="F310" s="884"/>
      <c r="G310" s="688"/>
      <c r="H310" s="884"/>
      <c r="I310" s="354"/>
      <c r="K310" s="940" t="s">
        <v>1804</v>
      </c>
      <c r="N310" s="458" t="s">
        <v>654</v>
      </c>
      <c r="O310" s="392"/>
      <c r="P310" s="372" t="str">
        <f ca="1">CELL("address",D310)</f>
        <v>$D$310</v>
      </c>
      <c r="Q310" s="458" t="str">
        <f t="shared" ref="Q310:Q318" si="85">$Q$10</f>
        <v>3a</v>
      </c>
      <c r="R310" s="390" t="str">
        <f t="shared" ref="R310:R318" ca="1" si="86">MID(CELL("filename",Q310),FIND("]",CELL("filename",Q310))+1,256)</f>
        <v>3a. Variable Energy</v>
      </c>
      <c r="S310" s="458" t="s">
        <v>74</v>
      </c>
      <c r="T310" s="458" t="s">
        <v>1189</v>
      </c>
      <c r="U310" s="458">
        <v>1</v>
      </c>
      <c r="V310" s="385" t="str">
        <f t="shared" ref="V310:V318" ca="1" si="87">Q310&amp;"_"&amp;P310&amp;"_"&amp;T310&amp;"_"&amp;U310</f>
        <v>3a_$D$310_8760_source_1</v>
      </c>
      <c r="W310" s="458" t="s">
        <v>1011</v>
      </c>
      <c r="X310" s="458">
        <v>100</v>
      </c>
      <c r="Z310" s="458" t="s">
        <v>86</v>
      </c>
      <c r="AA310" s="458" t="s">
        <v>86</v>
      </c>
      <c r="AC310" s="715" t="str">
        <f ca="1">"Requirement for "&amp;P310&amp; " based on "&amp;$P$37&amp;" answer of ""Yes"""</f>
        <v>Requirement for $D$310 based on $D$37 answer of "Yes"</v>
      </c>
    </row>
    <row r="311" spans="1:64" ht="5.25" customHeight="1" thickTop="1">
      <c r="A311" s="677"/>
      <c r="B311" s="470"/>
      <c r="C311" s="688"/>
      <c r="D311" s="688"/>
      <c r="E311" s="688"/>
      <c r="F311" s="688"/>
      <c r="G311" s="688"/>
      <c r="H311" s="688"/>
      <c r="I311" s="354"/>
      <c r="M311" s="458" t="s">
        <v>653</v>
      </c>
      <c r="P311" s="372" t="str">
        <f ca="1">CELL("address",F310)</f>
        <v>$F$310</v>
      </c>
      <c r="Q311" s="458" t="str">
        <f t="shared" si="85"/>
        <v>3a</v>
      </c>
      <c r="R311" s="390" t="str">
        <f t="shared" ca="1" si="86"/>
        <v>3a. Variable Energy</v>
      </c>
      <c r="S311" s="458" t="s">
        <v>74</v>
      </c>
      <c r="T311" s="458" t="s">
        <v>1189</v>
      </c>
      <c r="U311" s="458">
        <v>2</v>
      </c>
      <c r="V311" s="385" t="str">
        <f t="shared" ca="1" si="87"/>
        <v>3a_$F$310_8760_source_2</v>
      </c>
      <c r="W311" s="458" t="s">
        <v>1011</v>
      </c>
      <c r="X311" s="458">
        <v>100</v>
      </c>
      <c r="Z311" s="458" t="s">
        <v>86</v>
      </c>
      <c r="AA311" s="458" t="s">
        <v>86</v>
      </c>
      <c r="AC311" s="715" t="str">
        <f ca="1">"Requirement for "&amp;P311&amp; " based on "&amp;$P$38&amp;" answer of ""Yes"""</f>
        <v>Requirement for $F$310 based on $F$37 answer of "Yes"</v>
      </c>
    </row>
    <row r="312" spans="1:64" ht="5.25" customHeight="1">
      <c r="A312" s="677"/>
      <c r="B312" s="470"/>
      <c r="C312" s="688"/>
      <c r="D312" s="688"/>
      <c r="E312" s="688"/>
      <c r="F312" s="688"/>
      <c r="G312" s="688"/>
      <c r="H312" s="688"/>
      <c r="I312" s="354"/>
      <c r="M312" s="458" t="s">
        <v>653</v>
      </c>
      <c r="P312" s="372" t="str">
        <f ca="1">CELL("address",H310)</f>
        <v>$H$310</v>
      </c>
      <c r="Q312" s="458" t="str">
        <f t="shared" si="85"/>
        <v>3a</v>
      </c>
      <c r="R312" s="390" t="str">
        <f t="shared" ca="1" si="86"/>
        <v>3a. Variable Energy</v>
      </c>
      <c r="S312" s="458" t="s">
        <v>74</v>
      </c>
      <c r="T312" s="458" t="s">
        <v>1189</v>
      </c>
      <c r="U312" s="458">
        <v>3</v>
      </c>
      <c r="V312" s="385" t="str">
        <f t="shared" ca="1" si="87"/>
        <v>3a_$H$310_8760_source_3</v>
      </c>
      <c r="W312" s="458" t="s">
        <v>1011</v>
      </c>
      <c r="X312" s="458">
        <v>100</v>
      </c>
      <c r="Z312" s="458" t="s">
        <v>86</v>
      </c>
      <c r="AA312" s="458" t="s">
        <v>86</v>
      </c>
      <c r="AC312" s="715" t="str">
        <f ca="1">"Requirement for "&amp;P312&amp; " based on "&amp;$P$39&amp;" answer of ""Yes"""</f>
        <v>Requirement for $H$310 based on $H$37 answer of "Yes"</v>
      </c>
    </row>
    <row r="313" spans="1:64">
      <c r="A313" s="1172" t="s">
        <v>590</v>
      </c>
      <c r="B313" s="1169"/>
      <c r="C313" s="688"/>
      <c r="D313" s="462"/>
      <c r="E313" s="688"/>
      <c r="F313" s="462"/>
      <c r="G313" s="688"/>
      <c r="H313" s="462"/>
      <c r="I313" s="354"/>
      <c r="L313" s="870"/>
      <c r="N313" s="458" t="s">
        <v>654</v>
      </c>
      <c r="P313" s="372" t="str">
        <f ca="1">CELL("address",D313)</f>
        <v>$D$313</v>
      </c>
      <c r="Q313" s="458" t="str">
        <f t="shared" si="85"/>
        <v>3a</v>
      </c>
      <c r="R313" s="390" t="str">
        <f t="shared" ca="1" si="86"/>
        <v>3a. Variable Energy</v>
      </c>
      <c r="S313" s="458" t="s">
        <v>74</v>
      </c>
      <c r="T313" s="458" t="s">
        <v>1206</v>
      </c>
      <c r="U313" s="458">
        <v>1</v>
      </c>
      <c r="V313" s="385" t="str">
        <f t="shared" ca="1" si="87"/>
        <v>3a_$D$313_8760_assess_1</v>
      </c>
      <c r="W313" s="458" t="s">
        <v>589</v>
      </c>
      <c r="Y313" s="381" t="str">
        <f t="shared" ref="Y313:Y315" si="88">CONCATENATE(AI313,",",AJ313)</f>
        <v>Yes,No</v>
      </c>
      <c r="Z313" s="458" t="s">
        <v>86</v>
      </c>
      <c r="AA313" s="458" t="s">
        <v>86</v>
      </c>
      <c r="AC313" s="715" t="str">
        <f ca="1">"Requirement for "&amp;P313&amp; " based on "&amp;$P$37&amp;" answer of ""Yes"""</f>
        <v>Requirement for $D$313 based on $D$37 answer of "Yes"</v>
      </c>
      <c r="AI313" s="458" t="s">
        <v>82</v>
      </c>
      <c r="AJ313" s="458" t="s">
        <v>86</v>
      </c>
    </row>
    <row r="314" spans="1:64" ht="5.25" customHeight="1">
      <c r="A314" s="682"/>
      <c r="B314" s="470"/>
      <c r="C314" s="688"/>
      <c r="D314" s="688"/>
      <c r="E314" s="688"/>
      <c r="F314" s="688"/>
      <c r="G314" s="688"/>
      <c r="H314" s="688"/>
      <c r="I314" s="354"/>
      <c r="M314" s="458" t="s">
        <v>653</v>
      </c>
      <c r="P314" s="372" t="str">
        <f ca="1">CELL("address",F313)</f>
        <v>$F$313</v>
      </c>
      <c r="Q314" s="458" t="str">
        <f t="shared" si="85"/>
        <v>3a</v>
      </c>
      <c r="R314" s="390" t="str">
        <f t="shared" ca="1" si="86"/>
        <v>3a. Variable Energy</v>
      </c>
      <c r="S314" s="458" t="s">
        <v>74</v>
      </c>
      <c r="T314" s="458" t="s">
        <v>1206</v>
      </c>
      <c r="U314" s="458">
        <v>2</v>
      </c>
      <c r="V314" s="385" t="str">
        <f t="shared" ca="1" si="87"/>
        <v>3a_$F$313_8760_assess_2</v>
      </c>
      <c r="W314" s="458" t="s">
        <v>589</v>
      </c>
      <c r="Y314" s="381" t="str">
        <f t="shared" si="88"/>
        <v>Yes,No</v>
      </c>
      <c r="Z314" s="458" t="s">
        <v>86</v>
      </c>
      <c r="AA314" s="458" t="s">
        <v>86</v>
      </c>
      <c r="AC314" s="715" t="str">
        <f ca="1">"Requirement for "&amp;P314&amp; " based on "&amp;$P$38&amp;" answer of ""Yes"""</f>
        <v>Requirement for $F$313 based on $F$37 answer of "Yes"</v>
      </c>
      <c r="AI314" s="458" t="s">
        <v>82</v>
      </c>
      <c r="AJ314" s="458" t="s">
        <v>86</v>
      </c>
    </row>
    <row r="315" spans="1:64" ht="5.25" customHeight="1">
      <c r="A315" s="682"/>
      <c r="B315" s="470"/>
      <c r="C315" s="688"/>
      <c r="D315" s="688"/>
      <c r="E315" s="688"/>
      <c r="F315" s="688"/>
      <c r="G315" s="688"/>
      <c r="H315" s="688"/>
      <c r="I315" s="354"/>
      <c r="M315" s="458" t="s">
        <v>653</v>
      </c>
      <c r="P315" s="372" t="str">
        <f ca="1">CELL("address",H313)</f>
        <v>$H$313</v>
      </c>
      <c r="Q315" s="458" t="str">
        <f t="shared" si="85"/>
        <v>3a</v>
      </c>
      <c r="R315" s="390" t="str">
        <f t="shared" ca="1" si="86"/>
        <v>3a. Variable Energy</v>
      </c>
      <c r="S315" s="458" t="s">
        <v>74</v>
      </c>
      <c r="T315" s="458" t="s">
        <v>1206</v>
      </c>
      <c r="U315" s="458">
        <v>3</v>
      </c>
      <c r="V315" s="385" t="str">
        <f t="shared" ca="1" si="87"/>
        <v>3a_$H$313_8760_assess_3</v>
      </c>
      <c r="W315" s="458" t="s">
        <v>589</v>
      </c>
      <c r="Y315" s="381" t="str">
        <f t="shared" si="88"/>
        <v>Yes,No</v>
      </c>
      <c r="Z315" s="458" t="s">
        <v>86</v>
      </c>
      <c r="AA315" s="458" t="s">
        <v>86</v>
      </c>
      <c r="AC315" s="715" t="str">
        <f ca="1">"Requirement for "&amp;P315&amp; " based on "&amp;$P$39&amp;" answer of ""Yes"""</f>
        <v>Requirement for $H$313 based on $H$37 answer of "Yes"</v>
      </c>
      <c r="AI315" s="458" t="s">
        <v>82</v>
      </c>
      <c r="AJ315" s="458" t="s">
        <v>86</v>
      </c>
    </row>
    <row r="316" spans="1:64" ht="12.75" customHeight="1">
      <c r="A316" s="1168" t="s">
        <v>1329</v>
      </c>
      <c r="B316" s="1169"/>
      <c r="C316" s="688"/>
      <c r="D316" s="462"/>
      <c r="E316" s="688"/>
      <c r="F316" s="462"/>
      <c r="G316" s="688"/>
      <c r="H316" s="462"/>
      <c r="I316" s="354"/>
      <c r="L316" s="870"/>
      <c r="N316" s="458" t="s">
        <v>654</v>
      </c>
      <c r="P316" s="372" t="str">
        <f ca="1">CELL("address",D316)</f>
        <v>$D$316</v>
      </c>
      <c r="Q316" s="458" t="str">
        <f t="shared" si="85"/>
        <v>3a</v>
      </c>
      <c r="R316" s="390" t="str">
        <f t="shared" ca="1" si="86"/>
        <v>3a. Variable Energy</v>
      </c>
      <c r="S316" s="458" t="s">
        <v>74</v>
      </c>
      <c r="T316" s="458" t="s">
        <v>1213</v>
      </c>
      <c r="U316" s="458">
        <v>1</v>
      </c>
      <c r="V316" s="385" t="str">
        <f t="shared" ca="1" si="87"/>
        <v>3a_$D$316_8760_assess_submit_1</v>
      </c>
      <c r="W316" s="458" t="s">
        <v>589</v>
      </c>
      <c r="Y316" s="381" t="str">
        <f t="shared" ref="Y316:Y318" si="89">CONCATENATE(AI316,",",AJ316,",",AK316)</f>
        <v>Submitted,Not Submitted,Not Applicable</v>
      </c>
      <c r="Z316" s="458" t="s">
        <v>86</v>
      </c>
      <c r="AA316" s="458" t="s">
        <v>86</v>
      </c>
      <c r="AC316" s="715" t="str">
        <f ca="1">"Requirement for "&amp;P316&amp; " based on "&amp;P313&amp;" answer of ""Yes"""</f>
        <v>Requirement for $D$316 based on $D$313 answer of "Yes"</v>
      </c>
      <c r="AI316" s="458" t="s">
        <v>684</v>
      </c>
      <c r="AJ316" s="458" t="s">
        <v>892</v>
      </c>
      <c r="AK316" t="s">
        <v>88</v>
      </c>
    </row>
    <row r="317" spans="1:64" ht="16.5" customHeight="1">
      <c r="A317" s="622" t="s">
        <v>1330</v>
      </c>
      <c r="B317" s="470"/>
      <c r="C317" s="688"/>
      <c r="D317" s="688"/>
      <c r="E317" s="688"/>
      <c r="F317" s="688"/>
      <c r="G317" s="688"/>
      <c r="H317" s="688"/>
      <c r="I317" s="354"/>
      <c r="N317" s="458" t="s">
        <v>654</v>
      </c>
      <c r="P317" s="372" t="str">
        <f ca="1">CELL("address",F316)</f>
        <v>$F$316</v>
      </c>
      <c r="Q317" s="458" t="str">
        <f t="shared" si="85"/>
        <v>3a</v>
      </c>
      <c r="R317" s="390" t="str">
        <f t="shared" ca="1" si="86"/>
        <v>3a. Variable Energy</v>
      </c>
      <c r="S317" s="458" t="s">
        <v>74</v>
      </c>
      <c r="T317" s="458" t="s">
        <v>1213</v>
      </c>
      <c r="U317" s="458">
        <v>2</v>
      </c>
      <c r="V317" s="385" t="str">
        <f t="shared" ca="1" si="87"/>
        <v>3a_$F$316_8760_assess_submit_2</v>
      </c>
      <c r="W317" s="458" t="s">
        <v>589</v>
      </c>
      <c r="Y317" s="381" t="str">
        <f t="shared" si="89"/>
        <v>Submitted,Not Submitted,Not Applicable</v>
      </c>
      <c r="Z317" s="458" t="s">
        <v>86</v>
      </c>
      <c r="AA317" s="458" t="s">
        <v>86</v>
      </c>
      <c r="AC317" s="715" t="str">
        <f ca="1">"Requirement for "&amp;P317&amp; " based on "&amp;P314&amp;" answer of ""Yes"""</f>
        <v>Requirement for $F$316 based on $F$313 answer of "Yes"</v>
      </c>
      <c r="AI317" s="458" t="s">
        <v>684</v>
      </c>
      <c r="AJ317" s="458" t="s">
        <v>892</v>
      </c>
      <c r="AK317" t="s">
        <v>88</v>
      </c>
    </row>
    <row r="318" spans="1:64" ht="5.25" customHeight="1">
      <c r="A318" s="352"/>
      <c r="B318" s="481"/>
      <c r="C318" s="207"/>
      <c r="D318" s="688"/>
      <c r="E318" s="688"/>
      <c r="F318" s="688"/>
      <c r="G318" s="688"/>
      <c r="H318" s="688"/>
      <c r="I318" s="354"/>
      <c r="M318" s="458" t="s">
        <v>653</v>
      </c>
      <c r="P318" s="372" t="str">
        <f ca="1">CELL("address",H316)</f>
        <v>$H$316</v>
      </c>
      <c r="Q318" s="458" t="str">
        <f t="shared" si="85"/>
        <v>3a</v>
      </c>
      <c r="R318" s="390" t="str">
        <f t="shared" ca="1" si="86"/>
        <v>3a. Variable Energy</v>
      </c>
      <c r="S318" s="458" t="s">
        <v>74</v>
      </c>
      <c r="T318" s="458" t="s">
        <v>1213</v>
      </c>
      <c r="U318" s="458">
        <v>3</v>
      </c>
      <c r="V318" s="385" t="str">
        <f t="shared" ca="1" si="87"/>
        <v>3a_$H$316_8760_assess_submit_3</v>
      </c>
      <c r="W318" s="458" t="s">
        <v>589</v>
      </c>
      <c r="Y318" s="381" t="str">
        <f t="shared" si="89"/>
        <v>Submitted,Not Submitted,Not Applicable</v>
      </c>
      <c r="Z318" s="458" t="s">
        <v>86</v>
      </c>
      <c r="AA318" s="458" t="s">
        <v>86</v>
      </c>
      <c r="AC318" s="715" t="str">
        <f ca="1">"Requirement for "&amp;P318&amp; " based on "&amp;P315&amp;" answer of ""Yes"""</f>
        <v>Requirement for $H$316 based on $H$313 answer of "Yes"</v>
      </c>
      <c r="AI318" s="458" t="s">
        <v>684</v>
      </c>
      <c r="AJ318" s="458" t="s">
        <v>892</v>
      </c>
      <c r="AK318" t="s">
        <v>88</v>
      </c>
    </row>
    <row r="319" spans="1:64">
      <c r="A319" s="497" t="s">
        <v>741</v>
      </c>
      <c r="B319" s="470"/>
      <c r="C319" s="688"/>
      <c r="D319" s="688"/>
      <c r="E319" s="688"/>
      <c r="F319" s="688"/>
      <c r="G319" s="688"/>
      <c r="H319" s="688"/>
      <c r="I319" s="354"/>
      <c r="N319" s="458" t="s">
        <v>654</v>
      </c>
    </row>
    <row r="320" spans="1:64" ht="13.5" thickBot="1">
      <c r="A320" s="468" t="s">
        <v>1386</v>
      </c>
      <c r="B320" s="470" t="s">
        <v>642</v>
      </c>
      <c r="C320" s="688"/>
      <c r="D320" s="296"/>
      <c r="E320" s="688"/>
      <c r="F320" s="296"/>
      <c r="G320" s="688"/>
      <c r="H320" s="296"/>
      <c r="I320" s="354"/>
      <c r="N320" s="458" t="s">
        <v>654</v>
      </c>
      <c r="P320" s="372" t="str">
        <f ca="1">CELL("address",D320)</f>
        <v>$D$320</v>
      </c>
      <c r="Q320" s="458" t="str">
        <f t="shared" ref="Q320:Q325" si="90">$Q$10</f>
        <v>3a</v>
      </c>
      <c r="R320" s="390" t="str">
        <f t="shared" ref="R320:R325" ca="1" si="91">MID(CELL("filename",Q320),FIND("]",CELL("filename",Q320))+1,256)</f>
        <v>3a. Variable Energy</v>
      </c>
      <c r="S320" s="458" t="s">
        <v>74</v>
      </c>
      <c r="T320" s="458" t="s">
        <v>1192</v>
      </c>
      <c r="U320" s="458">
        <v>1</v>
      </c>
      <c r="V320" s="385" t="str">
        <f t="shared" ref="V320:V325" ca="1" si="92">Q320&amp;"_"&amp;P320&amp;"_"&amp;T320&amp;"_"&amp;U320</f>
        <v>3a_$D$320_VOM_costs_1</v>
      </c>
      <c r="W320" t="s">
        <v>426</v>
      </c>
      <c r="X320"/>
      <c r="Y320" t="str">
        <f>"0.00"</f>
        <v>0.00</v>
      </c>
      <c r="Z320" s="458" t="s">
        <v>86</v>
      </c>
      <c r="AA320" s="458" t="s">
        <v>86</v>
      </c>
      <c r="AC320" s="715" t="str">
        <f ca="1">"Requirement for "&amp;P320&amp; " based on "&amp;$P$37&amp;" answer of ""Yes"""</f>
        <v>Requirement for $D$320 based on $D$37 answer of "Yes"</v>
      </c>
    </row>
    <row r="321" spans="1:64" ht="14.25" customHeight="1" thickTop="1" thickBot="1">
      <c r="A321" s="1173" t="s">
        <v>1780</v>
      </c>
      <c r="B321" s="1174"/>
      <c r="C321" s="688"/>
      <c r="D321" s="688"/>
      <c r="E321" s="688"/>
      <c r="F321" s="688"/>
      <c r="G321" s="688"/>
      <c r="H321" s="688"/>
      <c r="I321" s="354"/>
      <c r="K321" s="940" t="s">
        <v>1807</v>
      </c>
      <c r="M321" s="458" t="s">
        <v>653</v>
      </c>
      <c r="P321" s="372" t="str">
        <f ca="1">CELL("address",F320)</f>
        <v>$F$320</v>
      </c>
      <c r="Q321" s="458" t="str">
        <f t="shared" si="90"/>
        <v>3a</v>
      </c>
      <c r="R321" s="390" t="str">
        <f t="shared" ca="1" si="91"/>
        <v>3a. Variable Energy</v>
      </c>
      <c r="S321" s="458" t="s">
        <v>74</v>
      </c>
      <c r="T321" s="458" t="s">
        <v>1192</v>
      </c>
      <c r="U321" s="458">
        <v>2</v>
      </c>
      <c r="V321" s="385" t="str">
        <f t="shared" ca="1" si="92"/>
        <v>3a_$F$320_VOM_costs_2</v>
      </c>
      <c r="W321" t="s">
        <v>426</v>
      </c>
      <c r="X321"/>
      <c r="Y321" t="str">
        <f>"0.00"</f>
        <v>0.00</v>
      </c>
      <c r="Z321" s="458" t="s">
        <v>86</v>
      </c>
      <c r="AA321" s="458" t="s">
        <v>86</v>
      </c>
      <c r="AC321" s="715" t="str">
        <f ca="1">"Requirement for "&amp;P321&amp; " based on "&amp;$P$38&amp;" answer of ""Yes"""</f>
        <v>Requirement for $F$320 based on $F$37 answer of "Yes"</v>
      </c>
    </row>
    <row r="322" spans="1:64" ht="5.25" customHeight="1" thickTop="1">
      <c r="A322" s="468"/>
      <c r="B322" s="470"/>
      <c r="C322" s="688"/>
      <c r="D322" s="688"/>
      <c r="E322" s="688"/>
      <c r="F322" s="688"/>
      <c r="G322" s="688"/>
      <c r="H322" s="688"/>
      <c r="I322" s="354"/>
      <c r="M322" s="458" t="s">
        <v>653</v>
      </c>
      <c r="P322" s="372" t="str">
        <f ca="1">CELL("address",H320)</f>
        <v>$H$320</v>
      </c>
      <c r="Q322" s="458" t="str">
        <f t="shared" si="90"/>
        <v>3a</v>
      </c>
      <c r="R322" s="390" t="str">
        <f t="shared" ca="1" si="91"/>
        <v>3a. Variable Energy</v>
      </c>
      <c r="S322" s="458" t="s">
        <v>74</v>
      </c>
      <c r="T322" s="458" t="s">
        <v>1192</v>
      </c>
      <c r="U322" s="458">
        <v>3</v>
      </c>
      <c r="V322" s="385" t="str">
        <f t="shared" ca="1" si="92"/>
        <v>3a_$H$320_VOM_costs_3</v>
      </c>
      <c r="W322" t="s">
        <v>426</v>
      </c>
      <c r="X322"/>
      <c r="Y322" t="str">
        <f>"0.00"</f>
        <v>0.00</v>
      </c>
      <c r="Z322" s="458" t="s">
        <v>86</v>
      </c>
      <c r="AA322" s="458" t="s">
        <v>86</v>
      </c>
      <c r="AC322" s="715" t="str">
        <f ca="1">"Requirement for "&amp;P322&amp; " based on "&amp;$P$39&amp;" answer of ""Yes"""</f>
        <v>Requirement for $H$320 based on $H$37 answer of "Yes"</v>
      </c>
    </row>
    <row r="323" spans="1:64">
      <c r="A323" s="468" t="s">
        <v>1385</v>
      </c>
      <c r="B323" s="470" t="s">
        <v>21</v>
      </c>
      <c r="C323" s="688"/>
      <c r="D323" s="894"/>
      <c r="E323" s="688"/>
      <c r="F323" s="894"/>
      <c r="G323" s="688"/>
      <c r="H323" s="894"/>
      <c r="I323" s="354"/>
      <c r="L323" s="870"/>
      <c r="N323" s="458" t="s">
        <v>654</v>
      </c>
      <c r="P323" s="372" t="str">
        <f ca="1">CELL("address",D323)</f>
        <v>$D$323</v>
      </c>
      <c r="Q323" s="458" t="str">
        <f t="shared" si="90"/>
        <v>3a</v>
      </c>
      <c r="R323" s="390" t="str">
        <f t="shared" ca="1" si="91"/>
        <v>3a. Variable Energy</v>
      </c>
      <c r="S323" s="458" t="s">
        <v>74</v>
      </c>
      <c r="T323" s="458" t="s">
        <v>1208</v>
      </c>
      <c r="U323" s="458">
        <v>1</v>
      </c>
      <c r="V323" s="385" t="str">
        <f t="shared" ca="1" si="92"/>
        <v>3a_$D$323_VOM_esc_1</v>
      </c>
      <c r="W323" s="375" t="s">
        <v>1678</v>
      </c>
      <c r="X323"/>
      <c r="Y323" s="384" t="s">
        <v>1741</v>
      </c>
      <c r="Z323" s="458" t="s">
        <v>86</v>
      </c>
      <c r="AA323" s="458" t="s">
        <v>86</v>
      </c>
      <c r="AC323" s="715" t="str">
        <f ca="1">"Requirement for "&amp;P323&amp; " based on "&amp;$P$37&amp;" answer of ""Yes"""</f>
        <v>Requirement for $D$323 based on $D$37 answer of "Yes"</v>
      </c>
    </row>
    <row r="324" spans="1:64" ht="5.25" customHeight="1">
      <c r="A324" s="468"/>
      <c r="B324" s="470"/>
      <c r="C324" s="688"/>
      <c r="D324" s="688"/>
      <c r="E324" s="688"/>
      <c r="F324" s="688"/>
      <c r="G324" s="688"/>
      <c r="H324" s="688"/>
      <c r="I324" s="354"/>
      <c r="M324" s="458" t="s">
        <v>653</v>
      </c>
      <c r="P324" s="372" t="str">
        <f ca="1">CELL("address",F323)</f>
        <v>$F$323</v>
      </c>
      <c r="Q324" s="458" t="str">
        <f t="shared" si="90"/>
        <v>3a</v>
      </c>
      <c r="R324" s="390" t="str">
        <f t="shared" ca="1" si="91"/>
        <v>3a. Variable Energy</v>
      </c>
      <c r="S324" s="458" t="s">
        <v>74</v>
      </c>
      <c r="T324" s="458" t="s">
        <v>1208</v>
      </c>
      <c r="U324" s="458">
        <v>2</v>
      </c>
      <c r="V324" s="385" t="str">
        <f t="shared" ca="1" si="92"/>
        <v>3a_$F$323_VOM_esc_2</v>
      </c>
      <c r="W324" s="375" t="s">
        <v>1678</v>
      </c>
      <c r="X324"/>
      <c r="Y324" s="384" t="s">
        <v>1741</v>
      </c>
      <c r="Z324" s="458" t="s">
        <v>86</v>
      </c>
      <c r="AA324" s="458" t="s">
        <v>86</v>
      </c>
      <c r="AC324" s="715" t="str">
        <f ca="1">"Requirement for "&amp;P324&amp; " based on "&amp;$P$38&amp;" answer of ""Yes"""</f>
        <v>Requirement for $F$323 based on $F$37 answer of "Yes"</v>
      </c>
    </row>
    <row r="325" spans="1:64" ht="5.25" customHeight="1" thickBot="1">
      <c r="A325" s="468"/>
      <c r="B325" s="470"/>
      <c r="C325" s="861"/>
      <c r="D325" s="861"/>
      <c r="E325" s="861"/>
      <c r="F325" s="861"/>
      <c r="G325" s="861"/>
      <c r="H325" s="861"/>
      <c r="I325" s="354"/>
      <c r="M325" s="750" t="s">
        <v>653</v>
      </c>
      <c r="N325" s="750"/>
      <c r="O325" s="748"/>
      <c r="P325" s="749" t="str">
        <f ca="1">CELL("address",H323)</f>
        <v>$H$323</v>
      </c>
      <c r="Q325" s="750" t="str">
        <f t="shared" si="90"/>
        <v>3a</v>
      </c>
      <c r="R325" s="751" t="str">
        <f t="shared" ca="1" si="91"/>
        <v>3a. Variable Energy</v>
      </c>
      <c r="S325" s="750" t="s">
        <v>74</v>
      </c>
      <c r="T325" s="750" t="s">
        <v>1208</v>
      </c>
      <c r="U325" s="750">
        <v>3</v>
      </c>
      <c r="V325" s="752" t="str">
        <f t="shared" ca="1" si="92"/>
        <v>3a_$H$323_VOM_esc_3</v>
      </c>
      <c r="W325" s="375" t="s">
        <v>1678</v>
      </c>
      <c r="X325" s="753"/>
      <c r="Y325" s="384" t="s">
        <v>1741</v>
      </c>
      <c r="Z325" s="750" t="s">
        <v>86</v>
      </c>
      <c r="AA325" s="750" t="s">
        <v>86</v>
      </c>
      <c r="AB325" s="750"/>
      <c r="AC325" s="755" t="str">
        <f ca="1">"Requirement for "&amp;P325&amp; " based on "&amp;$P$39&amp;" answer of ""Yes"""</f>
        <v>Requirement for $H$323 based on $H$37 answer of "Yes"</v>
      </c>
      <c r="AD325" s="750"/>
      <c r="AE325" s="750"/>
      <c r="AF325" s="750"/>
      <c r="AG325" s="750"/>
      <c r="AH325" s="750"/>
      <c r="AI325" s="750"/>
      <c r="AJ325" s="750"/>
      <c r="AK325" s="753"/>
      <c r="AL325" s="753"/>
      <c r="AM325" s="753"/>
      <c r="AN325" s="753"/>
      <c r="AO325" s="753"/>
      <c r="AP325" s="753"/>
      <c r="AQ325" s="753"/>
      <c r="AR325" s="753"/>
      <c r="AS325" s="753"/>
      <c r="AT325" s="753"/>
      <c r="AU325" s="753"/>
      <c r="AV325" s="753"/>
      <c r="AW325" s="753"/>
      <c r="AX325" s="753"/>
      <c r="AY325" s="753"/>
      <c r="AZ325" s="753"/>
      <c r="BA325" s="753"/>
      <c r="BB325" s="753"/>
      <c r="BC325" s="753"/>
      <c r="BD325" s="753"/>
      <c r="BE325" s="753"/>
      <c r="BF325" s="753"/>
      <c r="BG325" s="753"/>
      <c r="BH325" s="753"/>
      <c r="BI325" s="753"/>
      <c r="BJ325" s="753"/>
      <c r="BK325" s="753"/>
      <c r="BL325" s="756"/>
    </row>
    <row r="326" spans="1:64" ht="13.5" thickBot="1">
      <c r="A326" s="890" t="s">
        <v>1219</v>
      </c>
      <c r="B326" s="891"/>
      <c r="C326" s="891"/>
      <c r="D326" s="891"/>
      <c r="E326" s="891"/>
      <c r="F326" s="891"/>
      <c r="G326" s="891"/>
      <c r="H326" s="891"/>
      <c r="I326" s="892"/>
      <c r="M326"/>
      <c r="N326"/>
      <c r="O326"/>
      <c r="P326"/>
    </row>
    <row r="327" spans="1:64" ht="13.5" thickTop="1">
      <c r="A327" s="471"/>
      <c r="B327" s="861"/>
      <c r="C327" s="861"/>
      <c r="D327" s="861"/>
      <c r="E327" s="861"/>
      <c r="F327" s="861"/>
      <c r="G327" s="861"/>
      <c r="H327" s="861"/>
      <c r="I327" s="465"/>
      <c r="K327" s="1157" t="s">
        <v>1735</v>
      </c>
      <c r="M327"/>
      <c r="N327"/>
      <c r="O327"/>
      <c r="P327"/>
    </row>
    <row r="328" spans="1:64">
      <c r="A328" s="471" t="s">
        <v>1222</v>
      </c>
      <c r="B328" s="861"/>
      <c r="C328" s="861"/>
      <c r="D328" s="861"/>
      <c r="E328" s="861"/>
      <c r="F328" s="861"/>
      <c r="G328" s="861"/>
      <c r="H328" s="861"/>
      <c r="I328" s="465"/>
      <c r="K328" s="1158"/>
      <c r="M328"/>
      <c r="N328"/>
      <c r="O328"/>
      <c r="P328"/>
    </row>
    <row r="329" spans="1:64">
      <c r="A329" s="471"/>
      <c r="B329" s="861"/>
      <c r="C329" s="861"/>
      <c r="D329" s="861"/>
      <c r="E329" s="861"/>
      <c r="F329" s="861"/>
      <c r="G329" s="861"/>
      <c r="H329" s="861"/>
      <c r="I329" s="465"/>
      <c r="K329" s="1158"/>
      <c r="M329"/>
      <c r="N329"/>
      <c r="O329"/>
      <c r="P329"/>
    </row>
    <row r="330" spans="1:64">
      <c r="A330" s="583" t="s">
        <v>1220</v>
      </c>
      <c r="B330" s="861"/>
      <c r="C330" s="861"/>
      <c r="D330" s="861"/>
      <c r="E330" s="861"/>
      <c r="F330" s="861"/>
      <c r="G330" s="861"/>
      <c r="H330" s="861"/>
      <c r="I330" s="465"/>
      <c r="K330" s="1158"/>
      <c r="M330"/>
      <c r="N330"/>
      <c r="O330"/>
      <c r="P330"/>
    </row>
    <row r="331" spans="1:64">
      <c r="A331" s="583" t="s">
        <v>1221</v>
      </c>
      <c r="B331" s="861"/>
      <c r="C331" s="861"/>
      <c r="D331" s="861"/>
      <c r="E331" s="861"/>
      <c r="F331" s="861"/>
      <c r="G331" s="861"/>
      <c r="H331" s="861"/>
      <c r="I331" s="465"/>
      <c r="K331" s="1158"/>
      <c r="M331"/>
      <c r="N331"/>
      <c r="O331"/>
      <c r="P331"/>
    </row>
    <row r="332" spans="1:64" ht="13.5" thickBot="1">
      <c r="A332" s="584"/>
      <c r="B332" s="472"/>
      <c r="C332" s="472"/>
      <c r="D332" s="472"/>
      <c r="E332" s="472"/>
      <c r="F332" s="472"/>
      <c r="G332" s="472"/>
      <c r="H332" s="472"/>
      <c r="I332" s="893"/>
      <c r="K332" s="1159"/>
      <c r="M332"/>
      <c r="N332"/>
      <c r="O332"/>
      <c r="P332"/>
    </row>
  </sheetData>
  <sheetProtection password="84F2" sheet="1" selectLockedCells="1"/>
  <mergeCells count="61">
    <mergeCell ref="A321:B321"/>
    <mergeCell ref="A308:H308"/>
    <mergeCell ref="A272:I272"/>
    <mergeCell ref="A101:B101"/>
    <mergeCell ref="A182:B182"/>
    <mergeCell ref="A193:B193"/>
    <mergeCell ref="A257:B257"/>
    <mergeCell ref="A266:B266"/>
    <mergeCell ref="A269:B269"/>
    <mergeCell ref="A295:B295"/>
    <mergeCell ref="A276:B276"/>
    <mergeCell ref="A243:B243"/>
    <mergeCell ref="A112:B112"/>
    <mergeCell ref="AB2:AB3"/>
    <mergeCell ref="AC2:AC3"/>
    <mergeCell ref="A188:B188"/>
    <mergeCell ref="A246:B246"/>
    <mergeCell ref="A180:H180"/>
    <mergeCell ref="A238:H238"/>
    <mergeCell ref="A87:B87"/>
    <mergeCell ref="A168:B168"/>
    <mergeCell ref="A121:B121"/>
    <mergeCell ref="A104:B104"/>
    <mergeCell ref="A185:B185"/>
    <mergeCell ref="A107:B107"/>
    <mergeCell ref="A124:B124"/>
    <mergeCell ref="A127:B127"/>
    <mergeCell ref="A130:B130"/>
    <mergeCell ref="A139:B139"/>
    <mergeCell ref="A1:I1"/>
    <mergeCell ref="A2:I2"/>
    <mergeCell ref="A3:I3"/>
    <mergeCell ref="K327:K332"/>
    <mergeCell ref="A270:B270"/>
    <mergeCell ref="A50:B50"/>
    <mergeCell ref="A117:I117"/>
    <mergeCell ref="A46:I46"/>
    <mergeCell ref="A99:H99"/>
    <mergeCell ref="A142:B142"/>
    <mergeCell ref="A198:I198"/>
    <mergeCell ref="A316:B316"/>
    <mergeCell ref="A310:B310"/>
    <mergeCell ref="A240:B240"/>
    <mergeCell ref="A202:B202"/>
    <mergeCell ref="A313:B313"/>
    <mergeCell ref="AF2:AF3"/>
    <mergeCell ref="P1:Z1"/>
    <mergeCell ref="AA1:AF1"/>
    <mergeCell ref="P2:P3"/>
    <mergeCell ref="Q2:R2"/>
    <mergeCell ref="S2:S3"/>
    <mergeCell ref="T2:T3"/>
    <mergeCell ref="U2:U3"/>
    <mergeCell ref="V2:V3"/>
    <mergeCell ref="W2:W3"/>
    <mergeCell ref="X2:X3"/>
    <mergeCell ref="Y2:Y3"/>
    <mergeCell ref="Z2:Z3"/>
    <mergeCell ref="AA2:AA3"/>
    <mergeCell ref="AE2:AE3"/>
    <mergeCell ref="AD2:AD3"/>
  </mergeCells>
  <dataValidations count="73">
    <dataValidation type="list" operator="greaterThanOrEqual" showInputMessage="1" showErrorMessage="1" promptTitle="Complete if applicable" prompt="Please select &quot;Yes&quot; if using Offer 1 for a Solar Resource." sqref="D10">
      <formula1>$AI$10</formula1>
    </dataValidation>
    <dataValidation type="decimal" operator="greaterThanOrEqual" showInputMessage="1" showErrorMessage="1" promptTitle="Complete if applicable" prompt="  " sqref="D62 F62 H152 F152 D152 H78 D78 F217 F282 D282 F84 H279 D279 H282 H148 D158 F158 F148 D148 F279 H165 D165 H158 D220 F220 D84 F192 F211 H192 H211 H220 D192 F208 H217 H208 D217 D208 D211 H223 D223 H62 D205 F205 F165 F253 H253 H205 F256 H256 D253 H214 F214 D256 F263 H263 D214 D285 F285 D263 H292 D292 H285 F292 F223 F320 H320 H155 F162 D162 D320 H84 F78 H56 F56 D56 H162 F155 D155 H72 F72 D72 D75 H75 F75 F81 D81 H81 D289 H289 F289 H111 F111 D111 H145 F145 D145">
      <formula1>0.1</formula1>
    </dataValidation>
    <dataValidation type="list" showInputMessage="1" showErrorMessage="1" promptTitle="Required field" prompt="Select response from drop-down list." sqref="H7">
      <formula1>$AI$9:$AL$9</formula1>
    </dataValidation>
    <dataValidation type="list" operator="greaterThanOrEqual" showInputMessage="1" showErrorMessage="1" promptTitle="Complete if applicable" prompt="Please select &quot;Yes&quot; if using Offer 3 for an Other Resource." sqref="H37">
      <formula1>$AI$39</formula1>
    </dataValidation>
    <dataValidation type="list" operator="greaterThanOrEqual" showInputMessage="1" showErrorMessage="1" promptTitle="Complete if Applicable" prompt="Select response from drop-down list." sqref="H31 H40">
      <formula1>$AI$33:$AJ$33</formula1>
    </dataValidation>
    <dataValidation type="list" operator="greaterThanOrEqual" showInputMessage="1" showErrorMessage="1" promptTitle="Complete if Applicable" prompt="Select response from drop-down list." sqref="H96">
      <formula1>$AI$98:$AJ$98</formula1>
    </dataValidation>
    <dataValidation type="list" operator="greaterThanOrEqual" showInputMessage="1" showErrorMessage="1" promptTitle="Complete if Applicable" prompt="Select response from drop-down list." sqref="H316">
      <formula1>$AI$318:$AK$318</formula1>
    </dataValidation>
    <dataValidation type="textLength" operator="lessThan" allowBlank="1" showInputMessage="1" showErrorMessage="1" promptTitle="Complete if applicable" prompt="Field is limited to a maximum of 24 characters." sqref="D133 F133 H133 D136 F136 H136">
      <formula1>25</formula1>
    </dataValidation>
    <dataValidation type="textLength" operator="lessThan" allowBlank="1" showInputMessage="1" showErrorMessage="1" promptTitle="Complete if applicable" prompt="Field is limited to a maximum of 24 characters." sqref="F53">
      <formula1>100</formula1>
    </dataValidation>
    <dataValidation type="textLength" operator="lessThan" allowBlank="1" showInputMessage="1" showErrorMessage="1" promptTitle="Complete if applicable" prompt="Field is limited to a maximum of 100 characters." sqref="D53 H53 H66 F66 D66 D87 F87 H87 H101 F101 D101 D168 F168 H168 H182 F182 D182 D226 F226 H226 H240 F240 D240 D266 F266 H266 H295 F295 F310 D295 D310 H310">
      <formula1>100</formula1>
    </dataValidation>
    <dataValidation type="textLength" operator="lessThan" allowBlank="1" showInputMessage="1" showErrorMessage="1" promptTitle="Complete if applicable" prompt="Field is limited to a maximum of 400 characters." sqref="D276 F276 H276 D202 F202 H202 F121 H121 H139 D50 F50 H50 F124 H124 D121 D139 F139 D124 H142 D142 F142">
      <formula1>400</formula1>
    </dataValidation>
    <dataValidation type="list" operator="greaterThanOrEqual" showInputMessage="1" showErrorMessage="1" promptTitle="Required field" prompt="Select response from drop-down list." sqref="D13">
      <formula1>$AI$13:$AJ$13</formula1>
    </dataValidation>
    <dataValidation type="list" showInputMessage="1" showErrorMessage="1" promptTitle="Required field" prompt="Select response from drop-down list." sqref="D7">
      <formula1>$AI$7:$AL$7</formula1>
    </dataValidation>
    <dataValidation type="list" showInputMessage="1" showErrorMessage="1" promptTitle="Required field" prompt="Select response from drop-down list." sqref="F7">
      <formula1>$AI$8:$AL$8</formula1>
    </dataValidation>
    <dataValidation type="list" operator="greaterThanOrEqual" showInputMessage="1" showErrorMessage="1" promptTitle="Complete if applicable" prompt="Please select &quot;Yes&quot; if using Offer 2 for a Solar Resource." sqref="F10">
      <formula1>$AI$11</formula1>
    </dataValidation>
    <dataValidation type="list" operator="greaterThanOrEqual" showInputMessage="1" showErrorMessage="1" promptTitle="Complete if applicable" prompt="Please select &quot;Yes&quot; if using Offer 3 for a Solar Resource." sqref="H10">
      <formula1>$AI$12</formula1>
    </dataValidation>
    <dataValidation type="list" operator="greaterThanOrEqual" showInputMessage="1" showErrorMessage="1" promptTitle="Complete if Applicable" prompt="Select response from drop-down list." sqref="F13">
      <formula1>$AI$14:$AJ$14</formula1>
    </dataValidation>
    <dataValidation type="list" operator="greaterThanOrEqual" showInputMessage="1" showErrorMessage="1" promptTitle="Complete if Applicable" prompt="Select response from drop-down list." sqref="H13">
      <formula1>$AI$15:$AJ$15</formula1>
    </dataValidation>
    <dataValidation type="list" operator="greaterThanOrEqual" showInputMessage="1" showErrorMessage="1" promptTitle="Complete if applicable" prompt="Please select &quot;Yes&quot; if using Offer 1 for a Wind Resource." sqref="D19">
      <formula1>$AI$19</formula1>
    </dataValidation>
    <dataValidation type="list" operator="greaterThanOrEqual" showInputMessage="1" showErrorMessage="1" promptTitle="Complete if applicable" prompt="Please select &quot;Yes&quot; if using Offer 2 for a Wind Resource." sqref="F19">
      <formula1>$AI$20</formula1>
    </dataValidation>
    <dataValidation type="list" operator="greaterThanOrEqual" showInputMessage="1" showErrorMessage="1" promptTitle="Complete if applicable" prompt="Please select &quot;Yes&quot; if using Offer 3 for a Wind Resource." sqref="H19">
      <formula1>$AI$21</formula1>
    </dataValidation>
    <dataValidation type="list" operator="greaterThanOrEqual" showInputMessage="1" showErrorMessage="1" promptTitle="Complete if Applicable" prompt="Select response from drop-down list." sqref="D22">
      <formula1>$AI$22:$AJ$22</formula1>
    </dataValidation>
    <dataValidation type="list" operator="greaterThanOrEqual" showInputMessage="1" showErrorMessage="1" promptTitle="Complete if Applicable" prompt="Select response from drop-down list." sqref="F22">
      <formula1>$AI$23:$AJ$23</formula1>
    </dataValidation>
    <dataValidation type="list" operator="greaterThanOrEqual" showInputMessage="1" showErrorMessage="1" promptTitle="Complete if Applicable" prompt="Select response from drop-down list." sqref="H22">
      <formula1>$AI$24:$AJ$24</formula1>
    </dataValidation>
    <dataValidation type="list" operator="greaterThanOrEqual" showInputMessage="1" showErrorMessage="1" promptTitle="Complete if applicable" prompt="Please select &quot;Yes&quot; if using Offer 1 for an Other Resource." sqref="D37">
      <formula1>$AI$37</formula1>
    </dataValidation>
    <dataValidation type="list" operator="greaterThanOrEqual" showInputMessage="1" showErrorMessage="1" promptTitle="Complete if applicable" prompt="Please select &quot;Yes&quot; if using Offer 2 for an Other Resource." sqref="F37">
      <formula1>$AI$38</formula1>
    </dataValidation>
    <dataValidation type="list" operator="greaterThanOrEqual" showInputMessage="1" showErrorMessage="1" promptTitle="Complete if Applicable" prompt="Select response from drop-down list." sqref="D31 D40">
      <formula1>$AI$31:$AJ$31</formula1>
    </dataValidation>
    <dataValidation type="list" operator="greaterThanOrEqual" showInputMessage="1" showErrorMessage="1" promptTitle="Complete if Applicable" prompt="Select response from drop-down list." sqref="F31 F40">
      <formula1>$AI$32:$AJ$32</formula1>
    </dataValidation>
    <dataValidation type="list" operator="greaterThanOrEqual" showInputMessage="1" showErrorMessage="1" promptTitle="Complete if Applicable" prompt="Select response from drop-down list." sqref="D127">
      <formula1>$AI$127:$AJ$127</formula1>
    </dataValidation>
    <dataValidation type="list" operator="greaterThanOrEqual" showInputMessage="1" showErrorMessage="1" promptTitle="Complete if Applicable" prompt="Select response from drop-down list." sqref="F127">
      <formula1>$AI$128:$AJ$128</formula1>
    </dataValidation>
    <dataValidation type="list" operator="greaterThanOrEqual" showInputMessage="1" showErrorMessage="1" promptTitle="Complete if Applicable" prompt="Select response from drop-down list." sqref="H127">
      <formula1>$AI$129:$AJ$129</formula1>
    </dataValidation>
    <dataValidation type="list" operator="greaterThanOrEqual" showInputMessage="1" showErrorMessage="1" promptTitle="Complete if Applicable" prompt="Select response from drop-down list." sqref="D130">
      <formula1>$AI$130:$AJ$130</formula1>
    </dataValidation>
    <dataValidation type="list" operator="greaterThanOrEqual" showInputMessage="1" showErrorMessage="1" promptTitle="Complete if Applicable" prompt="Select response from drop-down list." sqref="F130">
      <formula1>$AI$131:$AJ$131</formula1>
    </dataValidation>
    <dataValidation type="list" operator="greaterThanOrEqual" showInputMessage="1" showErrorMessage="1" promptTitle="Complete if Applicable" prompt="Select response from drop-down list." sqref="H130">
      <formula1>$AI$132:$AJ$132</formula1>
    </dataValidation>
    <dataValidation type="list" operator="greaterThanOrEqual" showInputMessage="1" showErrorMessage="1" promptTitle="Complete if applicable" prompt="Please select &quot;Yes&quot; if using Offer 1 for a Run of River Hydro Resource." sqref="D28">
      <formula1>$AI$28</formula1>
    </dataValidation>
    <dataValidation type="list" operator="greaterThanOrEqual" showInputMessage="1" showErrorMessage="1" promptTitle="Complete if applicable" prompt="Please select &quot;Yes&quot; if using Offer 2 for a Run of River Hydro Resource." sqref="F28">
      <formula1>$AI$29</formula1>
    </dataValidation>
    <dataValidation type="list" operator="greaterThanOrEqual" showInputMessage="1" showErrorMessage="1" promptTitle="Complete if applicable" prompt="Please select &quot;Yes&quot; if using Offer 3 for a Run of River Hydro Resource." sqref="H28">
      <formula1>$AI$30</formula1>
    </dataValidation>
    <dataValidation type="whole" operator="greaterThan" allowBlank="1" showInputMessage="1" showErrorMessage="1" promptTitle="Complete if applicable" sqref="D16 F16 H16 D25 F25 H25 D34 F34 H34 D43 F43 H43">
      <formula1>0</formula1>
    </dataValidation>
    <dataValidation type="list" operator="greaterThanOrEqual" showInputMessage="1" showErrorMessage="1" promptTitle="Complete if Applicable" prompt="Select response from drop-down list." sqref="D235">
      <formula1>$AI$235:$AJ$235</formula1>
    </dataValidation>
    <dataValidation type="list" operator="greaterThanOrEqual" showInputMessage="1" showErrorMessage="1" promptTitle="Complete if Applicable" prompt="Select response from drop-down list." sqref="F235">
      <formula1>$AI$236:$AJ$236</formula1>
    </dataValidation>
    <dataValidation type="list" operator="greaterThanOrEqual" showInputMessage="1" showErrorMessage="1" promptTitle="Complete if Applicable" prompt="Select response from drop-down list." sqref="H235">
      <formula1>$AI$237:$AJ$237</formula1>
    </dataValidation>
    <dataValidation type="list" operator="greaterThanOrEqual" showInputMessage="1" showErrorMessage="1" promptTitle="Complete if Applicable" prompt="Select response from drop-down list." sqref="D243">
      <formula1>$AI$243:$AJ$243</formula1>
    </dataValidation>
    <dataValidation type="list" operator="greaterThanOrEqual" showInputMessage="1" showErrorMessage="1" promptTitle="Complete if Applicable" prompt="Select response from drop-down list." sqref="F243">
      <formula1>$AI$244:$AJ$244</formula1>
    </dataValidation>
    <dataValidation type="list" operator="greaterThanOrEqual" showInputMessage="1" showErrorMessage="1" promptTitle="Complete if Applicable" prompt="Select response from drop-down list." sqref="H243">
      <formula1>$AI$245:$AJ$245</formula1>
    </dataValidation>
    <dataValidation type="list" operator="greaterThanOrEqual" showInputMessage="1" showErrorMessage="1" promptTitle="Complete if Applicable" prompt="Select response from drop-down list." sqref="D246">
      <formula1>$AI$246:$AK$246</formula1>
    </dataValidation>
    <dataValidation type="list" operator="greaterThanOrEqual" showInputMessage="1" showErrorMessage="1" promptTitle="Complete if Applicable" prompt="Select response from drop-down list." sqref="F246">
      <formula1>$AI$247:$AK$247</formula1>
    </dataValidation>
    <dataValidation type="list" operator="greaterThanOrEqual" showInputMessage="1" showErrorMessage="1" promptTitle="Complete if Applicable" prompt="Select response from drop-down list." sqref="H246">
      <formula1>$AI$248:$AK$248</formula1>
    </dataValidation>
    <dataValidation type="decimal" showInputMessage="1" showErrorMessage="1" promptTitle="Complete if applicable" prompt="  " sqref="D59 F59 H59 D69 F69 H69 D90 F90 H90 D93 F93 H93 D114 F114 H114 D171 F171 H171 H174 F174 D174 D195 F195 H195 D229 F229 H229 H232 F232 D232 D250 F250 H250 D259 F259 H259 D299 F299 H299 H302 F302 D302 D323 F323 H323">
      <formula1>0</formula1>
      <formula2>1</formula2>
    </dataValidation>
    <dataValidation type="list" operator="greaterThanOrEqual" showInputMessage="1" showErrorMessage="1" promptTitle="Complete if Applicable" prompt="Select response from drop-down list." sqref="F107">
      <formula1>$AI$108:$AK$108</formula1>
    </dataValidation>
    <dataValidation type="list" operator="greaterThanOrEqual" showInputMessage="1" showErrorMessage="1" promptTitle="Complete if Applicable" prompt="Select response from drop-down list." sqref="H107">
      <formula1>$AI$109:$AK$109</formula1>
    </dataValidation>
    <dataValidation type="list" operator="greaterThanOrEqual" showInputMessage="1" showErrorMessage="1" promptTitle="Complete if Applicable" prompt="Select response from drop-down list." sqref="D177">
      <formula1>$AI$177:$AJ$177</formula1>
    </dataValidation>
    <dataValidation type="list" operator="greaterThanOrEqual" showInputMessage="1" showErrorMessage="1" promptTitle="Complete if Applicable" prompt="Select response from drop-down list." sqref="F177">
      <formula1>$AI$178:$AJ$178</formula1>
    </dataValidation>
    <dataValidation type="list" operator="greaterThanOrEqual" showInputMessage="1" showErrorMessage="1" promptTitle="Complete if Applicable" prompt="Select response from drop-down list." sqref="H177">
      <formula1>$AI$179:$AJ$179</formula1>
    </dataValidation>
    <dataValidation type="list" operator="greaterThanOrEqual" showInputMessage="1" showErrorMessage="1" promptTitle="Complete if Applicable" prompt="Select response from drop-down list." sqref="D188">
      <formula1>$AI$188:$AK$188</formula1>
    </dataValidation>
    <dataValidation type="list" operator="greaterThanOrEqual" showInputMessage="1" showErrorMessage="1" promptTitle="Complete if Applicable" prompt="Select response from drop-down list." sqref="F188">
      <formula1>$AI$189:$AK$189</formula1>
    </dataValidation>
    <dataValidation type="list" operator="greaterThanOrEqual" showInputMessage="1" showErrorMessage="1" promptTitle="Complete if Applicable" prompt="Select response from drop-down list." sqref="H188">
      <formula1>$AI$190:$AK$190</formula1>
    </dataValidation>
    <dataValidation type="list" operator="greaterThanOrEqual" showInputMessage="1" showErrorMessage="1" promptTitle="Complete if Applicable" prompt="Select response from drop-down list." sqref="D185">
      <formula1>$AI$185:$AJ$185</formula1>
    </dataValidation>
    <dataValidation type="list" operator="greaterThanOrEqual" showInputMessage="1" showErrorMessage="1" promptTitle="Complete if Applicable" prompt="Select response from drop-down list." sqref="F185">
      <formula1>$AI$186:$AJ$186</formula1>
    </dataValidation>
    <dataValidation type="list" operator="greaterThanOrEqual" showInputMessage="1" showErrorMessage="1" promptTitle="Complete if Applicable" prompt="Select response from drop-down list." sqref="H185">
      <formula1>$AI$187:$AJ$187</formula1>
    </dataValidation>
    <dataValidation type="list" operator="greaterThanOrEqual" showInputMessage="1" showErrorMessage="1" promptTitle="Complete if Applicable" prompt="Select response from drop-down list." sqref="D316">
      <formula1>$AI$316:$AK$316</formula1>
    </dataValidation>
    <dataValidation type="list" operator="greaterThanOrEqual" showInputMessage="1" showErrorMessage="1" promptTitle="Complete if Applicable" prompt="Select response from drop-down list." sqref="F316">
      <formula1>$AI$317:$AK$317</formula1>
    </dataValidation>
    <dataValidation type="list" operator="greaterThanOrEqual" showInputMessage="1" showErrorMessage="1" promptTitle="Complete if Applicable" prompt="Select response from drop-down list." sqref="D313">
      <formula1>$AI$313:$AJ$313</formula1>
    </dataValidation>
    <dataValidation type="list" operator="greaterThanOrEqual" showInputMessage="1" showErrorMessage="1" promptTitle="Complete if Applicable" prompt="Select response from drop-down list." sqref="F313">
      <formula1>$AI$314:$AJ$314</formula1>
    </dataValidation>
    <dataValidation type="list" operator="greaterThanOrEqual" showInputMessage="1" showErrorMessage="1" promptTitle="Complete if Applicable" prompt="Select response from drop-down list." sqref="H313">
      <formula1>$AI$315:$AJ$315</formula1>
    </dataValidation>
    <dataValidation type="list" operator="greaterThanOrEqual" showInputMessage="1" showErrorMessage="1" promptTitle="Complete if Applicable" prompt="Select response from drop-down list." sqref="D305">
      <formula1>$AI$305:$AJ$305</formula1>
    </dataValidation>
    <dataValidation type="list" operator="greaterThanOrEqual" showInputMessage="1" showErrorMessage="1" promptTitle="Complete if Applicable" prompt="Select response from drop-down list." sqref="F305">
      <formula1>$AI$306:$AJ$306</formula1>
    </dataValidation>
    <dataValidation type="list" operator="greaterThanOrEqual" showInputMessage="1" showErrorMessage="1" promptTitle="Complete if Applicable" prompt="Select response from drop-down list." sqref="H305">
      <formula1>$AI$307:$AJ$307</formula1>
    </dataValidation>
    <dataValidation type="decimal" allowBlank="1" showInputMessage="1" showErrorMessage="1" promptTitle="Complete if applicable" prompt="Field is limited to a maximum of 100 characters." sqref="D269 F269 H269">
      <formula1>0</formula1>
      <formula2>1</formula2>
    </dataValidation>
    <dataValidation type="list" operator="greaterThanOrEqual" showInputMessage="1" showErrorMessage="1" promptTitle="Complete if Applicable" prompt="Select response from drop-down list." sqref="D104">
      <formula1>$AI$104:$AJ$104</formula1>
    </dataValidation>
    <dataValidation type="list" operator="greaterThanOrEqual" showInputMessage="1" showErrorMessage="1" promptTitle="Complete if Applicable" prompt="Select response from drop-down list." sqref="F104">
      <formula1>$AI$105:$AJ$105</formula1>
    </dataValidation>
    <dataValidation type="list" operator="greaterThanOrEqual" showInputMessage="1" showErrorMessage="1" promptTitle="Complete if Applicable" prompt="Select response from drop-down list." sqref="H104">
      <formula1>$AI$106:$AJ$106</formula1>
    </dataValidation>
    <dataValidation type="list" operator="greaterThanOrEqual" showInputMessage="1" showErrorMessage="1" promptTitle="Complete if Applicable" prompt="Select response from drop-down list." sqref="D96">
      <formula1>$AI$96:$AJ$96</formula1>
    </dataValidation>
    <dataValidation type="list" operator="greaterThanOrEqual" showInputMessage="1" showErrorMessage="1" promptTitle="Complete if Applicable" prompt="Select response from drop-down list." sqref="F96">
      <formula1>$AI$97:$AJ$97</formula1>
    </dataValidation>
  </dataValidations>
  <pageMargins left="0.7" right="0.7" top="0.75" bottom="0.75" header="0.3" footer="0.3"/>
  <pageSetup scale="64"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count="1">
        <x14:dataValidation type="list" operator="greaterThanOrEqual" showInputMessage="1" showErrorMessage="1" promptTitle="Complete if Applicable" prompt="Select response from drop-down list.">
          <x14:formula1>
            <xm:f>'3b. Flexible Capacity'!$AO$275:$AQ$275</xm:f>
          </x14:formula1>
          <xm:sqref>D107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BR299"/>
  <sheetViews>
    <sheetView showGridLines="0" showRowColHeaders="0" zoomScaleNormal="100" workbookViewId="0">
      <selection activeCell="D7" sqref="D7:F7"/>
    </sheetView>
  </sheetViews>
  <sheetFormatPr defaultRowHeight="12.75"/>
  <cols>
    <col min="1" max="1" width="34.85546875" style="407" customWidth="1"/>
    <col min="2" max="2" width="9.7109375" style="407" customWidth="1"/>
    <col min="3" max="3" width="4.5703125" style="407" customWidth="1"/>
    <col min="4" max="6" width="8" style="407" customWidth="1"/>
    <col min="7" max="7" width="4.5703125" style="407" customWidth="1"/>
    <col min="8" max="10" width="8" style="407" customWidth="1"/>
    <col min="11" max="11" width="4.5703125" style="407" customWidth="1"/>
    <col min="12" max="14" width="8" style="407" customWidth="1"/>
    <col min="15" max="15" width="4.5703125" style="305" customWidth="1"/>
    <col min="16" max="16" width="4.5703125" customWidth="1"/>
    <col min="17" max="17" width="61.7109375" hidden="1" customWidth="1"/>
    <col min="18" max="18" width="26.28515625" hidden="1" customWidth="1"/>
    <col min="19" max="19" width="2" style="458" hidden="1" customWidth="1"/>
    <col min="20" max="20" width="2" style="305" hidden="1" customWidth="1"/>
    <col min="21" max="21" width="2.140625" style="407" hidden="1" customWidth="1"/>
    <col min="22" max="22" width="7.28515625" hidden="1" customWidth="1"/>
    <col min="23" max="23" width="3.140625" hidden="1" customWidth="1"/>
    <col min="24" max="24" width="18.7109375" hidden="1" customWidth="1"/>
    <col min="25" max="25" width="16.5703125" hidden="1" customWidth="1"/>
    <col min="26" max="26" width="14.7109375" hidden="1" customWidth="1"/>
    <col min="27" max="27" width="9.140625" hidden="1" customWidth="1"/>
    <col min="28" max="28" width="36.42578125" hidden="1" customWidth="1"/>
    <col min="29" max="30" width="9.140625" hidden="1" customWidth="1"/>
    <col min="31" max="31" width="10.85546875" hidden="1" customWidth="1"/>
    <col min="32" max="34" width="9.140625" hidden="1" customWidth="1"/>
    <col min="35" max="35" width="57.7109375" hidden="1" customWidth="1"/>
    <col min="36" max="40" width="9.140625" hidden="1" customWidth="1"/>
    <col min="41" max="41" width="11.5703125" hidden="1" customWidth="1"/>
    <col min="42" max="42" width="10.42578125" hidden="1" customWidth="1"/>
    <col min="43" max="44" width="17.85546875" hidden="1" customWidth="1"/>
    <col min="45" max="45" width="39.28515625" hidden="1" customWidth="1"/>
    <col min="46" max="46" width="10.5703125" hidden="1" customWidth="1"/>
    <col min="47" max="47" width="20.28515625" hidden="1" customWidth="1"/>
    <col min="48" max="48" width="19.85546875" hidden="1" customWidth="1"/>
    <col min="49" max="62" width="9.140625" hidden="1" customWidth="1"/>
    <col min="63" max="63" width="9.140625" style="7" hidden="1" customWidth="1"/>
    <col min="64" max="69" width="9.140625" hidden="1" customWidth="1"/>
    <col min="70" max="70" width="9.140625" style="745" hidden="1" customWidth="1"/>
  </cols>
  <sheetData>
    <row r="1" spans="1:70" ht="21">
      <c r="A1" s="1057" t="s">
        <v>636</v>
      </c>
      <c r="B1" s="1058"/>
      <c r="C1" s="1058"/>
      <c r="D1" s="1058"/>
      <c r="E1" s="1058"/>
      <c r="F1" s="1058"/>
      <c r="G1" s="1058"/>
      <c r="H1" s="1058"/>
      <c r="I1" s="1058"/>
      <c r="J1" s="1058"/>
      <c r="K1" s="1058"/>
      <c r="L1" s="1058"/>
      <c r="M1" s="1058"/>
      <c r="N1" s="1058"/>
      <c r="O1" s="1059"/>
      <c r="T1" s="487"/>
      <c r="U1" s="392" t="s">
        <v>654</v>
      </c>
      <c r="V1" s="999" t="s">
        <v>397</v>
      </c>
      <c r="W1" s="999"/>
      <c r="X1" s="999"/>
      <c r="Y1" s="999"/>
      <c r="Z1" s="999"/>
      <c r="AA1" s="999"/>
      <c r="AB1" s="999"/>
      <c r="AC1" s="999"/>
      <c r="AD1" s="999"/>
      <c r="AE1" s="999"/>
      <c r="AF1" s="999"/>
      <c r="AG1" s="1000" t="s">
        <v>521</v>
      </c>
      <c r="AH1" s="1000"/>
      <c r="AI1" s="1000"/>
      <c r="AJ1" s="1000"/>
      <c r="AK1" s="1000"/>
      <c r="AL1" s="1000"/>
      <c r="AM1" s="7"/>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97"/>
    </row>
    <row r="2" spans="1:70" ht="15.75" thickBot="1">
      <c r="A2" s="1034" t="s">
        <v>140</v>
      </c>
      <c r="B2" s="1035"/>
      <c r="C2" s="1035"/>
      <c r="D2" s="1035"/>
      <c r="E2" s="1035"/>
      <c r="F2" s="1035"/>
      <c r="G2" s="1035"/>
      <c r="H2" s="1035"/>
      <c r="I2" s="1035"/>
      <c r="J2" s="1035"/>
      <c r="K2" s="1035"/>
      <c r="L2" s="1035"/>
      <c r="M2" s="1035"/>
      <c r="N2" s="1035"/>
      <c r="O2" s="1036"/>
      <c r="T2" s="488"/>
      <c r="U2" s="392" t="s">
        <v>654</v>
      </c>
      <c r="V2" s="968" t="s">
        <v>396</v>
      </c>
      <c r="W2" s="970" t="s">
        <v>372</v>
      </c>
      <c r="X2" s="970"/>
      <c r="Y2" s="971" t="s">
        <v>136</v>
      </c>
      <c r="Z2" s="971" t="s">
        <v>375</v>
      </c>
      <c r="AA2" s="971" t="s">
        <v>376</v>
      </c>
      <c r="AB2" s="971" t="s">
        <v>425</v>
      </c>
      <c r="AC2" s="971" t="s">
        <v>393</v>
      </c>
      <c r="AD2" s="971" t="s">
        <v>394</v>
      </c>
      <c r="AE2" s="971" t="s">
        <v>395</v>
      </c>
      <c r="AF2" s="971" t="s">
        <v>522</v>
      </c>
      <c r="AG2" s="966" t="s">
        <v>1466</v>
      </c>
      <c r="AH2" s="966" t="s">
        <v>520</v>
      </c>
      <c r="AI2" s="966" t="s">
        <v>398</v>
      </c>
      <c r="AJ2" s="966" t="s">
        <v>1307</v>
      </c>
      <c r="AK2" s="966" t="s">
        <v>523</v>
      </c>
      <c r="AL2" s="966" t="s">
        <v>399</v>
      </c>
      <c r="AM2" s="7"/>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97"/>
    </row>
    <row r="3" spans="1:70" ht="15.75" thickBot="1">
      <c r="A3" s="1154" t="s">
        <v>1553</v>
      </c>
      <c r="B3" s="1155"/>
      <c r="C3" s="1155"/>
      <c r="D3" s="1155"/>
      <c r="E3" s="1155"/>
      <c r="F3" s="1155"/>
      <c r="G3" s="1155"/>
      <c r="H3" s="1155"/>
      <c r="I3" s="1155"/>
      <c r="J3" s="1155"/>
      <c r="K3" s="1155"/>
      <c r="L3" s="1155"/>
      <c r="M3" s="1155"/>
      <c r="N3" s="1155"/>
      <c r="O3" s="1156"/>
      <c r="T3" s="489"/>
      <c r="U3" s="392" t="s">
        <v>654</v>
      </c>
      <c r="V3" s="1009"/>
      <c r="W3" s="731" t="s">
        <v>1550</v>
      </c>
      <c r="X3" s="406" t="s">
        <v>374</v>
      </c>
      <c r="Y3" s="972"/>
      <c r="Z3" s="972"/>
      <c r="AA3" s="972"/>
      <c r="AB3" s="972"/>
      <c r="AC3" s="972"/>
      <c r="AD3" s="972"/>
      <c r="AE3" s="972"/>
      <c r="AF3" s="972"/>
      <c r="AG3" s="975"/>
      <c r="AH3" s="975"/>
      <c r="AI3" s="975"/>
      <c r="AJ3" s="975"/>
      <c r="AK3" s="975"/>
      <c r="AL3" s="975"/>
      <c r="AM3" s="753"/>
      <c r="AN3" s="748"/>
      <c r="AO3" s="787" t="s">
        <v>870</v>
      </c>
      <c r="AP3" s="787" t="s">
        <v>871</v>
      </c>
      <c r="AQ3" s="787" t="s">
        <v>872</v>
      </c>
      <c r="AR3" s="753" t="s">
        <v>873</v>
      </c>
      <c r="AS3" s="753" t="s">
        <v>874</v>
      </c>
      <c r="AT3" s="753" t="s">
        <v>875</v>
      </c>
      <c r="AU3" s="753" t="s">
        <v>876</v>
      </c>
      <c r="AV3" s="753" t="s">
        <v>877</v>
      </c>
      <c r="AW3" s="753" t="s">
        <v>878</v>
      </c>
      <c r="AX3" s="753" t="s">
        <v>879</v>
      </c>
      <c r="AY3" s="753" t="s">
        <v>880</v>
      </c>
      <c r="AZ3" s="753" t="s">
        <v>881</v>
      </c>
      <c r="BA3" s="753" t="s">
        <v>882</v>
      </c>
      <c r="BB3" s="753" t="s">
        <v>883</v>
      </c>
      <c r="BC3" s="753" t="s">
        <v>884</v>
      </c>
      <c r="BD3" s="753" t="s">
        <v>885</v>
      </c>
      <c r="BE3" s="753" t="s">
        <v>924</v>
      </c>
      <c r="BF3" s="753" t="s">
        <v>925</v>
      </c>
      <c r="BG3" s="753" t="s">
        <v>926</v>
      </c>
      <c r="BH3" s="753" t="s">
        <v>927</v>
      </c>
      <c r="BI3" s="753" t="s">
        <v>928</v>
      </c>
      <c r="BJ3" s="753" t="s">
        <v>929</v>
      </c>
      <c r="BK3" s="753" t="s">
        <v>936</v>
      </c>
      <c r="BL3" s="753" t="s">
        <v>1679</v>
      </c>
      <c r="BM3" s="753" t="s">
        <v>1680</v>
      </c>
      <c r="BN3" s="753" t="s">
        <v>1681</v>
      </c>
      <c r="BO3" s="753" t="s">
        <v>1682</v>
      </c>
      <c r="BP3" s="753" t="s">
        <v>1683</v>
      </c>
      <c r="BQ3" s="753" t="s">
        <v>1684</v>
      </c>
      <c r="BR3" s="756" t="s">
        <v>1685</v>
      </c>
    </row>
    <row r="4" spans="1:70" ht="5.25" customHeight="1">
      <c r="A4" s="687"/>
      <c r="B4" s="688"/>
      <c r="C4" s="688"/>
      <c r="D4" s="688"/>
      <c r="E4" s="688"/>
      <c r="F4" s="688"/>
      <c r="G4" s="688"/>
      <c r="H4" s="688"/>
      <c r="I4" s="688"/>
      <c r="J4" s="688"/>
      <c r="K4" s="688"/>
      <c r="L4" s="688"/>
      <c r="M4" s="688"/>
      <c r="N4" s="688"/>
      <c r="O4" s="354"/>
      <c r="T4" s="392" t="s">
        <v>653</v>
      </c>
      <c r="U4" s="392"/>
    </row>
    <row r="5" spans="1:70">
      <c r="A5" s="687"/>
      <c r="B5" s="688"/>
      <c r="C5" s="688"/>
      <c r="D5" s="1215" t="s">
        <v>257</v>
      </c>
      <c r="E5" s="1215"/>
      <c r="F5" s="1215"/>
      <c r="G5" s="685"/>
      <c r="H5" s="1215" t="s">
        <v>258</v>
      </c>
      <c r="I5" s="1215"/>
      <c r="J5" s="1215"/>
      <c r="K5" s="685"/>
      <c r="L5" s="1215" t="s">
        <v>259</v>
      </c>
      <c r="M5" s="1215"/>
      <c r="N5" s="1215"/>
      <c r="O5" s="354"/>
      <c r="T5" s="397"/>
      <c r="U5" s="392" t="s">
        <v>654</v>
      </c>
    </row>
    <row r="6" spans="1:70" ht="5.25" customHeight="1" thickBot="1">
      <c r="A6" s="466"/>
      <c r="B6" s="688"/>
      <c r="C6" s="688"/>
      <c r="D6" s="688"/>
      <c r="E6" s="688"/>
      <c r="F6" s="688"/>
      <c r="G6" s="688"/>
      <c r="H6" s="688"/>
      <c r="I6" s="688"/>
      <c r="J6" s="688"/>
      <c r="K6" s="688"/>
      <c r="L6" s="688"/>
      <c r="M6" s="688"/>
      <c r="N6" s="688"/>
      <c r="O6" s="354"/>
      <c r="T6" s="392" t="s">
        <v>653</v>
      </c>
      <c r="U6" s="392"/>
    </row>
    <row r="7" spans="1:70" ht="15.75" customHeight="1" thickTop="1" thickBot="1">
      <c r="A7" s="716" t="s">
        <v>1554</v>
      </c>
      <c r="B7" s="470"/>
      <c r="C7" s="710"/>
      <c r="D7" s="1182"/>
      <c r="E7" s="1183"/>
      <c r="F7" s="1184"/>
      <c r="G7" s="710"/>
      <c r="H7" s="1182"/>
      <c r="I7" s="1183"/>
      <c r="J7" s="1184"/>
      <c r="K7" s="710"/>
      <c r="L7" s="1182"/>
      <c r="M7" s="1183"/>
      <c r="N7" s="1184"/>
      <c r="O7" s="465"/>
      <c r="Q7" s="939" t="s">
        <v>1721</v>
      </c>
      <c r="T7" s="392"/>
      <c r="U7" s="392" t="s">
        <v>654</v>
      </c>
      <c r="V7" s="372" t="str">
        <f ca="1">CELL("address",D7)</f>
        <v>$D$7</v>
      </c>
      <c r="W7" s="541" t="s">
        <v>1109</v>
      </c>
      <c r="X7" s="390" t="str">
        <f ca="1">MID(CELL("filename",W7),FIND("]",CELL("filename",W7))+1,256)</f>
        <v>3b. Flexible Capacity</v>
      </c>
      <c r="Y7" t="s">
        <v>1557</v>
      </c>
      <c r="Z7" t="s">
        <v>1558</v>
      </c>
      <c r="AA7">
        <v>1</v>
      </c>
      <c r="AB7" s="385" t="str">
        <f t="shared" ref="AB7:AB9" ca="1" si="0">W7&amp;"_"&amp;V7&amp;"_"&amp;Z7&amp;"_"&amp;AA7</f>
        <v>3b_$D$7_resource_used_1</v>
      </c>
      <c r="AC7" t="s">
        <v>589</v>
      </c>
      <c r="AE7" s="381" t="str">
        <f>CONCATENATE(AO7)</f>
        <v>Yes</v>
      </c>
      <c r="AF7" t="s">
        <v>86</v>
      </c>
      <c r="AG7" t="s">
        <v>86</v>
      </c>
      <c r="AO7" t="s">
        <v>82</v>
      </c>
      <c r="AP7" s="267"/>
    </row>
    <row r="8" spans="1:70" ht="5.25" customHeight="1" thickTop="1">
      <c r="A8" s="707"/>
      <c r="B8" s="710"/>
      <c r="C8" s="710"/>
      <c r="D8" s="710"/>
      <c r="E8" s="710"/>
      <c r="F8" s="710"/>
      <c r="G8" s="710"/>
      <c r="H8" s="710"/>
      <c r="I8" s="710"/>
      <c r="J8" s="710"/>
      <c r="K8" s="710"/>
      <c r="L8" s="710"/>
      <c r="M8" s="710"/>
      <c r="N8" s="710"/>
      <c r="O8" s="465"/>
      <c r="S8"/>
      <c r="T8" s="407" t="s">
        <v>653</v>
      </c>
      <c r="U8" s="392"/>
      <c r="V8" s="372" t="str">
        <f ca="1">CELL("address",H7)</f>
        <v>$H$7</v>
      </c>
      <c r="W8" t="str">
        <f t="shared" ref="W8:W18" si="1">$W$7</f>
        <v>3b</v>
      </c>
      <c r="X8" s="390" t="str">
        <f ca="1">MID(CELL("filename",W8),FIND("]",CELL("filename",W8))+1,256)</f>
        <v>3b. Flexible Capacity</v>
      </c>
      <c r="Y8" t="s">
        <v>1557</v>
      </c>
      <c r="Z8" t="s">
        <v>1558</v>
      </c>
      <c r="AA8">
        <v>2</v>
      </c>
      <c r="AB8" s="385" t="str">
        <f t="shared" ca="1" si="0"/>
        <v>3b_$H$7_resource_used_2</v>
      </c>
      <c r="AC8" t="s">
        <v>589</v>
      </c>
      <c r="AE8" s="381" t="str">
        <f>CONCATENATE(AO8)</f>
        <v>Yes</v>
      </c>
      <c r="AF8" t="s">
        <v>86</v>
      </c>
      <c r="AG8" t="s">
        <v>86</v>
      </c>
      <c r="AO8" t="s">
        <v>82</v>
      </c>
      <c r="AP8" s="267"/>
    </row>
    <row r="9" spans="1:70" ht="5.25" customHeight="1">
      <c r="A9" s="707"/>
      <c r="B9" s="710"/>
      <c r="C9" s="710"/>
      <c r="D9" s="710"/>
      <c r="E9" s="710"/>
      <c r="F9" s="710"/>
      <c r="G9" s="710"/>
      <c r="H9" s="710"/>
      <c r="I9" s="710"/>
      <c r="J9" s="710"/>
      <c r="K9" s="710"/>
      <c r="L9" s="710"/>
      <c r="M9" s="710"/>
      <c r="N9" s="710"/>
      <c r="O9" s="465"/>
      <c r="S9"/>
      <c r="T9" s="392" t="s">
        <v>653</v>
      </c>
      <c r="U9" s="392"/>
      <c r="V9" s="372" t="str">
        <f ca="1">CELL("address",L7)</f>
        <v>$L$7</v>
      </c>
      <c r="W9" t="str">
        <f t="shared" si="1"/>
        <v>3b</v>
      </c>
      <c r="X9" s="390" t="str">
        <f t="shared" ref="X9" ca="1" si="2">MID(CELL("filename",W9),FIND("]",CELL("filename",W9))+1,256)</f>
        <v>3b. Flexible Capacity</v>
      </c>
      <c r="Y9" t="s">
        <v>1557</v>
      </c>
      <c r="Z9" t="s">
        <v>1558</v>
      </c>
      <c r="AA9">
        <v>3</v>
      </c>
      <c r="AB9" s="385" t="str">
        <f t="shared" ca="1" si="0"/>
        <v>3b_$L$7_resource_used_3</v>
      </c>
      <c r="AC9" t="s">
        <v>589</v>
      </c>
      <c r="AE9" s="381" t="str">
        <f>CONCATENATE(AO9)</f>
        <v>Yes</v>
      </c>
      <c r="AF9" t="s">
        <v>86</v>
      </c>
      <c r="AG9" t="s">
        <v>86</v>
      </c>
      <c r="AO9" t="s">
        <v>82</v>
      </c>
      <c r="AP9" s="267"/>
    </row>
    <row r="10" spans="1:70" ht="15.75" customHeight="1">
      <c r="A10" s="707" t="s">
        <v>1555</v>
      </c>
      <c r="B10" s="688"/>
      <c r="C10" s="688"/>
      <c r="D10" s="1182"/>
      <c r="E10" s="1183"/>
      <c r="F10" s="1184"/>
      <c r="G10" s="688"/>
      <c r="H10" s="1182"/>
      <c r="I10" s="1183"/>
      <c r="J10" s="1184"/>
      <c r="K10" s="688"/>
      <c r="L10" s="1182"/>
      <c r="M10" s="1183"/>
      <c r="N10" s="1184"/>
      <c r="O10" s="465"/>
      <c r="T10" s="392"/>
      <c r="U10" s="392" t="s">
        <v>654</v>
      </c>
      <c r="V10" s="372" t="str">
        <f ca="1">CELL("address",D10)</f>
        <v>$D$10</v>
      </c>
      <c r="W10" t="str">
        <f t="shared" si="1"/>
        <v>3b</v>
      </c>
      <c r="X10" s="390" t="str">
        <f ca="1">MID(CELL("filename",W7),FIND("]",CELL("filename",W7))+1,256)</f>
        <v>3b. Flexible Capacity</v>
      </c>
      <c r="Y10" t="s">
        <v>1557</v>
      </c>
      <c r="Z10" t="s">
        <v>1110</v>
      </c>
      <c r="AA10">
        <v>1</v>
      </c>
      <c r="AB10" s="385" t="str">
        <f ca="1">W7&amp;"_"&amp;V10&amp;"_"&amp;Z10&amp;"_"&amp;AA10</f>
        <v>3b_$D$10_resource_type_1</v>
      </c>
      <c r="AC10" t="s">
        <v>589</v>
      </c>
      <c r="AE10" s="381" t="str">
        <f>CONCATENATE(AO10,",",AP10,",",AQ10,",",AR10,",",AS10,",",AT10,",",AU10,",",AV10)</f>
        <v>Biomass,Coal,Gas Turbine - CCCT,Gas Turbine - SCCT,Gas/ Thermal Turbine - Other (specify below),Geothermal,Other - describe below,</v>
      </c>
      <c r="AF10" t="s">
        <v>86</v>
      </c>
      <c r="AG10" t="s">
        <v>86</v>
      </c>
      <c r="AI10" s="715" t="str">
        <f t="shared" ref="AI10:AI15" ca="1" si="3">"Requirement for "&amp;V10&amp; " based on "&amp;V7&amp;" answer of ""Yes"""</f>
        <v>Requirement for $D$10 based on $D$7 answer of "Yes"</v>
      </c>
      <c r="AO10" s="267" t="s">
        <v>16</v>
      </c>
      <c r="AP10" t="s">
        <v>17</v>
      </c>
      <c r="AQ10" t="s">
        <v>15</v>
      </c>
      <c r="AR10" t="s">
        <v>14</v>
      </c>
      <c r="AS10" t="s">
        <v>96</v>
      </c>
      <c r="AT10" t="s">
        <v>18</v>
      </c>
      <c r="AU10" t="s">
        <v>12</v>
      </c>
    </row>
    <row r="11" spans="1:70" ht="5.25" customHeight="1">
      <c r="A11" s="677"/>
      <c r="B11" s="688"/>
      <c r="C11" s="688"/>
      <c r="D11" s="688"/>
      <c r="E11" s="688"/>
      <c r="F11" s="688"/>
      <c r="G11" s="688"/>
      <c r="H11" s="688"/>
      <c r="I11" s="688"/>
      <c r="J11" s="688"/>
      <c r="K11" s="688"/>
      <c r="L11" s="688"/>
      <c r="M11" s="688"/>
      <c r="N11" s="688"/>
      <c r="O11" s="465"/>
      <c r="T11" s="407" t="s">
        <v>653</v>
      </c>
      <c r="U11" s="392"/>
      <c r="V11" s="372" t="str">
        <f ca="1">CELL("address",H10)</f>
        <v>$H$10</v>
      </c>
      <c r="W11" t="str">
        <f t="shared" si="1"/>
        <v>3b</v>
      </c>
      <c r="X11" s="390" t="str">
        <f ca="1">MID(CELL("filename",W11),FIND("]",CELL("filename",W11))+1,256)</f>
        <v>3b. Flexible Capacity</v>
      </c>
      <c r="Y11" t="s">
        <v>1557</v>
      </c>
      <c r="Z11" t="s">
        <v>1110</v>
      </c>
      <c r="AA11">
        <v>2</v>
      </c>
      <c r="AB11" s="385" t="str">
        <f t="shared" ref="AB11:AB18" ca="1" si="4">W11&amp;"_"&amp;V11&amp;"_"&amp;Z11&amp;"_"&amp;AA11</f>
        <v>3b_$H$10_resource_type_2</v>
      </c>
      <c r="AC11" t="s">
        <v>589</v>
      </c>
      <c r="AE11" s="381" t="str">
        <f>CONCATENATE(AO11,",",AP11,",",AQ11,",",AR11,",",AS11,",",AT11,",",AU11,",",AV11)</f>
        <v>Biomass,Coal,Gas Turbine - CCCT,Gas Turbine - SCCT,Gas/ Thermal Turbine - Other (specify below),Geothermal,Other - describe below,</v>
      </c>
      <c r="AF11" t="s">
        <v>86</v>
      </c>
      <c r="AG11" t="s">
        <v>86</v>
      </c>
      <c r="AI11" s="715" t="str">
        <f t="shared" ca="1" si="3"/>
        <v>Requirement for $H$10 based on $H$7 answer of "Yes"</v>
      </c>
      <c r="AO11" s="267" t="s">
        <v>16</v>
      </c>
      <c r="AP11" t="s">
        <v>17</v>
      </c>
      <c r="AQ11" t="s">
        <v>15</v>
      </c>
      <c r="AR11" t="s">
        <v>14</v>
      </c>
      <c r="AS11" t="s">
        <v>96</v>
      </c>
      <c r="AT11" t="s">
        <v>18</v>
      </c>
      <c r="AU11" t="s">
        <v>12</v>
      </c>
    </row>
    <row r="12" spans="1:70" ht="5.25" customHeight="1">
      <c r="A12" s="677"/>
      <c r="B12" s="688"/>
      <c r="C12" s="688"/>
      <c r="D12" s="688"/>
      <c r="E12" s="688"/>
      <c r="F12" s="688"/>
      <c r="G12" s="688"/>
      <c r="H12" s="688"/>
      <c r="I12" s="688"/>
      <c r="J12" s="688"/>
      <c r="K12" s="688"/>
      <c r="L12" s="688"/>
      <c r="M12" s="688"/>
      <c r="N12" s="688"/>
      <c r="O12" s="465"/>
      <c r="T12" s="392" t="s">
        <v>653</v>
      </c>
      <c r="U12" s="392"/>
      <c r="V12" s="372" t="str">
        <f ca="1">CELL("address",L10)</f>
        <v>$L$10</v>
      </c>
      <c r="W12" t="str">
        <f t="shared" si="1"/>
        <v>3b</v>
      </c>
      <c r="X12" s="390" t="str">
        <f t="shared" ref="X12:X18" ca="1" si="5">MID(CELL("filename",W12),FIND("]",CELL("filename",W12))+1,256)</f>
        <v>3b. Flexible Capacity</v>
      </c>
      <c r="Y12" t="s">
        <v>1557</v>
      </c>
      <c r="Z12" t="s">
        <v>1110</v>
      </c>
      <c r="AA12">
        <v>3</v>
      </c>
      <c r="AB12" s="385" t="str">
        <f t="shared" ca="1" si="4"/>
        <v>3b_$L$10_resource_type_3</v>
      </c>
      <c r="AC12" t="s">
        <v>589</v>
      </c>
      <c r="AE12" s="381" t="str">
        <f>CONCATENATE(AO12,",",AP12,",",AQ12,",",AR12,",",AS12,",",AT12,",",AU12,",",AV12)</f>
        <v>Biomass,Coal,Gas Turbine - CCCT,Gas Turbine - SCCT,Gas/ Thermal Turbine - Other (specify below),Geothermal,Other - describe below,</v>
      </c>
      <c r="AF12" t="s">
        <v>86</v>
      </c>
      <c r="AG12" t="s">
        <v>86</v>
      </c>
      <c r="AI12" s="715" t="str">
        <f t="shared" ca="1" si="3"/>
        <v>Requirement for $L$10 based on $L$7 answer of "Yes"</v>
      </c>
      <c r="AO12" s="267" t="s">
        <v>16</v>
      </c>
      <c r="AP12" t="s">
        <v>17</v>
      </c>
      <c r="AQ12" t="s">
        <v>15</v>
      </c>
      <c r="AR12" t="s">
        <v>14</v>
      </c>
      <c r="AS12" t="s">
        <v>96</v>
      </c>
      <c r="AT12" t="s">
        <v>18</v>
      </c>
      <c r="AU12" t="s">
        <v>12</v>
      </c>
    </row>
    <row r="13" spans="1:70" ht="15.75" customHeight="1">
      <c r="A13" s="677" t="s">
        <v>725</v>
      </c>
      <c r="B13" s="688"/>
      <c r="C13" s="688"/>
      <c r="D13" s="1182"/>
      <c r="E13" s="1183"/>
      <c r="F13" s="1184"/>
      <c r="G13" s="688"/>
      <c r="H13" s="1182"/>
      <c r="I13" s="1183"/>
      <c r="J13" s="1184"/>
      <c r="K13" s="688"/>
      <c r="L13" s="1182"/>
      <c r="M13" s="1183"/>
      <c r="N13" s="1184"/>
      <c r="O13" s="465"/>
      <c r="T13" s="392"/>
      <c r="U13" s="392" t="s">
        <v>654</v>
      </c>
      <c r="V13" s="372" t="str">
        <f ca="1">CELL("address",D13)</f>
        <v>$D$13</v>
      </c>
      <c r="W13" t="str">
        <f t="shared" si="1"/>
        <v>3b</v>
      </c>
      <c r="X13" s="390" t="str">
        <f t="shared" ca="1" si="5"/>
        <v>3b. Flexible Capacity</v>
      </c>
      <c r="Y13" t="s">
        <v>1557</v>
      </c>
      <c r="Z13" t="s">
        <v>1111</v>
      </c>
      <c r="AA13">
        <v>1</v>
      </c>
      <c r="AB13" s="385" t="str">
        <f t="shared" ca="1" si="4"/>
        <v>3b_$D$13_resource_status_1</v>
      </c>
      <c r="AC13" t="s">
        <v>589</v>
      </c>
      <c r="AE13" s="381" t="str">
        <f>CONCATENATE(AO13,",",AP13)</f>
        <v>Development,Operational</v>
      </c>
      <c r="AF13" t="s">
        <v>86</v>
      </c>
      <c r="AG13" t="s">
        <v>86</v>
      </c>
      <c r="AI13" s="715" t="str">
        <f t="shared" ca="1" si="3"/>
        <v>Requirement for $D$13 based on $D$10 answer of "Yes"</v>
      </c>
      <c r="AO13" t="s">
        <v>22</v>
      </c>
      <c r="AP13" t="s">
        <v>1039</v>
      </c>
    </row>
    <row r="14" spans="1:70" ht="5.25" customHeight="1">
      <c r="A14" s="677"/>
      <c r="B14" s="688"/>
      <c r="C14" s="688"/>
      <c r="D14" s="688"/>
      <c r="E14" s="688"/>
      <c r="F14" s="688"/>
      <c r="G14" s="688"/>
      <c r="H14" s="688"/>
      <c r="I14" s="688"/>
      <c r="J14" s="688"/>
      <c r="K14" s="688"/>
      <c r="L14" s="688"/>
      <c r="M14" s="688"/>
      <c r="N14" s="688"/>
      <c r="O14" s="465"/>
      <c r="T14" s="392" t="s">
        <v>653</v>
      </c>
      <c r="U14" s="392"/>
      <c r="V14" s="372" t="str">
        <f ca="1">CELL("address",H13)</f>
        <v>$H$13</v>
      </c>
      <c r="W14" t="str">
        <f t="shared" si="1"/>
        <v>3b</v>
      </c>
      <c r="X14" s="390" t="str">
        <f t="shared" ca="1" si="5"/>
        <v>3b. Flexible Capacity</v>
      </c>
      <c r="Y14" t="s">
        <v>1557</v>
      </c>
      <c r="Z14" t="s">
        <v>1111</v>
      </c>
      <c r="AA14">
        <v>2</v>
      </c>
      <c r="AB14" s="385" t="str">
        <f t="shared" ca="1" si="4"/>
        <v>3b_$H$13_resource_status_2</v>
      </c>
      <c r="AC14" t="s">
        <v>589</v>
      </c>
      <c r="AE14" s="381" t="str">
        <f t="shared" ref="AE14:AE15" si="6">CONCATENATE(AO14,",",AP14)</f>
        <v>Development,Operational</v>
      </c>
      <c r="AF14" t="s">
        <v>86</v>
      </c>
      <c r="AG14" t="s">
        <v>86</v>
      </c>
      <c r="AI14" s="715" t="str">
        <f t="shared" ca="1" si="3"/>
        <v>Requirement for $H$13 based on $H$10 answer of "Yes"</v>
      </c>
      <c r="AO14" t="s">
        <v>22</v>
      </c>
      <c r="AP14" t="s">
        <v>1039</v>
      </c>
    </row>
    <row r="15" spans="1:70" ht="5.25" customHeight="1">
      <c r="A15" s="677"/>
      <c r="B15" s="688"/>
      <c r="C15" s="688"/>
      <c r="D15" s="688"/>
      <c r="E15" s="688"/>
      <c r="F15" s="688"/>
      <c r="G15" s="688"/>
      <c r="H15" s="688"/>
      <c r="I15" s="688"/>
      <c r="J15" s="688"/>
      <c r="K15" s="688"/>
      <c r="L15" s="688"/>
      <c r="M15" s="688"/>
      <c r="N15" s="688"/>
      <c r="O15" s="465"/>
      <c r="T15" s="392" t="s">
        <v>653</v>
      </c>
      <c r="U15" s="392"/>
      <c r="V15" s="372" t="str">
        <f ca="1">CELL("address",L13)</f>
        <v>$L$13</v>
      </c>
      <c r="W15" t="str">
        <f t="shared" si="1"/>
        <v>3b</v>
      </c>
      <c r="X15" s="390" t="str">
        <f t="shared" ca="1" si="5"/>
        <v>3b. Flexible Capacity</v>
      </c>
      <c r="Y15" t="s">
        <v>1557</v>
      </c>
      <c r="Z15" t="s">
        <v>1111</v>
      </c>
      <c r="AA15">
        <v>3</v>
      </c>
      <c r="AB15" s="385" t="str">
        <f t="shared" ca="1" si="4"/>
        <v>3b_$L$13_resource_status_3</v>
      </c>
      <c r="AC15" t="s">
        <v>589</v>
      </c>
      <c r="AE15" s="381" t="str">
        <f t="shared" si="6"/>
        <v>Development,Operational</v>
      </c>
      <c r="AF15" t="s">
        <v>86</v>
      </c>
      <c r="AG15" t="s">
        <v>86</v>
      </c>
      <c r="AI15" s="715" t="str">
        <f t="shared" ca="1" si="3"/>
        <v>Requirement for $L$13 based on $L$10 answer of "Yes"</v>
      </c>
      <c r="AO15" t="s">
        <v>22</v>
      </c>
      <c r="AP15" t="s">
        <v>1039</v>
      </c>
    </row>
    <row r="16" spans="1:70" ht="15.75" customHeight="1">
      <c r="A16" s="677" t="s">
        <v>809</v>
      </c>
      <c r="B16" s="688" t="s">
        <v>599</v>
      </c>
      <c r="C16" s="688"/>
      <c r="D16" s="1212"/>
      <c r="E16" s="1213"/>
      <c r="F16" s="1214"/>
      <c r="G16" s="688"/>
      <c r="H16" s="1212"/>
      <c r="I16" s="1213"/>
      <c r="J16" s="1214"/>
      <c r="K16" s="688"/>
      <c r="L16" s="1212"/>
      <c r="M16" s="1213"/>
      <c r="N16" s="1214"/>
      <c r="O16" s="465"/>
      <c r="T16" s="392"/>
      <c r="U16" s="392" t="s">
        <v>654</v>
      </c>
      <c r="V16" s="372" t="str">
        <f ca="1">CELL("address",D16)</f>
        <v>$D$16</v>
      </c>
      <c r="W16" t="str">
        <f t="shared" si="1"/>
        <v>3b</v>
      </c>
      <c r="X16" s="390" t="str">
        <f t="shared" ca="1" si="5"/>
        <v>3b. Flexible Capacity</v>
      </c>
      <c r="Y16" t="s">
        <v>1557</v>
      </c>
      <c r="Z16" t="s">
        <v>1049</v>
      </c>
      <c r="AA16">
        <v>1</v>
      </c>
      <c r="AB16" s="385" t="str">
        <f t="shared" ca="1" si="4"/>
        <v>3b_$D$16_remaining_life_1</v>
      </c>
      <c r="AC16" s="375" t="s">
        <v>1678</v>
      </c>
      <c r="AD16" s="458"/>
      <c r="AE16" s="458" t="s">
        <v>1605</v>
      </c>
      <c r="AF16" t="s">
        <v>86</v>
      </c>
      <c r="AG16" t="s">
        <v>86</v>
      </c>
      <c r="AI16" s="715" t="str">
        <f ca="1">"Requirement for "&amp;V16&amp; " based on "&amp;V13&amp;" answer of ""Operational"""</f>
        <v>Requirement for $D$16 based on $D$13 answer of "Operational"</v>
      </c>
    </row>
    <row r="17" spans="1:35" ht="5.25" customHeight="1">
      <c r="A17" s="677"/>
      <c r="B17" s="688"/>
      <c r="C17" s="688"/>
      <c r="D17" s="688"/>
      <c r="E17" s="688"/>
      <c r="F17" s="688"/>
      <c r="G17" s="688"/>
      <c r="H17" s="688"/>
      <c r="I17" s="688"/>
      <c r="J17" s="688"/>
      <c r="K17" s="688"/>
      <c r="L17" s="688"/>
      <c r="M17" s="688"/>
      <c r="N17" s="688"/>
      <c r="O17" s="465"/>
      <c r="T17" s="392" t="s">
        <v>653</v>
      </c>
      <c r="U17" s="392"/>
      <c r="V17" s="372" t="str">
        <f ca="1">CELL("address",H16)</f>
        <v>$H$16</v>
      </c>
      <c r="W17" t="str">
        <f t="shared" si="1"/>
        <v>3b</v>
      </c>
      <c r="X17" s="390" t="str">
        <f t="shared" ca="1" si="5"/>
        <v>3b. Flexible Capacity</v>
      </c>
      <c r="Y17" t="s">
        <v>1557</v>
      </c>
      <c r="Z17" t="s">
        <v>1049</v>
      </c>
      <c r="AA17">
        <v>2</v>
      </c>
      <c r="AB17" s="385" t="str">
        <f t="shared" ca="1" si="4"/>
        <v>3b_$H$16_remaining_life_2</v>
      </c>
      <c r="AC17" s="375" t="s">
        <v>1678</v>
      </c>
      <c r="AD17" s="458"/>
      <c r="AE17" s="458" t="s">
        <v>1605</v>
      </c>
      <c r="AF17" t="s">
        <v>86</v>
      </c>
      <c r="AG17" t="s">
        <v>86</v>
      </c>
      <c r="AI17" s="715" t="str">
        <f ca="1">"Requirement for "&amp;V17&amp; " based on "&amp;V14&amp;" answer of ""Operational"""</f>
        <v>Requirement for $H$16 based on $H$13 answer of "Operational"</v>
      </c>
    </row>
    <row r="18" spans="1:35" ht="5.25" customHeight="1">
      <c r="A18" s="677"/>
      <c r="B18" s="688"/>
      <c r="C18" s="688"/>
      <c r="D18" s="688"/>
      <c r="E18" s="688"/>
      <c r="F18" s="688"/>
      <c r="G18" s="688"/>
      <c r="H18" s="688"/>
      <c r="I18" s="688"/>
      <c r="J18" s="688"/>
      <c r="K18" s="688"/>
      <c r="L18" s="688"/>
      <c r="M18" s="688"/>
      <c r="N18" s="688"/>
      <c r="O18" s="465"/>
      <c r="T18" s="392" t="s">
        <v>653</v>
      </c>
      <c r="U18" s="392"/>
      <c r="V18" s="372" t="str">
        <f ca="1">CELL("address",L16)</f>
        <v>$L$16</v>
      </c>
      <c r="W18" t="str">
        <f t="shared" si="1"/>
        <v>3b</v>
      </c>
      <c r="X18" s="390" t="str">
        <f t="shared" ca="1" si="5"/>
        <v>3b. Flexible Capacity</v>
      </c>
      <c r="Y18" t="s">
        <v>1557</v>
      </c>
      <c r="Z18" t="s">
        <v>1049</v>
      </c>
      <c r="AA18">
        <v>3</v>
      </c>
      <c r="AB18" s="385" t="str">
        <f t="shared" ca="1" si="4"/>
        <v>3b_$L$16_remaining_life_3</v>
      </c>
      <c r="AC18" s="375" t="s">
        <v>1678</v>
      </c>
      <c r="AD18" s="458"/>
      <c r="AE18" s="458" t="s">
        <v>1605</v>
      </c>
      <c r="AF18" t="s">
        <v>86</v>
      </c>
      <c r="AG18" t="s">
        <v>86</v>
      </c>
      <c r="AI18" s="715" t="str">
        <f ca="1">"Requirement for "&amp;V18&amp; " based on "&amp;V15&amp;" answer of ""Operational"""</f>
        <v>Requirement for $L$16 based on $L$13 answer of "Operational"</v>
      </c>
    </row>
    <row r="19" spans="1:35" ht="5.25" customHeight="1" thickBot="1">
      <c r="A19" s="682"/>
      <c r="B19" s="688"/>
      <c r="C19" s="688"/>
      <c r="D19" s="688"/>
      <c r="E19" s="688"/>
      <c r="F19" s="688"/>
      <c r="G19" s="688"/>
      <c r="H19" s="688"/>
      <c r="I19" s="688"/>
      <c r="J19" s="688"/>
      <c r="K19" s="688"/>
      <c r="L19" s="688"/>
      <c r="M19" s="688"/>
      <c r="N19" s="688"/>
      <c r="O19" s="465"/>
      <c r="T19" s="392" t="s">
        <v>653</v>
      </c>
      <c r="U19" s="392"/>
    </row>
    <row r="20" spans="1:35" ht="13.5" thickBot="1">
      <c r="A20" s="1177" t="s">
        <v>601</v>
      </c>
      <c r="B20" s="1178"/>
      <c r="C20" s="1178"/>
      <c r="D20" s="1178"/>
      <c r="E20" s="1178"/>
      <c r="F20" s="1178"/>
      <c r="G20" s="1178"/>
      <c r="H20" s="1178"/>
      <c r="I20" s="1178"/>
      <c r="J20" s="1178"/>
      <c r="K20" s="1178"/>
      <c r="L20" s="1178"/>
      <c r="M20" s="1178"/>
      <c r="N20" s="1178"/>
      <c r="O20" s="1179"/>
      <c r="T20" s="490"/>
      <c r="U20" s="392" t="s">
        <v>654</v>
      </c>
    </row>
    <row r="21" spans="1:35" ht="5.25" customHeight="1">
      <c r="A21" s="680"/>
      <c r="B21" s="688"/>
      <c r="C21" s="688"/>
      <c r="D21" s="688"/>
      <c r="E21" s="688"/>
      <c r="F21" s="688"/>
      <c r="G21" s="688"/>
      <c r="H21" s="688"/>
      <c r="I21" s="688"/>
      <c r="J21" s="688"/>
      <c r="K21" s="688"/>
      <c r="L21" s="688"/>
      <c r="M21" s="688"/>
      <c r="N21" s="688"/>
      <c r="O21" s="354"/>
      <c r="T21" s="392" t="s">
        <v>653</v>
      </c>
      <c r="U21" s="392"/>
    </row>
    <row r="22" spans="1:35">
      <c r="A22" s="497" t="s">
        <v>1295</v>
      </c>
      <c r="B22" s="688"/>
      <c r="C22" s="688"/>
      <c r="D22" s="688"/>
      <c r="E22" s="688"/>
      <c r="F22" s="688"/>
      <c r="G22" s="688"/>
      <c r="H22" s="688"/>
      <c r="I22" s="688"/>
      <c r="J22" s="688"/>
      <c r="K22" s="688"/>
      <c r="L22" s="688"/>
      <c r="M22" s="688"/>
      <c r="N22" s="688"/>
      <c r="O22" s="354"/>
      <c r="T22" s="397"/>
      <c r="U22" s="407" t="s">
        <v>654</v>
      </c>
    </row>
    <row r="23" spans="1:35">
      <c r="A23" s="468" t="s">
        <v>600</v>
      </c>
      <c r="B23" s="688"/>
      <c r="C23" s="688"/>
      <c r="D23" s="688"/>
      <c r="E23" s="688"/>
      <c r="F23" s="688"/>
      <c r="G23" s="688"/>
      <c r="H23" s="688"/>
      <c r="I23" s="688"/>
      <c r="J23" s="688"/>
      <c r="K23" s="688"/>
      <c r="L23" s="688"/>
      <c r="M23" s="688"/>
      <c r="N23" s="688"/>
      <c r="O23" s="354"/>
      <c r="T23" s="397"/>
      <c r="U23" s="392" t="s">
        <v>654</v>
      </c>
    </row>
    <row r="24" spans="1:35">
      <c r="A24" s="679" t="s">
        <v>771</v>
      </c>
      <c r="B24" s="688" t="s">
        <v>575</v>
      </c>
      <c r="C24" s="688"/>
      <c r="D24" s="1185"/>
      <c r="E24" s="1186"/>
      <c r="F24" s="1187"/>
      <c r="G24" s="688"/>
      <c r="H24" s="1185"/>
      <c r="I24" s="1186"/>
      <c r="J24" s="1187"/>
      <c r="K24" s="207"/>
      <c r="L24" s="1185"/>
      <c r="M24" s="1186"/>
      <c r="N24" s="1187"/>
      <c r="O24" s="354"/>
      <c r="T24" s="392"/>
      <c r="U24" s="392" t="s">
        <v>654</v>
      </c>
      <c r="V24" s="372" t="str">
        <f ca="1">CELL("address",D24)</f>
        <v>$D$24</v>
      </c>
      <c r="W24" t="str">
        <f t="shared" ref="W24:W29" si="7">$W$7</f>
        <v>3b</v>
      </c>
      <c r="X24" s="390" t="str">
        <f t="shared" ref="X24:X29" ca="1" si="8">MID(CELL("filename",W24),FIND("]",CELL("filename",W24))+1,256)</f>
        <v>3b. Flexible Capacity</v>
      </c>
      <c r="Y24" t="s">
        <v>1556</v>
      </c>
      <c r="Z24" t="s">
        <v>1112</v>
      </c>
      <c r="AA24">
        <v>1</v>
      </c>
      <c r="AB24" s="385" t="str">
        <f t="shared" ref="AB24:AB29" ca="1" si="9">W24&amp;"_"&amp;V24&amp;"_"&amp;Z24&amp;"_"&amp;AA24</f>
        <v>3b_$D$24_ac_cap_iso_max_1</v>
      </c>
      <c r="AC24" t="s">
        <v>426</v>
      </c>
      <c r="AE24" t="str">
        <f>"0.00"</f>
        <v>0.00</v>
      </c>
      <c r="AF24" t="s">
        <v>86</v>
      </c>
      <c r="AG24" t="s">
        <v>86</v>
      </c>
      <c r="AI24" s="715" t="str">
        <f ca="1">"Requirement for "&amp;V24&amp; " based on "&amp;$V$7&amp;" answer of ""Yes"""</f>
        <v>Requirement for $D$24 based on $D$7 answer of "Yes"</v>
      </c>
    </row>
    <row r="25" spans="1:35" ht="5.25" customHeight="1">
      <c r="A25" s="680"/>
      <c r="B25" s="688"/>
      <c r="C25" s="688"/>
      <c r="D25" s="688"/>
      <c r="E25" s="688"/>
      <c r="F25" s="688"/>
      <c r="G25" s="688"/>
      <c r="H25" s="688"/>
      <c r="I25" s="688"/>
      <c r="J25" s="688"/>
      <c r="K25" s="688"/>
      <c r="L25" s="688"/>
      <c r="M25" s="688"/>
      <c r="N25" s="688"/>
      <c r="O25" s="354"/>
      <c r="T25" s="392" t="s">
        <v>653</v>
      </c>
      <c r="U25" s="392"/>
      <c r="V25" s="372" t="str">
        <f ca="1">CELL("address",H24)</f>
        <v>$H$24</v>
      </c>
      <c r="W25" t="str">
        <f t="shared" si="7"/>
        <v>3b</v>
      </c>
      <c r="X25" s="390" t="str">
        <f t="shared" ca="1" si="8"/>
        <v>3b. Flexible Capacity</v>
      </c>
      <c r="Y25" t="s">
        <v>1556</v>
      </c>
      <c r="Z25" t="s">
        <v>1112</v>
      </c>
      <c r="AA25">
        <v>2</v>
      </c>
      <c r="AB25" s="385" t="str">
        <f t="shared" ca="1" si="9"/>
        <v>3b_$H$24_ac_cap_iso_max_2</v>
      </c>
      <c r="AC25" t="s">
        <v>426</v>
      </c>
      <c r="AE25" t="str">
        <f t="shared" ref="AE25:AE29" si="10">"0.00"</f>
        <v>0.00</v>
      </c>
      <c r="AF25" t="s">
        <v>86</v>
      </c>
      <c r="AG25" t="s">
        <v>86</v>
      </c>
      <c r="AI25" s="715" t="str">
        <f ca="1">"Requirement for "&amp;V25&amp; " based on "&amp;$V$8&amp;" answer of ""Yes"""</f>
        <v>Requirement for $H$24 based on $H$7 answer of "Yes"</v>
      </c>
    </row>
    <row r="26" spans="1:35" ht="5.25" customHeight="1">
      <c r="A26" s="680"/>
      <c r="B26" s="688"/>
      <c r="C26" s="688"/>
      <c r="D26" s="688"/>
      <c r="E26" s="688"/>
      <c r="F26" s="688"/>
      <c r="G26" s="688"/>
      <c r="H26" s="688"/>
      <c r="I26" s="688"/>
      <c r="J26" s="688"/>
      <c r="K26" s="688"/>
      <c r="L26" s="688"/>
      <c r="M26" s="688"/>
      <c r="N26" s="688"/>
      <c r="O26" s="354"/>
      <c r="T26" s="392" t="s">
        <v>653</v>
      </c>
      <c r="U26" s="392"/>
      <c r="V26" s="372" t="str">
        <f ca="1">CELL("address",L24)</f>
        <v>$L$24</v>
      </c>
      <c r="W26" t="str">
        <f t="shared" si="7"/>
        <v>3b</v>
      </c>
      <c r="X26" s="390" t="str">
        <f t="shared" ca="1" si="8"/>
        <v>3b. Flexible Capacity</v>
      </c>
      <c r="Y26" t="s">
        <v>1556</v>
      </c>
      <c r="Z26" t="s">
        <v>1112</v>
      </c>
      <c r="AA26">
        <v>3</v>
      </c>
      <c r="AB26" s="385" t="str">
        <f t="shared" ca="1" si="9"/>
        <v>3b_$L$24_ac_cap_iso_max_3</v>
      </c>
      <c r="AC26" t="s">
        <v>426</v>
      </c>
      <c r="AE26" t="str">
        <f t="shared" si="10"/>
        <v>0.00</v>
      </c>
      <c r="AF26" t="s">
        <v>86</v>
      </c>
      <c r="AG26" t="s">
        <v>86</v>
      </c>
      <c r="AI26" s="715" t="str">
        <f ca="1">"Requirement for "&amp;V26&amp; " based on "&amp;$V$9&amp;" answer of ""Yes"""</f>
        <v>Requirement for $L$24 based on $L$7 answer of "Yes"</v>
      </c>
    </row>
    <row r="27" spans="1:35">
      <c r="A27" s="679" t="s">
        <v>772</v>
      </c>
      <c r="B27" s="688" t="s">
        <v>575</v>
      </c>
      <c r="C27" s="688"/>
      <c r="D27" s="1185"/>
      <c r="E27" s="1186"/>
      <c r="F27" s="1187"/>
      <c r="G27" s="688"/>
      <c r="H27" s="1185"/>
      <c r="I27" s="1186"/>
      <c r="J27" s="1187"/>
      <c r="K27" s="207"/>
      <c r="L27" s="1185"/>
      <c r="M27" s="1186"/>
      <c r="N27" s="1187"/>
      <c r="O27" s="354"/>
      <c r="T27" s="392"/>
      <c r="U27" s="392" t="s">
        <v>654</v>
      </c>
      <c r="V27" s="372" t="str">
        <f ca="1">CELL("address",D27)</f>
        <v>$D$27</v>
      </c>
      <c r="W27" t="str">
        <f t="shared" si="7"/>
        <v>3b</v>
      </c>
      <c r="X27" s="390" t="str">
        <f t="shared" ca="1" si="8"/>
        <v>3b. Flexible Capacity</v>
      </c>
      <c r="Y27" t="s">
        <v>1556</v>
      </c>
      <c r="Z27" t="s">
        <v>1113</v>
      </c>
      <c r="AA27">
        <v>1</v>
      </c>
      <c r="AB27" s="385" t="str">
        <f t="shared" ca="1" si="9"/>
        <v>3b_$D$27_ac_cap_iso_min_1</v>
      </c>
      <c r="AC27" t="s">
        <v>426</v>
      </c>
      <c r="AE27" t="str">
        <f t="shared" si="10"/>
        <v>0.00</v>
      </c>
      <c r="AF27" t="s">
        <v>86</v>
      </c>
      <c r="AG27" t="s">
        <v>86</v>
      </c>
      <c r="AI27" s="715" t="str">
        <f ca="1">"Requirement for "&amp;V27&amp; " based on "&amp;$V$7&amp;" answer of ""Yes"""</f>
        <v>Requirement for $D$27 based on $D$7 answer of "Yes"</v>
      </c>
    </row>
    <row r="28" spans="1:35" ht="5.25" customHeight="1">
      <c r="A28" s="680"/>
      <c r="B28" s="688"/>
      <c r="C28" s="688"/>
      <c r="D28" s="688"/>
      <c r="E28" s="688"/>
      <c r="F28" s="688"/>
      <c r="G28" s="688"/>
      <c r="H28" s="688"/>
      <c r="I28" s="688"/>
      <c r="J28" s="688"/>
      <c r="K28" s="688"/>
      <c r="L28" s="688"/>
      <c r="M28" s="688"/>
      <c r="N28" s="688"/>
      <c r="O28" s="354"/>
      <c r="T28" s="392" t="s">
        <v>653</v>
      </c>
      <c r="U28" s="392"/>
      <c r="V28" s="372" t="str">
        <f ca="1">CELL("address",H27)</f>
        <v>$H$27</v>
      </c>
      <c r="W28" t="str">
        <f t="shared" si="7"/>
        <v>3b</v>
      </c>
      <c r="X28" s="390" t="str">
        <f t="shared" ca="1" si="8"/>
        <v>3b. Flexible Capacity</v>
      </c>
      <c r="Y28" t="s">
        <v>1556</v>
      </c>
      <c r="Z28" t="s">
        <v>1113</v>
      </c>
      <c r="AA28">
        <v>2</v>
      </c>
      <c r="AB28" s="385" t="str">
        <f t="shared" ca="1" si="9"/>
        <v>3b_$H$27_ac_cap_iso_min_2</v>
      </c>
      <c r="AC28" t="s">
        <v>426</v>
      </c>
      <c r="AE28" t="str">
        <f t="shared" si="10"/>
        <v>0.00</v>
      </c>
      <c r="AF28" t="s">
        <v>86</v>
      </c>
      <c r="AG28" t="s">
        <v>86</v>
      </c>
      <c r="AI28" s="715" t="str">
        <f ca="1">"Requirement for "&amp;V28&amp; " based on "&amp;$V$8&amp;" answer of ""Yes"""</f>
        <v>Requirement for $H$27 based on $H$7 answer of "Yes"</v>
      </c>
    </row>
    <row r="29" spans="1:35" ht="5.25" customHeight="1">
      <c r="A29" s="680"/>
      <c r="B29" s="688"/>
      <c r="C29" s="688"/>
      <c r="D29" s="688"/>
      <c r="E29" s="688"/>
      <c r="F29" s="688"/>
      <c r="G29" s="688"/>
      <c r="H29" s="688"/>
      <c r="I29" s="688"/>
      <c r="J29" s="688"/>
      <c r="K29" s="688"/>
      <c r="L29" s="688"/>
      <c r="M29" s="688"/>
      <c r="N29" s="688"/>
      <c r="O29" s="354"/>
      <c r="T29" s="392" t="s">
        <v>653</v>
      </c>
      <c r="U29" s="392"/>
      <c r="V29" s="372" t="str">
        <f ca="1">CELL("address",L27)</f>
        <v>$L$27</v>
      </c>
      <c r="W29" t="str">
        <f t="shared" si="7"/>
        <v>3b</v>
      </c>
      <c r="X29" s="390" t="str">
        <f t="shared" ca="1" si="8"/>
        <v>3b. Flexible Capacity</v>
      </c>
      <c r="Y29" t="s">
        <v>1556</v>
      </c>
      <c r="Z29" t="s">
        <v>1113</v>
      </c>
      <c r="AA29">
        <v>3</v>
      </c>
      <c r="AB29" s="385" t="str">
        <f t="shared" ca="1" si="9"/>
        <v>3b_$L$27_ac_cap_iso_min_3</v>
      </c>
      <c r="AC29" t="s">
        <v>426</v>
      </c>
      <c r="AE29" t="str">
        <f t="shared" si="10"/>
        <v>0.00</v>
      </c>
      <c r="AF29" t="s">
        <v>86</v>
      </c>
      <c r="AG29" t="s">
        <v>86</v>
      </c>
      <c r="AI29" s="715" t="str">
        <f ca="1">"Requirement for "&amp;V29&amp; " based on "&amp;$V$9&amp;" answer of ""Yes"""</f>
        <v>Requirement for $L$27 based on $L$7 answer of "Yes"</v>
      </c>
    </row>
    <row r="30" spans="1:35">
      <c r="A30" s="468" t="s">
        <v>773</v>
      </c>
      <c r="B30" s="688"/>
      <c r="C30" s="688"/>
      <c r="D30" s="688"/>
      <c r="E30" s="688"/>
      <c r="F30" s="688"/>
      <c r="G30" s="688"/>
      <c r="H30" s="688"/>
      <c r="I30" s="688"/>
      <c r="J30" s="688"/>
      <c r="K30" s="688"/>
      <c r="L30" s="688"/>
      <c r="M30" s="688"/>
      <c r="N30" s="688"/>
      <c r="O30" s="354"/>
      <c r="T30" s="397"/>
      <c r="U30" s="392" t="s">
        <v>654</v>
      </c>
      <c r="V30" s="372"/>
    </row>
    <row r="31" spans="1:35">
      <c r="A31" s="679" t="s">
        <v>771</v>
      </c>
      <c r="B31" s="688" t="s">
        <v>575</v>
      </c>
      <c r="C31" s="688"/>
      <c r="D31" s="1185"/>
      <c r="E31" s="1186"/>
      <c r="F31" s="1187"/>
      <c r="G31" s="688"/>
      <c r="H31" s="1185"/>
      <c r="I31" s="1186"/>
      <c r="J31" s="1187"/>
      <c r="K31" s="207"/>
      <c r="L31" s="1185"/>
      <c r="M31" s="1186"/>
      <c r="N31" s="1187"/>
      <c r="O31" s="354"/>
      <c r="T31" s="392"/>
      <c r="U31" s="407" t="s">
        <v>654</v>
      </c>
      <c r="V31" s="372" t="str">
        <f ca="1">CELL("address",D31)</f>
        <v>$D$31</v>
      </c>
      <c r="W31" t="str">
        <f t="shared" ref="W31:W36" si="11">$W$7</f>
        <v>3b</v>
      </c>
      <c r="X31" s="390" t="str">
        <f t="shared" ref="X31:X36" ca="1" si="12">MID(CELL("filename",W31),FIND("]",CELL("filename",W31))+1,256)</f>
        <v>3b. Flexible Capacity</v>
      </c>
      <c r="Y31" t="s">
        <v>1556</v>
      </c>
      <c r="Z31" t="s">
        <v>1114</v>
      </c>
      <c r="AA31">
        <v>1</v>
      </c>
      <c r="AB31" s="385" t="str">
        <f t="shared" ref="AB31:AB36" ca="1" si="13">W31&amp;"_"&amp;V31&amp;"_"&amp;Z31&amp;"_"&amp;AA31</f>
        <v>3b_$D$31_ac_cap_win_max_1</v>
      </c>
      <c r="AC31" t="s">
        <v>426</v>
      </c>
      <c r="AE31" t="str">
        <f t="shared" ref="AE31:AE36" si="14">"0.00"</f>
        <v>0.00</v>
      </c>
      <c r="AF31" t="s">
        <v>86</v>
      </c>
      <c r="AG31" t="s">
        <v>86</v>
      </c>
      <c r="AI31" s="715" t="str">
        <f ca="1">"Requirement for "&amp;V31&amp; " based on "&amp;$V$7&amp;" answer of ""Yes"""</f>
        <v>Requirement for $D$31 based on $D$7 answer of "Yes"</v>
      </c>
    </row>
    <row r="32" spans="1:35" ht="5.25" customHeight="1">
      <c r="A32" s="680"/>
      <c r="B32" s="688"/>
      <c r="C32" s="688"/>
      <c r="D32" s="688"/>
      <c r="E32" s="688"/>
      <c r="F32" s="688"/>
      <c r="G32" s="688"/>
      <c r="H32" s="688"/>
      <c r="I32" s="688"/>
      <c r="J32" s="688"/>
      <c r="K32" s="688"/>
      <c r="L32" s="688"/>
      <c r="M32" s="688"/>
      <c r="N32" s="688"/>
      <c r="O32" s="354"/>
      <c r="T32" s="392" t="s">
        <v>653</v>
      </c>
      <c r="U32" s="392"/>
      <c r="V32" s="372" t="str">
        <f ca="1">CELL("address",H31)</f>
        <v>$H$31</v>
      </c>
      <c r="W32" t="str">
        <f t="shared" si="11"/>
        <v>3b</v>
      </c>
      <c r="X32" s="390" t="str">
        <f t="shared" ca="1" si="12"/>
        <v>3b. Flexible Capacity</v>
      </c>
      <c r="Y32" t="s">
        <v>1556</v>
      </c>
      <c r="Z32" t="s">
        <v>1114</v>
      </c>
      <c r="AA32">
        <v>2</v>
      </c>
      <c r="AB32" s="385" t="str">
        <f t="shared" ca="1" si="13"/>
        <v>3b_$H$31_ac_cap_win_max_2</v>
      </c>
      <c r="AC32" t="s">
        <v>426</v>
      </c>
      <c r="AE32" t="str">
        <f t="shared" si="14"/>
        <v>0.00</v>
      </c>
      <c r="AF32" t="s">
        <v>86</v>
      </c>
      <c r="AG32" t="s">
        <v>86</v>
      </c>
      <c r="AI32" s="715" t="str">
        <f ca="1">"Requirement for "&amp;V32&amp; " based on "&amp;$V$8&amp;" answer of ""Yes"""</f>
        <v>Requirement for $H$31 based on $H$7 answer of "Yes"</v>
      </c>
    </row>
    <row r="33" spans="1:42" ht="5.25" customHeight="1">
      <c r="A33" s="680"/>
      <c r="B33" s="688"/>
      <c r="C33" s="688"/>
      <c r="D33" s="688"/>
      <c r="E33" s="688"/>
      <c r="F33" s="688"/>
      <c r="G33" s="688"/>
      <c r="H33" s="688"/>
      <c r="I33" s="688"/>
      <c r="J33" s="688"/>
      <c r="K33" s="688"/>
      <c r="L33" s="688"/>
      <c r="M33" s="688"/>
      <c r="N33" s="688"/>
      <c r="O33" s="354"/>
      <c r="T33" s="392" t="s">
        <v>653</v>
      </c>
      <c r="U33" s="392"/>
      <c r="V33" s="372" t="str">
        <f ca="1">CELL("address",L31)</f>
        <v>$L$31</v>
      </c>
      <c r="W33" t="str">
        <f t="shared" si="11"/>
        <v>3b</v>
      </c>
      <c r="X33" s="390" t="str">
        <f t="shared" ca="1" si="12"/>
        <v>3b. Flexible Capacity</v>
      </c>
      <c r="Y33" t="s">
        <v>1556</v>
      </c>
      <c r="Z33" t="s">
        <v>1114</v>
      </c>
      <c r="AA33">
        <v>3</v>
      </c>
      <c r="AB33" s="385" t="str">
        <f t="shared" ca="1" si="13"/>
        <v>3b_$L$31_ac_cap_win_max_3</v>
      </c>
      <c r="AC33" t="s">
        <v>426</v>
      </c>
      <c r="AE33" t="str">
        <f t="shared" si="14"/>
        <v>0.00</v>
      </c>
      <c r="AF33" t="s">
        <v>86</v>
      </c>
      <c r="AG33" t="s">
        <v>86</v>
      </c>
      <c r="AI33" s="715" t="str">
        <f ca="1">"Requirement for "&amp;V33&amp; " based on "&amp;$V$9&amp;" answer of ""Yes"""</f>
        <v>Requirement for $L$31 based on $L$7 answer of "Yes"</v>
      </c>
    </row>
    <row r="34" spans="1:42">
      <c r="A34" s="679" t="s">
        <v>772</v>
      </c>
      <c r="B34" s="688" t="s">
        <v>575</v>
      </c>
      <c r="C34" s="688"/>
      <c r="D34" s="1185"/>
      <c r="E34" s="1186"/>
      <c r="F34" s="1187"/>
      <c r="G34" s="688"/>
      <c r="H34" s="1185"/>
      <c r="I34" s="1186"/>
      <c r="J34" s="1187"/>
      <c r="K34" s="207"/>
      <c r="L34" s="1185"/>
      <c r="M34" s="1186"/>
      <c r="N34" s="1187"/>
      <c r="O34" s="354"/>
      <c r="T34" s="392"/>
      <c r="U34" s="392" t="s">
        <v>654</v>
      </c>
      <c r="V34" s="372" t="str">
        <f ca="1">CELL("address",D34)</f>
        <v>$D$34</v>
      </c>
      <c r="W34" t="str">
        <f t="shared" si="11"/>
        <v>3b</v>
      </c>
      <c r="X34" s="390" t="str">
        <f t="shared" ca="1" si="12"/>
        <v>3b. Flexible Capacity</v>
      </c>
      <c r="Y34" t="s">
        <v>1556</v>
      </c>
      <c r="Z34" t="s">
        <v>1115</v>
      </c>
      <c r="AA34">
        <v>1</v>
      </c>
      <c r="AB34" s="385" t="str">
        <f t="shared" ca="1" si="13"/>
        <v>3b_$D$34_ac_cap_win_min_1</v>
      </c>
      <c r="AC34" t="s">
        <v>426</v>
      </c>
      <c r="AE34" t="str">
        <f t="shared" si="14"/>
        <v>0.00</v>
      </c>
      <c r="AF34" t="s">
        <v>86</v>
      </c>
      <c r="AG34" t="s">
        <v>86</v>
      </c>
      <c r="AI34" s="715" t="str">
        <f ca="1">"Requirement for "&amp;V34&amp; " based on "&amp;$V$7&amp;" answer of ""Yes"""</f>
        <v>Requirement for $D$34 based on $D$7 answer of "Yes"</v>
      </c>
    </row>
    <row r="35" spans="1:42" ht="5.25" customHeight="1">
      <c r="A35" s="680"/>
      <c r="B35" s="688"/>
      <c r="C35" s="688"/>
      <c r="D35" s="688"/>
      <c r="E35" s="688"/>
      <c r="F35" s="688"/>
      <c r="G35" s="688"/>
      <c r="H35" s="688"/>
      <c r="I35" s="688"/>
      <c r="J35" s="688"/>
      <c r="K35" s="688"/>
      <c r="L35" s="688"/>
      <c r="M35" s="688"/>
      <c r="N35" s="688"/>
      <c r="O35" s="354"/>
      <c r="T35" s="392" t="s">
        <v>653</v>
      </c>
      <c r="U35" s="392"/>
      <c r="V35" s="372" t="str">
        <f ca="1">CELL("address",H34)</f>
        <v>$H$34</v>
      </c>
      <c r="W35" t="str">
        <f t="shared" si="11"/>
        <v>3b</v>
      </c>
      <c r="X35" s="390" t="str">
        <f t="shared" ca="1" si="12"/>
        <v>3b. Flexible Capacity</v>
      </c>
      <c r="Y35" t="s">
        <v>1556</v>
      </c>
      <c r="Z35" t="s">
        <v>1115</v>
      </c>
      <c r="AA35">
        <v>2</v>
      </c>
      <c r="AB35" s="385" t="str">
        <f t="shared" ca="1" si="13"/>
        <v>3b_$H$34_ac_cap_win_min_2</v>
      </c>
      <c r="AC35" t="s">
        <v>426</v>
      </c>
      <c r="AE35" t="str">
        <f t="shared" si="14"/>
        <v>0.00</v>
      </c>
      <c r="AF35" t="s">
        <v>86</v>
      </c>
      <c r="AG35" t="s">
        <v>86</v>
      </c>
      <c r="AI35" s="715" t="str">
        <f ca="1">"Requirement for "&amp;V35&amp; " based on "&amp;$V$8&amp;" answer of ""Yes"""</f>
        <v>Requirement for $H$34 based on $H$7 answer of "Yes"</v>
      </c>
    </row>
    <row r="36" spans="1:42" ht="5.25" customHeight="1">
      <c r="A36" s="680"/>
      <c r="B36" s="688"/>
      <c r="C36" s="688"/>
      <c r="D36" s="688"/>
      <c r="E36" s="688"/>
      <c r="F36" s="688"/>
      <c r="G36" s="688"/>
      <c r="H36" s="688"/>
      <c r="I36" s="688"/>
      <c r="J36" s="688"/>
      <c r="K36" s="688"/>
      <c r="L36" s="688"/>
      <c r="M36" s="688"/>
      <c r="N36" s="688"/>
      <c r="O36" s="354"/>
      <c r="T36" s="392" t="s">
        <v>653</v>
      </c>
      <c r="U36" s="392"/>
      <c r="V36" s="372" t="str">
        <f ca="1">CELL("address",L34)</f>
        <v>$L$34</v>
      </c>
      <c r="W36" t="str">
        <f t="shared" si="11"/>
        <v>3b</v>
      </c>
      <c r="X36" s="390" t="str">
        <f t="shared" ca="1" si="12"/>
        <v>3b. Flexible Capacity</v>
      </c>
      <c r="Y36" t="s">
        <v>1556</v>
      </c>
      <c r="Z36" t="s">
        <v>1115</v>
      </c>
      <c r="AA36">
        <v>3</v>
      </c>
      <c r="AB36" s="385" t="str">
        <f t="shared" ca="1" si="13"/>
        <v>3b_$L$34_ac_cap_win_min_3</v>
      </c>
      <c r="AC36" t="s">
        <v>426</v>
      </c>
      <c r="AE36" t="str">
        <f t="shared" si="14"/>
        <v>0.00</v>
      </c>
      <c r="AF36" t="s">
        <v>86</v>
      </c>
      <c r="AG36" t="s">
        <v>86</v>
      </c>
      <c r="AI36" s="715" t="str">
        <f ca="1">"Requirement for "&amp;V36&amp; " based on "&amp;$V$9&amp;" answer of ""Yes"""</f>
        <v>Requirement for $L$34 based on $L$7 answer of "Yes"</v>
      </c>
    </row>
    <row r="37" spans="1:42">
      <c r="A37" s="468" t="s">
        <v>774</v>
      </c>
      <c r="B37" s="688"/>
      <c r="C37" s="688"/>
      <c r="D37" s="688"/>
      <c r="E37" s="688"/>
      <c r="F37" s="688"/>
      <c r="G37" s="688"/>
      <c r="H37" s="688"/>
      <c r="I37" s="688"/>
      <c r="J37" s="688"/>
      <c r="K37" s="688"/>
      <c r="L37" s="688"/>
      <c r="M37" s="688"/>
      <c r="N37" s="688"/>
      <c r="O37" s="354"/>
      <c r="T37" s="397"/>
      <c r="U37" s="392" t="s">
        <v>654</v>
      </c>
    </row>
    <row r="38" spans="1:42">
      <c r="A38" s="679" t="s">
        <v>771</v>
      </c>
      <c r="B38" s="688" t="s">
        <v>575</v>
      </c>
      <c r="C38" s="688"/>
      <c r="D38" s="1185"/>
      <c r="E38" s="1186"/>
      <c r="F38" s="1187"/>
      <c r="G38" s="688"/>
      <c r="H38" s="1185"/>
      <c r="I38" s="1186"/>
      <c r="J38" s="1187"/>
      <c r="K38" s="207"/>
      <c r="L38" s="1185"/>
      <c r="M38" s="1186"/>
      <c r="N38" s="1187"/>
      <c r="O38" s="354"/>
      <c r="T38" s="392"/>
      <c r="U38" s="392" t="s">
        <v>654</v>
      </c>
      <c r="V38" s="372" t="str">
        <f ca="1">CELL("address",D38)</f>
        <v>$D$38</v>
      </c>
      <c r="W38" t="str">
        <f t="shared" ref="W38:W52" si="15">$W$7</f>
        <v>3b</v>
      </c>
      <c r="X38" s="390" t="str">
        <f t="shared" ref="X38:X52" ca="1" si="16">MID(CELL("filename",W38),FIND("]",CELL("filename",W38))+1,256)</f>
        <v>3b. Flexible Capacity</v>
      </c>
      <c r="Y38" t="s">
        <v>1556</v>
      </c>
      <c r="Z38" t="s">
        <v>1116</v>
      </c>
      <c r="AA38">
        <v>1</v>
      </c>
      <c r="AB38" s="385" t="str">
        <f t="shared" ref="AB38:AB52" ca="1" si="17">W38&amp;"_"&amp;V38&amp;"_"&amp;Z38&amp;"_"&amp;AA38</f>
        <v>3b_$D$38_ac_cap_sum_max_1</v>
      </c>
      <c r="AC38" t="s">
        <v>426</v>
      </c>
      <c r="AE38" t="str">
        <f t="shared" ref="AE38:AE46" si="18">"0.00"</f>
        <v>0.00</v>
      </c>
      <c r="AF38" t="s">
        <v>86</v>
      </c>
      <c r="AG38" t="s">
        <v>86</v>
      </c>
      <c r="AI38" s="715" t="str">
        <f ca="1">"Requirement for "&amp;V38&amp; " based on "&amp;$V$7&amp;" answer of ""Yes"""</f>
        <v>Requirement for $D$38 based on $D$7 answer of "Yes"</v>
      </c>
    </row>
    <row r="39" spans="1:42" ht="5.25" customHeight="1">
      <c r="A39" s="680"/>
      <c r="B39" s="688"/>
      <c r="C39" s="688"/>
      <c r="D39" s="688"/>
      <c r="E39" s="688"/>
      <c r="F39" s="688"/>
      <c r="G39" s="688"/>
      <c r="H39" s="688"/>
      <c r="I39" s="688"/>
      <c r="J39" s="688"/>
      <c r="K39" s="688"/>
      <c r="L39" s="904"/>
      <c r="M39" s="688"/>
      <c r="N39" s="688"/>
      <c r="O39" s="354"/>
      <c r="T39" s="392" t="s">
        <v>653</v>
      </c>
      <c r="U39" s="392"/>
      <c r="V39" s="372" t="str">
        <f ca="1">CELL("address",H38)</f>
        <v>$H$38</v>
      </c>
      <c r="W39" t="str">
        <f t="shared" si="15"/>
        <v>3b</v>
      </c>
      <c r="X39" s="390" t="str">
        <f t="shared" ca="1" si="16"/>
        <v>3b. Flexible Capacity</v>
      </c>
      <c r="Y39" t="s">
        <v>1556</v>
      </c>
      <c r="Z39" t="s">
        <v>1116</v>
      </c>
      <c r="AA39">
        <v>2</v>
      </c>
      <c r="AB39" s="385" t="str">
        <f t="shared" ca="1" si="17"/>
        <v>3b_$H$38_ac_cap_sum_max_2</v>
      </c>
      <c r="AC39" t="s">
        <v>426</v>
      </c>
      <c r="AE39" t="str">
        <f t="shared" si="18"/>
        <v>0.00</v>
      </c>
      <c r="AF39" t="s">
        <v>86</v>
      </c>
      <c r="AG39" t="s">
        <v>86</v>
      </c>
      <c r="AI39" s="715" t="str">
        <f ca="1">"Requirement for "&amp;V39&amp; " based on "&amp;$V$8&amp;" answer of ""Yes"""</f>
        <v>Requirement for $H$38 based on $H$7 answer of "Yes"</v>
      </c>
    </row>
    <row r="40" spans="1:42" ht="5.25" customHeight="1">
      <c r="A40" s="680"/>
      <c r="B40" s="688"/>
      <c r="C40" s="688"/>
      <c r="D40" s="688"/>
      <c r="E40" s="688"/>
      <c r="F40" s="688"/>
      <c r="G40" s="688"/>
      <c r="H40" s="688"/>
      <c r="I40" s="688"/>
      <c r="J40" s="688"/>
      <c r="K40" s="688"/>
      <c r="L40" s="688"/>
      <c r="M40" s="688"/>
      <c r="N40" s="688"/>
      <c r="O40" s="354"/>
      <c r="T40" s="392" t="s">
        <v>653</v>
      </c>
      <c r="U40" s="392"/>
      <c r="V40" s="372" t="str">
        <f ca="1">CELL("address",L38)</f>
        <v>$L$38</v>
      </c>
      <c r="W40" t="str">
        <f t="shared" si="15"/>
        <v>3b</v>
      </c>
      <c r="X40" s="390" t="str">
        <f t="shared" ca="1" si="16"/>
        <v>3b. Flexible Capacity</v>
      </c>
      <c r="Y40" t="s">
        <v>1556</v>
      </c>
      <c r="Z40" t="s">
        <v>1116</v>
      </c>
      <c r="AA40">
        <v>3</v>
      </c>
      <c r="AB40" s="385" t="str">
        <f t="shared" ca="1" si="17"/>
        <v>3b_$L$38_ac_cap_sum_max_3</v>
      </c>
      <c r="AC40" t="s">
        <v>426</v>
      </c>
      <c r="AE40" t="str">
        <f t="shared" si="18"/>
        <v>0.00</v>
      </c>
      <c r="AF40" t="s">
        <v>86</v>
      </c>
      <c r="AG40" t="s">
        <v>86</v>
      </c>
      <c r="AI40" s="715" t="str">
        <f ca="1">"Requirement for "&amp;V40&amp; " based on "&amp;$V$9&amp;" answer of ""Yes"""</f>
        <v>Requirement for $L$38 based on $L$7 answer of "Yes"</v>
      </c>
    </row>
    <row r="41" spans="1:42">
      <c r="A41" s="679" t="s">
        <v>772</v>
      </c>
      <c r="B41" s="688" t="s">
        <v>575</v>
      </c>
      <c r="C41" s="688"/>
      <c r="D41" s="1185"/>
      <c r="E41" s="1186"/>
      <c r="F41" s="1187"/>
      <c r="G41" s="688"/>
      <c r="H41" s="1185"/>
      <c r="I41" s="1186"/>
      <c r="J41" s="1187"/>
      <c r="K41" s="207"/>
      <c r="L41" s="1185"/>
      <c r="M41" s="1186"/>
      <c r="N41" s="1187"/>
      <c r="O41" s="354"/>
      <c r="T41" s="392"/>
      <c r="U41" s="392" t="s">
        <v>654</v>
      </c>
      <c r="V41" s="372" t="str">
        <f ca="1">CELL("address",D41)</f>
        <v>$D$41</v>
      </c>
      <c r="W41" t="str">
        <f t="shared" si="15"/>
        <v>3b</v>
      </c>
      <c r="X41" s="390" t="str">
        <f t="shared" ca="1" si="16"/>
        <v>3b. Flexible Capacity</v>
      </c>
      <c r="Y41" t="s">
        <v>1556</v>
      </c>
      <c r="Z41" t="s">
        <v>1117</v>
      </c>
      <c r="AA41">
        <v>1</v>
      </c>
      <c r="AB41" s="385" t="str">
        <f t="shared" ca="1" si="17"/>
        <v>3b_$D$41_ac_cap_sum_min_1</v>
      </c>
      <c r="AC41" t="s">
        <v>426</v>
      </c>
      <c r="AE41" t="str">
        <f t="shared" si="18"/>
        <v>0.00</v>
      </c>
      <c r="AF41" t="s">
        <v>86</v>
      </c>
      <c r="AG41" t="s">
        <v>86</v>
      </c>
      <c r="AI41" s="715" t="str">
        <f ca="1">"Requirement for "&amp;V41&amp; " based on "&amp;$V$7&amp;" answer of ""Yes"""</f>
        <v>Requirement for $D$41 based on $D$7 answer of "Yes"</v>
      </c>
    </row>
    <row r="42" spans="1:42" ht="5.25" customHeight="1">
      <c r="A42" s="680"/>
      <c r="B42" s="688"/>
      <c r="C42" s="688"/>
      <c r="D42" s="688"/>
      <c r="E42" s="688"/>
      <c r="F42" s="688"/>
      <c r="G42" s="688"/>
      <c r="H42" s="688"/>
      <c r="I42" s="688"/>
      <c r="J42" s="688"/>
      <c r="K42" s="688"/>
      <c r="L42" s="688"/>
      <c r="M42" s="688"/>
      <c r="N42" s="688"/>
      <c r="O42" s="354"/>
      <c r="T42" s="392" t="s">
        <v>653</v>
      </c>
      <c r="U42" s="392"/>
      <c r="V42" s="372" t="str">
        <f ca="1">CELL("address",H41)</f>
        <v>$H$41</v>
      </c>
      <c r="W42" t="str">
        <f t="shared" si="15"/>
        <v>3b</v>
      </c>
      <c r="X42" s="390" t="str">
        <f t="shared" ca="1" si="16"/>
        <v>3b. Flexible Capacity</v>
      </c>
      <c r="Y42" t="s">
        <v>1556</v>
      </c>
      <c r="Z42" t="s">
        <v>1117</v>
      </c>
      <c r="AA42">
        <v>2</v>
      </c>
      <c r="AB42" s="385" t="str">
        <f t="shared" ca="1" si="17"/>
        <v>3b_$H$41_ac_cap_sum_min_2</v>
      </c>
      <c r="AC42" t="s">
        <v>426</v>
      </c>
      <c r="AE42" t="str">
        <f t="shared" si="18"/>
        <v>0.00</v>
      </c>
      <c r="AF42" t="s">
        <v>86</v>
      </c>
      <c r="AG42" t="s">
        <v>86</v>
      </c>
      <c r="AI42" s="715" t="str">
        <f ca="1">"Requirement for "&amp;V42&amp; " based on "&amp;$V$8&amp;" answer of ""Yes"""</f>
        <v>Requirement for $H$41 based on $H$7 answer of "Yes"</v>
      </c>
    </row>
    <row r="43" spans="1:42" ht="5.25" customHeight="1">
      <c r="A43" s="680"/>
      <c r="B43" s="688"/>
      <c r="C43" s="688"/>
      <c r="D43" s="688"/>
      <c r="E43" s="688"/>
      <c r="F43" s="688"/>
      <c r="G43" s="688"/>
      <c r="H43" s="688"/>
      <c r="I43" s="688"/>
      <c r="J43" s="688"/>
      <c r="K43" s="688"/>
      <c r="L43" s="688"/>
      <c r="M43" s="688"/>
      <c r="N43" s="688"/>
      <c r="O43" s="354"/>
      <c r="T43" s="392" t="s">
        <v>653</v>
      </c>
      <c r="U43" s="392"/>
      <c r="V43" s="372" t="str">
        <f ca="1">CELL("address",L41)</f>
        <v>$L$41</v>
      </c>
      <c r="W43" t="str">
        <f t="shared" si="15"/>
        <v>3b</v>
      </c>
      <c r="X43" s="390" t="str">
        <f t="shared" ca="1" si="16"/>
        <v>3b. Flexible Capacity</v>
      </c>
      <c r="Y43" t="s">
        <v>1556</v>
      </c>
      <c r="Z43" t="s">
        <v>1117</v>
      </c>
      <c r="AA43">
        <v>3</v>
      </c>
      <c r="AB43" s="385" t="str">
        <f t="shared" ca="1" si="17"/>
        <v>3b_$L$41_ac_cap_sum_min_3</v>
      </c>
      <c r="AC43" t="s">
        <v>426</v>
      </c>
      <c r="AE43" t="str">
        <f t="shared" si="18"/>
        <v>0.00</v>
      </c>
      <c r="AF43" t="s">
        <v>86</v>
      </c>
      <c r="AG43" t="s">
        <v>86</v>
      </c>
      <c r="AI43" s="715" t="str">
        <f ca="1">"Requirement for "&amp;V43&amp; " based on "&amp;$V$9&amp;" answer of ""Yes"""</f>
        <v>Requirement for $L$41 based on $L$7 answer of "Yes"</v>
      </c>
    </row>
    <row r="44" spans="1:42">
      <c r="A44" s="680" t="s">
        <v>603</v>
      </c>
      <c r="B44" s="688"/>
      <c r="C44" s="688"/>
      <c r="D44" s="1182"/>
      <c r="E44" s="1183"/>
      <c r="F44" s="1184"/>
      <c r="G44" s="688"/>
      <c r="H44" s="1182"/>
      <c r="I44" s="1183"/>
      <c r="J44" s="1184"/>
      <c r="K44" s="688"/>
      <c r="L44" s="1182"/>
      <c r="M44" s="1183"/>
      <c r="N44" s="1184"/>
      <c r="O44" s="354"/>
      <c r="T44" s="392"/>
      <c r="U44" s="392" t="s">
        <v>654</v>
      </c>
      <c r="V44" s="372" t="str">
        <f ca="1">CELL("address",D44)</f>
        <v>$D$44</v>
      </c>
      <c r="W44" t="str">
        <f t="shared" si="15"/>
        <v>3b</v>
      </c>
      <c r="X44" s="390" t="str">
        <f t="shared" ca="1" si="16"/>
        <v>3b. Flexible Capacity</v>
      </c>
      <c r="Y44" t="s">
        <v>1556</v>
      </c>
      <c r="Z44" t="s">
        <v>1118</v>
      </c>
      <c r="AA44">
        <v>1</v>
      </c>
      <c r="AB44" s="385" t="str">
        <f t="shared" ca="1" si="17"/>
        <v>3b_$D$44_cap_permit_1</v>
      </c>
      <c r="AC44" t="s">
        <v>426</v>
      </c>
      <c r="AE44" t="str">
        <f t="shared" si="18"/>
        <v>0.00</v>
      </c>
      <c r="AF44" t="s">
        <v>86</v>
      </c>
      <c r="AG44" t="s">
        <v>86</v>
      </c>
      <c r="AI44" s="715" t="str">
        <f ca="1">"Requirement for "&amp;V44&amp; " based on "&amp;$V$7&amp;" answer of ""Yes"""</f>
        <v>Requirement for $D$44 based on $D$7 answer of "Yes"</v>
      </c>
      <c r="AO44" t="s">
        <v>82</v>
      </c>
      <c r="AP44" s="267" t="s">
        <v>86</v>
      </c>
    </row>
    <row r="45" spans="1:42" ht="5.25" customHeight="1">
      <c r="A45" s="680"/>
      <c r="B45" s="688"/>
      <c r="C45" s="688"/>
      <c r="D45" s="688"/>
      <c r="E45" s="688"/>
      <c r="F45" s="688"/>
      <c r="G45" s="688"/>
      <c r="H45" s="688"/>
      <c r="I45" s="688"/>
      <c r="J45" s="688"/>
      <c r="K45" s="688"/>
      <c r="L45" s="688"/>
      <c r="M45" s="688"/>
      <c r="N45" s="688"/>
      <c r="O45" s="354"/>
      <c r="T45" s="392" t="s">
        <v>653</v>
      </c>
      <c r="U45" s="392"/>
      <c r="V45" s="372" t="str">
        <f ca="1">CELL("address",H44)</f>
        <v>$H$44</v>
      </c>
      <c r="W45" t="str">
        <f t="shared" si="15"/>
        <v>3b</v>
      </c>
      <c r="X45" s="390" t="str">
        <f t="shared" ca="1" si="16"/>
        <v>3b. Flexible Capacity</v>
      </c>
      <c r="Y45" t="s">
        <v>1556</v>
      </c>
      <c r="Z45" t="s">
        <v>1118</v>
      </c>
      <c r="AA45">
        <v>2</v>
      </c>
      <c r="AB45" s="385" t="str">
        <f t="shared" ca="1" si="17"/>
        <v>3b_$H$44_cap_permit_2</v>
      </c>
      <c r="AC45" t="s">
        <v>426</v>
      </c>
      <c r="AE45" t="str">
        <f t="shared" si="18"/>
        <v>0.00</v>
      </c>
      <c r="AF45" t="s">
        <v>86</v>
      </c>
      <c r="AG45" t="s">
        <v>86</v>
      </c>
      <c r="AI45" s="715" t="str">
        <f ca="1">"Requirement for "&amp;V45&amp; " based on "&amp;$V$8&amp;" answer of ""Yes"""</f>
        <v>Requirement for $H$44 based on $H$7 answer of "Yes"</v>
      </c>
      <c r="AO45" t="s">
        <v>82</v>
      </c>
      <c r="AP45" s="267" t="s">
        <v>86</v>
      </c>
    </row>
    <row r="46" spans="1:42" ht="5.25" customHeight="1">
      <c r="A46" s="680"/>
      <c r="B46" s="688"/>
      <c r="C46" s="688"/>
      <c r="D46" s="688"/>
      <c r="E46" s="688"/>
      <c r="F46" s="688"/>
      <c r="G46" s="688"/>
      <c r="H46" s="688"/>
      <c r="I46" s="688"/>
      <c r="J46" s="688"/>
      <c r="K46" s="688"/>
      <c r="L46" s="688"/>
      <c r="M46" s="688"/>
      <c r="N46" s="688"/>
      <c r="O46" s="354"/>
      <c r="T46" s="392" t="s">
        <v>653</v>
      </c>
      <c r="U46" s="392"/>
      <c r="V46" s="372" t="str">
        <f ca="1">CELL("address",L44)</f>
        <v>$L$44</v>
      </c>
      <c r="W46" t="str">
        <f t="shared" si="15"/>
        <v>3b</v>
      </c>
      <c r="X46" s="390" t="str">
        <f t="shared" ca="1" si="16"/>
        <v>3b. Flexible Capacity</v>
      </c>
      <c r="Y46" t="s">
        <v>1556</v>
      </c>
      <c r="Z46" t="s">
        <v>1118</v>
      </c>
      <c r="AA46">
        <v>3</v>
      </c>
      <c r="AB46" s="385" t="str">
        <f t="shared" ca="1" si="17"/>
        <v>3b_$L$44_cap_permit_3</v>
      </c>
      <c r="AC46" t="s">
        <v>426</v>
      </c>
      <c r="AE46" t="str">
        <f t="shared" si="18"/>
        <v>0.00</v>
      </c>
      <c r="AF46" t="s">
        <v>86</v>
      </c>
      <c r="AG46" t="s">
        <v>86</v>
      </c>
      <c r="AI46" s="715" t="str">
        <f ca="1">"Requirement for "&amp;V46&amp; " based on "&amp;$V$9&amp;" answer of ""Yes"""</f>
        <v>Requirement for $L$44 based on $L$7 answer of "Yes"</v>
      </c>
      <c r="AO46" t="s">
        <v>82</v>
      </c>
      <c r="AP46" s="267" t="s">
        <v>86</v>
      </c>
    </row>
    <row r="47" spans="1:42" ht="45" customHeight="1">
      <c r="A47" s="1188" t="s">
        <v>775</v>
      </c>
      <c r="B47" s="1163"/>
      <c r="C47" s="688"/>
      <c r="D47" s="1045"/>
      <c r="E47" s="1046"/>
      <c r="F47" s="1047"/>
      <c r="G47" s="688"/>
      <c r="H47" s="1045"/>
      <c r="I47" s="1046"/>
      <c r="J47" s="1047"/>
      <c r="K47" s="688"/>
      <c r="L47" s="1045"/>
      <c r="M47" s="1046"/>
      <c r="N47" s="1047"/>
      <c r="O47" s="354"/>
      <c r="T47" s="392"/>
      <c r="U47" s="392" t="s">
        <v>654</v>
      </c>
      <c r="V47" s="372" t="str">
        <f ca="1">CELL("address",D47)</f>
        <v>$D$47</v>
      </c>
      <c r="W47" t="str">
        <f t="shared" si="15"/>
        <v>3b</v>
      </c>
      <c r="X47" s="390" t="str">
        <f t="shared" ca="1" si="16"/>
        <v>3b. Flexible Capacity</v>
      </c>
      <c r="Y47" t="s">
        <v>1556</v>
      </c>
      <c r="Z47" t="s">
        <v>1119</v>
      </c>
      <c r="AA47">
        <v>1</v>
      </c>
      <c r="AB47" s="385" t="str">
        <f t="shared" ca="1" si="17"/>
        <v>3b_$D$47_describe_cap_permit_1</v>
      </c>
      <c r="AC47" t="s">
        <v>1011</v>
      </c>
      <c r="AD47">
        <v>2000</v>
      </c>
      <c r="AF47" t="s">
        <v>86</v>
      </c>
      <c r="AG47" t="s">
        <v>86</v>
      </c>
      <c r="AI47" s="715" t="str">
        <f ca="1">"Requirement for "&amp;V47&amp; " based on "&amp;V44&amp;" answer of ""Yes"""</f>
        <v>Requirement for $D$47 based on $D$44 answer of "Yes"</v>
      </c>
    </row>
    <row r="48" spans="1:42" ht="5.25" customHeight="1">
      <c r="A48" s="680"/>
      <c r="B48" s="688"/>
      <c r="C48" s="688"/>
      <c r="D48" s="688"/>
      <c r="E48" s="688"/>
      <c r="F48" s="688"/>
      <c r="G48" s="688"/>
      <c r="H48" s="688"/>
      <c r="I48" s="688"/>
      <c r="J48" s="688"/>
      <c r="K48" s="688"/>
      <c r="L48" s="688"/>
      <c r="M48" s="688"/>
      <c r="N48" s="688"/>
      <c r="O48" s="354"/>
      <c r="T48" s="392" t="s">
        <v>653</v>
      </c>
      <c r="U48" s="392"/>
      <c r="V48" s="372" t="str">
        <f ca="1">CELL("address",H47)</f>
        <v>$H$47</v>
      </c>
      <c r="W48" t="str">
        <f t="shared" si="15"/>
        <v>3b</v>
      </c>
      <c r="X48" s="390" t="str">
        <f t="shared" ca="1" si="16"/>
        <v>3b. Flexible Capacity</v>
      </c>
      <c r="Y48" t="s">
        <v>1556</v>
      </c>
      <c r="Z48" t="s">
        <v>1119</v>
      </c>
      <c r="AA48">
        <v>2</v>
      </c>
      <c r="AB48" s="385" t="str">
        <f t="shared" ca="1" si="17"/>
        <v>3b_$H$47_describe_cap_permit_2</v>
      </c>
      <c r="AC48" t="s">
        <v>1011</v>
      </c>
      <c r="AD48">
        <v>2000</v>
      </c>
      <c r="AF48" t="s">
        <v>86</v>
      </c>
      <c r="AG48" t="s">
        <v>86</v>
      </c>
      <c r="AI48" s="715" t="str">
        <f ca="1">"Requirement for "&amp;V48&amp; " based on "&amp;V45&amp;" answer of ""Yes"""</f>
        <v>Requirement for $H$47 based on $H$44 answer of "Yes"</v>
      </c>
    </row>
    <row r="49" spans="1:35" ht="5.25" customHeight="1">
      <c r="A49" s="680"/>
      <c r="B49" s="688"/>
      <c r="C49" s="688"/>
      <c r="D49" s="688"/>
      <c r="E49" s="688"/>
      <c r="F49" s="688"/>
      <c r="G49" s="688"/>
      <c r="H49" s="688"/>
      <c r="I49" s="688"/>
      <c r="J49" s="688"/>
      <c r="K49" s="688"/>
      <c r="L49" s="688"/>
      <c r="M49" s="688"/>
      <c r="N49" s="688"/>
      <c r="O49" s="354"/>
      <c r="T49" s="392" t="s">
        <v>653</v>
      </c>
      <c r="U49" s="392"/>
      <c r="V49" s="372" t="str">
        <f ca="1">CELL("address",L47)</f>
        <v>$L$47</v>
      </c>
      <c r="W49" t="str">
        <f t="shared" si="15"/>
        <v>3b</v>
      </c>
      <c r="X49" s="390" t="str">
        <f t="shared" ca="1" si="16"/>
        <v>3b. Flexible Capacity</v>
      </c>
      <c r="Y49" t="s">
        <v>1556</v>
      </c>
      <c r="Z49" t="s">
        <v>1119</v>
      </c>
      <c r="AA49">
        <v>3</v>
      </c>
      <c r="AB49" s="385" t="str">
        <f t="shared" ca="1" si="17"/>
        <v>3b_$L$47_describe_cap_permit_3</v>
      </c>
      <c r="AC49" t="s">
        <v>1011</v>
      </c>
      <c r="AD49">
        <v>2000</v>
      </c>
      <c r="AF49" t="s">
        <v>86</v>
      </c>
      <c r="AG49" t="s">
        <v>86</v>
      </c>
      <c r="AI49" s="715" t="str">
        <f ca="1">"Requirement for "&amp;V49&amp; " based on "&amp;V46&amp;" answer of ""Yes"""</f>
        <v>Requirement for $L$47 based on $L$44 answer of "Yes"</v>
      </c>
    </row>
    <row r="50" spans="1:35" ht="18" customHeight="1">
      <c r="A50" s="682" t="s">
        <v>602</v>
      </c>
      <c r="B50" s="688" t="s">
        <v>21</v>
      </c>
      <c r="C50" s="688"/>
      <c r="D50" s="1185"/>
      <c r="E50" s="1186"/>
      <c r="F50" s="1187"/>
      <c r="G50" s="688"/>
      <c r="H50" s="1185"/>
      <c r="I50" s="1186"/>
      <c r="J50" s="1187"/>
      <c r="K50" s="207"/>
      <c r="L50" s="1185"/>
      <c r="M50" s="1186"/>
      <c r="N50" s="1187"/>
      <c r="O50" s="354"/>
      <c r="R50" s="870"/>
      <c r="T50" s="392"/>
      <c r="U50" s="392" t="s">
        <v>654</v>
      </c>
      <c r="V50" s="372" t="str">
        <f ca="1">CELL("address",D50)</f>
        <v>$D$50</v>
      </c>
      <c r="W50" t="str">
        <f t="shared" si="15"/>
        <v>3b</v>
      </c>
      <c r="X50" s="390" t="str">
        <f t="shared" ca="1" si="16"/>
        <v>3b. Flexible Capacity</v>
      </c>
      <c r="Y50" t="s">
        <v>1556</v>
      </c>
      <c r="Z50" t="s">
        <v>1031</v>
      </c>
      <c r="AA50">
        <v>1</v>
      </c>
      <c r="AB50" s="385" t="str">
        <f t="shared" ca="1" si="17"/>
        <v>3b_$D$50_winter_CF_1</v>
      </c>
      <c r="AC50" s="375" t="s">
        <v>1678</v>
      </c>
      <c r="AE50" s="384" t="s">
        <v>1741</v>
      </c>
      <c r="AF50" t="s">
        <v>86</v>
      </c>
      <c r="AG50" t="s">
        <v>86</v>
      </c>
      <c r="AI50" s="715" t="str">
        <f ca="1">"Requirement for "&amp;V50&amp; " based on "&amp;$V$7&amp;" answer of ""Yes"""</f>
        <v>Requirement for $D$50 based on $D$7 answer of "Yes"</v>
      </c>
    </row>
    <row r="51" spans="1:35" ht="5.25" customHeight="1">
      <c r="A51" s="687"/>
      <c r="B51" s="688"/>
      <c r="C51" s="688"/>
      <c r="D51" s="688"/>
      <c r="E51" s="688"/>
      <c r="F51" s="688"/>
      <c r="G51" s="688"/>
      <c r="H51" s="688"/>
      <c r="I51" s="688"/>
      <c r="J51" s="688"/>
      <c r="K51" s="688"/>
      <c r="L51" s="688"/>
      <c r="M51" s="688"/>
      <c r="N51" s="688"/>
      <c r="O51" s="354"/>
      <c r="T51" s="392" t="s">
        <v>653</v>
      </c>
      <c r="U51" s="392"/>
      <c r="V51" s="372" t="str">
        <f ca="1">CELL("address",H50)</f>
        <v>$H$50</v>
      </c>
      <c r="W51" t="str">
        <f t="shared" si="15"/>
        <v>3b</v>
      </c>
      <c r="X51" s="390" t="str">
        <f t="shared" ca="1" si="16"/>
        <v>3b. Flexible Capacity</v>
      </c>
      <c r="Y51" t="s">
        <v>1556</v>
      </c>
      <c r="Z51" t="s">
        <v>1031</v>
      </c>
      <c r="AA51">
        <v>2</v>
      </c>
      <c r="AB51" s="385" t="str">
        <f t="shared" ca="1" si="17"/>
        <v>3b_$H$50_winter_CF_2</v>
      </c>
      <c r="AC51" s="375" t="s">
        <v>1678</v>
      </c>
      <c r="AE51" s="384" t="s">
        <v>1741</v>
      </c>
      <c r="AF51" t="s">
        <v>86</v>
      </c>
      <c r="AG51" t="s">
        <v>86</v>
      </c>
      <c r="AI51" s="715" t="str">
        <f ca="1">"Requirement for "&amp;V51&amp; " based on "&amp;$V$8&amp;" answer of ""Yes"""</f>
        <v>Requirement for $H$50 based on $H$7 answer of "Yes"</v>
      </c>
    </row>
    <row r="52" spans="1:35" ht="5.25" customHeight="1" thickBot="1">
      <c r="A52" s="687"/>
      <c r="B52" s="688"/>
      <c r="C52" s="688"/>
      <c r="D52" s="688"/>
      <c r="E52" s="688"/>
      <c r="F52" s="688"/>
      <c r="G52" s="688"/>
      <c r="H52" s="688"/>
      <c r="I52" s="688"/>
      <c r="J52" s="688"/>
      <c r="K52" s="688"/>
      <c r="L52" s="688"/>
      <c r="M52" s="688"/>
      <c r="N52" s="688"/>
      <c r="O52" s="354"/>
      <c r="T52" s="392" t="s">
        <v>653</v>
      </c>
      <c r="U52" s="392"/>
      <c r="V52" s="372" t="str">
        <f ca="1">CELL("address",L50)</f>
        <v>$L$50</v>
      </c>
      <c r="W52" t="str">
        <f t="shared" si="15"/>
        <v>3b</v>
      </c>
      <c r="X52" s="390" t="str">
        <f t="shared" ca="1" si="16"/>
        <v>3b. Flexible Capacity</v>
      </c>
      <c r="Y52" t="s">
        <v>1556</v>
      </c>
      <c r="Z52" t="s">
        <v>1031</v>
      </c>
      <c r="AA52">
        <v>3</v>
      </c>
      <c r="AB52" s="385" t="str">
        <f t="shared" ca="1" si="17"/>
        <v>3b_$L$50_winter_CF_3</v>
      </c>
      <c r="AC52" s="375" t="s">
        <v>1678</v>
      </c>
      <c r="AE52" s="384" t="s">
        <v>1741</v>
      </c>
      <c r="AF52" t="s">
        <v>86</v>
      </c>
      <c r="AG52" t="s">
        <v>86</v>
      </c>
      <c r="AI52" s="715" t="str">
        <f ca="1">"Requirement for "&amp;V52&amp; " based on "&amp;$V$9&amp;" answer of ""Yes"""</f>
        <v>Requirement for $L$50 based on $L$7 answer of "Yes"</v>
      </c>
    </row>
    <row r="53" spans="1:35" ht="13.5" thickBot="1">
      <c r="A53" s="1177" t="s">
        <v>638</v>
      </c>
      <c r="B53" s="1178"/>
      <c r="C53" s="1178"/>
      <c r="D53" s="1178"/>
      <c r="E53" s="1178"/>
      <c r="F53" s="1178"/>
      <c r="G53" s="1178"/>
      <c r="H53" s="1178"/>
      <c r="I53" s="1178"/>
      <c r="J53" s="1178"/>
      <c r="K53" s="1178"/>
      <c r="L53" s="1178"/>
      <c r="M53" s="1178"/>
      <c r="N53" s="1178"/>
      <c r="O53" s="1179"/>
      <c r="T53" s="490"/>
      <c r="U53" s="392" t="s">
        <v>654</v>
      </c>
    </row>
    <row r="54" spans="1:35" ht="5.25" customHeight="1">
      <c r="A54" s="682"/>
      <c r="B54" s="688"/>
      <c r="C54" s="688"/>
      <c r="D54" s="688"/>
      <c r="E54" s="688"/>
      <c r="F54" s="688"/>
      <c r="G54" s="688"/>
      <c r="H54" s="688"/>
      <c r="I54" s="688"/>
      <c r="J54" s="688"/>
      <c r="K54" s="688"/>
      <c r="L54" s="688"/>
      <c r="M54" s="688"/>
      <c r="N54" s="688"/>
      <c r="O54" s="354"/>
      <c r="T54" s="392" t="s">
        <v>653</v>
      </c>
      <c r="U54" s="392"/>
    </row>
    <row r="55" spans="1:35">
      <c r="A55" s="497" t="s">
        <v>122</v>
      </c>
      <c r="B55" s="688"/>
      <c r="C55" s="688"/>
      <c r="D55" s="688" t="s">
        <v>123</v>
      </c>
      <c r="E55" s="688" t="s">
        <v>507</v>
      </c>
      <c r="F55" s="688" t="s">
        <v>124</v>
      </c>
      <c r="G55" s="688"/>
      <c r="H55" s="688" t="s">
        <v>123</v>
      </c>
      <c r="I55" s="688" t="s">
        <v>507</v>
      </c>
      <c r="J55" s="688" t="s">
        <v>124</v>
      </c>
      <c r="K55" s="688"/>
      <c r="L55" s="688" t="s">
        <v>123</v>
      </c>
      <c r="M55" s="688" t="s">
        <v>507</v>
      </c>
      <c r="N55" s="688" t="s">
        <v>124</v>
      </c>
      <c r="O55" s="354"/>
      <c r="T55" s="397"/>
      <c r="U55" s="392" t="s">
        <v>654</v>
      </c>
    </row>
    <row r="56" spans="1:35">
      <c r="A56" s="677" t="s">
        <v>776</v>
      </c>
      <c r="B56" s="688" t="s">
        <v>605</v>
      </c>
      <c r="C56" s="688"/>
      <c r="D56" s="296"/>
      <c r="E56" s="296"/>
      <c r="F56" s="296"/>
      <c r="G56" s="688"/>
      <c r="H56" s="296"/>
      <c r="I56" s="296"/>
      <c r="J56" s="296"/>
      <c r="K56" s="688"/>
      <c r="L56" s="296"/>
      <c r="M56" s="296"/>
      <c r="N56" s="296"/>
      <c r="O56" s="354"/>
      <c r="T56" s="490"/>
      <c r="U56" s="581" t="s">
        <v>654</v>
      </c>
      <c r="V56" s="372" t="str">
        <f ca="1">CELL("address",D56)</f>
        <v>$D$56</v>
      </c>
      <c r="W56" t="str">
        <f t="shared" ref="W56:W91" si="19">$W$7</f>
        <v>3b</v>
      </c>
      <c r="X56" s="390" t="str">
        <f t="shared" ref="X56:X91" ca="1" si="20">MID(CELL("filename",W56),FIND("]",CELL("filename",W56))+1,256)</f>
        <v>3b. Flexible Capacity</v>
      </c>
      <c r="Y56" t="s">
        <v>638</v>
      </c>
      <c r="Z56" t="s">
        <v>1120</v>
      </c>
      <c r="AA56">
        <v>1</v>
      </c>
      <c r="AB56" s="385" t="str">
        <f t="shared" ref="AB56:AB91" ca="1" si="21">W56&amp;"_"&amp;V56&amp;"_"&amp;Z56&amp;"_"&amp;AA56</f>
        <v>3b_$D$56_startup_cost_hot_1</v>
      </c>
      <c r="AC56" t="s">
        <v>426</v>
      </c>
      <c r="AE56" t="str">
        <f t="shared" ref="AE56:AE91" si="22">"0.00"</f>
        <v>0.00</v>
      </c>
      <c r="AF56" t="s">
        <v>86</v>
      </c>
      <c r="AG56" t="s">
        <v>86</v>
      </c>
      <c r="AI56" s="715" t="str">
        <f t="shared" ref="AI56:AI67" ca="1" si="23">"Requirement for "&amp;V56&amp; " based on "&amp;$V$7&amp;" answer of ""Yes"""</f>
        <v>Requirement for $D$56 based on $D$7 answer of "Yes"</v>
      </c>
    </row>
    <row r="57" spans="1:35" ht="5.25" customHeight="1">
      <c r="A57" s="682"/>
      <c r="B57" s="688"/>
      <c r="C57" s="688"/>
      <c r="D57" s="688"/>
      <c r="E57" s="688"/>
      <c r="F57" s="688"/>
      <c r="G57" s="688"/>
      <c r="H57" s="688"/>
      <c r="I57" s="688"/>
      <c r="J57" s="688"/>
      <c r="K57" s="688"/>
      <c r="L57" s="688"/>
      <c r="M57" s="688"/>
      <c r="N57" s="688"/>
      <c r="O57" s="354"/>
      <c r="T57" s="392" t="s">
        <v>653</v>
      </c>
      <c r="U57" s="392"/>
      <c r="V57" s="372" t="str">
        <f ca="1">CELL("address",E56)</f>
        <v>$E$56</v>
      </c>
      <c r="W57" t="str">
        <f t="shared" si="19"/>
        <v>3b</v>
      </c>
      <c r="X57" s="390" t="str">
        <f t="shared" ca="1" si="20"/>
        <v>3b. Flexible Capacity</v>
      </c>
      <c r="Y57" t="s">
        <v>638</v>
      </c>
      <c r="Z57" t="s">
        <v>1120</v>
      </c>
      <c r="AA57">
        <v>1</v>
      </c>
      <c r="AB57" s="385" t="str">
        <f t="shared" ca="1" si="21"/>
        <v>3b_$E$56_startup_cost_hot_1</v>
      </c>
      <c r="AC57" t="s">
        <v>426</v>
      </c>
      <c r="AE57" t="str">
        <f t="shared" si="22"/>
        <v>0.00</v>
      </c>
      <c r="AF57" t="s">
        <v>86</v>
      </c>
      <c r="AG57" t="s">
        <v>86</v>
      </c>
      <c r="AI57" s="715" t="str">
        <f t="shared" ca="1" si="23"/>
        <v>Requirement for $E$56 based on $D$7 answer of "Yes"</v>
      </c>
    </row>
    <row r="58" spans="1:35" ht="12.75" hidden="1" customHeight="1">
      <c r="A58" s="682"/>
      <c r="B58" s="688"/>
      <c r="C58" s="688"/>
      <c r="D58" s="688"/>
      <c r="E58" s="688"/>
      <c r="F58" s="688"/>
      <c r="G58" s="688"/>
      <c r="H58" s="688"/>
      <c r="I58" s="688"/>
      <c r="J58" s="688"/>
      <c r="K58" s="688"/>
      <c r="L58" s="688"/>
      <c r="M58" s="688"/>
      <c r="N58" s="688"/>
      <c r="O58" s="354"/>
      <c r="S58" s="458" t="s">
        <v>1087</v>
      </c>
      <c r="T58" s="392"/>
      <c r="U58" s="392"/>
      <c r="V58" s="372" t="str">
        <f ca="1">CELL("address",F56)</f>
        <v>$F$56</v>
      </c>
      <c r="W58" t="str">
        <f t="shared" si="19"/>
        <v>3b</v>
      </c>
      <c r="X58" s="390" t="str">
        <f t="shared" ca="1" si="20"/>
        <v>3b. Flexible Capacity</v>
      </c>
      <c r="Y58" t="s">
        <v>638</v>
      </c>
      <c r="Z58" t="s">
        <v>1120</v>
      </c>
      <c r="AA58">
        <v>1</v>
      </c>
      <c r="AB58" s="385" t="str">
        <f t="shared" ca="1" si="21"/>
        <v>3b_$F$56_startup_cost_hot_1</v>
      </c>
      <c r="AC58" t="s">
        <v>426</v>
      </c>
      <c r="AE58" t="str">
        <f t="shared" si="22"/>
        <v>0.00</v>
      </c>
      <c r="AF58" t="s">
        <v>86</v>
      </c>
      <c r="AG58" t="s">
        <v>86</v>
      </c>
      <c r="AI58" s="715" t="str">
        <f t="shared" ca="1" si="23"/>
        <v>Requirement for $F$56 based on $D$7 answer of "Yes"</v>
      </c>
    </row>
    <row r="59" spans="1:35" ht="12.75" hidden="1" customHeight="1">
      <c r="A59" s="682"/>
      <c r="B59" s="688"/>
      <c r="C59" s="688"/>
      <c r="D59" s="688"/>
      <c r="E59" s="688"/>
      <c r="F59" s="688"/>
      <c r="G59" s="688"/>
      <c r="H59" s="688"/>
      <c r="I59" s="688"/>
      <c r="J59" s="688"/>
      <c r="K59" s="688"/>
      <c r="L59" s="688"/>
      <c r="M59" s="688"/>
      <c r="N59" s="688"/>
      <c r="O59" s="354"/>
      <c r="S59" s="458" t="s">
        <v>1087</v>
      </c>
      <c r="T59" s="392"/>
      <c r="U59" s="392"/>
      <c r="V59" s="372" t="str">
        <f ca="1">CELL("address",H56)</f>
        <v>$H$56</v>
      </c>
      <c r="W59" t="str">
        <f t="shared" si="19"/>
        <v>3b</v>
      </c>
      <c r="X59" s="390" t="str">
        <f t="shared" ca="1" si="20"/>
        <v>3b. Flexible Capacity</v>
      </c>
      <c r="Y59" t="s">
        <v>638</v>
      </c>
      <c r="Z59" t="s">
        <v>1121</v>
      </c>
      <c r="AA59">
        <v>2</v>
      </c>
      <c r="AB59" s="385" t="str">
        <f t="shared" ca="1" si="21"/>
        <v>3b_$H$56_startup_cost_warm_2</v>
      </c>
      <c r="AC59" t="s">
        <v>426</v>
      </c>
      <c r="AE59" t="str">
        <f t="shared" si="22"/>
        <v>0.00</v>
      </c>
      <c r="AF59" t="s">
        <v>86</v>
      </c>
      <c r="AG59" t="s">
        <v>86</v>
      </c>
      <c r="AI59" s="715" t="str">
        <f t="shared" ref="AI59:AI61" ca="1" si="24">"Requirement for "&amp;V59&amp; " based on "&amp;$V$8&amp;" answer of ""Yes"""</f>
        <v>Requirement for $H$56 based on $H$7 answer of "Yes"</v>
      </c>
    </row>
    <row r="60" spans="1:35" ht="12.75" hidden="1" customHeight="1">
      <c r="A60" s="682"/>
      <c r="B60" s="688"/>
      <c r="C60" s="688"/>
      <c r="D60" s="688"/>
      <c r="E60" s="688"/>
      <c r="F60" s="688"/>
      <c r="G60" s="688"/>
      <c r="H60" s="688"/>
      <c r="I60" s="688"/>
      <c r="J60" s="688"/>
      <c r="K60" s="688"/>
      <c r="L60" s="688"/>
      <c r="M60" s="688"/>
      <c r="N60" s="688"/>
      <c r="O60" s="354"/>
      <c r="S60" s="458" t="s">
        <v>1087</v>
      </c>
      <c r="T60" s="392"/>
      <c r="U60" s="392"/>
      <c r="V60" s="372" t="str">
        <f ca="1">CELL("address",I56)</f>
        <v>$I$56</v>
      </c>
      <c r="W60" t="str">
        <f t="shared" si="19"/>
        <v>3b</v>
      </c>
      <c r="X60" s="390" t="str">
        <f t="shared" ca="1" si="20"/>
        <v>3b. Flexible Capacity</v>
      </c>
      <c r="Y60" t="s">
        <v>638</v>
      </c>
      <c r="Z60" t="s">
        <v>1121</v>
      </c>
      <c r="AA60">
        <v>2</v>
      </c>
      <c r="AB60" s="385" t="str">
        <f t="shared" ca="1" si="21"/>
        <v>3b_$I$56_startup_cost_warm_2</v>
      </c>
      <c r="AC60" t="s">
        <v>426</v>
      </c>
      <c r="AE60" t="str">
        <f t="shared" si="22"/>
        <v>0.00</v>
      </c>
      <c r="AF60" t="s">
        <v>86</v>
      </c>
      <c r="AG60" t="s">
        <v>86</v>
      </c>
      <c r="AI60" s="715" t="str">
        <f t="shared" ca="1" si="24"/>
        <v>Requirement for $I$56 based on $H$7 answer of "Yes"</v>
      </c>
    </row>
    <row r="61" spans="1:35" ht="12.75" hidden="1" customHeight="1">
      <c r="A61" s="682"/>
      <c r="B61" s="688"/>
      <c r="C61" s="688"/>
      <c r="D61" s="688"/>
      <c r="E61" s="688"/>
      <c r="F61" s="688"/>
      <c r="G61" s="688"/>
      <c r="H61" s="688"/>
      <c r="I61" s="688"/>
      <c r="J61" s="688"/>
      <c r="K61" s="688"/>
      <c r="L61" s="688"/>
      <c r="M61" s="688"/>
      <c r="N61" s="688"/>
      <c r="O61" s="354"/>
      <c r="S61" s="458" t="s">
        <v>1087</v>
      </c>
      <c r="T61" s="392"/>
      <c r="U61" s="392"/>
      <c r="V61" s="372" t="str">
        <f ca="1">CELL("address",J56)</f>
        <v>$J$56</v>
      </c>
      <c r="W61" t="str">
        <f t="shared" si="19"/>
        <v>3b</v>
      </c>
      <c r="X61" s="390" t="str">
        <f t="shared" ca="1" si="20"/>
        <v>3b. Flexible Capacity</v>
      </c>
      <c r="Y61" t="s">
        <v>638</v>
      </c>
      <c r="Z61" t="s">
        <v>1121</v>
      </c>
      <c r="AA61">
        <v>2</v>
      </c>
      <c r="AB61" s="385" t="str">
        <f t="shared" ca="1" si="21"/>
        <v>3b_$J$56_startup_cost_warm_2</v>
      </c>
      <c r="AC61" t="s">
        <v>426</v>
      </c>
      <c r="AE61" t="str">
        <f t="shared" si="22"/>
        <v>0.00</v>
      </c>
      <c r="AF61" t="s">
        <v>86</v>
      </c>
      <c r="AG61" t="s">
        <v>86</v>
      </c>
      <c r="AI61" s="715" t="str">
        <f t="shared" ca="1" si="24"/>
        <v>Requirement for $J$56 based on $H$7 answer of "Yes"</v>
      </c>
    </row>
    <row r="62" spans="1:35" ht="12.75" hidden="1" customHeight="1">
      <c r="A62" s="682"/>
      <c r="B62" s="688"/>
      <c r="C62" s="688"/>
      <c r="D62" s="688"/>
      <c r="E62" s="688"/>
      <c r="F62" s="688"/>
      <c r="G62" s="688"/>
      <c r="H62" s="688"/>
      <c r="I62" s="688"/>
      <c r="J62" s="688"/>
      <c r="K62" s="688"/>
      <c r="L62" s="688"/>
      <c r="M62" s="688"/>
      <c r="N62" s="688"/>
      <c r="O62" s="354"/>
      <c r="S62" s="458" t="s">
        <v>1087</v>
      </c>
      <c r="T62" s="392"/>
      <c r="U62" s="392"/>
      <c r="V62" s="372" t="str">
        <f ca="1">CELL("address",L56)</f>
        <v>$L$56</v>
      </c>
      <c r="W62" t="str">
        <f t="shared" si="19"/>
        <v>3b</v>
      </c>
      <c r="X62" s="390" t="str">
        <f t="shared" ca="1" si="20"/>
        <v>3b. Flexible Capacity</v>
      </c>
      <c r="Y62" t="s">
        <v>638</v>
      </c>
      <c r="Z62" t="s">
        <v>1122</v>
      </c>
      <c r="AA62">
        <v>3</v>
      </c>
      <c r="AB62" s="385" t="str">
        <f t="shared" ca="1" si="21"/>
        <v>3b_$L$56_startup_cost_cold_3</v>
      </c>
      <c r="AC62" t="s">
        <v>426</v>
      </c>
      <c r="AE62" t="str">
        <f t="shared" si="22"/>
        <v>0.00</v>
      </c>
      <c r="AF62" t="s">
        <v>86</v>
      </c>
      <c r="AG62" t="s">
        <v>86</v>
      </c>
      <c r="AI62" s="715" t="str">
        <f t="shared" ref="AI62:AI64" ca="1" si="25">"Requirement for "&amp;V62&amp; " based on "&amp;$V$9&amp;" answer of ""Yes"""</f>
        <v>Requirement for $L$56 based on $L$7 answer of "Yes"</v>
      </c>
    </row>
    <row r="63" spans="1:35" ht="12.75" hidden="1" customHeight="1">
      <c r="A63" s="682"/>
      <c r="B63" s="688"/>
      <c r="C63" s="688"/>
      <c r="D63" s="688"/>
      <c r="E63" s="688"/>
      <c r="F63" s="688"/>
      <c r="G63" s="688"/>
      <c r="H63" s="688"/>
      <c r="I63" s="688"/>
      <c r="J63" s="688"/>
      <c r="K63" s="688"/>
      <c r="L63" s="688"/>
      <c r="M63" s="688"/>
      <c r="N63" s="688"/>
      <c r="O63" s="354"/>
      <c r="S63" s="458" t="s">
        <v>1087</v>
      </c>
      <c r="T63" s="392"/>
      <c r="U63" s="392"/>
      <c r="V63" s="372" t="str">
        <f ca="1">CELL("address",M56)</f>
        <v>$M$56</v>
      </c>
      <c r="W63" t="str">
        <f t="shared" si="19"/>
        <v>3b</v>
      </c>
      <c r="X63" s="390" t="str">
        <f t="shared" ca="1" si="20"/>
        <v>3b. Flexible Capacity</v>
      </c>
      <c r="Y63" t="s">
        <v>638</v>
      </c>
      <c r="Z63" t="s">
        <v>1122</v>
      </c>
      <c r="AA63">
        <v>3</v>
      </c>
      <c r="AB63" s="385" t="str">
        <f t="shared" ca="1" si="21"/>
        <v>3b_$M$56_startup_cost_cold_3</v>
      </c>
      <c r="AC63" t="s">
        <v>426</v>
      </c>
      <c r="AE63" t="str">
        <f t="shared" si="22"/>
        <v>0.00</v>
      </c>
      <c r="AF63" t="s">
        <v>86</v>
      </c>
      <c r="AG63" t="s">
        <v>86</v>
      </c>
      <c r="AI63" s="715" t="str">
        <f t="shared" ca="1" si="25"/>
        <v>Requirement for $M$56 based on $L$7 answer of "Yes"</v>
      </c>
    </row>
    <row r="64" spans="1:35" ht="12.75" hidden="1" customHeight="1">
      <c r="A64" s="682"/>
      <c r="B64" s="688"/>
      <c r="C64" s="688"/>
      <c r="D64" s="688"/>
      <c r="E64" s="688"/>
      <c r="F64" s="688"/>
      <c r="G64" s="688"/>
      <c r="H64" s="688"/>
      <c r="I64" s="688"/>
      <c r="J64" s="688"/>
      <c r="K64" s="688"/>
      <c r="L64" s="688"/>
      <c r="M64" s="688"/>
      <c r="N64" s="688"/>
      <c r="O64" s="354"/>
      <c r="S64" s="458" t="s">
        <v>1087</v>
      </c>
      <c r="T64" s="392"/>
      <c r="U64" s="392"/>
      <c r="V64" s="372" t="str">
        <f ca="1">CELL("address",N56)</f>
        <v>$N$56</v>
      </c>
      <c r="W64" t="str">
        <f t="shared" si="19"/>
        <v>3b</v>
      </c>
      <c r="X64" s="390" t="str">
        <f t="shared" ca="1" si="20"/>
        <v>3b. Flexible Capacity</v>
      </c>
      <c r="Y64" t="s">
        <v>638</v>
      </c>
      <c r="Z64" t="s">
        <v>1122</v>
      </c>
      <c r="AA64">
        <v>3</v>
      </c>
      <c r="AB64" s="385" t="str">
        <f t="shared" ca="1" si="21"/>
        <v>3b_$N$56_startup_cost_cold_3</v>
      </c>
      <c r="AC64" t="s">
        <v>426</v>
      </c>
      <c r="AE64" t="str">
        <f t="shared" si="22"/>
        <v>0.00</v>
      </c>
      <c r="AF64" t="s">
        <v>86</v>
      </c>
      <c r="AG64" t="s">
        <v>86</v>
      </c>
      <c r="AI64" s="715" t="str">
        <f t="shared" ca="1" si="25"/>
        <v>Requirement for $N$56 based on $L$7 answer of "Yes"</v>
      </c>
    </row>
    <row r="65" spans="1:35">
      <c r="A65" s="677" t="s">
        <v>777</v>
      </c>
      <c r="B65" s="688" t="s">
        <v>606</v>
      </c>
      <c r="C65" s="688"/>
      <c r="D65" s="296"/>
      <c r="E65" s="296"/>
      <c r="F65" s="296"/>
      <c r="G65" s="688"/>
      <c r="H65" s="296"/>
      <c r="I65" s="296"/>
      <c r="J65" s="296"/>
      <c r="K65" s="688"/>
      <c r="L65" s="296"/>
      <c r="M65" s="296"/>
      <c r="N65" s="296"/>
      <c r="O65" s="354"/>
      <c r="T65" s="490"/>
      <c r="U65" s="581" t="s">
        <v>654</v>
      </c>
      <c r="V65" s="372" t="str">
        <f ca="1">CELL("address",D65)</f>
        <v>$D$65</v>
      </c>
      <c r="W65" t="str">
        <f t="shared" si="19"/>
        <v>3b</v>
      </c>
      <c r="X65" s="390" t="str">
        <f t="shared" ca="1" si="20"/>
        <v>3b. Flexible Capacity</v>
      </c>
      <c r="Y65" t="s">
        <v>638</v>
      </c>
      <c r="Z65" t="s">
        <v>1123</v>
      </c>
      <c r="AA65">
        <v>1</v>
      </c>
      <c r="AB65" s="385" t="str">
        <f t="shared" ca="1" si="21"/>
        <v>3b_$D$65_startup_fuel_hot_1</v>
      </c>
      <c r="AC65" t="s">
        <v>426</v>
      </c>
      <c r="AE65" t="str">
        <f t="shared" si="22"/>
        <v>0.00</v>
      </c>
      <c r="AF65" t="s">
        <v>86</v>
      </c>
      <c r="AG65" t="s">
        <v>86</v>
      </c>
      <c r="AI65" s="715" t="str">
        <f t="shared" ca="1" si="23"/>
        <v>Requirement for $D$65 based on $D$7 answer of "Yes"</v>
      </c>
    </row>
    <row r="66" spans="1:35" ht="5.25" customHeight="1">
      <c r="A66" s="682"/>
      <c r="B66" s="688"/>
      <c r="C66" s="688"/>
      <c r="D66" s="688"/>
      <c r="E66" s="688"/>
      <c r="F66" s="688"/>
      <c r="G66" s="688"/>
      <c r="H66" s="688"/>
      <c r="I66" s="688"/>
      <c r="J66" s="688"/>
      <c r="K66" s="688"/>
      <c r="L66" s="688"/>
      <c r="M66" s="688"/>
      <c r="N66" s="688"/>
      <c r="O66" s="354"/>
      <c r="T66" s="392" t="s">
        <v>653</v>
      </c>
      <c r="U66" s="392"/>
      <c r="V66" s="372" t="str">
        <f ca="1">CELL("address",E65)</f>
        <v>$E$65</v>
      </c>
      <c r="W66" t="str">
        <f t="shared" si="19"/>
        <v>3b</v>
      </c>
      <c r="X66" s="390" t="str">
        <f t="shared" ca="1" si="20"/>
        <v>3b. Flexible Capacity</v>
      </c>
      <c r="Y66" t="s">
        <v>638</v>
      </c>
      <c r="Z66" t="s">
        <v>1123</v>
      </c>
      <c r="AA66">
        <v>1</v>
      </c>
      <c r="AB66" s="385" t="str">
        <f t="shared" ca="1" si="21"/>
        <v>3b_$E$65_startup_fuel_hot_1</v>
      </c>
      <c r="AC66" t="s">
        <v>426</v>
      </c>
      <c r="AE66" t="str">
        <f t="shared" si="22"/>
        <v>0.00</v>
      </c>
      <c r="AF66" t="s">
        <v>86</v>
      </c>
      <c r="AG66" t="s">
        <v>86</v>
      </c>
      <c r="AI66" s="715" t="str">
        <f t="shared" ca="1" si="23"/>
        <v>Requirement for $E$65 based on $D$7 answer of "Yes"</v>
      </c>
    </row>
    <row r="67" spans="1:35" ht="15.75" hidden="1" customHeight="1">
      <c r="A67" s="682"/>
      <c r="B67" s="688"/>
      <c r="C67" s="688"/>
      <c r="D67" s="688"/>
      <c r="E67" s="688"/>
      <c r="F67" s="688"/>
      <c r="G67" s="688"/>
      <c r="H67" s="688"/>
      <c r="I67" s="688"/>
      <c r="J67" s="688"/>
      <c r="K67" s="688"/>
      <c r="L67" s="688"/>
      <c r="M67" s="688"/>
      <c r="N67" s="688"/>
      <c r="O67" s="354"/>
      <c r="S67" s="458" t="s">
        <v>1087</v>
      </c>
      <c r="T67" s="392"/>
      <c r="U67" s="392"/>
      <c r="V67" s="372" t="str">
        <f ca="1">CELL("address",F65)</f>
        <v>$F$65</v>
      </c>
      <c r="W67" t="str">
        <f t="shared" si="19"/>
        <v>3b</v>
      </c>
      <c r="X67" s="390" t="str">
        <f t="shared" ca="1" si="20"/>
        <v>3b. Flexible Capacity</v>
      </c>
      <c r="Y67" t="s">
        <v>638</v>
      </c>
      <c r="Z67" t="s">
        <v>1123</v>
      </c>
      <c r="AA67">
        <v>1</v>
      </c>
      <c r="AB67" s="385" t="str">
        <f t="shared" ca="1" si="21"/>
        <v>3b_$F$65_startup_fuel_hot_1</v>
      </c>
      <c r="AC67" t="s">
        <v>426</v>
      </c>
      <c r="AE67" t="str">
        <f t="shared" si="22"/>
        <v>0.00</v>
      </c>
      <c r="AF67" t="s">
        <v>86</v>
      </c>
      <c r="AG67" t="s">
        <v>86</v>
      </c>
      <c r="AI67" s="715" t="str">
        <f t="shared" ca="1" si="23"/>
        <v>Requirement for $F$65 based on $D$7 answer of "Yes"</v>
      </c>
    </row>
    <row r="68" spans="1:35" ht="15.75" hidden="1" customHeight="1">
      <c r="A68" s="682"/>
      <c r="B68" s="688"/>
      <c r="C68" s="688"/>
      <c r="D68" s="688"/>
      <c r="E68" s="688"/>
      <c r="F68" s="688"/>
      <c r="G68" s="688"/>
      <c r="H68" s="688"/>
      <c r="I68" s="688"/>
      <c r="J68" s="688"/>
      <c r="K68" s="688"/>
      <c r="L68" s="688"/>
      <c r="M68" s="688"/>
      <c r="N68" s="688"/>
      <c r="O68" s="354"/>
      <c r="S68" s="458" t="s">
        <v>1087</v>
      </c>
      <c r="T68" s="392"/>
      <c r="U68" s="392"/>
      <c r="V68" s="372" t="str">
        <f ca="1">CELL("address",H65)</f>
        <v>$H$65</v>
      </c>
      <c r="W68" t="str">
        <f t="shared" si="19"/>
        <v>3b</v>
      </c>
      <c r="X68" s="390" t="str">
        <f t="shared" ca="1" si="20"/>
        <v>3b. Flexible Capacity</v>
      </c>
      <c r="Y68" t="s">
        <v>638</v>
      </c>
      <c r="Z68" t="s">
        <v>1124</v>
      </c>
      <c r="AA68">
        <v>2</v>
      </c>
      <c r="AB68" s="385" t="str">
        <f t="shared" ca="1" si="21"/>
        <v>3b_$H$65_startup_fuel_warm_2</v>
      </c>
      <c r="AC68" t="s">
        <v>426</v>
      </c>
      <c r="AE68" t="str">
        <f t="shared" si="22"/>
        <v>0.00</v>
      </c>
      <c r="AF68" t="s">
        <v>86</v>
      </c>
      <c r="AG68" t="s">
        <v>86</v>
      </c>
      <c r="AI68" s="715" t="str">
        <f t="shared" ref="AI68:AI70" ca="1" si="26">"Requirement for "&amp;V68&amp; " based on "&amp;$V$8&amp;" answer of ""Yes"""</f>
        <v>Requirement for $H$65 based on $H$7 answer of "Yes"</v>
      </c>
    </row>
    <row r="69" spans="1:35" ht="15.75" hidden="1" customHeight="1">
      <c r="A69" s="682"/>
      <c r="B69" s="688"/>
      <c r="C69" s="688"/>
      <c r="D69" s="688"/>
      <c r="E69" s="688"/>
      <c r="F69" s="688"/>
      <c r="G69" s="688"/>
      <c r="H69" s="688"/>
      <c r="I69" s="688"/>
      <c r="J69" s="688"/>
      <c r="K69" s="688"/>
      <c r="L69" s="688"/>
      <c r="M69" s="688"/>
      <c r="N69" s="688"/>
      <c r="O69" s="354"/>
      <c r="S69" s="458" t="s">
        <v>1087</v>
      </c>
      <c r="T69" s="392"/>
      <c r="U69" s="392"/>
      <c r="V69" s="372" t="str">
        <f ca="1">CELL("address",I65)</f>
        <v>$I$65</v>
      </c>
      <c r="W69" t="str">
        <f t="shared" si="19"/>
        <v>3b</v>
      </c>
      <c r="X69" s="390" t="str">
        <f t="shared" ca="1" si="20"/>
        <v>3b. Flexible Capacity</v>
      </c>
      <c r="Y69" t="s">
        <v>638</v>
      </c>
      <c r="Z69" t="s">
        <v>1124</v>
      </c>
      <c r="AA69">
        <v>2</v>
      </c>
      <c r="AB69" s="385" t="str">
        <f t="shared" ca="1" si="21"/>
        <v>3b_$I$65_startup_fuel_warm_2</v>
      </c>
      <c r="AC69" t="s">
        <v>426</v>
      </c>
      <c r="AE69" t="str">
        <f t="shared" si="22"/>
        <v>0.00</v>
      </c>
      <c r="AF69" t="s">
        <v>86</v>
      </c>
      <c r="AG69" t="s">
        <v>86</v>
      </c>
      <c r="AI69" s="715" t="str">
        <f t="shared" ca="1" si="26"/>
        <v>Requirement for $I$65 based on $H$7 answer of "Yes"</v>
      </c>
    </row>
    <row r="70" spans="1:35" ht="15.75" hidden="1" customHeight="1">
      <c r="A70" s="682"/>
      <c r="B70" s="688"/>
      <c r="C70" s="688"/>
      <c r="D70" s="688"/>
      <c r="E70" s="688"/>
      <c r="F70" s="688"/>
      <c r="G70" s="688"/>
      <c r="H70" s="688"/>
      <c r="I70" s="688"/>
      <c r="J70" s="688"/>
      <c r="K70" s="688"/>
      <c r="L70" s="688"/>
      <c r="M70" s="688"/>
      <c r="N70" s="688"/>
      <c r="O70" s="354"/>
      <c r="S70" s="458" t="s">
        <v>1087</v>
      </c>
      <c r="T70" s="392"/>
      <c r="U70" s="392"/>
      <c r="V70" s="372" t="str">
        <f ca="1">CELL("address",J65)</f>
        <v>$J$65</v>
      </c>
      <c r="W70" t="str">
        <f t="shared" si="19"/>
        <v>3b</v>
      </c>
      <c r="X70" s="390" t="str">
        <f t="shared" ca="1" si="20"/>
        <v>3b. Flexible Capacity</v>
      </c>
      <c r="Y70" t="s">
        <v>638</v>
      </c>
      <c r="Z70" t="s">
        <v>1124</v>
      </c>
      <c r="AA70">
        <v>2</v>
      </c>
      <c r="AB70" s="385" t="str">
        <f t="shared" ca="1" si="21"/>
        <v>3b_$J$65_startup_fuel_warm_2</v>
      </c>
      <c r="AC70" t="s">
        <v>426</v>
      </c>
      <c r="AE70" t="str">
        <f t="shared" si="22"/>
        <v>0.00</v>
      </c>
      <c r="AF70" t="s">
        <v>86</v>
      </c>
      <c r="AG70" t="s">
        <v>86</v>
      </c>
      <c r="AI70" s="715" t="str">
        <f t="shared" ca="1" si="26"/>
        <v>Requirement for $J$65 based on $H$7 answer of "Yes"</v>
      </c>
    </row>
    <row r="71" spans="1:35" ht="15.75" hidden="1" customHeight="1">
      <c r="A71" s="682"/>
      <c r="B71" s="688"/>
      <c r="C71" s="688"/>
      <c r="D71" s="688"/>
      <c r="E71" s="688"/>
      <c r="F71" s="688"/>
      <c r="G71" s="688"/>
      <c r="H71" s="688"/>
      <c r="I71" s="688"/>
      <c r="J71" s="688"/>
      <c r="K71" s="688"/>
      <c r="L71" s="688"/>
      <c r="M71" s="688"/>
      <c r="N71" s="688"/>
      <c r="O71" s="354"/>
      <c r="S71" s="458" t="s">
        <v>1087</v>
      </c>
      <c r="T71" s="392"/>
      <c r="U71" s="392"/>
      <c r="V71" s="372" t="str">
        <f ca="1">CELL("address",L65)</f>
        <v>$L$65</v>
      </c>
      <c r="W71" t="str">
        <f t="shared" si="19"/>
        <v>3b</v>
      </c>
      <c r="X71" s="390" t="str">
        <f t="shared" ca="1" si="20"/>
        <v>3b. Flexible Capacity</v>
      </c>
      <c r="Y71" t="s">
        <v>638</v>
      </c>
      <c r="Z71" t="s">
        <v>1125</v>
      </c>
      <c r="AA71">
        <v>3</v>
      </c>
      <c r="AB71" s="385" t="str">
        <f t="shared" ca="1" si="21"/>
        <v>3b_$L$65_startup_fuel_cold_3</v>
      </c>
      <c r="AC71" t="s">
        <v>426</v>
      </c>
      <c r="AE71" t="str">
        <f t="shared" si="22"/>
        <v>0.00</v>
      </c>
      <c r="AF71" t="s">
        <v>86</v>
      </c>
      <c r="AG71" t="s">
        <v>86</v>
      </c>
      <c r="AI71" s="715" t="str">
        <f t="shared" ref="AI71:AI73" ca="1" si="27">"Requirement for "&amp;V71&amp; " based on "&amp;$V$9&amp;" answer of ""Yes"""</f>
        <v>Requirement for $L$65 based on $L$7 answer of "Yes"</v>
      </c>
    </row>
    <row r="72" spans="1:35" ht="15.75" hidden="1" customHeight="1">
      <c r="A72" s="682"/>
      <c r="B72" s="688"/>
      <c r="C72" s="688"/>
      <c r="D72" s="688"/>
      <c r="E72" s="688"/>
      <c r="F72" s="688"/>
      <c r="G72" s="688"/>
      <c r="H72" s="688"/>
      <c r="I72" s="688"/>
      <c r="J72" s="688"/>
      <c r="K72" s="688"/>
      <c r="L72" s="688"/>
      <c r="M72" s="688"/>
      <c r="N72" s="688"/>
      <c r="O72" s="354"/>
      <c r="S72" s="458" t="s">
        <v>1087</v>
      </c>
      <c r="T72" s="392"/>
      <c r="U72" s="392"/>
      <c r="V72" s="372" t="str">
        <f ca="1">CELL("address",M65)</f>
        <v>$M$65</v>
      </c>
      <c r="W72" t="str">
        <f t="shared" si="19"/>
        <v>3b</v>
      </c>
      <c r="X72" s="390" t="str">
        <f t="shared" ca="1" si="20"/>
        <v>3b. Flexible Capacity</v>
      </c>
      <c r="Y72" t="s">
        <v>638</v>
      </c>
      <c r="Z72" t="s">
        <v>1125</v>
      </c>
      <c r="AA72">
        <v>3</v>
      </c>
      <c r="AB72" s="385" t="str">
        <f t="shared" ca="1" si="21"/>
        <v>3b_$M$65_startup_fuel_cold_3</v>
      </c>
      <c r="AC72" t="s">
        <v>426</v>
      </c>
      <c r="AE72" t="str">
        <f t="shared" si="22"/>
        <v>0.00</v>
      </c>
      <c r="AF72" t="s">
        <v>86</v>
      </c>
      <c r="AG72" t="s">
        <v>86</v>
      </c>
      <c r="AI72" s="715" t="str">
        <f t="shared" ca="1" si="27"/>
        <v>Requirement for $M$65 based on $L$7 answer of "Yes"</v>
      </c>
    </row>
    <row r="73" spans="1:35" ht="15.75" hidden="1" customHeight="1">
      <c r="A73" s="682"/>
      <c r="B73" s="688"/>
      <c r="C73" s="688"/>
      <c r="D73" s="688"/>
      <c r="E73" s="688"/>
      <c r="F73" s="688"/>
      <c r="G73" s="688"/>
      <c r="H73" s="688"/>
      <c r="I73" s="688"/>
      <c r="J73" s="688"/>
      <c r="K73" s="688"/>
      <c r="L73" s="688"/>
      <c r="M73" s="688"/>
      <c r="N73" s="688"/>
      <c r="O73" s="354"/>
      <c r="S73" s="458" t="s">
        <v>1087</v>
      </c>
      <c r="T73" s="392"/>
      <c r="U73" s="392"/>
      <c r="V73" s="372" t="str">
        <f ca="1">CELL("address",N65)</f>
        <v>$N$65</v>
      </c>
      <c r="W73" t="str">
        <f t="shared" si="19"/>
        <v>3b</v>
      </c>
      <c r="X73" s="390" t="str">
        <f t="shared" ca="1" si="20"/>
        <v>3b. Flexible Capacity</v>
      </c>
      <c r="Y73" t="s">
        <v>638</v>
      </c>
      <c r="Z73" t="s">
        <v>1125</v>
      </c>
      <c r="AA73">
        <v>3</v>
      </c>
      <c r="AB73" s="385" t="str">
        <f t="shared" ca="1" si="21"/>
        <v>3b_$N$65_startup_fuel_cold_3</v>
      </c>
      <c r="AC73" t="s">
        <v>426</v>
      </c>
      <c r="AE73" t="str">
        <f t="shared" si="22"/>
        <v>0.00</v>
      </c>
      <c r="AF73" t="s">
        <v>86</v>
      </c>
      <c r="AG73" t="s">
        <v>86</v>
      </c>
      <c r="AI73" s="715" t="str">
        <f t="shared" ca="1" si="27"/>
        <v>Requirement for $N$65 based on $L$7 answer of "Yes"</v>
      </c>
    </row>
    <row r="74" spans="1:35" ht="26.25" customHeight="1">
      <c r="A74" s="493" t="s">
        <v>1387</v>
      </c>
      <c r="B74" s="686" t="s">
        <v>796</v>
      </c>
      <c r="C74" s="688"/>
      <c r="D74" s="296"/>
      <c r="E74" s="296"/>
      <c r="F74" s="296"/>
      <c r="G74" s="688"/>
      <c r="H74" s="296"/>
      <c r="I74" s="296"/>
      <c r="J74" s="296"/>
      <c r="K74" s="688"/>
      <c r="L74" s="296"/>
      <c r="M74" s="296"/>
      <c r="N74" s="296"/>
      <c r="O74" s="354"/>
      <c r="T74" s="397"/>
      <c r="U74" s="581" t="s">
        <v>654</v>
      </c>
      <c r="V74" s="372" t="str">
        <f ca="1">CELL("address",D74)</f>
        <v>$D$74</v>
      </c>
      <c r="W74" t="str">
        <f t="shared" si="19"/>
        <v>3b</v>
      </c>
      <c r="X74" s="390" t="str">
        <f t="shared" ca="1" si="20"/>
        <v>3b. Flexible Capacity</v>
      </c>
      <c r="Y74" t="s">
        <v>638</v>
      </c>
      <c r="Z74" t="s">
        <v>1126</v>
      </c>
      <c r="AA74">
        <v>1</v>
      </c>
      <c r="AB74" s="385" t="str">
        <f t="shared" ca="1" si="21"/>
        <v>3b_$D$74_startup_time_hot_1</v>
      </c>
      <c r="AC74" t="s">
        <v>426</v>
      </c>
      <c r="AE74" t="str">
        <f t="shared" si="22"/>
        <v>0.00</v>
      </c>
      <c r="AF74" t="s">
        <v>86</v>
      </c>
      <c r="AG74" t="s">
        <v>86</v>
      </c>
      <c r="AI74" s="715" t="str">
        <f t="shared" ref="AI74:AI76" ca="1" si="28">"Requirement for "&amp;V74&amp; " based on "&amp;$V$7&amp;" answer of ""Yes"""</f>
        <v>Requirement for $D$74 based on $D$7 answer of "Yes"</v>
      </c>
    </row>
    <row r="75" spans="1:35" ht="5.25" customHeight="1">
      <c r="A75" s="682"/>
      <c r="B75" s="688"/>
      <c r="C75" s="688"/>
      <c r="D75" s="688"/>
      <c r="E75" s="688"/>
      <c r="F75" s="688"/>
      <c r="G75" s="688"/>
      <c r="H75" s="688"/>
      <c r="I75" s="688"/>
      <c r="J75" s="688"/>
      <c r="K75" s="688"/>
      <c r="L75" s="688"/>
      <c r="M75" s="688"/>
      <c r="N75" s="688"/>
      <c r="O75" s="354"/>
      <c r="T75" s="392" t="s">
        <v>653</v>
      </c>
      <c r="U75" s="392"/>
      <c r="V75" s="372" t="str">
        <f ca="1">CELL("address",E74)</f>
        <v>$E$74</v>
      </c>
      <c r="W75" t="str">
        <f t="shared" si="19"/>
        <v>3b</v>
      </c>
      <c r="X75" s="390" t="str">
        <f t="shared" ca="1" si="20"/>
        <v>3b. Flexible Capacity</v>
      </c>
      <c r="Y75" t="s">
        <v>638</v>
      </c>
      <c r="Z75" t="s">
        <v>1126</v>
      </c>
      <c r="AA75">
        <v>1</v>
      </c>
      <c r="AB75" s="385" t="str">
        <f t="shared" ca="1" si="21"/>
        <v>3b_$E$74_startup_time_hot_1</v>
      </c>
      <c r="AC75" t="s">
        <v>426</v>
      </c>
      <c r="AE75" t="str">
        <f t="shared" si="22"/>
        <v>0.00</v>
      </c>
      <c r="AF75" t="s">
        <v>86</v>
      </c>
      <c r="AG75" t="s">
        <v>86</v>
      </c>
      <c r="AI75" s="715" t="str">
        <f t="shared" ca="1" si="28"/>
        <v>Requirement for $E$74 based on $D$7 answer of "Yes"</v>
      </c>
    </row>
    <row r="76" spans="1:35" ht="11.25" hidden="1" customHeight="1">
      <c r="A76" s="682"/>
      <c r="B76" s="688"/>
      <c r="C76" s="688"/>
      <c r="D76" s="688"/>
      <c r="E76" s="688"/>
      <c r="F76" s="688"/>
      <c r="G76" s="688"/>
      <c r="H76" s="688"/>
      <c r="I76" s="688"/>
      <c r="J76" s="688"/>
      <c r="K76" s="688"/>
      <c r="L76" s="688"/>
      <c r="M76" s="688"/>
      <c r="N76" s="688"/>
      <c r="O76" s="354"/>
      <c r="S76" s="458" t="s">
        <v>1087</v>
      </c>
      <c r="T76" s="392"/>
      <c r="U76" s="392"/>
      <c r="V76" s="372" t="str">
        <f ca="1">CELL("address",F74)</f>
        <v>$F$74</v>
      </c>
      <c r="W76" t="str">
        <f t="shared" si="19"/>
        <v>3b</v>
      </c>
      <c r="X76" s="390" t="str">
        <f t="shared" ca="1" si="20"/>
        <v>3b. Flexible Capacity</v>
      </c>
      <c r="Y76" t="s">
        <v>638</v>
      </c>
      <c r="Z76" t="s">
        <v>1126</v>
      </c>
      <c r="AA76">
        <v>1</v>
      </c>
      <c r="AB76" s="385" t="str">
        <f t="shared" ca="1" si="21"/>
        <v>3b_$F$74_startup_time_hot_1</v>
      </c>
      <c r="AC76" t="s">
        <v>426</v>
      </c>
      <c r="AE76" t="str">
        <f t="shared" si="22"/>
        <v>0.00</v>
      </c>
      <c r="AF76" t="s">
        <v>86</v>
      </c>
      <c r="AG76" t="s">
        <v>86</v>
      </c>
      <c r="AI76" s="715" t="str">
        <f t="shared" ca="1" si="28"/>
        <v>Requirement for $F$74 based on $D$7 answer of "Yes"</v>
      </c>
    </row>
    <row r="77" spans="1:35" ht="11.25" hidden="1" customHeight="1">
      <c r="A77" s="682"/>
      <c r="B77" s="688"/>
      <c r="C77" s="688"/>
      <c r="D77" s="688"/>
      <c r="E77" s="688"/>
      <c r="F77" s="688"/>
      <c r="G77" s="688"/>
      <c r="H77" s="688"/>
      <c r="I77" s="688"/>
      <c r="J77" s="688"/>
      <c r="K77" s="688"/>
      <c r="L77" s="688"/>
      <c r="M77" s="688"/>
      <c r="N77" s="688"/>
      <c r="O77" s="354"/>
      <c r="S77" s="458" t="s">
        <v>1087</v>
      </c>
      <c r="T77" s="392"/>
      <c r="U77" s="392"/>
      <c r="V77" s="372" t="str">
        <f ca="1">CELL("address",H74)</f>
        <v>$H$74</v>
      </c>
      <c r="W77" t="str">
        <f t="shared" si="19"/>
        <v>3b</v>
      </c>
      <c r="X77" s="390" t="str">
        <f t="shared" ca="1" si="20"/>
        <v>3b. Flexible Capacity</v>
      </c>
      <c r="Y77" t="s">
        <v>638</v>
      </c>
      <c r="Z77" t="s">
        <v>1127</v>
      </c>
      <c r="AA77">
        <v>2</v>
      </c>
      <c r="AB77" s="385" t="str">
        <f t="shared" ca="1" si="21"/>
        <v>3b_$H$74_startup_time_warm_2</v>
      </c>
      <c r="AC77" t="s">
        <v>426</v>
      </c>
      <c r="AE77" t="str">
        <f t="shared" si="22"/>
        <v>0.00</v>
      </c>
      <c r="AF77" t="s">
        <v>86</v>
      </c>
      <c r="AG77" t="s">
        <v>86</v>
      </c>
      <c r="AI77" s="715" t="str">
        <f t="shared" ref="AI77:AI79" ca="1" si="29">"Requirement for "&amp;V77&amp; " based on "&amp;$V$8&amp;" answer of ""Yes"""</f>
        <v>Requirement for $H$74 based on $H$7 answer of "Yes"</v>
      </c>
    </row>
    <row r="78" spans="1:35" ht="11.25" hidden="1" customHeight="1">
      <c r="A78" s="682"/>
      <c r="B78" s="688"/>
      <c r="C78" s="688"/>
      <c r="D78" s="688"/>
      <c r="E78" s="688"/>
      <c r="F78" s="688"/>
      <c r="G78" s="688"/>
      <c r="H78" s="688"/>
      <c r="I78" s="688"/>
      <c r="J78" s="688"/>
      <c r="K78" s="688"/>
      <c r="L78" s="688"/>
      <c r="M78" s="688"/>
      <c r="N78" s="688"/>
      <c r="O78" s="354"/>
      <c r="S78" s="458" t="s">
        <v>1087</v>
      </c>
      <c r="T78" s="392"/>
      <c r="U78" s="392"/>
      <c r="V78" s="372" t="str">
        <f ca="1">CELL("address",I74)</f>
        <v>$I$74</v>
      </c>
      <c r="W78" t="str">
        <f t="shared" si="19"/>
        <v>3b</v>
      </c>
      <c r="X78" s="390" t="str">
        <f t="shared" ca="1" si="20"/>
        <v>3b. Flexible Capacity</v>
      </c>
      <c r="Y78" t="s">
        <v>638</v>
      </c>
      <c r="Z78" t="s">
        <v>1127</v>
      </c>
      <c r="AA78">
        <v>2</v>
      </c>
      <c r="AB78" s="385" t="str">
        <f t="shared" ca="1" si="21"/>
        <v>3b_$I$74_startup_time_warm_2</v>
      </c>
      <c r="AC78" t="s">
        <v>426</v>
      </c>
      <c r="AE78" t="str">
        <f t="shared" si="22"/>
        <v>0.00</v>
      </c>
      <c r="AF78" t="s">
        <v>86</v>
      </c>
      <c r="AG78" t="s">
        <v>86</v>
      </c>
      <c r="AI78" s="715" t="str">
        <f t="shared" ca="1" si="29"/>
        <v>Requirement for $I$74 based on $H$7 answer of "Yes"</v>
      </c>
    </row>
    <row r="79" spans="1:35" ht="11.25" hidden="1" customHeight="1">
      <c r="A79" s="682"/>
      <c r="B79" s="688"/>
      <c r="C79" s="688"/>
      <c r="D79" s="688"/>
      <c r="E79" s="688"/>
      <c r="F79" s="688"/>
      <c r="G79" s="688"/>
      <c r="H79" s="688"/>
      <c r="I79" s="688"/>
      <c r="J79" s="688"/>
      <c r="K79" s="688"/>
      <c r="L79" s="688"/>
      <c r="M79" s="688"/>
      <c r="N79" s="688"/>
      <c r="O79" s="354"/>
      <c r="S79" s="458" t="s">
        <v>1087</v>
      </c>
      <c r="T79" s="392"/>
      <c r="U79" s="392"/>
      <c r="V79" s="372" t="str">
        <f ca="1">CELL("address",J74)</f>
        <v>$J$74</v>
      </c>
      <c r="W79" t="str">
        <f t="shared" si="19"/>
        <v>3b</v>
      </c>
      <c r="X79" s="390" t="str">
        <f t="shared" ca="1" si="20"/>
        <v>3b. Flexible Capacity</v>
      </c>
      <c r="Y79" t="s">
        <v>638</v>
      </c>
      <c r="Z79" t="s">
        <v>1127</v>
      </c>
      <c r="AA79">
        <v>2</v>
      </c>
      <c r="AB79" s="385" t="str">
        <f t="shared" ca="1" si="21"/>
        <v>3b_$J$74_startup_time_warm_2</v>
      </c>
      <c r="AC79" t="s">
        <v>426</v>
      </c>
      <c r="AE79" t="str">
        <f t="shared" si="22"/>
        <v>0.00</v>
      </c>
      <c r="AF79" t="s">
        <v>86</v>
      </c>
      <c r="AG79" t="s">
        <v>86</v>
      </c>
      <c r="AI79" s="715" t="str">
        <f t="shared" ca="1" si="29"/>
        <v>Requirement for $J$74 based on $H$7 answer of "Yes"</v>
      </c>
    </row>
    <row r="80" spans="1:35" ht="11.25" hidden="1" customHeight="1">
      <c r="A80" s="682"/>
      <c r="B80" s="688"/>
      <c r="C80" s="688"/>
      <c r="D80" s="688"/>
      <c r="E80" s="688"/>
      <c r="F80" s="688"/>
      <c r="G80" s="688"/>
      <c r="H80" s="688"/>
      <c r="I80" s="688"/>
      <c r="J80" s="688"/>
      <c r="K80" s="688"/>
      <c r="L80" s="688"/>
      <c r="M80" s="688"/>
      <c r="N80" s="688"/>
      <c r="O80" s="354"/>
      <c r="S80" s="458" t="s">
        <v>1087</v>
      </c>
      <c r="T80" s="392"/>
      <c r="U80" s="392"/>
      <c r="V80" s="372" t="str">
        <f ca="1">CELL("address",L74)</f>
        <v>$L$74</v>
      </c>
      <c r="W80" t="str">
        <f t="shared" si="19"/>
        <v>3b</v>
      </c>
      <c r="X80" s="390" t="str">
        <f t="shared" ca="1" si="20"/>
        <v>3b. Flexible Capacity</v>
      </c>
      <c r="Y80" t="s">
        <v>638</v>
      </c>
      <c r="Z80" t="s">
        <v>1128</v>
      </c>
      <c r="AA80">
        <v>3</v>
      </c>
      <c r="AB80" s="385" t="str">
        <f t="shared" ca="1" si="21"/>
        <v>3b_$L$74_startup_time_cold_3</v>
      </c>
      <c r="AC80" t="s">
        <v>426</v>
      </c>
      <c r="AE80" t="str">
        <f t="shared" si="22"/>
        <v>0.00</v>
      </c>
      <c r="AF80" t="s">
        <v>86</v>
      </c>
      <c r="AG80" t="s">
        <v>86</v>
      </c>
      <c r="AI80" s="715" t="str">
        <f t="shared" ref="AI80:AI82" ca="1" si="30">"Requirement for "&amp;V80&amp; " based on "&amp;$V$9&amp;" answer of ""Yes"""</f>
        <v>Requirement for $L$74 based on $L$7 answer of "Yes"</v>
      </c>
    </row>
    <row r="81" spans="1:42" ht="11.25" hidden="1" customHeight="1">
      <c r="A81" s="682"/>
      <c r="B81" s="688"/>
      <c r="C81" s="688"/>
      <c r="D81" s="688"/>
      <c r="E81" s="688"/>
      <c r="F81" s="688"/>
      <c r="G81" s="688"/>
      <c r="H81" s="688"/>
      <c r="I81" s="688"/>
      <c r="J81" s="688"/>
      <c r="K81" s="688"/>
      <c r="L81" s="688"/>
      <c r="M81" s="688"/>
      <c r="N81" s="688"/>
      <c r="O81" s="354"/>
      <c r="S81" s="458" t="s">
        <v>1087</v>
      </c>
      <c r="T81" s="392"/>
      <c r="U81" s="392"/>
      <c r="V81" s="372" t="str">
        <f ca="1">CELL("address",M74)</f>
        <v>$M$74</v>
      </c>
      <c r="W81" t="str">
        <f t="shared" si="19"/>
        <v>3b</v>
      </c>
      <c r="X81" s="390" t="str">
        <f t="shared" ca="1" si="20"/>
        <v>3b. Flexible Capacity</v>
      </c>
      <c r="Y81" t="s">
        <v>638</v>
      </c>
      <c r="Z81" t="s">
        <v>1128</v>
      </c>
      <c r="AA81">
        <v>3</v>
      </c>
      <c r="AB81" s="385" t="str">
        <f t="shared" ca="1" si="21"/>
        <v>3b_$M$74_startup_time_cold_3</v>
      </c>
      <c r="AC81" t="s">
        <v>426</v>
      </c>
      <c r="AE81" t="str">
        <f t="shared" si="22"/>
        <v>0.00</v>
      </c>
      <c r="AF81" t="s">
        <v>86</v>
      </c>
      <c r="AG81" t="s">
        <v>86</v>
      </c>
      <c r="AI81" s="715" t="str">
        <f t="shared" ca="1" si="30"/>
        <v>Requirement for $M$74 based on $L$7 answer of "Yes"</v>
      </c>
    </row>
    <row r="82" spans="1:42" ht="11.25" hidden="1" customHeight="1">
      <c r="A82" s="682"/>
      <c r="B82" s="688"/>
      <c r="C82" s="688"/>
      <c r="D82" s="688"/>
      <c r="E82" s="688"/>
      <c r="F82" s="688"/>
      <c r="G82" s="688"/>
      <c r="H82" s="688"/>
      <c r="I82" s="688"/>
      <c r="J82" s="688"/>
      <c r="K82" s="688"/>
      <c r="L82" s="688"/>
      <c r="M82" s="688"/>
      <c r="N82" s="688"/>
      <c r="O82" s="354"/>
      <c r="S82" s="458" t="s">
        <v>1087</v>
      </c>
      <c r="T82" s="392"/>
      <c r="U82" s="392"/>
      <c r="V82" s="372" t="str">
        <f ca="1">CELL("address",N74)</f>
        <v>$N$74</v>
      </c>
      <c r="W82" t="str">
        <f t="shared" si="19"/>
        <v>3b</v>
      </c>
      <c r="X82" s="390" t="str">
        <f t="shared" ca="1" si="20"/>
        <v>3b. Flexible Capacity</v>
      </c>
      <c r="Y82" t="s">
        <v>638</v>
      </c>
      <c r="Z82" t="s">
        <v>1128</v>
      </c>
      <c r="AA82">
        <v>3</v>
      </c>
      <c r="AB82" s="385" t="str">
        <f t="shared" ca="1" si="21"/>
        <v>3b_$N$74_startup_time_cold_3</v>
      </c>
      <c r="AC82" t="s">
        <v>426</v>
      </c>
      <c r="AE82" t="str">
        <f t="shared" si="22"/>
        <v>0.00</v>
      </c>
      <c r="AF82" t="s">
        <v>86</v>
      </c>
      <c r="AG82" t="s">
        <v>86</v>
      </c>
      <c r="AI82" s="715" t="str">
        <f t="shared" ca="1" si="30"/>
        <v>Requirement for $N$74 based on $L$7 answer of "Yes"</v>
      </c>
    </row>
    <row r="83" spans="1:42">
      <c r="A83" s="677" t="s">
        <v>778</v>
      </c>
      <c r="B83" s="688" t="s">
        <v>607</v>
      </c>
      <c r="C83" s="688"/>
      <c r="D83" s="296"/>
      <c r="E83" s="296"/>
      <c r="F83" s="296"/>
      <c r="G83" s="688"/>
      <c r="H83" s="296"/>
      <c r="I83" s="296"/>
      <c r="J83" s="296"/>
      <c r="K83" s="688"/>
      <c r="L83" s="296"/>
      <c r="M83" s="296"/>
      <c r="N83" s="296"/>
      <c r="O83" s="354"/>
      <c r="U83" s="581" t="s">
        <v>654</v>
      </c>
      <c r="V83" s="372" t="str">
        <f ca="1">CELL("address",D83)</f>
        <v>$D$83</v>
      </c>
      <c r="W83" t="str">
        <f t="shared" si="19"/>
        <v>3b</v>
      </c>
      <c r="X83" s="390" t="str">
        <f t="shared" ca="1" si="20"/>
        <v>3b. Flexible Capacity</v>
      </c>
      <c r="Y83" t="s">
        <v>638</v>
      </c>
      <c r="Z83" t="s">
        <v>1129</v>
      </c>
      <c r="AA83">
        <v>1</v>
      </c>
      <c r="AB83" s="385" t="str">
        <f t="shared" ca="1" si="21"/>
        <v>3b_$D$83_startup_ramp_hot_1</v>
      </c>
      <c r="AC83" t="s">
        <v>426</v>
      </c>
      <c r="AE83" t="str">
        <f t="shared" si="22"/>
        <v>0.00</v>
      </c>
      <c r="AF83" t="s">
        <v>86</v>
      </c>
      <c r="AG83" t="s">
        <v>86</v>
      </c>
      <c r="AI83" s="715" t="str">
        <f t="shared" ref="AI83:AI86" ca="1" si="31">"Requirement for "&amp;V83&amp; " based on "&amp;$V$7&amp;" answer of ""Yes"""</f>
        <v>Requirement for $D$83 based on $D$7 answer of "Yes"</v>
      </c>
    </row>
    <row r="84" spans="1:42" ht="12" customHeight="1">
      <c r="A84" s="1189" t="s">
        <v>1108</v>
      </c>
      <c r="B84" s="1190"/>
      <c r="C84" s="1190"/>
      <c r="D84" s="1190"/>
      <c r="E84" s="688"/>
      <c r="F84" s="688"/>
      <c r="G84" s="688"/>
      <c r="H84" s="688"/>
      <c r="I84" s="688"/>
      <c r="J84" s="688"/>
      <c r="K84" s="688"/>
      <c r="L84" s="688"/>
      <c r="M84" s="688"/>
      <c r="N84" s="688"/>
      <c r="O84" s="354"/>
      <c r="T84" s="392"/>
      <c r="U84" s="392" t="s">
        <v>654</v>
      </c>
      <c r="V84" s="372" t="str">
        <f ca="1">CELL("address",E83)</f>
        <v>$E$83</v>
      </c>
      <c r="W84" t="str">
        <f t="shared" si="19"/>
        <v>3b</v>
      </c>
      <c r="X84" s="390" t="str">
        <f t="shared" ca="1" si="20"/>
        <v>3b. Flexible Capacity</v>
      </c>
      <c r="Y84" t="s">
        <v>638</v>
      </c>
      <c r="Z84" t="s">
        <v>1129</v>
      </c>
      <c r="AA84">
        <v>1</v>
      </c>
      <c r="AB84" s="385" t="str">
        <f t="shared" ca="1" si="21"/>
        <v>3b_$E$83_startup_ramp_hot_1</v>
      </c>
      <c r="AC84" t="s">
        <v>426</v>
      </c>
      <c r="AE84" t="str">
        <f t="shared" si="22"/>
        <v>0.00</v>
      </c>
      <c r="AF84" t="s">
        <v>86</v>
      </c>
      <c r="AG84" t="s">
        <v>86</v>
      </c>
      <c r="AI84" s="715" t="str">
        <f t="shared" ca="1" si="31"/>
        <v>Requirement for $E$83 based on $D$7 answer of "Yes"</v>
      </c>
    </row>
    <row r="85" spans="1:42" hidden="1">
      <c r="A85" s="677"/>
      <c r="B85" s="688"/>
      <c r="C85" s="688"/>
      <c r="D85" s="688"/>
      <c r="E85" s="688"/>
      <c r="F85" s="688"/>
      <c r="G85" s="688"/>
      <c r="H85" s="688"/>
      <c r="I85" s="688"/>
      <c r="J85" s="688"/>
      <c r="K85" s="688"/>
      <c r="L85" s="688"/>
      <c r="M85" s="688"/>
      <c r="N85" s="688"/>
      <c r="O85" s="354"/>
      <c r="S85" s="458" t="s">
        <v>1087</v>
      </c>
      <c r="U85" s="392"/>
      <c r="V85" s="372" t="str">
        <f ca="1">CELL("address",F83)</f>
        <v>$F$83</v>
      </c>
      <c r="W85" t="str">
        <f t="shared" si="19"/>
        <v>3b</v>
      </c>
      <c r="X85" s="390" t="str">
        <f t="shared" ca="1" si="20"/>
        <v>3b. Flexible Capacity</v>
      </c>
      <c r="Y85" t="s">
        <v>638</v>
      </c>
      <c r="Z85" t="s">
        <v>1129</v>
      </c>
      <c r="AA85">
        <v>1</v>
      </c>
      <c r="AB85" s="385" t="str">
        <f t="shared" ca="1" si="21"/>
        <v>3b_$F$83_startup_ramp_hot_1</v>
      </c>
      <c r="AC85" t="s">
        <v>426</v>
      </c>
      <c r="AE85" t="str">
        <f t="shared" si="22"/>
        <v>0.00</v>
      </c>
      <c r="AF85" t="s">
        <v>86</v>
      </c>
      <c r="AG85" t="s">
        <v>86</v>
      </c>
      <c r="AI85" s="715" t="str">
        <f t="shared" ca="1" si="31"/>
        <v>Requirement for $F$83 based on $D$7 answer of "Yes"</v>
      </c>
    </row>
    <row r="86" spans="1:42" hidden="1">
      <c r="A86" s="677"/>
      <c r="B86" s="688"/>
      <c r="C86" s="688"/>
      <c r="D86" s="688"/>
      <c r="E86" s="688"/>
      <c r="F86" s="688"/>
      <c r="G86" s="688"/>
      <c r="H86" s="688"/>
      <c r="I86" s="688"/>
      <c r="J86" s="688"/>
      <c r="K86" s="688"/>
      <c r="L86" s="688"/>
      <c r="M86" s="688"/>
      <c r="N86" s="688"/>
      <c r="O86" s="354"/>
      <c r="S86" s="458" t="s">
        <v>1087</v>
      </c>
      <c r="U86" s="392"/>
      <c r="V86" s="372" t="str">
        <f ca="1">CELL("address",H83)</f>
        <v>$H$83</v>
      </c>
      <c r="W86" t="str">
        <f t="shared" si="19"/>
        <v>3b</v>
      </c>
      <c r="X86" s="390" t="str">
        <f t="shared" ca="1" si="20"/>
        <v>3b. Flexible Capacity</v>
      </c>
      <c r="Y86" t="s">
        <v>638</v>
      </c>
      <c r="Z86" t="s">
        <v>1130</v>
      </c>
      <c r="AA86">
        <v>2</v>
      </c>
      <c r="AB86" s="385" t="str">
        <f t="shared" ca="1" si="21"/>
        <v>3b_$H$83_startup_ramp_warm_2</v>
      </c>
      <c r="AC86" t="s">
        <v>426</v>
      </c>
      <c r="AE86" t="str">
        <f t="shared" si="22"/>
        <v>0.00</v>
      </c>
      <c r="AF86" t="s">
        <v>86</v>
      </c>
      <c r="AG86" t="s">
        <v>86</v>
      </c>
      <c r="AI86" s="715" t="str">
        <f t="shared" ca="1" si="31"/>
        <v>Requirement for $H$83 based on $D$7 answer of "Yes"</v>
      </c>
    </row>
    <row r="87" spans="1:42" hidden="1">
      <c r="A87" s="677"/>
      <c r="B87" s="688"/>
      <c r="C87" s="688"/>
      <c r="D87" s="688"/>
      <c r="E87" s="688"/>
      <c r="F87" s="688"/>
      <c r="G87" s="688"/>
      <c r="H87" s="688"/>
      <c r="I87" s="688"/>
      <c r="J87" s="688"/>
      <c r="K87" s="688"/>
      <c r="L87" s="688"/>
      <c r="M87" s="688"/>
      <c r="N87" s="688"/>
      <c r="O87" s="354"/>
      <c r="S87" s="458" t="s">
        <v>1087</v>
      </c>
      <c r="U87" s="392"/>
      <c r="V87" s="372" t="str">
        <f ca="1">CELL("address",I83)</f>
        <v>$I$83</v>
      </c>
      <c r="W87" t="str">
        <f t="shared" si="19"/>
        <v>3b</v>
      </c>
      <c r="X87" s="390" t="str">
        <f t="shared" ca="1" si="20"/>
        <v>3b. Flexible Capacity</v>
      </c>
      <c r="Y87" t="s">
        <v>638</v>
      </c>
      <c r="Z87" t="s">
        <v>1130</v>
      </c>
      <c r="AA87">
        <v>2</v>
      </c>
      <c r="AB87" s="385" t="str">
        <f t="shared" ca="1" si="21"/>
        <v>3b_$I$83_startup_ramp_warm_2</v>
      </c>
      <c r="AC87" t="s">
        <v>426</v>
      </c>
      <c r="AE87" t="str">
        <f t="shared" si="22"/>
        <v>0.00</v>
      </c>
      <c r="AF87" t="s">
        <v>86</v>
      </c>
      <c r="AG87" t="s">
        <v>86</v>
      </c>
      <c r="AI87" s="715" t="str">
        <f t="shared" ref="AI87:AI89" ca="1" si="32">"Requirement for "&amp;V87&amp; " based on "&amp;$V$8&amp;" answer of ""Yes"""</f>
        <v>Requirement for $I$83 based on $H$7 answer of "Yes"</v>
      </c>
    </row>
    <row r="88" spans="1:42" hidden="1">
      <c r="A88" s="677"/>
      <c r="B88" s="688"/>
      <c r="C88" s="688"/>
      <c r="D88" s="688"/>
      <c r="E88" s="688"/>
      <c r="F88" s="688"/>
      <c r="G88" s="688"/>
      <c r="H88" s="688"/>
      <c r="I88" s="688"/>
      <c r="J88" s="688"/>
      <c r="K88" s="688"/>
      <c r="L88" s="688"/>
      <c r="M88" s="688"/>
      <c r="N88" s="688"/>
      <c r="O88" s="354"/>
      <c r="S88" s="458" t="s">
        <v>1087</v>
      </c>
      <c r="U88" s="392"/>
      <c r="V88" s="372" t="str">
        <f ca="1">CELL("address",J83)</f>
        <v>$J$83</v>
      </c>
      <c r="W88" t="str">
        <f t="shared" si="19"/>
        <v>3b</v>
      </c>
      <c r="X88" s="390" t="str">
        <f t="shared" ca="1" si="20"/>
        <v>3b. Flexible Capacity</v>
      </c>
      <c r="Y88" t="s">
        <v>638</v>
      </c>
      <c r="Z88" t="s">
        <v>1130</v>
      </c>
      <c r="AA88">
        <v>2</v>
      </c>
      <c r="AB88" s="385" t="str">
        <f t="shared" ca="1" si="21"/>
        <v>3b_$J$83_startup_ramp_warm_2</v>
      </c>
      <c r="AC88" t="s">
        <v>426</v>
      </c>
      <c r="AE88" t="str">
        <f t="shared" si="22"/>
        <v>0.00</v>
      </c>
      <c r="AF88" t="s">
        <v>86</v>
      </c>
      <c r="AG88" t="s">
        <v>86</v>
      </c>
      <c r="AI88" s="715" t="str">
        <f t="shared" ca="1" si="32"/>
        <v>Requirement for $J$83 based on $H$7 answer of "Yes"</v>
      </c>
    </row>
    <row r="89" spans="1:42" hidden="1">
      <c r="A89" s="677"/>
      <c r="B89" s="688"/>
      <c r="C89" s="688"/>
      <c r="D89" s="688"/>
      <c r="E89" s="688"/>
      <c r="F89" s="688"/>
      <c r="G89" s="688"/>
      <c r="H89" s="688"/>
      <c r="I89" s="688"/>
      <c r="J89" s="688"/>
      <c r="K89" s="688"/>
      <c r="L89" s="688"/>
      <c r="M89" s="688"/>
      <c r="N89" s="688"/>
      <c r="O89" s="354"/>
      <c r="S89" s="458" t="s">
        <v>1087</v>
      </c>
      <c r="U89" s="392"/>
      <c r="V89" s="372" t="str">
        <f ca="1">CELL("address",L83)</f>
        <v>$L$83</v>
      </c>
      <c r="W89" t="str">
        <f t="shared" si="19"/>
        <v>3b</v>
      </c>
      <c r="X89" s="390" t="str">
        <f t="shared" ca="1" si="20"/>
        <v>3b. Flexible Capacity</v>
      </c>
      <c r="Y89" t="s">
        <v>638</v>
      </c>
      <c r="Z89" t="s">
        <v>1131</v>
      </c>
      <c r="AA89">
        <v>3</v>
      </c>
      <c r="AB89" s="385" t="str">
        <f t="shared" ca="1" si="21"/>
        <v>3b_$L$83_startup_ramp_cold_3</v>
      </c>
      <c r="AC89" t="s">
        <v>426</v>
      </c>
      <c r="AE89" t="str">
        <f t="shared" si="22"/>
        <v>0.00</v>
      </c>
      <c r="AF89" t="s">
        <v>86</v>
      </c>
      <c r="AG89" t="s">
        <v>86</v>
      </c>
      <c r="AI89" s="715" t="str">
        <f t="shared" ca="1" si="32"/>
        <v>Requirement for $L$83 based on $H$7 answer of "Yes"</v>
      </c>
    </row>
    <row r="90" spans="1:42" hidden="1">
      <c r="A90" s="677"/>
      <c r="B90" s="688"/>
      <c r="C90" s="688"/>
      <c r="D90" s="688"/>
      <c r="E90" s="688"/>
      <c r="F90" s="688"/>
      <c r="G90" s="688"/>
      <c r="H90" s="688"/>
      <c r="I90" s="688"/>
      <c r="J90" s="688"/>
      <c r="K90" s="688"/>
      <c r="L90" s="688"/>
      <c r="M90" s="688"/>
      <c r="N90" s="688"/>
      <c r="O90" s="354"/>
      <c r="S90" s="458" t="s">
        <v>1087</v>
      </c>
      <c r="U90" s="392"/>
      <c r="V90" s="372" t="str">
        <f ca="1">CELL("address",M83)</f>
        <v>$M$83</v>
      </c>
      <c r="W90" t="str">
        <f t="shared" si="19"/>
        <v>3b</v>
      </c>
      <c r="X90" s="390" t="str">
        <f t="shared" ca="1" si="20"/>
        <v>3b. Flexible Capacity</v>
      </c>
      <c r="Y90" t="s">
        <v>638</v>
      </c>
      <c r="Z90" t="s">
        <v>1131</v>
      </c>
      <c r="AA90">
        <v>3</v>
      </c>
      <c r="AB90" s="385" t="str">
        <f t="shared" ca="1" si="21"/>
        <v>3b_$M$83_startup_ramp_cold_3</v>
      </c>
      <c r="AC90" t="s">
        <v>426</v>
      </c>
      <c r="AE90" t="str">
        <f t="shared" si="22"/>
        <v>0.00</v>
      </c>
      <c r="AF90" t="s">
        <v>86</v>
      </c>
      <c r="AG90" t="s">
        <v>86</v>
      </c>
      <c r="AI90" s="715" t="str">
        <f t="shared" ref="AI90:AI91" ca="1" si="33">"Requirement for "&amp;V90&amp; " based on "&amp;$V$9&amp;" answer of ""Yes"""</f>
        <v>Requirement for $M$83 based on $L$7 answer of "Yes"</v>
      </c>
    </row>
    <row r="91" spans="1:42" hidden="1">
      <c r="A91" s="677"/>
      <c r="B91" s="688"/>
      <c r="C91" s="688"/>
      <c r="D91" s="688"/>
      <c r="E91" s="688"/>
      <c r="F91" s="688"/>
      <c r="G91" s="688"/>
      <c r="H91" s="688"/>
      <c r="I91" s="688"/>
      <c r="J91" s="688"/>
      <c r="K91" s="688"/>
      <c r="L91" s="688"/>
      <c r="M91" s="688"/>
      <c r="N91" s="688"/>
      <c r="O91" s="354"/>
      <c r="S91" s="458" t="s">
        <v>1087</v>
      </c>
      <c r="U91" s="392"/>
      <c r="V91" s="372" t="str">
        <f ca="1">CELL("address",N83)</f>
        <v>$N$83</v>
      </c>
      <c r="W91" t="str">
        <f t="shared" si="19"/>
        <v>3b</v>
      </c>
      <c r="X91" s="390" t="str">
        <f t="shared" ca="1" si="20"/>
        <v>3b. Flexible Capacity</v>
      </c>
      <c r="Y91" t="s">
        <v>638</v>
      </c>
      <c r="Z91" t="s">
        <v>1131</v>
      </c>
      <c r="AA91">
        <v>3</v>
      </c>
      <c r="AB91" s="385" t="str">
        <f t="shared" ca="1" si="21"/>
        <v>3b_$N$83_startup_ramp_cold_3</v>
      </c>
      <c r="AC91" t="s">
        <v>426</v>
      </c>
      <c r="AE91" t="str">
        <f t="shared" si="22"/>
        <v>0.00</v>
      </c>
      <c r="AF91" t="s">
        <v>86</v>
      </c>
      <c r="AG91" t="s">
        <v>86</v>
      </c>
      <c r="AI91" s="715" t="str">
        <f t="shared" ca="1" si="33"/>
        <v>Requirement for $N$83 based on $L$7 answer of "Yes"</v>
      </c>
    </row>
    <row r="92" spans="1:42" ht="15" customHeight="1">
      <c r="A92" s="1194"/>
      <c r="B92" s="1195"/>
      <c r="C92" s="688"/>
      <c r="D92" s="688"/>
      <c r="E92" s="688"/>
      <c r="F92" s="688"/>
      <c r="G92" s="688"/>
      <c r="H92" s="688"/>
      <c r="I92" s="688"/>
      <c r="J92" s="688"/>
      <c r="K92" s="688"/>
      <c r="L92" s="688"/>
      <c r="M92" s="688"/>
      <c r="N92" s="688"/>
      <c r="O92" s="354"/>
      <c r="T92" s="392"/>
      <c r="U92" s="392" t="s">
        <v>654</v>
      </c>
    </row>
    <row r="93" spans="1:42" ht="5.25" customHeight="1">
      <c r="A93" s="469"/>
      <c r="B93" s="470"/>
      <c r="C93" s="688"/>
      <c r="D93" s="688"/>
      <c r="E93" s="688"/>
      <c r="F93" s="688"/>
      <c r="G93" s="688"/>
      <c r="H93" s="688"/>
      <c r="I93" s="688"/>
      <c r="J93" s="688"/>
      <c r="K93" s="688"/>
      <c r="L93" s="688"/>
      <c r="M93" s="688"/>
      <c r="N93" s="688"/>
      <c r="O93" s="354"/>
      <c r="T93" s="392" t="s">
        <v>653</v>
      </c>
      <c r="U93" s="392"/>
    </row>
    <row r="94" spans="1:42" ht="14.25" customHeight="1">
      <c r="A94" s="677" t="s">
        <v>779</v>
      </c>
      <c r="B94" s="688"/>
      <c r="C94" s="688"/>
      <c r="D94" s="1182"/>
      <c r="E94" s="1183"/>
      <c r="F94" s="1184"/>
      <c r="G94" s="688"/>
      <c r="H94" s="1182"/>
      <c r="I94" s="1183"/>
      <c r="J94" s="1184"/>
      <c r="K94" s="688"/>
      <c r="L94" s="1182"/>
      <c r="M94" s="1183"/>
      <c r="N94" s="1184"/>
      <c r="O94" s="354"/>
      <c r="U94" s="392" t="s">
        <v>654</v>
      </c>
      <c r="V94" s="372" t="str">
        <f ca="1">CELL("address",D94)</f>
        <v>$D$94</v>
      </c>
      <c r="W94" t="str">
        <f t="shared" ref="W94:W102" si="34">$W$7</f>
        <v>3b</v>
      </c>
      <c r="X94" s="390" t="str">
        <f t="shared" ref="X94:X112" ca="1" si="35">MID(CELL("filename",W94),FIND("]",CELL("filename",W94))+1,256)</f>
        <v>3b. Flexible Capacity</v>
      </c>
      <c r="Y94" t="s">
        <v>638</v>
      </c>
      <c r="Z94" t="s">
        <v>1132</v>
      </c>
      <c r="AA94">
        <v>1</v>
      </c>
      <c r="AB94" s="385" t="str">
        <f t="shared" ref="AB94:AB112" ca="1" si="36">W94&amp;"_"&amp;V94&amp;"_"&amp;Z94&amp;"_"&amp;AA94</f>
        <v>3b_$D$94_ten_min_start_1</v>
      </c>
      <c r="AC94" t="s">
        <v>589</v>
      </c>
      <c r="AE94" s="381" t="str">
        <f t="shared" ref="AE94:AE96" si="37">CONCATENATE(AO94,",",AP94)</f>
        <v>Yes,No</v>
      </c>
      <c r="AF94" t="s">
        <v>86</v>
      </c>
      <c r="AG94" t="s">
        <v>86</v>
      </c>
      <c r="AI94" s="715" t="str">
        <f ca="1">"Requirement for "&amp;V94&amp; " based on "&amp;$V$7&amp;" answer of ""Yes"""</f>
        <v>Requirement for $D$94 based on $D$7 answer of "Yes"</v>
      </c>
      <c r="AO94" t="s">
        <v>82</v>
      </c>
      <c r="AP94" s="267" t="s">
        <v>86</v>
      </c>
    </row>
    <row r="95" spans="1:42" ht="5.25" customHeight="1">
      <c r="A95" s="682"/>
      <c r="B95" s="688"/>
      <c r="C95" s="688"/>
      <c r="D95" s="688"/>
      <c r="E95" s="688"/>
      <c r="F95" s="688"/>
      <c r="G95" s="688"/>
      <c r="H95" s="688"/>
      <c r="I95" s="688"/>
      <c r="J95" s="688"/>
      <c r="K95" s="688"/>
      <c r="L95" s="688"/>
      <c r="M95" s="688"/>
      <c r="N95" s="688"/>
      <c r="O95" s="354"/>
      <c r="T95" s="392" t="s">
        <v>653</v>
      </c>
      <c r="U95" s="392"/>
      <c r="V95" s="372" t="str">
        <f ca="1">CELL("address",H94)</f>
        <v>$H$94</v>
      </c>
      <c r="W95" t="str">
        <f t="shared" si="34"/>
        <v>3b</v>
      </c>
      <c r="X95" s="390" t="str">
        <f t="shared" ca="1" si="35"/>
        <v>3b. Flexible Capacity</v>
      </c>
      <c r="Y95" t="s">
        <v>638</v>
      </c>
      <c r="Z95" t="s">
        <v>1132</v>
      </c>
      <c r="AA95">
        <v>2</v>
      </c>
      <c r="AB95" s="385" t="str">
        <f t="shared" ca="1" si="36"/>
        <v>3b_$H$94_ten_min_start_2</v>
      </c>
      <c r="AC95" t="s">
        <v>589</v>
      </c>
      <c r="AE95" s="381" t="str">
        <f t="shared" si="37"/>
        <v>Yes,No</v>
      </c>
      <c r="AF95" t="s">
        <v>86</v>
      </c>
      <c r="AG95" t="s">
        <v>86</v>
      </c>
      <c r="AI95" s="715" t="str">
        <f ca="1">"Requirement for "&amp;V95&amp; " based on "&amp;$V$8&amp;" answer of ""Yes"""</f>
        <v>Requirement for $H$94 based on $H$7 answer of "Yes"</v>
      </c>
      <c r="AO95" t="s">
        <v>82</v>
      </c>
      <c r="AP95" s="267" t="s">
        <v>86</v>
      </c>
    </row>
    <row r="96" spans="1:42" ht="5.25" customHeight="1">
      <c r="A96" s="682"/>
      <c r="B96" s="688"/>
      <c r="C96" s="688"/>
      <c r="D96" s="688"/>
      <c r="E96" s="688"/>
      <c r="F96" s="688"/>
      <c r="G96" s="688"/>
      <c r="H96" s="688"/>
      <c r="I96" s="688"/>
      <c r="J96" s="688"/>
      <c r="K96" s="688"/>
      <c r="L96" s="688"/>
      <c r="M96" s="688"/>
      <c r="N96" s="688"/>
      <c r="O96" s="354"/>
      <c r="T96" s="392" t="s">
        <v>653</v>
      </c>
      <c r="U96" s="392"/>
      <c r="V96" s="372" t="str">
        <f ca="1">CELL("address",L94)</f>
        <v>$L$94</v>
      </c>
      <c r="W96" t="str">
        <f t="shared" si="34"/>
        <v>3b</v>
      </c>
      <c r="X96" s="390" t="str">
        <f t="shared" ca="1" si="35"/>
        <v>3b. Flexible Capacity</v>
      </c>
      <c r="Y96" t="s">
        <v>638</v>
      </c>
      <c r="Z96" t="s">
        <v>1132</v>
      </c>
      <c r="AA96">
        <v>3</v>
      </c>
      <c r="AB96" s="385" t="str">
        <f t="shared" ca="1" si="36"/>
        <v>3b_$L$94_ten_min_start_3</v>
      </c>
      <c r="AC96" t="s">
        <v>589</v>
      </c>
      <c r="AE96" s="381" t="str">
        <f t="shared" si="37"/>
        <v>Yes,No</v>
      </c>
      <c r="AF96" t="s">
        <v>86</v>
      </c>
      <c r="AG96" t="s">
        <v>86</v>
      </c>
      <c r="AI96" s="715" t="str">
        <f ca="1">"Requirement for "&amp;V96&amp; " based on "&amp;$V$9&amp;" answer of ""Yes"""</f>
        <v>Requirement for $L$94 based on $L$7 answer of "Yes"</v>
      </c>
      <c r="AO96" t="s">
        <v>82</v>
      </c>
      <c r="AP96" s="267" t="s">
        <v>86</v>
      </c>
    </row>
    <row r="97" spans="1:35">
      <c r="A97" s="677" t="s">
        <v>780</v>
      </c>
      <c r="B97" s="683" t="s">
        <v>781</v>
      </c>
      <c r="C97" s="688"/>
      <c r="D97" s="1200"/>
      <c r="E97" s="1201"/>
      <c r="F97" s="1202"/>
      <c r="G97" s="688"/>
      <c r="H97" s="1200"/>
      <c r="I97" s="1201"/>
      <c r="J97" s="1202"/>
      <c r="K97" s="207"/>
      <c r="L97" s="1200"/>
      <c r="M97" s="1201"/>
      <c r="N97" s="1202"/>
      <c r="O97" s="354"/>
      <c r="U97" s="392" t="s">
        <v>654</v>
      </c>
      <c r="V97" s="372" t="str">
        <f ca="1">CELL("address",D97)</f>
        <v>$D$97</v>
      </c>
      <c r="W97" t="str">
        <f t="shared" si="34"/>
        <v>3b</v>
      </c>
      <c r="X97" s="390" t="str">
        <f t="shared" ca="1" si="35"/>
        <v>3b. Flexible Capacity</v>
      </c>
      <c r="Y97" t="s">
        <v>638</v>
      </c>
      <c r="Z97" t="s">
        <v>1133</v>
      </c>
      <c r="AA97">
        <v>1</v>
      </c>
      <c r="AB97" s="385" t="str">
        <f t="shared" ca="1" si="36"/>
        <v>3b_$D$97_start_pday_1</v>
      </c>
      <c r="AC97" t="s">
        <v>426</v>
      </c>
      <c r="AE97" t="str">
        <f t="shared" ref="AE97:AE99" si="38">"0.00"</f>
        <v>0.00</v>
      </c>
      <c r="AF97" t="s">
        <v>86</v>
      </c>
      <c r="AG97" t="s">
        <v>86</v>
      </c>
      <c r="AI97" s="715" t="str">
        <f ca="1">"Requirement for "&amp;V97&amp; " based on "&amp;$V$7&amp;" answer of ""Yes"""</f>
        <v>Requirement for $D$97 based on $D$7 answer of "Yes"</v>
      </c>
    </row>
    <row r="98" spans="1:35" ht="5.25" customHeight="1">
      <c r="A98" s="682"/>
      <c r="B98" s="688"/>
      <c r="C98" s="688"/>
      <c r="D98" s="688"/>
      <c r="E98" s="688"/>
      <c r="F98" s="688"/>
      <c r="G98" s="688"/>
      <c r="H98" s="688"/>
      <c r="I98" s="688"/>
      <c r="J98" s="688"/>
      <c r="K98" s="688"/>
      <c r="L98" s="688"/>
      <c r="M98" s="688"/>
      <c r="N98" s="688"/>
      <c r="O98" s="354"/>
      <c r="T98" s="392" t="s">
        <v>653</v>
      </c>
      <c r="U98" s="392"/>
      <c r="V98" s="372" t="str">
        <f ca="1">CELL("address",H97)</f>
        <v>$H$97</v>
      </c>
      <c r="W98" t="str">
        <f t="shared" si="34"/>
        <v>3b</v>
      </c>
      <c r="X98" s="390" t="str">
        <f t="shared" ca="1" si="35"/>
        <v>3b. Flexible Capacity</v>
      </c>
      <c r="Y98" t="s">
        <v>638</v>
      </c>
      <c r="Z98" t="s">
        <v>1133</v>
      </c>
      <c r="AA98">
        <v>2</v>
      </c>
      <c r="AB98" s="385" t="str">
        <f t="shared" ca="1" si="36"/>
        <v>3b_$H$97_start_pday_2</v>
      </c>
      <c r="AC98" t="s">
        <v>426</v>
      </c>
      <c r="AE98" t="str">
        <f t="shared" si="38"/>
        <v>0.00</v>
      </c>
      <c r="AF98" t="s">
        <v>86</v>
      </c>
      <c r="AG98" t="s">
        <v>86</v>
      </c>
      <c r="AI98" s="715" t="str">
        <f ca="1">"Requirement for "&amp;V98&amp; " based on "&amp;$V$8&amp;" answer of ""Yes"""</f>
        <v>Requirement for $H$97 based on $H$7 answer of "Yes"</v>
      </c>
    </row>
    <row r="99" spans="1:35" ht="5.25" customHeight="1">
      <c r="A99" s="682"/>
      <c r="B99" s="688"/>
      <c r="C99" s="688"/>
      <c r="D99" s="688"/>
      <c r="E99" s="688"/>
      <c r="F99" s="688"/>
      <c r="G99" s="688"/>
      <c r="H99" s="688"/>
      <c r="I99" s="688"/>
      <c r="J99" s="688"/>
      <c r="K99" s="688"/>
      <c r="L99" s="688"/>
      <c r="M99" s="688"/>
      <c r="N99" s="688"/>
      <c r="O99" s="354"/>
      <c r="T99" s="392" t="s">
        <v>653</v>
      </c>
      <c r="U99" s="392"/>
      <c r="V99" s="372" t="str">
        <f ca="1">CELL("address",L97)</f>
        <v>$L$97</v>
      </c>
      <c r="W99" t="str">
        <f t="shared" si="34"/>
        <v>3b</v>
      </c>
      <c r="X99" s="390" t="str">
        <f t="shared" ca="1" si="35"/>
        <v>3b. Flexible Capacity</v>
      </c>
      <c r="Y99" t="s">
        <v>638</v>
      </c>
      <c r="Z99" t="s">
        <v>1133</v>
      </c>
      <c r="AA99">
        <v>3</v>
      </c>
      <c r="AB99" s="385" t="str">
        <f t="shared" ca="1" si="36"/>
        <v>3b_$L$97_start_pday_3</v>
      </c>
      <c r="AC99" t="s">
        <v>426</v>
      </c>
      <c r="AE99" t="str">
        <f t="shared" si="38"/>
        <v>0.00</v>
      </c>
      <c r="AF99" t="s">
        <v>86</v>
      </c>
      <c r="AG99" t="s">
        <v>86</v>
      </c>
      <c r="AI99" s="715" t="str">
        <f ca="1">"Requirement for "&amp;V99&amp; " based on "&amp;$V$9&amp;" answer of ""Yes"""</f>
        <v>Requirement for $L$97 based on $L$7 answer of "Yes"</v>
      </c>
    </row>
    <row r="100" spans="1:35" ht="48" customHeight="1">
      <c r="A100" s="1188" t="s">
        <v>1388</v>
      </c>
      <c r="B100" s="1163"/>
      <c r="C100" s="688"/>
      <c r="D100" s="1045"/>
      <c r="E100" s="1046"/>
      <c r="F100" s="1047"/>
      <c r="G100" s="688"/>
      <c r="H100" s="1045"/>
      <c r="I100" s="1046"/>
      <c r="J100" s="1047"/>
      <c r="K100" s="688"/>
      <c r="L100" s="1045"/>
      <c r="M100" s="1046"/>
      <c r="N100" s="1047"/>
      <c r="O100" s="354"/>
      <c r="U100" s="392" t="s">
        <v>654</v>
      </c>
      <c r="V100" s="372" t="str">
        <f ca="1">CELL("address",D100)</f>
        <v>$D$100</v>
      </c>
      <c r="W100" t="str">
        <f t="shared" si="34"/>
        <v>3b</v>
      </c>
      <c r="X100" s="390" t="str">
        <f t="shared" ca="1" si="35"/>
        <v>3b. Flexible Capacity</v>
      </c>
      <c r="Y100" t="s">
        <v>638</v>
      </c>
      <c r="Z100" t="s">
        <v>1134</v>
      </c>
      <c r="AA100">
        <v>1</v>
      </c>
      <c r="AB100" s="385" t="str">
        <f t="shared" ca="1" si="36"/>
        <v>3b_$D$100_cycle_limits_1</v>
      </c>
      <c r="AC100" t="s">
        <v>1011</v>
      </c>
      <c r="AD100">
        <v>2000</v>
      </c>
      <c r="AF100" t="s">
        <v>86</v>
      </c>
      <c r="AG100" t="s">
        <v>86</v>
      </c>
      <c r="AI100" s="715" t="str">
        <f ca="1">"Requirement for "&amp;V100&amp; " based on "&amp;$V$7&amp;" answer of ""Yes"""</f>
        <v>Requirement for $D$100 based on $D$7 answer of "Yes"</v>
      </c>
    </row>
    <row r="101" spans="1:35" ht="5.25" customHeight="1">
      <c r="A101" s="682"/>
      <c r="B101" s="688"/>
      <c r="C101" s="688"/>
      <c r="D101" s="688"/>
      <c r="E101" s="688"/>
      <c r="F101" s="688"/>
      <c r="G101" s="688"/>
      <c r="H101" s="688"/>
      <c r="I101" s="688"/>
      <c r="J101" s="688"/>
      <c r="K101" s="688"/>
      <c r="L101" s="688"/>
      <c r="M101" s="688"/>
      <c r="N101" s="688"/>
      <c r="O101" s="354"/>
      <c r="T101" s="392" t="s">
        <v>653</v>
      </c>
      <c r="U101" s="392"/>
      <c r="V101" s="372" t="str">
        <f ca="1">CELL("address",H100)</f>
        <v>$H$100</v>
      </c>
      <c r="W101" t="str">
        <f t="shared" si="34"/>
        <v>3b</v>
      </c>
      <c r="X101" s="390" t="str">
        <f t="shared" ca="1" si="35"/>
        <v>3b. Flexible Capacity</v>
      </c>
      <c r="Y101" t="s">
        <v>638</v>
      </c>
      <c r="Z101" t="s">
        <v>1134</v>
      </c>
      <c r="AA101">
        <v>2</v>
      </c>
      <c r="AB101" s="385" t="str">
        <f t="shared" ca="1" si="36"/>
        <v>3b_$H$100_cycle_limits_2</v>
      </c>
      <c r="AC101" t="s">
        <v>1011</v>
      </c>
      <c r="AD101">
        <v>2000</v>
      </c>
      <c r="AF101" t="s">
        <v>86</v>
      </c>
      <c r="AG101" t="s">
        <v>86</v>
      </c>
      <c r="AI101" s="715" t="str">
        <f ca="1">"Requirement for "&amp;V101&amp; " based on "&amp;$V$8&amp;" answer of ""Yes"""</f>
        <v>Requirement for $H$100 based on $H$7 answer of "Yes"</v>
      </c>
    </row>
    <row r="102" spans="1:35" ht="5.25" customHeight="1">
      <c r="A102" s="682"/>
      <c r="B102" s="688"/>
      <c r="C102" s="688"/>
      <c r="D102" s="688"/>
      <c r="E102" s="688"/>
      <c r="F102" s="688"/>
      <c r="G102" s="688"/>
      <c r="H102" s="688"/>
      <c r="I102" s="688"/>
      <c r="J102" s="688"/>
      <c r="K102" s="688"/>
      <c r="L102" s="688"/>
      <c r="M102" s="688"/>
      <c r="N102" s="688"/>
      <c r="O102" s="354"/>
      <c r="T102" s="392" t="s">
        <v>653</v>
      </c>
      <c r="U102" s="392"/>
      <c r="V102" s="372" t="str">
        <f ca="1">CELL("address",L100)</f>
        <v>$L$100</v>
      </c>
      <c r="W102" t="str">
        <f t="shared" si="34"/>
        <v>3b</v>
      </c>
      <c r="X102" s="390" t="str">
        <f ca="1">MID(CELL("filename",W102),FIND("]",CELL("filename",W102))+1,256)</f>
        <v>3b. Flexible Capacity</v>
      </c>
      <c r="Y102" t="s">
        <v>638</v>
      </c>
      <c r="Z102" t="s">
        <v>1134</v>
      </c>
      <c r="AA102">
        <v>3</v>
      </c>
      <c r="AB102" s="385" t="str">
        <f t="shared" ca="1" si="36"/>
        <v>3b_$L$100_cycle_limits_3</v>
      </c>
      <c r="AC102" t="s">
        <v>1011</v>
      </c>
      <c r="AD102">
        <v>2000</v>
      </c>
      <c r="AF102" t="s">
        <v>86</v>
      </c>
      <c r="AG102" t="s">
        <v>86</v>
      </c>
      <c r="AI102" s="715" t="str">
        <f ca="1">"Requirement for "&amp;V102&amp; " based on "&amp;$V$9&amp;" answer of ""Yes"""</f>
        <v>Requirement for $L$100 based on $L$7 answer of "Yes"</v>
      </c>
    </row>
    <row r="103" spans="1:35">
      <c r="A103" s="497" t="s">
        <v>782</v>
      </c>
      <c r="B103" s="688"/>
      <c r="C103" s="688"/>
      <c r="D103" s="688"/>
      <c r="E103" s="688"/>
      <c r="F103" s="688"/>
      <c r="G103" s="688"/>
      <c r="H103" s="688"/>
      <c r="I103" s="688"/>
      <c r="J103" s="688"/>
      <c r="K103" s="688"/>
      <c r="L103" s="688"/>
      <c r="M103" s="688"/>
      <c r="N103" s="688"/>
      <c r="O103" s="354"/>
      <c r="T103" s="392"/>
      <c r="U103" s="392" t="s">
        <v>654</v>
      </c>
    </row>
    <row r="104" spans="1:35">
      <c r="A104" s="677" t="s">
        <v>733</v>
      </c>
      <c r="B104" s="683" t="s">
        <v>641</v>
      </c>
      <c r="C104" s="688"/>
      <c r="D104" s="1200"/>
      <c r="E104" s="1201"/>
      <c r="F104" s="1202"/>
      <c r="G104" s="688"/>
      <c r="H104" s="1200"/>
      <c r="I104" s="1201"/>
      <c r="J104" s="1202"/>
      <c r="K104" s="207"/>
      <c r="L104" s="1200"/>
      <c r="M104" s="1201"/>
      <c r="N104" s="1202"/>
      <c r="O104" s="354"/>
      <c r="U104" s="392" t="s">
        <v>654</v>
      </c>
      <c r="V104" s="372" t="str">
        <f ca="1">CELL("address",D104)</f>
        <v>$D$104</v>
      </c>
      <c r="W104" t="str">
        <f t="shared" ref="W104:W112" si="39">$W$7</f>
        <v>3b</v>
      </c>
      <c r="X104" s="390" t="str">
        <f t="shared" ca="1" si="35"/>
        <v>3b. Flexible Capacity</v>
      </c>
      <c r="Y104" t="s">
        <v>638</v>
      </c>
      <c r="Z104" t="s">
        <v>1022</v>
      </c>
      <c r="AA104">
        <v>1</v>
      </c>
      <c r="AB104" s="385" t="str">
        <f t="shared" ca="1" si="36"/>
        <v>3b_$D$104_ramp_up_1</v>
      </c>
      <c r="AC104" t="s">
        <v>426</v>
      </c>
      <c r="AE104" t="str">
        <f t="shared" ref="AE104:AE109" si="40">"0.00"</f>
        <v>0.00</v>
      </c>
      <c r="AF104" t="s">
        <v>86</v>
      </c>
      <c r="AG104" t="s">
        <v>86</v>
      </c>
      <c r="AI104" s="715" t="str">
        <f ca="1">"Requirement for "&amp;V104&amp; " based on "&amp;$V$7&amp;" answer of ""Yes"""</f>
        <v>Requirement for $D$104 based on $D$7 answer of "Yes"</v>
      </c>
    </row>
    <row r="105" spans="1:35" ht="5.25" customHeight="1">
      <c r="A105" s="682"/>
      <c r="B105" s="688"/>
      <c r="C105" s="688"/>
      <c r="D105" s="688"/>
      <c r="E105" s="688"/>
      <c r="F105" s="688"/>
      <c r="G105" s="688"/>
      <c r="H105" s="688"/>
      <c r="I105" s="688"/>
      <c r="J105" s="688"/>
      <c r="K105" s="688"/>
      <c r="L105" s="688"/>
      <c r="M105" s="688"/>
      <c r="N105" s="688"/>
      <c r="O105" s="354"/>
      <c r="T105" s="392" t="s">
        <v>653</v>
      </c>
      <c r="U105" s="392"/>
      <c r="V105" s="372" t="str">
        <f ca="1">CELL("address",H104)</f>
        <v>$H$104</v>
      </c>
      <c r="W105" t="str">
        <f t="shared" si="39"/>
        <v>3b</v>
      </c>
      <c r="X105" s="390" t="str">
        <f t="shared" ca="1" si="35"/>
        <v>3b. Flexible Capacity</v>
      </c>
      <c r="Y105" t="s">
        <v>638</v>
      </c>
      <c r="Z105" t="s">
        <v>1022</v>
      </c>
      <c r="AA105">
        <v>2</v>
      </c>
      <c r="AB105" s="385" t="str">
        <f t="shared" ca="1" si="36"/>
        <v>3b_$H$104_ramp_up_2</v>
      </c>
      <c r="AC105" t="s">
        <v>426</v>
      </c>
      <c r="AE105" t="str">
        <f t="shared" si="40"/>
        <v>0.00</v>
      </c>
      <c r="AF105" t="s">
        <v>86</v>
      </c>
      <c r="AG105" t="s">
        <v>86</v>
      </c>
      <c r="AI105" s="715" t="str">
        <f ca="1">"Requirement for "&amp;V105&amp; " based on "&amp;$V$8&amp;" answer of ""Yes"""</f>
        <v>Requirement for $H$104 based on $H$7 answer of "Yes"</v>
      </c>
    </row>
    <row r="106" spans="1:35" ht="5.25" customHeight="1">
      <c r="A106" s="682"/>
      <c r="B106" s="688"/>
      <c r="C106" s="688"/>
      <c r="D106" s="688"/>
      <c r="E106" s="688"/>
      <c r="F106" s="688"/>
      <c r="G106" s="688"/>
      <c r="H106" s="688"/>
      <c r="I106" s="688"/>
      <c r="J106" s="688"/>
      <c r="K106" s="688"/>
      <c r="L106" s="688"/>
      <c r="M106" s="688"/>
      <c r="N106" s="688"/>
      <c r="O106" s="354"/>
      <c r="T106" s="392" t="s">
        <v>653</v>
      </c>
      <c r="U106" s="392"/>
      <c r="V106" s="372" t="str">
        <f ca="1">CELL("address",L104)</f>
        <v>$L$104</v>
      </c>
      <c r="W106" t="str">
        <f t="shared" si="39"/>
        <v>3b</v>
      </c>
      <c r="X106" s="390" t="str">
        <f t="shared" ca="1" si="35"/>
        <v>3b. Flexible Capacity</v>
      </c>
      <c r="Y106" t="s">
        <v>638</v>
      </c>
      <c r="Z106" t="s">
        <v>1022</v>
      </c>
      <c r="AA106">
        <v>3</v>
      </c>
      <c r="AB106" s="385" t="str">
        <f t="shared" ca="1" si="36"/>
        <v>3b_$L$104_ramp_up_3</v>
      </c>
      <c r="AC106" t="s">
        <v>426</v>
      </c>
      <c r="AE106" t="str">
        <f t="shared" si="40"/>
        <v>0.00</v>
      </c>
      <c r="AF106" t="s">
        <v>86</v>
      </c>
      <c r="AG106" t="s">
        <v>86</v>
      </c>
      <c r="AI106" s="715" t="str">
        <f ca="1">"Requirement for "&amp;V106&amp; " based on "&amp;$V$9&amp;" answer of ""Yes"""</f>
        <v>Requirement for $L$104 based on $L$7 answer of "Yes"</v>
      </c>
    </row>
    <row r="107" spans="1:35">
      <c r="A107" s="677" t="s">
        <v>734</v>
      </c>
      <c r="B107" s="683" t="s">
        <v>641</v>
      </c>
      <c r="C107" s="688"/>
      <c r="D107" s="1200"/>
      <c r="E107" s="1201"/>
      <c r="F107" s="1202"/>
      <c r="G107" s="688"/>
      <c r="H107" s="1200"/>
      <c r="I107" s="1201"/>
      <c r="J107" s="1202"/>
      <c r="K107" s="207"/>
      <c r="L107" s="1200"/>
      <c r="M107" s="1201"/>
      <c r="N107" s="1202"/>
      <c r="O107" s="354"/>
      <c r="U107" s="392" t="s">
        <v>654</v>
      </c>
      <c r="V107" s="372" t="str">
        <f ca="1">CELL("address",D107)</f>
        <v>$D$107</v>
      </c>
      <c r="W107" t="str">
        <f t="shared" si="39"/>
        <v>3b</v>
      </c>
      <c r="X107" s="390" t="str">
        <f t="shared" ca="1" si="35"/>
        <v>3b. Flexible Capacity</v>
      </c>
      <c r="Y107" t="s">
        <v>638</v>
      </c>
      <c r="Z107" t="s">
        <v>1023</v>
      </c>
      <c r="AA107">
        <v>1</v>
      </c>
      <c r="AB107" s="385" t="str">
        <f t="shared" ca="1" si="36"/>
        <v>3b_$D$107_ramp_down_1</v>
      </c>
      <c r="AC107" t="s">
        <v>426</v>
      </c>
      <c r="AE107" t="str">
        <f t="shared" si="40"/>
        <v>0.00</v>
      </c>
      <c r="AF107" t="s">
        <v>86</v>
      </c>
      <c r="AG107" t="s">
        <v>86</v>
      </c>
      <c r="AI107" s="715" t="str">
        <f ca="1">"Requirement for "&amp;V107&amp; " based on "&amp;$V$7&amp;" answer of ""Yes"""</f>
        <v>Requirement for $D$107 based on $D$7 answer of "Yes"</v>
      </c>
    </row>
    <row r="108" spans="1:35" ht="5.25" customHeight="1">
      <c r="A108" s="682"/>
      <c r="B108" s="688"/>
      <c r="C108" s="688"/>
      <c r="D108" s="688"/>
      <c r="E108" s="688"/>
      <c r="F108" s="688"/>
      <c r="G108" s="688"/>
      <c r="H108" s="688"/>
      <c r="I108" s="688"/>
      <c r="J108" s="688"/>
      <c r="K108" s="688"/>
      <c r="L108" s="688"/>
      <c r="M108" s="688"/>
      <c r="N108" s="688"/>
      <c r="O108" s="354"/>
      <c r="T108" s="392" t="s">
        <v>653</v>
      </c>
      <c r="U108" s="392"/>
      <c r="V108" s="372" t="str">
        <f ca="1">CELL("address",H107)</f>
        <v>$H$107</v>
      </c>
      <c r="W108" t="str">
        <f t="shared" si="39"/>
        <v>3b</v>
      </c>
      <c r="X108" s="390" t="str">
        <f t="shared" ca="1" si="35"/>
        <v>3b. Flexible Capacity</v>
      </c>
      <c r="Y108" t="s">
        <v>638</v>
      </c>
      <c r="Z108" t="s">
        <v>1023</v>
      </c>
      <c r="AA108">
        <v>2</v>
      </c>
      <c r="AB108" s="385" t="str">
        <f t="shared" ca="1" si="36"/>
        <v>3b_$H$107_ramp_down_2</v>
      </c>
      <c r="AC108" t="s">
        <v>426</v>
      </c>
      <c r="AE108" t="str">
        <f t="shared" si="40"/>
        <v>0.00</v>
      </c>
      <c r="AF108" t="s">
        <v>86</v>
      </c>
      <c r="AG108" t="s">
        <v>86</v>
      </c>
      <c r="AI108" s="715" t="str">
        <f ca="1">"Requirement for "&amp;V108&amp; " based on "&amp;$V$8&amp;" answer of ""Yes"""</f>
        <v>Requirement for $H$107 based on $H$7 answer of "Yes"</v>
      </c>
    </row>
    <row r="109" spans="1:35" ht="5.25" customHeight="1">
      <c r="A109" s="682"/>
      <c r="B109" s="688"/>
      <c r="C109" s="688"/>
      <c r="D109" s="688"/>
      <c r="E109" s="688"/>
      <c r="F109" s="688"/>
      <c r="G109" s="688"/>
      <c r="H109" s="688"/>
      <c r="I109" s="688"/>
      <c r="J109" s="688"/>
      <c r="K109" s="688"/>
      <c r="L109" s="688"/>
      <c r="M109" s="688"/>
      <c r="N109" s="688"/>
      <c r="O109" s="354"/>
      <c r="T109" s="392" t="s">
        <v>653</v>
      </c>
      <c r="U109" s="392"/>
      <c r="V109" s="372" t="str">
        <f ca="1">CELL("address",L107)</f>
        <v>$L$107</v>
      </c>
      <c r="W109" t="str">
        <f t="shared" si="39"/>
        <v>3b</v>
      </c>
      <c r="X109" s="390" t="str">
        <f t="shared" ca="1" si="35"/>
        <v>3b. Flexible Capacity</v>
      </c>
      <c r="Y109" t="s">
        <v>638</v>
      </c>
      <c r="Z109" t="s">
        <v>1023</v>
      </c>
      <c r="AA109">
        <v>3</v>
      </c>
      <c r="AB109" s="385" t="str">
        <f t="shared" ca="1" si="36"/>
        <v>3b_$L$107_ramp_down_3</v>
      </c>
      <c r="AC109" t="s">
        <v>426</v>
      </c>
      <c r="AE109" t="str">
        <f t="shared" si="40"/>
        <v>0.00</v>
      </c>
      <c r="AF109" t="s">
        <v>86</v>
      </c>
      <c r="AG109" t="s">
        <v>86</v>
      </c>
      <c r="AI109" s="715" t="str">
        <f ca="1">"Requirement for "&amp;V109&amp; " based on "&amp;$V$9&amp;" answer of ""Yes"""</f>
        <v>Requirement for $L$107 based on $L$7 answer of "Yes"</v>
      </c>
    </row>
    <row r="110" spans="1:35" ht="27" customHeight="1">
      <c r="A110" s="1162" t="s">
        <v>580</v>
      </c>
      <c r="B110" s="1163"/>
      <c r="C110" s="688"/>
      <c r="D110" s="1045"/>
      <c r="E110" s="1046"/>
      <c r="F110" s="1047"/>
      <c r="G110" s="688"/>
      <c r="H110" s="1045"/>
      <c r="I110" s="1046"/>
      <c r="J110" s="1047"/>
      <c r="K110" s="688"/>
      <c r="L110" s="1045"/>
      <c r="M110" s="1046"/>
      <c r="N110" s="1047"/>
      <c r="O110" s="354"/>
      <c r="U110" s="392" t="s">
        <v>654</v>
      </c>
      <c r="V110" s="372" t="str">
        <f ca="1">CELL("address",D110)</f>
        <v>$D$110</v>
      </c>
      <c r="W110" t="str">
        <f t="shared" si="39"/>
        <v>3b</v>
      </c>
      <c r="X110" s="390" t="str">
        <f t="shared" ca="1" si="35"/>
        <v>3b. Flexible Capacity</v>
      </c>
      <c r="Y110" t="s">
        <v>638</v>
      </c>
      <c r="Z110" t="s">
        <v>1024</v>
      </c>
      <c r="AA110">
        <v>1</v>
      </c>
      <c r="AB110" s="385" t="str">
        <f t="shared" ca="1" si="36"/>
        <v>3b_$D$110_ramp_description_1</v>
      </c>
      <c r="AC110" t="s">
        <v>1011</v>
      </c>
      <c r="AD110">
        <v>100</v>
      </c>
      <c r="AF110" t="s">
        <v>86</v>
      </c>
      <c r="AG110" t="s">
        <v>86</v>
      </c>
      <c r="AI110" s="715" t="str">
        <f ca="1">"Requirement for "&amp;V110&amp; " based on "&amp;$V$7&amp;" answer of ""Yes"""</f>
        <v>Requirement for $D$110 based on $D$7 answer of "Yes"</v>
      </c>
    </row>
    <row r="111" spans="1:35" ht="5.25" customHeight="1">
      <c r="A111" s="682"/>
      <c r="B111" s="688"/>
      <c r="C111" s="688"/>
      <c r="D111" s="688"/>
      <c r="E111" s="688"/>
      <c r="F111" s="688"/>
      <c r="G111" s="688"/>
      <c r="H111" s="688"/>
      <c r="I111" s="688"/>
      <c r="J111" s="688"/>
      <c r="K111" s="688"/>
      <c r="L111" s="688"/>
      <c r="M111" s="688"/>
      <c r="N111" s="688"/>
      <c r="O111" s="354"/>
      <c r="T111" s="392" t="s">
        <v>653</v>
      </c>
      <c r="U111" s="392"/>
      <c r="V111" s="372" t="str">
        <f ca="1">CELL("address",H110)</f>
        <v>$H$110</v>
      </c>
      <c r="W111" t="str">
        <f t="shared" si="39"/>
        <v>3b</v>
      </c>
      <c r="X111" s="390" t="str">
        <f t="shared" ca="1" si="35"/>
        <v>3b. Flexible Capacity</v>
      </c>
      <c r="Y111" t="s">
        <v>638</v>
      </c>
      <c r="Z111" t="s">
        <v>1024</v>
      </c>
      <c r="AA111">
        <v>2</v>
      </c>
      <c r="AB111" s="385" t="str">
        <f t="shared" ca="1" si="36"/>
        <v>3b_$H$110_ramp_description_2</v>
      </c>
      <c r="AC111" t="s">
        <v>1011</v>
      </c>
      <c r="AD111">
        <v>100</v>
      </c>
      <c r="AF111" t="s">
        <v>86</v>
      </c>
      <c r="AG111" t="s">
        <v>86</v>
      </c>
      <c r="AI111" s="715" t="str">
        <f ca="1">"Requirement for "&amp;V111&amp; " based on "&amp;$V$8&amp;" answer of ""Yes"""</f>
        <v>Requirement for $H$110 based on $H$7 answer of "Yes"</v>
      </c>
    </row>
    <row r="112" spans="1:35" ht="5.25" customHeight="1">
      <c r="A112" s="682"/>
      <c r="B112" s="688"/>
      <c r="C112" s="688"/>
      <c r="D112" s="688"/>
      <c r="E112" s="688"/>
      <c r="F112" s="688"/>
      <c r="G112" s="688"/>
      <c r="H112" s="688"/>
      <c r="I112" s="688"/>
      <c r="J112" s="688"/>
      <c r="K112" s="688"/>
      <c r="L112" s="688"/>
      <c r="M112" s="688"/>
      <c r="N112" s="688"/>
      <c r="O112" s="354"/>
      <c r="T112" s="392" t="s">
        <v>653</v>
      </c>
      <c r="U112" s="392"/>
      <c r="V112" s="372" t="str">
        <f ca="1">CELL("address",L110)</f>
        <v>$L$110</v>
      </c>
      <c r="W112" t="str">
        <f t="shared" si="39"/>
        <v>3b</v>
      </c>
      <c r="X112" s="390" t="str">
        <f t="shared" ca="1" si="35"/>
        <v>3b. Flexible Capacity</v>
      </c>
      <c r="Y112" t="s">
        <v>638</v>
      </c>
      <c r="Z112" t="s">
        <v>1024</v>
      </c>
      <c r="AA112">
        <v>3</v>
      </c>
      <c r="AB112" s="385" t="str">
        <f t="shared" ca="1" si="36"/>
        <v>3b_$L$110_ramp_description_3</v>
      </c>
      <c r="AC112" t="s">
        <v>1011</v>
      </c>
      <c r="AD112">
        <v>100</v>
      </c>
      <c r="AF112" t="s">
        <v>86</v>
      </c>
      <c r="AG112" t="s">
        <v>86</v>
      </c>
      <c r="AI112" s="715" t="str">
        <f ca="1">"Requirement for "&amp;V112&amp; " based on "&amp;$V$9&amp;" answer of ""Yes"""</f>
        <v>Requirement for $L$110 based on $L$7 answer of "Yes"</v>
      </c>
    </row>
    <row r="113" spans="1:35" ht="12.75" customHeight="1">
      <c r="A113" s="1181" t="s">
        <v>784</v>
      </c>
      <c r="B113" s="688"/>
      <c r="C113" s="688"/>
      <c r="D113" s="1165" t="s">
        <v>783</v>
      </c>
      <c r="E113" s="676"/>
      <c r="F113" s="1165" t="s">
        <v>1389</v>
      </c>
      <c r="G113" s="688"/>
      <c r="H113" s="1165" t="s">
        <v>783</v>
      </c>
      <c r="I113" s="676"/>
      <c r="J113" s="1165" t="s">
        <v>1389</v>
      </c>
      <c r="K113" s="688"/>
      <c r="L113" s="1165" t="s">
        <v>783</v>
      </c>
      <c r="M113" s="676"/>
      <c r="N113" s="1165" t="s">
        <v>1389</v>
      </c>
      <c r="O113" s="354"/>
      <c r="T113" s="397"/>
      <c r="U113" s="392" t="s">
        <v>654</v>
      </c>
    </row>
    <row r="114" spans="1:35" ht="12.75" customHeight="1">
      <c r="A114" s="1181"/>
      <c r="B114" s="688"/>
      <c r="C114" s="688"/>
      <c r="D114" s="1180"/>
      <c r="E114" s="684"/>
      <c r="F114" s="1180"/>
      <c r="G114" s="688"/>
      <c r="H114" s="1180"/>
      <c r="I114" s="684"/>
      <c r="J114" s="1180"/>
      <c r="K114" s="688"/>
      <c r="L114" s="1180"/>
      <c r="M114" s="684"/>
      <c r="N114" s="1180"/>
      <c r="O114" s="354"/>
      <c r="T114" s="397"/>
      <c r="U114" s="392" t="s">
        <v>654</v>
      </c>
    </row>
    <row r="115" spans="1:35" ht="12.75" customHeight="1">
      <c r="A115" s="1181"/>
      <c r="B115" s="688"/>
      <c r="C115" s="688"/>
      <c r="D115" s="1180"/>
      <c r="E115" s="684"/>
      <c r="F115" s="1180"/>
      <c r="G115" s="688"/>
      <c r="H115" s="1180"/>
      <c r="I115" s="684"/>
      <c r="J115" s="1180"/>
      <c r="K115" s="688"/>
      <c r="L115" s="1180"/>
      <c r="M115" s="684"/>
      <c r="N115" s="1180"/>
      <c r="O115" s="354"/>
      <c r="T115" s="397"/>
      <c r="U115" s="392" t="s">
        <v>654</v>
      </c>
    </row>
    <row r="116" spans="1:35" ht="25.5">
      <c r="A116" s="1181"/>
      <c r="B116" s="688"/>
      <c r="C116" s="688"/>
      <c r="D116" s="684" t="s">
        <v>575</v>
      </c>
      <c r="E116" s="676"/>
      <c r="F116" s="684" t="s">
        <v>609</v>
      </c>
      <c r="G116" s="688"/>
      <c r="H116" s="684" t="s">
        <v>575</v>
      </c>
      <c r="I116" s="676"/>
      <c r="J116" s="684" t="s">
        <v>609</v>
      </c>
      <c r="K116" s="688"/>
      <c r="L116" s="684" t="s">
        <v>575</v>
      </c>
      <c r="M116" s="676"/>
      <c r="N116" s="684" t="s">
        <v>609</v>
      </c>
      <c r="O116" s="354"/>
      <c r="T116" s="397"/>
      <c r="U116" s="392" t="s">
        <v>654</v>
      </c>
    </row>
    <row r="117" spans="1:35" ht="15.75" customHeight="1">
      <c r="A117" s="677" t="s">
        <v>785</v>
      </c>
      <c r="B117" s="688"/>
      <c r="C117" s="688"/>
      <c r="D117" s="296"/>
      <c r="E117" s="684"/>
      <c r="F117" s="296"/>
      <c r="G117" s="688"/>
      <c r="H117" s="296"/>
      <c r="I117" s="684"/>
      <c r="J117" s="296"/>
      <c r="K117" s="688"/>
      <c r="L117" s="296"/>
      <c r="M117" s="684"/>
      <c r="N117" s="296"/>
      <c r="O117" s="354"/>
      <c r="R117" s="895" t="s">
        <v>1744</v>
      </c>
      <c r="S117" s="531"/>
      <c r="T117" s="398"/>
      <c r="U117" s="539" t="s">
        <v>654</v>
      </c>
      <c r="V117" s="372" t="str">
        <f ca="1">CELL("address",D117)</f>
        <v>$D$117</v>
      </c>
      <c r="W117" s="26" t="str">
        <f t="shared" ref="W117:W148" si="41">$W$7</f>
        <v>3b</v>
      </c>
      <c r="X117" s="390" t="str">
        <f t="shared" ref="X117:X159" ca="1" si="42">MID(CELL("filename",W117),FIND("]",CELL("filename",W117))+1,256)</f>
        <v>3b. Flexible Capacity</v>
      </c>
      <c r="Y117" s="26" t="s">
        <v>638</v>
      </c>
      <c r="Z117" s="26" t="s">
        <v>1135</v>
      </c>
      <c r="AA117" s="26">
        <v>1</v>
      </c>
      <c r="AB117" s="385" t="str">
        <f t="shared" ref="AB117:AB196" ca="1" si="43">W117&amp;"_"&amp;V117&amp;"_"&amp;Z117&amp;"_"&amp;AA117</f>
        <v>3b_$D$117_Load_pt1_MW_1</v>
      </c>
      <c r="AC117" s="26" t="s">
        <v>426</v>
      </c>
      <c r="AD117" s="26"/>
      <c r="AE117" s="26" t="str">
        <f t="shared" ref="AE117:AE159" si="44">"0.00"</f>
        <v>0.00</v>
      </c>
      <c r="AF117" t="s">
        <v>86</v>
      </c>
      <c r="AG117" t="s">
        <v>86</v>
      </c>
      <c r="AI117" s="715" t="str">
        <f ca="1">"Requirement for "&amp;V117&amp; " based on "&amp;$V$7&amp;" answer of ""Yes"""</f>
        <v>Requirement for $D$117 based on $D$7 answer of "Yes"</v>
      </c>
    </row>
    <row r="118" spans="1:35" ht="5.25" customHeight="1">
      <c r="A118" s="682"/>
      <c r="B118" s="688"/>
      <c r="C118" s="688"/>
      <c r="D118" s="688"/>
      <c r="E118" s="676"/>
      <c r="F118" s="688"/>
      <c r="G118" s="688"/>
      <c r="H118" s="688"/>
      <c r="I118" s="676"/>
      <c r="J118" s="688"/>
      <c r="K118" s="688"/>
      <c r="L118" s="688"/>
      <c r="M118" s="676"/>
      <c r="N118" s="688"/>
      <c r="O118" s="354"/>
      <c r="S118" s="531"/>
      <c r="T118" s="389" t="s">
        <v>653</v>
      </c>
      <c r="U118" s="389"/>
      <c r="V118" s="372" t="str">
        <f ca="1">CELL("address",F117)</f>
        <v>$F$117</v>
      </c>
      <c r="W118" s="26" t="str">
        <f t="shared" si="41"/>
        <v>3b</v>
      </c>
      <c r="X118" s="390" t="str">
        <f t="shared" ca="1" si="42"/>
        <v>3b. Flexible Capacity</v>
      </c>
      <c r="Y118" s="26" t="s">
        <v>638</v>
      </c>
      <c r="Z118" s="26" t="s">
        <v>1497</v>
      </c>
      <c r="AA118" s="26">
        <v>1</v>
      </c>
      <c r="AB118" s="385" t="str">
        <f t="shared" ca="1" si="43"/>
        <v>3b_$F$117_Load_pt1_avg_heat_rate_1</v>
      </c>
      <c r="AC118" s="26" t="s">
        <v>426</v>
      </c>
      <c r="AD118" s="26"/>
      <c r="AE118" s="26" t="str">
        <f t="shared" si="44"/>
        <v>0.00</v>
      </c>
      <c r="AF118" t="s">
        <v>86</v>
      </c>
      <c r="AG118" t="s">
        <v>86</v>
      </c>
      <c r="AI118" s="715" t="str">
        <f ca="1">"Requirement for "&amp;V118&amp; " based on "&amp;$V$7&amp;" answer of ""Yes"""</f>
        <v>Requirement for $F$117 based on $D$7 answer of "Yes"</v>
      </c>
    </row>
    <row r="119" spans="1:35" ht="15.75" hidden="1" customHeight="1">
      <c r="A119" s="708"/>
      <c r="B119" s="710"/>
      <c r="C119" s="710"/>
      <c r="D119" s="710"/>
      <c r="E119" s="709"/>
      <c r="F119" s="710"/>
      <c r="G119" s="710"/>
      <c r="H119" s="710"/>
      <c r="I119" s="709"/>
      <c r="J119" s="710"/>
      <c r="K119" s="710"/>
      <c r="L119" s="710"/>
      <c r="M119" s="709"/>
      <c r="N119" s="710"/>
      <c r="O119" s="354"/>
      <c r="S119" s="531" t="s">
        <v>1087</v>
      </c>
      <c r="T119" s="389"/>
      <c r="U119" s="389"/>
      <c r="V119" s="372" t="str">
        <f ca="1">CELL("address",H117)</f>
        <v>$H$117</v>
      </c>
      <c r="W119" s="26" t="str">
        <f t="shared" si="41"/>
        <v>3b</v>
      </c>
      <c r="X119" s="390" t="str">
        <f t="shared" ref="X119:X122" ca="1" si="45">MID(CELL("filename",W119),FIND("]",CELL("filename",W119))+1,256)</f>
        <v>3b. Flexible Capacity</v>
      </c>
      <c r="Y119" s="26" t="s">
        <v>638</v>
      </c>
      <c r="Z119" s="26" t="s">
        <v>1135</v>
      </c>
      <c r="AA119" s="26">
        <v>2</v>
      </c>
      <c r="AB119" s="385" t="str">
        <f t="shared" ca="1" si="43"/>
        <v>3b_$H$117_Load_pt1_MW_2</v>
      </c>
      <c r="AC119" s="26" t="s">
        <v>426</v>
      </c>
      <c r="AD119" s="26"/>
      <c r="AE119" s="26" t="str">
        <f t="shared" si="44"/>
        <v>0.00</v>
      </c>
      <c r="AF119" t="s">
        <v>86</v>
      </c>
      <c r="AG119" t="s">
        <v>86</v>
      </c>
      <c r="AI119" s="715" t="str">
        <f ca="1">"Requirement for "&amp;V119&amp; " based on "&amp;$V$8&amp;" answer of ""Yes"""</f>
        <v>Requirement for $H$117 based on $H$7 answer of "Yes"</v>
      </c>
    </row>
    <row r="120" spans="1:35" ht="15.75" hidden="1" customHeight="1">
      <c r="A120" s="708"/>
      <c r="B120" s="710"/>
      <c r="C120" s="710"/>
      <c r="D120" s="710"/>
      <c r="E120" s="709"/>
      <c r="F120" s="710"/>
      <c r="G120" s="710"/>
      <c r="H120" s="710"/>
      <c r="I120" s="709"/>
      <c r="J120" s="710"/>
      <c r="K120" s="710"/>
      <c r="L120" s="710"/>
      <c r="M120" s="709"/>
      <c r="N120" s="710"/>
      <c r="O120" s="354"/>
      <c r="S120" s="531" t="s">
        <v>1087</v>
      </c>
      <c r="T120" s="389"/>
      <c r="U120" s="389"/>
      <c r="V120" s="372" t="str">
        <f ca="1">CELL("address",J117)</f>
        <v>$J$117</v>
      </c>
      <c r="W120" s="26" t="str">
        <f t="shared" si="41"/>
        <v>3b</v>
      </c>
      <c r="X120" s="390" t="str">
        <f t="shared" ca="1" si="45"/>
        <v>3b. Flexible Capacity</v>
      </c>
      <c r="Y120" s="26" t="s">
        <v>638</v>
      </c>
      <c r="Z120" s="26" t="s">
        <v>1497</v>
      </c>
      <c r="AA120" s="26">
        <v>2</v>
      </c>
      <c r="AB120" s="385" t="str">
        <f t="shared" ca="1" si="43"/>
        <v>3b_$J$117_Load_pt1_avg_heat_rate_2</v>
      </c>
      <c r="AC120" s="26" t="s">
        <v>426</v>
      </c>
      <c r="AD120" s="26"/>
      <c r="AE120" s="26" t="str">
        <f t="shared" si="44"/>
        <v>0.00</v>
      </c>
      <c r="AF120" t="s">
        <v>86</v>
      </c>
      <c r="AG120" t="s">
        <v>86</v>
      </c>
      <c r="AI120" s="715" t="str">
        <f ca="1">"Requirement for "&amp;V120&amp; " based on "&amp;$V$8&amp;" answer of ""Yes"""</f>
        <v>Requirement for $J$117 based on $H$7 answer of "Yes"</v>
      </c>
    </row>
    <row r="121" spans="1:35" ht="15.75" hidden="1" customHeight="1">
      <c r="A121" s="708"/>
      <c r="B121" s="710"/>
      <c r="C121" s="710"/>
      <c r="D121" s="710"/>
      <c r="E121" s="709"/>
      <c r="F121" s="710"/>
      <c r="G121" s="710"/>
      <c r="H121" s="710"/>
      <c r="I121" s="709"/>
      <c r="J121" s="710"/>
      <c r="K121" s="710"/>
      <c r="L121" s="710"/>
      <c r="M121" s="709"/>
      <c r="N121" s="710"/>
      <c r="O121" s="354"/>
      <c r="S121" s="531" t="s">
        <v>1087</v>
      </c>
      <c r="T121" s="389"/>
      <c r="U121" s="389"/>
      <c r="V121" s="372" t="str">
        <f ca="1">CELL("address",L117)</f>
        <v>$L$117</v>
      </c>
      <c r="W121" s="26" t="str">
        <f t="shared" si="41"/>
        <v>3b</v>
      </c>
      <c r="X121" s="390" t="str">
        <f t="shared" ca="1" si="45"/>
        <v>3b. Flexible Capacity</v>
      </c>
      <c r="Y121" s="26" t="s">
        <v>638</v>
      </c>
      <c r="Z121" s="26" t="s">
        <v>1135</v>
      </c>
      <c r="AA121" s="26">
        <v>3</v>
      </c>
      <c r="AB121" s="385" t="str">
        <f t="shared" ca="1" si="43"/>
        <v>3b_$L$117_Load_pt1_MW_3</v>
      </c>
      <c r="AC121" s="26" t="s">
        <v>426</v>
      </c>
      <c r="AD121" s="26"/>
      <c r="AE121" s="26" t="str">
        <f t="shared" si="44"/>
        <v>0.00</v>
      </c>
      <c r="AF121" t="s">
        <v>86</v>
      </c>
      <c r="AG121" t="s">
        <v>86</v>
      </c>
      <c r="AI121" s="715" t="str">
        <f ca="1">"Requirement for "&amp;V121&amp; " based on "&amp;$V$9&amp;" answer of ""Yes"""</f>
        <v>Requirement for $L$117 based on $L$7 answer of "Yes"</v>
      </c>
    </row>
    <row r="122" spans="1:35" ht="15.75" hidden="1" customHeight="1">
      <c r="A122" s="708"/>
      <c r="B122" s="710"/>
      <c r="C122" s="710"/>
      <c r="D122" s="710"/>
      <c r="E122" s="709"/>
      <c r="F122" s="710"/>
      <c r="G122" s="710"/>
      <c r="H122" s="710"/>
      <c r="I122" s="709"/>
      <c r="J122" s="710"/>
      <c r="K122" s="710"/>
      <c r="L122" s="710"/>
      <c r="M122" s="709"/>
      <c r="N122" s="710"/>
      <c r="O122" s="354"/>
      <c r="S122" s="531" t="s">
        <v>1087</v>
      </c>
      <c r="T122" s="389"/>
      <c r="U122" s="389"/>
      <c r="V122" s="372" t="str">
        <f ca="1">CELL("address",N117)</f>
        <v>$N$117</v>
      </c>
      <c r="W122" s="26" t="str">
        <f t="shared" si="41"/>
        <v>3b</v>
      </c>
      <c r="X122" s="390" t="str">
        <f t="shared" ca="1" si="45"/>
        <v>3b. Flexible Capacity</v>
      </c>
      <c r="Y122" s="26" t="s">
        <v>638</v>
      </c>
      <c r="Z122" s="26" t="s">
        <v>1497</v>
      </c>
      <c r="AA122" s="26">
        <v>3</v>
      </c>
      <c r="AB122" s="385" t="str">
        <f t="shared" ca="1" si="43"/>
        <v>3b_$N$117_Load_pt1_avg_heat_rate_3</v>
      </c>
      <c r="AC122" s="26" t="s">
        <v>426</v>
      </c>
      <c r="AD122" s="26"/>
      <c r="AE122" s="26" t="str">
        <f t="shared" si="44"/>
        <v>0.00</v>
      </c>
      <c r="AF122" t="s">
        <v>86</v>
      </c>
      <c r="AG122" t="s">
        <v>86</v>
      </c>
      <c r="AI122" s="715" t="str">
        <f ca="1">"Requirement for "&amp;V122&amp; " based on "&amp;$V$9&amp;" answer of ""Yes"""</f>
        <v>Requirement for $N$117 based on $L$7 answer of "Yes"</v>
      </c>
    </row>
    <row r="123" spans="1:35" ht="15.75" customHeight="1">
      <c r="A123" s="677" t="s">
        <v>786</v>
      </c>
      <c r="B123" s="688"/>
      <c r="C123" s="688"/>
      <c r="D123" s="296"/>
      <c r="E123" s="684"/>
      <c r="F123" s="296"/>
      <c r="G123" s="688"/>
      <c r="H123" s="296"/>
      <c r="I123" s="684"/>
      <c r="J123" s="296"/>
      <c r="K123" s="688"/>
      <c r="L123" s="296"/>
      <c r="M123" s="684"/>
      <c r="N123" s="296"/>
      <c r="O123" s="354"/>
      <c r="R123" t="s">
        <v>1749</v>
      </c>
      <c r="S123" s="531"/>
      <c r="T123" s="398"/>
      <c r="U123" s="539" t="s">
        <v>654</v>
      </c>
      <c r="V123" s="372" t="str">
        <f ca="1">CELL("address",D123)</f>
        <v>$D$123</v>
      </c>
      <c r="W123" s="26" t="str">
        <f t="shared" si="41"/>
        <v>3b</v>
      </c>
      <c r="X123" s="390" t="str">
        <f t="shared" ca="1" si="42"/>
        <v>3b. Flexible Capacity</v>
      </c>
      <c r="Y123" s="26" t="s">
        <v>638</v>
      </c>
      <c r="Z123" s="26" t="s">
        <v>1136</v>
      </c>
      <c r="AA123" s="26">
        <v>1</v>
      </c>
      <c r="AB123" s="385" t="str">
        <f t="shared" ca="1" si="43"/>
        <v>3b_$D$123_Load_pt2_MW_1</v>
      </c>
      <c r="AC123" s="26" t="s">
        <v>426</v>
      </c>
      <c r="AD123" s="26"/>
      <c r="AE123" s="26" t="str">
        <f t="shared" si="44"/>
        <v>0.00</v>
      </c>
      <c r="AF123" t="s">
        <v>86</v>
      </c>
      <c r="AG123" t="s">
        <v>86</v>
      </c>
      <c r="AI123" s="715" t="str">
        <f ca="1">"Requirement for "&amp;V123&amp; " based on "&amp;$V$7&amp;" answer of ""Yes"""</f>
        <v>Requirement for $D$123 based on $D$7 answer of "Yes"</v>
      </c>
    </row>
    <row r="124" spans="1:35" ht="5.25" customHeight="1">
      <c r="A124" s="682"/>
      <c r="B124" s="688"/>
      <c r="C124" s="688"/>
      <c r="D124" s="688"/>
      <c r="E124" s="676"/>
      <c r="F124" s="688"/>
      <c r="G124" s="688"/>
      <c r="H124" s="688"/>
      <c r="I124" s="676"/>
      <c r="J124" s="688"/>
      <c r="K124" s="688"/>
      <c r="L124" s="688"/>
      <c r="M124" s="676"/>
      <c r="N124" s="688"/>
      <c r="O124" s="354"/>
      <c r="S124" s="531"/>
      <c r="T124" s="389" t="s">
        <v>653</v>
      </c>
      <c r="U124" s="389"/>
      <c r="V124" s="372" t="str">
        <f ca="1">CELL("address",F123)</f>
        <v>$F$123</v>
      </c>
      <c r="W124" s="26" t="str">
        <f t="shared" si="41"/>
        <v>3b</v>
      </c>
      <c r="X124" s="390" t="str">
        <f t="shared" ca="1" si="42"/>
        <v>3b. Flexible Capacity</v>
      </c>
      <c r="Y124" s="26" t="s">
        <v>638</v>
      </c>
      <c r="Z124" s="26" t="s">
        <v>1498</v>
      </c>
      <c r="AA124" s="26">
        <v>1</v>
      </c>
      <c r="AB124" s="385" t="str">
        <f t="shared" ca="1" si="43"/>
        <v>3b_$F$123_Load_pt2_avg_heat_rate_1</v>
      </c>
      <c r="AC124" s="26" t="s">
        <v>426</v>
      </c>
      <c r="AD124" s="26"/>
      <c r="AE124" s="26" t="str">
        <f t="shared" si="44"/>
        <v>0.00</v>
      </c>
      <c r="AF124" t="s">
        <v>86</v>
      </c>
      <c r="AG124" t="s">
        <v>86</v>
      </c>
      <c r="AI124" s="715" t="str">
        <f ca="1">"Requirement for "&amp;V124&amp; " based on "&amp;$V$7&amp;" answer of ""Yes"""</f>
        <v>Requirement for $F$123 based on $D$7 answer of "Yes"</v>
      </c>
    </row>
    <row r="125" spans="1:35" ht="14.25" hidden="1" customHeight="1">
      <c r="A125" s="708"/>
      <c r="B125" s="710"/>
      <c r="C125" s="710"/>
      <c r="D125" s="710"/>
      <c r="E125" s="706"/>
      <c r="F125" s="710"/>
      <c r="G125" s="710"/>
      <c r="H125" s="710"/>
      <c r="I125" s="706"/>
      <c r="J125" s="710"/>
      <c r="K125" s="710"/>
      <c r="L125" s="710"/>
      <c r="M125" s="706"/>
      <c r="N125" s="710"/>
      <c r="O125" s="354"/>
      <c r="S125" s="531" t="s">
        <v>1087</v>
      </c>
      <c r="T125" s="389"/>
      <c r="U125" s="389"/>
      <c r="V125" s="372" t="str">
        <f ca="1">CELL("address",H123)</f>
        <v>$H$123</v>
      </c>
      <c r="W125" s="26" t="str">
        <f t="shared" si="41"/>
        <v>3b</v>
      </c>
      <c r="X125" s="390" t="str">
        <f t="shared" ref="X125:X140" ca="1" si="46">MID(CELL("filename",W125),FIND("]",CELL("filename",W125))+1,256)</f>
        <v>3b. Flexible Capacity</v>
      </c>
      <c r="Y125" s="26" t="s">
        <v>638</v>
      </c>
      <c r="Z125" s="26" t="s">
        <v>1136</v>
      </c>
      <c r="AA125" s="26">
        <v>2</v>
      </c>
      <c r="AB125" s="385" t="str">
        <f t="shared" ca="1" si="43"/>
        <v>3b_$H$123_Load_pt2_MW_2</v>
      </c>
      <c r="AC125" s="26" t="s">
        <v>426</v>
      </c>
      <c r="AD125" s="26"/>
      <c r="AE125" s="26" t="str">
        <f t="shared" si="44"/>
        <v>0.00</v>
      </c>
      <c r="AF125" t="s">
        <v>86</v>
      </c>
      <c r="AG125" t="s">
        <v>86</v>
      </c>
      <c r="AI125" s="715" t="str">
        <f ca="1">"Requirement for "&amp;V125&amp; " based on "&amp;$V$8&amp;" answer of ""Yes"""</f>
        <v>Requirement for $H$123 based on $H$7 answer of "Yes"</v>
      </c>
    </row>
    <row r="126" spans="1:35" ht="14.25" hidden="1" customHeight="1">
      <c r="A126" s="708"/>
      <c r="B126" s="710"/>
      <c r="C126" s="710"/>
      <c r="D126" s="710"/>
      <c r="E126" s="706"/>
      <c r="F126" s="710"/>
      <c r="G126" s="710"/>
      <c r="H126" s="710"/>
      <c r="I126" s="706"/>
      <c r="J126" s="710"/>
      <c r="K126" s="710"/>
      <c r="L126" s="710"/>
      <c r="M126" s="706"/>
      <c r="N126" s="710"/>
      <c r="O126" s="354"/>
      <c r="S126" s="531" t="s">
        <v>1087</v>
      </c>
      <c r="T126" s="389"/>
      <c r="U126" s="389"/>
      <c r="V126" s="372" t="str">
        <f ca="1">CELL("address",J123)</f>
        <v>$J$123</v>
      </c>
      <c r="W126" s="26" t="str">
        <f t="shared" si="41"/>
        <v>3b</v>
      </c>
      <c r="X126" s="390" t="str">
        <f t="shared" ca="1" si="46"/>
        <v>3b. Flexible Capacity</v>
      </c>
      <c r="Y126" s="26" t="s">
        <v>638</v>
      </c>
      <c r="Z126" s="26" t="s">
        <v>1498</v>
      </c>
      <c r="AA126" s="26">
        <v>2</v>
      </c>
      <c r="AB126" s="385" t="str">
        <f t="shared" ca="1" si="43"/>
        <v>3b_$J$123_Load_pt2_avg_heat_rate_2</v>
      </c>
      <c r="AC126" s="26" t="s">
        <v>426</v>
      </c>
      <c r="AD126" s="26"/>
      <c r="AE126" s="26" t="str">
        <f t="shared" si="44"/>
        <v>0.00</v>
      </c>
      <c r="AF126" t="s">
        <v>86</v>
      </c>
      <c r="AG126" t="s">
        <v>86</v>
      </c>
      <c r="AI126" s="715" t="str">
        <f ca="1">"Requirement for "&amp;V126&amp; " based on "&amp;$V$8&amp;" answer of ""Yes"""</f>
        <v>Requirement for $J$123 based on $H$7 answer of "Yes"</v>
      </c>
    </row>
    <row r="127" spans="1:35" ht="14.25" hidden="1" customHeight="1">
      <c r="A127" s="708"/>
      <c r="B127" s="710"/>
      <c r="C127" s="710"/>
      <c r="D127" s="710"/>
      <c r="E127" s="706"/>
      <c r="F127" s="710"/>
      <c r="G127" s="710"/>
      <c r="H127" s="710"/>
      <c r="I127" s="706"/>
      <c r="J127" s="710"/>
      <c r="K127" s="710"/>
      <c r="L127" s="710"/>
      <c r="M127" s="706"/>
      <c r="N127" s="710"/>
      <c r="O127" s="354"/>
      <c r="S127" s="531" t="s">
        <v>1087</v>
      </c>
      <c r="T127" s="389"/>
      <c r="U127" s="389"/>
      <c r="V127" s="372" t="str">
        <f ca="1">CELL("address",L123)</f>
        <v>$L$123</v>
      </c>
      <c r="W127" s="26" t="str">
        <f t="shared" si="41"/>
        <v>3b</v>
      </c>
      <c r="X127" s="390" t="str">
        <f t="shared" ca="1" si="46"/>
        <v>3b. Flexible Capacity</v>
      </c>
      <c r="Y127" s="26" t="s">
        <v>638</v>
      </c>
      <c r="Z127" s="26" t="s">
        <v>1136</v>
      </c>
      <c r="AA127" s="26">
        <v>3</v>
      </c>
      <c r="AB127" s="385" t="str">
        <f t="shared" ca="1" si="43"/>
        <v>3b_$L$123_Load_pt2_MW_3</v>
      </c>
      <c r="AC127" s="26" t="s">
        <v>426</v>
      </c>
      <c r="AD127" s="26"/>
      <c r="AE127" s="26" t="str">
        <f t="shared" si="44"/>
        <v>0.00</v>
      </c>
      <c r="AF127" t="s">
        <v>86</v>
      </c>
      <c r="AG127" t="s">
        <v>86</v>
      </c>
      <c r="AI127" s="715" t="str">
        <f ca="1">"Requirement for "&amp;V127&amp; " based on "&amp;$V$9&amp;" answer of ""Yes"""</f>
        <v>Requirement for $L$123 based on $L$7 answer of "Yes"</v>
      </c>
    </row>
    <row r="128" spans="1:35" ht="14.25" hidden="1" customHeight="1">
      <c r="A128" s="708"/>
      <c r="B128" s="710"/>
      <c r="C128" s="710"/>
      <c r="D128" s="710"/>
      <c r="E128" s="706"/>
      <c r="F128" s="710"/>
      <c r="G128" s="710"/>
      <c r="H128" s="710"/>
      <c r="I128" s="706"/>
      <c r="J128" s="710"/>
      <c r="K128" s="710"/>
      <c r="L128" s="710"/>
      <c r="M128" s="706"/>
      <c r="N128" s="710"/>
      <c r="O128" s="354"/>
      <c r="S128" s="531" t="s">
        <v>1087</v>
      </c>
      <c r="T128" s="389"/>
      <c r="U128" s="389"/>
      <c r="V128" s="372" t="str">
        <f ca="1">CELL("address",N123)</f>
        <v>$N$123</v>
      </c>
      <c r="W128" s="26" t="str">
        <f t="shared" si="41"/>
        <v>3b</v>
      </c>
      <c r="X128" s="390" t="str">
        <f t="shared" ca="1" si="46"/>
        <v>3b. Flexible Capacity</v>
      </c>
      <c r="Y128" s="26" t="s">
        <v>638</v>
      </c>
      <c r="Z128" s="26" t="s">
        <v>1498</v>
      </c>
      <c r="AA128" s="26">
        <v>3</v>
      </c>
      <c r="AB128" s="385" t="str">
        <f t="shared" ca="1" si="43"/>
        <v>3b_$N$123_Load_pt2_avg_heat_rate_3</v>
      </c>
      <c r="AC128" s="26" t="s">
        <v>426</v>
      </c>
      <c r="AD128" s="26"/>
      <c r="AE128" s="26" t="str">
        <f t="shared" si="44"/>
        <v>0.00</v>
      </c>
      <c r="AF128" t="s">
        <v>86</v>
      </c>
      <c r="AG128" t="s">
        <v>86</v>
      </c>
      <c r="AI128" s="715" t="str">
        <f ca="1">"Requirement for "&amp;V128&amp; " based on "&amp;$V$9&amp;" answer of ""Yes"""</f>
        <v>Requirement for $N$123 based on $L$7 answer of "Yes"</v>
      </c>
    </row>
    <row r="129" spans="1:35" ht="15.75" customHeight="1">
      <c r="A129" s="677" t="s">
        <v>787</v>
      </c>
      <c r="B129" s="688"/>
      <c r="C129" s="688"/>
      <c r="D129" s="296"/>
      <c r="E129" s="684"/>
      <c r="F129" s="296"/>
      <c r="G129" s="688"/>
      <c r="H129" s="296"/>
      <c r="I129" s="684"/>
      <c r="J129" s="296"/>
      <c r="K129" s="688"/>
      <c r="L129" s="296"/>
      <c r="M129" s="684"/>
      <c r="N129" s="296"/>
      <c r="O129" s="354"/>
      <c r="R129" t="s">
        <v>1749</v>
      </c>
      <c r="S129" s="531"/>
      <c r="T129" s="398"/>
      <c r="U129" s="539" t="s">
        <v>654</v>
      </c>
      <c r="V129" s="372" t="str">
        <f ca="1">CELL("address",D129)</f>
        <v>$D$129</v>
      </c>
      <c r="W129" s="26" t="str">
        <f t="shared" si="41"/>
        <v>3b</v>
      </c>
      <c r="X129" s="390" t="str">
        <f t="shared" ca="1" si="46"/>
        <v>3b. Flexible Capacity</v>
      </c>
      <c r="Y129" s="26" t="s">
        <v>638</v>
      </c>
      <c r="Z129" s="26" t="s">
        <v>1137</v>
      </c>
      <c r="AA129" s="26">
        <v>1</v>
      </c>
      <c r="AB129" s="385" t="str">
        <f t="shared" ca="1" si="43"/>
        <v>3b_$D$129_Load_pt3_MW_1</v>
      </c>
      <c r="AC129" s="26" t="s">
        <v>426</v>
      </c>
      <c r="AD129" s="26"/>
      <c r="AE129" s="26" t="str">
        <f t="shared" si="44"/>
        <v>0.00</v>
      </c>
      <c r="AF129" t="s">
        <v>86</v>
      </c>
      <c r="AG129" t="s">
        <v>86</v>
      </c>
      <c r="AI129" s="715" t="str">
        <f ca="1">"Requirement for "&amp;V129&amp; " based on "&amp;$V$7&amp;" answer of ""Yes"""</f>
        <v>Requirement for $D$129 based on $D$7 answer of "Yes"</v>
      </c>
    </row>
    <row r="130" spans="1:35" ht="5.25" customHeight="1">
      <c r="A130" s="682"/>
      <c r="B130" s="688"/>
      <c r="C130" s="688"/>
      <c r="D130" s="688"/>
      <c r="E130" s="676"/>
      <c r="F130" s="688"/>
      <c r="G130" s="688"/>
      <c r="H130" s="688"/>
      <c r="I130" s="676"/>
      <c r="J130" s="688"/>
      <c r="K130" s="688"/>
      <c r="L130" s="688"/>
      <c r="M130" s="676"/>
      <c r="N130" s="688"/>
      <c r="O130" s="354"/>
      <c r="S130" s="531"/>
      <c r="T130" s="389" t="s">
        <v>653</v>
      </c>
      <c r="U130" s="389"/>
      <c r="V130" s="372" t="str">
        <f ca="1">CELL("address",F129)</f>
        <v>$F$129</v>
      </c>
      <c r="W130" s="26" t="str">
        <f t="shared" si="41"/>
        <v>3b</v>
      </c>
      <c r="X130" s="390" t="str">
        <f t="shared" ca="1" si="46"/>
        <v>3b. Flexible Capacity</v>
      </c>
      <c r="Y130" s="26" t="s">
        <v>638</v>
      </c>
      <c r="Z130" s="26" t="s">
        <v>1499</v>
      </c>
      <c r="AA130" s="26">
        <v>1</v>
      </c>
      <c r="AB130" s="385" t="str">
        <f t="shared" ca="1" si="43"/>
        <v>3b_$F$129_Load_pt3_avg_heat_rate_1</v>
      </c>
      <c r="AC130" s="26" t="s">
        <v>426</v>
      </c>
      <c r="AD130" s="26"/>
      <c r="AE130" s="26" t="str">
        <f t="shared" si="44"/>
        <v>0.00</v>
      </c>
      <c r="AF130" t="s">
        <v>86</v>
      </c>
      <c r="AG130" t="s">
        <v>86</v>
      </c>
      <c r="AI130" s="715" t="str">
        <f ca="1">"Requirement for "&amp;V130&amp; " based on "&amp;$V$7&amp;" answer of ""Yes"""</f>
        <v>Requirement for $F$129 based on $D$7 answer of "Yes"</v>
      </c>
    </row>
    <row r="131" spans="1:35" ht="14.25" hidden="1" customHeight="1">
      <c r="A131" s="708"/>
      <c r="B131" s="710"/>
      <c r="C131" s="710"/>
      <c r="D131" s="710"/>
      <c r="E131" s="706"/>
      <c r="F131" s="710"/>
      <c r="G131" s="710"/>
      <c r="H131" s="710"/>
      <c r="I131" s="706"/>
      <c r="J131" s="710"/>
      <c r="K131" s="710"/>
      <c r="L131" s="710"/>
      <c r="M131" s="706"/>
      <c r="N131" s="710"/>
      <c r="O131" s="354"/>
      <c r="S131" s="531" t="s">
        <v>1087</v>
      </c>
      <c r="T131" s="389"/>
      <c r="U131" s="389"/>
      <c r="V131" s="372" t="str">
        <f ca="1">CELL("address",H129)</f>
        <v>$H$129</v>
      </c>
      <c r="W131" s="26" t="str">
        <f t="shared" si="41"/>
        <v>3b</v>
      </c>
      <c r="X131" s="390" t="str">
        <f t="shared" ca="1" si="46"/>
        <v>3b. Flexible Capacity</v>
      </c>
      <c r="Y131" s="26" t="s">
        <v>638</v>
      </c>
      <c r="Z131" s="26" t="s">
        <v>1137</v>
      </c>
      <c r="AA131" s="26">
        <v>2</v>
      </c>
      <c r="AB131" s="385" t="str">
        <f t="shared" ca="1" si="43"/>
        <v>3b_$H$129_Load_pt3_MW_2</v>
      </c>
      <c r="AC131" s="26" t="s">
        <v>426</v>
      </c>
      <c r="AD131" s="26"/>
      <c r="AE131" s="26" t="str">
        <f t="shared" si="44"/>
        <v>0.00</v>
      </c>
      <c r="AF131" t="s">
        <v>86</v>
      </c>
      <c r="AG131" t="s">
        <v>86</v>
      </c>
      <c r="AI131" s="715" t="str">
        <f ca="1">"Requirement for "&amp;V131&amp; " based on "&amp;$V$8&amp;" answer of ""Yes"""</f>
        <v>Requirement for $H$129 based on $H$7 answer of "Yes"</v>
      </c>
    </row>
    <row r="132" spans="1:35" ht="14.25" hidden="1" customHeight="1">
      <c r="A132" s="708"/>
      <c r="B132" s="710"/>
      <c r="C132" s="710"/>
      <c r="D132" s="710"/>
      <c r="E132" s="706"/>
      <c r="F132" s="710"/>
      <c r="G132" s="710"/>
      <c r="H132" s="710"/>
      <c r="I132" s="706"/>
      <c r="J132" s="710"/>
      <c r="K132" s="710"/>
      <c r="L132" s="710"/>
      <c r="M132" s="706"/>
      <c r="N132" s="710"/>
      <c r="O132" s="354"/>
      <c r="S132" s="531" t="s">
        <v>1087</v>
      </c>
      <c r="T132" s="389"/>
      <c r="U132" s="389"/>
      <c r="V132" s="372" t="str">
        <f ca="1">CELL("address",J129)</f>
        <v>$J$129</v>
      </c>
      <c r="W132" s="26" t="str">
        <f t="shared" si="41"/>
        <v>3b</v>
      </c>
      <c r="X132" s="390" t="str">
        <f t="shared" ca="1" si="46"/>
        <v>3b. Flexible Capacity</v>
      </c>
      <c r="Y132" s="26" t="s">
        <v>638</v>
      </c>
      <c r="Z132" s="26" t="s">
        <v>1499</v>
      </c>
      <c r="AA132" s="26">
        <v>2</v>
      </c>
      <c r="AB132" s="385" t="str">
        <f t="shared" ca="1" si="43"/>
        <v>3b_$J$129_Load_pt3_avg_heat_rate_2</v>
      </c>
      <c r="AC132" s="26" t="s">
        <v>426</v>
      </c>
      <c r="AD132" s="26"/>
      <c r="AE132" s="26" t="str">
        <f t="shared" si="44"/>
        <v>0.00</v>
      </c>
      <c r="AF132" t="s">
        <v>86</v>
      </c>
      <c r="AG132" t="s">
        <v>86</v>
      </c>
      <c r="AI132" s="715" t="str">
        <f ca="1">"Requirement for "&amp;V132&amp; " based on "&amp;$V$8&amp;" answer of ""Yes"""</f>
        <v>Requirement for $J$129 based on $H$7 answer of "Yes"</v>
      </c>
    </row>
    <row r="133" spans="1:35" ht="14.25" hidden="1" customHeight="1">
      <c r="A133" s="708"/>
      <c r="B133" s="710"/>
      <c r="C133" s="710"/>
      <c r="D133" s="710"/>
      <c r="E133" s="706"/>
      <c r="F133" s="710"/>
      <c r="G133" s="710"/>
      <c r="H133" s="710"/>
      <c r="I133" s="706"/>
      <c r="J133" s="710"/>
      <c r="K133" s="710"/>
      <c r="L133" s="710"/>
      <c r="M133" s="706"/>
      <c r="N133" s="710"/>
      <c r="O133" s="354"/>
      <c r="S133" s="531" t="s">
        <v>1087</v>
      </c>
      <c r="T133" s="389"/>
      <c r="U133" s="389"/>
      <c r="V133" s="372" t="str">
        <f ca="1">CELL("address",L129)</f>
        <v>$L$129</v>
      </c>
      <c r="W133" s="26" t="str">
        <f t="shared" si="41"/>
        <v>3b</v>
      </c>
      <c r="X133" s="390" t="str">
        <f t="shared" ca="1" si="46"/>
        <v>3b. Flexible Capacity</v>
      </c>
      <c r="Y133" s="26" t="s">
        <v>638</v>
      </c>
      <c r="Z133" s="26" t="s">
        <v>1137</v>
      </c>
      <c r="AA133" s="26">
        <v>3</v>
      </c>
      <c r="AB133" s="385" t="str">
        <f t="shared" ca="1" si="43"/>
        <v>3b_$L$129_Load_pt3_MW_3</v>
      </c>
      <c r="AC133" s="26" t="s">
        <v>426</v>
      </c>
      <c r="AD133" s="26"/>
      <c r="AE133" s="26" t="str">
        <f t="shared" si="44"/>
        <v>0.00</v>
      </c>
      <c r="AF133" t="s">
        <v>86</v>
      </c>
      <c r="AG133" t="s">
        <v>86</v>
      </c>
      <c r="AI133" s="715" t="str">
        <f ca="1">"Requirement for "&amp;V133&amp; " based on "&amp;$V$9&amp;" answer of ""Yes"""</f>
        <v>Requirement for $L$129 based on $L$7 answer of "Yes"</v>
      </c>
    </row>
    <row r="134" spans="1:35" ht="14.25" hidden="1" customHeight="1">
      <c r="A134" s="708"/>
      <c r="B134" s="710"/>
      <c r="C134" s="710"/>
      <c r="D134" s="710"/>
      <c r="E134" s="706"/>
      <c r="F134" s="710"/>
      <c r="G134" s="710"/>
      <c r="H134" s="710"/>
      <c r="I134" s="706"/>
      <c r="J134" s="710"/>
      <c r="K134" s="710"/>
      <c r="L134" s="710"/>
      <c r="M134" s="706"/>
      <c r="N134" s="710"/>
      <c r="O134" s="354"/>
      <c r="S134" s="531" t="s">
        <v>1087</v>
      </c>
      <c r="T134" s="389"/>
      <c r="U134" s="389"/>
      <c r="V134" s="372" t="str">
        <f ca="1">CELL("address",N129)</f>
        <v>$N$129</v>
      </c>
      <c r="W134" s="26" t="str">
        <f t="shared" si="41"/>
        <v>3b</v>
      </c>
      <c r="X134" s="390" t="str">
        <f t="shared" ca="1" si="46"/>
        <v>3b. Flexible Capacity</v>
      </c>
      <c r="Y134" s="26" t="s">
        <v>638</v>
      </c>
      <c r="Z134" s="26" t="s">
        <v>1499</v>
      </c>
      <c r="AA134" s="26">
        <v>3</v>
      </c>
      <c r="AB134" s="385" t="str">
        <f t="shared" ca="1" si="43"/>
        <v>3b_$N$129_Load_pt3_avg_heat_rate_3</v>
      </c>
      <c r="AC134" s="26" t="s">
        <v>426</v>
      </c>
      <c r="AD134" s="26"/>
      <c r="AE134" s="26" t="str">
        <f t="shared" si="44"/>
        <v>0.00</v>
      </c>
      <c r="AF134" t="s">
        <v>86</v>
      </c>
      <c r="AG134" t="s">
        <v>86</v>
      </c>
      <c r="AI134" s="715" t="str">
        <f ca="1">"Requirement for "&amp;V134&amp; " based on "&amp;$V$9&amp;" answer of ""Yes"""</f>
        <v>Requirement for $N$129 based on $L$7 answer of "Yes"</v>
      </c>
    </row>
    <row r="135" spans="1:35" ht="15.75" customHeight="1">
      <c r="A135" s="677" t="s">
        <v>788</v>
      </c>
      <c r="B135" s="688"/>
      <c r="C135" s="688"/>
      <c r="D135" s="296"/>
      <c r="E135" s="684"/>
      <c r="F135" s="296"/>
      <c r="G135" s="688"/>
      <c r="H135" s="296"/>
      <c r="I135" s="684"/>
      <c r="J135" s="296"/>
      <c r="K135" s="688"/>
      <c r="L135" s="296"/>
      <c r="M135" s="684"/>
      <c r="N135" s="296"/>
      <c r="O135" s="354"/>
      <c r="R135" t="s">
        <v>1749</v>
      </c>
      <c r="S135" s="531"/>
      <c r="T135" s="398"/>
      <c r="U135" s="539" t="s">
        <v>654</v>
      </c>
      <c r="V135" s="372" t="str">
        <f ca="1">CELL("address",D135)</f>
        <v>$D$135</v>
      </c>
      <c r="W135" s="26" t="str">
        <f t="shared" si="41"/>
        <v>3b</v>
      </c>
      <c r="X135" s="390" t="str">
        <f t="shared" ca="1" si="46"/>
        <v>3b. Flexible Capacity</v>
      </c>
      <c r="Y135" s="26" t="s">
        <v>638</v>
      </c>
      <c r="Z135" s="26" t="s">
        <v>1138</v>
      </c>
      <c r="AA135" s="26">
        <v>1</v>
      </c>
      <c r="AB135" s="385" t="str">
        <f t="shared" ca="1" si="43"/>
        <v>3b_$D$135_Load_pt4_MW_1</v>
      </c>
      <c r="AC135" s="26" t="s">
        <v>426</v>
      </c>
      <c r="AD135" s="26"/>
      <c r="AE135" s="26" t="str">
        <f t="shared" si="44"/>
        <v>0.00</v>
      </c>
      <c r="AF135" t="s">
        <v>86</v>
      </c>
      <c r="AG135" t="s">
        <v>86</v>
      </c>
      <c r="AI135" s="715" t="str">
        <f ca="1">"Requirement for "&amp;V135&amp; " based on "&amp;$V$7&amp;" answer of ""Yes"""</f>
        <v>Requirement for $D$135 based on $D$7 answer of "Yes"</v>
      </c>
    </row>
    <row r="136" spans="1:35" ht="5.25" customHeight="1">
      <c r="A136" s="682"/>
      <c r="B136" s="688"/>
      <c r="C136" s="688"/>
      <c r="D136" s="688"/>
      <c r="E136" s="676"/>
      <c r="F136" s="688"/>
      <c r="G136" s="688"/>
      <c r="H136" s="688"/>
      <c r="I136" s="676"/>
      <c r="J136" s="688"/>
      <c r="K136" s="688"/>
      <c r="L136" s="688"/>
      <c r="M136" s="676"/>
      <c r="N136" s="688"/>
      <c r="O136" s="354"/>
      <c r="S136" s="531"/>
      <c r="T136" s="389" t="s">
        <v>653</v>
      </c>
      <c r="U136" s="389"/>
      <c r="V136" s="372" t="str">
        <f ca="1">CELL("address",F135)</f>
        <v>$F$135</v>
      </c>
      <c r="W136" s="26" t="str">
        <f t="shared" si="41"/>
        <v>3b</v>
      </c>
      <c r="X136" s="390" t="str">
        <f t="shared" ca="1" si="46"/>
        <v>3b. Flexible Capacity</v>
      </c>
      <c r="Y136" s="26" t="s">
        <v>638</v>
      </c>
      <c r="Z136" s="26" t="s">
        <v>1500</v>
      </c>
      <c r="AA136" s="26">
        <v>1</v>
      </c>
      <c r="AB136" s="385" t="str">
        <f t="shared" ca="1" si="43"/>
        <v>3b_$F$135_Load_pt4_avg_heat_rate_1</v>
      </c>
      <c r="AC136" s="26" t="s">
        <v>426</v>
      </c>
      <c r="AD136" s="26"/>
      <c r="AE136" s="26" t="str">
        <f t="shared" si="44"/>
        <v>0.00</v>
      </c>
      <c r="AF136" t="s">
        <v>86</v>
      </c>
      <c r="AG136" t="s">
        <v>86</v>
      </c>
      <c r="AI136" s="715" t="str">
        <f ca="1">"Requirement for "&amp;V136&amp; " based on "&amp;$V$7&amp;" answer of ""Yes"""</f>
        <v>Requirement for $F$135 based on $D$7 answer of "Yes"</v>
      </c>
    </row>
    <row r="137" spans="1:35" ht="14.25" hidden="1" customHeight="1">
      <c r="A137" s="708"/>
      <c r="B137" s="710"/>
      <c r="C137" s="710"/>
      <c r="D137" s="710"/>
      <c r="E137" s="706"/>
      <c r="F137" s="710"/>
      <c r="G137" s="710"/>
      <c r="H137" s="710"/>
      <c r="I137" s="706"/>
      <c r="J137" s="710"/>
      <c r="K137" s="710"/>
      <c r="L137" s="710"/>
      <c r="M137" s="706"/>
      <c r="N137" s="710"/>
      <c r="O137" s="354"/>
      <c r="S137" s="531" t="s">
        <v>1087</v>
      </c>
      <c r="T137" s="389"/>
      <c r="U137" s="389"/>
      <c r="V137" s="372" t="str">
        <f ca="1">CELL("address",H135)</f>
        <v>$H$135</v>
      </c>
      <c r="W137" s="26" t="str">
        <f t="shared" si="41"/>
        <v>3b</v>
      </c>
      <c r="X137" s="390" t="str">
        <f t="shared" ca="1" si="46"/>
        <v>3b. Flexible Capacity</v>
      </c>
      <c r="Y137" s="26" t="s">
        <v>638</v>
      </c>
      <c r="Z137" s="26" t="s">
        <v>1138</v>
      </c>
      <c r="AA137" s="26">
        <v>2</v>
      </c>
      <c r="AB137" s="385" t="str">
        <f t="shared" ca="1" si="43"/>
        <v>3b_$H$135_Load_pt4_MW_2</v>
      </c>
      <c r="AC137" s="26" t="s">
        <v>426</v>
      </c>
      <c r="AD137" s="26"/>
      <c r="AE137" s="26" t="str">
        <f t="shared" si="44"/>
        <v>0.00</v>
      </c>
      <c r="AF137" t="s">
        <v>86</v>
      </c>
      <c r="AG137" t="s">
        <v>86</v>
      </c>
      <c r="AI137" s="715" t="str">
        <f ca="1">"Requirement for "&amp;V137&amp; " based on "&amp;$V$8&amp;" answer of ""Yes"""</f>
        <v>Requirement for $H$135 based on $H$7 answer of "Yes"</v>
      </c>
    </row>
    <row r="138" spans="1:35" ht="14.25" hidden="1" customHeight="1">
      <c r="A138" s="708"/>
      <c r="B138" s="710"/>
      <c r="C138" s="710"/>
      <c r="D138" s="710"/>
      <c r="E138" s="706"/>
      <c r="F138" s="710"/>
      <c r="G138" s="710"/>
      <c r="H138" s="710"/>
      <c r="I138" s="706"/>
      <c r="J138" s="710"/>
      <c r="K138" s="710"/>
      <c r="L138" s="710"/>
      <c r="M138" s="706"/>
      <c r="N138" s="710"/>
      <c r="O138" s="354"/>
      <c r="S138" s="531" t="s">
        <v>1087</v>
      </c>
      <c r="T138" s="389"/>
      <c r="U138" s="389"/>
      <c r="V138" s="372" t="str">
        <f ca="1">CELL("address",J135)</f>
        <v>$J$135</v>
      </c>
      <c r="W138" s="26" t="str">
        <f t="shared" si="41"/>
        <v>3b</v>
      </c>
      <c r="X138" s="390" t="str">
        <f t="shared" ca="1" si="46"/>
        <v>3b. Flexible Capacity</v>
      </c>
      <c r="Y138" s="26" t="s">
        <v>638</v>
      </c>
      <c r="Z138" s="26" t="s">
        <v>1500</v>
      </c>
      <c r="AA138" s="26">
        <v>2</v>
      </c>
      <c r="AB138" s="385" t="str">
        <f t="shared" ca="1" si="43"/>
        <v>3b_$J$135_Load_pt4_avg_heat_rate_2</v>
      </c>
      <c r="AC138" s="26" t="s">
        <v>426</v>
      </c>
      <c r="AD138" s="26"/>
      <c r="AE138" s="26" t="str">
        <f t="shared" si="44"/>
        <v>0.00</v>
      </c>
      <c r="AF138" t="s">
        <v>86</v>
      </c>
      <c r="AG138" t="s">
        <v>86</v>
      </c>
      <c r="AI138" s="715" t="str">
        <f ca="1">"Requirement for "&amp;V138&amp; " based on "&amp;$V$8&amp;" answer of ""Yes"""</f>
        <v>Requirement for $J$135 based on $H$7 answer of "Yes"</v>
      </c>
    </row>
    <row r="139" spans="1:35" ht="14.25" hidden="1" customHeight="1">
      <c r="A139" s="708"/>
      <c r="B139" s="710"/>
      <c r="C139" s="710"/>
      <c r="D139" s="710"/>
      <c r="E139" s="706"/>
      <c r="F139" s="710"/>
      <c r="G139" s="710"/>
      <c r="H139" s="710"/>
      <c r="I139" s="706"/>
      <c r="J139" s="710"/>
      <c r="K139" s="710"/>
      <c r="L139" s="710"/>
      <c r="M139" s="706"/>
      <c r="N139" s="710"/>
      <c r="O139" s="354"/>
      <c r="S139" s="531" t="s">
        <v>1087</v>
      </c>
      <c r="T139" s="389"/>
      <c r="U139" s="389"/>
      <c r="V139" s="372" t="str">
        <f ca="1">CELL("address",L135)</f>
        <v>$L$135</v>
      </c>
      <c r="W139" s="26" t="str">
        <f t="shared" si="41"/>
        <v>3b</v>
      </c>
      <c r="X139" s="390" t="str">
        <f t="shared" ca="1" si="46"/>
        <v>3b. Flexible Capacity</v>
      </c>
      <c r="Y139" s="26" t="s">
        <v>638</v>
      </c>
      <c r="Z139" s="26" t="s">
        <v>1138</v>
      </c>
      <c r="AA139" s="26">
        <v>3</v>
      </c>
      <c r="AB139" s="385" t="str">
        <f t="shared" ca="1" si="43"/>
        <v>3b_$L$135_Load_pt4_MW_3</v>
      </c>
      <c r="AC139" s="26" t="s">
        <v>426</v>
      </c>
      <c r="AD139" s="26"/>
      <c r="AE139" s="26" t="str">
        <f t="shared" si="44"/>
        <v>0.00</v>
      </c>
      <c r="AF139" t="s">
        <v>86</v>
      </c>
      <c r="AG139" t="s">
        <v>86</v>
      </c>
      <c r="AI139" s="715" t="str">
        <f ca="1">"Requirement for "&amp;V139&amp; " based on "&amp;$V$9&amp;" answer of ""Yes"""</f>
        <v>Requirement for $L$135 based on $L$7 answer of "Yes"</v>
      </c>
    </row>
    <row r="140" spans="1:35" ht="14.25" hidden="1" customHeight="1">
      <c r="A140" s="708"/>
      <c r="B140" s="710"/>
      <c r="C140" s="710"/>
      <c r="D140" s="710"/>
      <c r="E140" s="706"/>
      <c r="F140" s="710"/>
      <c r="G140" s="710"/>
      <c r="H140" s="710"/>
      <c r="I140" s="706"/>
      <c r="J140" s="710"/>
      <c r="K140" s="710"/>
      <c r="L140" s="710"/>
      <c r="M140" s="706"/>
      <c r="N140" s="710"/>
      <c r="O140" s="354"/>
      <c r="S140" s="531" t="s">
        <v>1087</v>
      </c>
      <c r="T140" s="389"/>
      <c r="U140" s="389"/>
      <c r="V140" s="372" t="str">
        <f ca="1">CELL("address",N135)</f>
        <v>$N$135</v>
      </c>
      <c r="W140" s="26" t="str">
        <f t="shared" si="41"/>
        <v>3b</v>
      </c>
      <c r="X140" s="390" t="str">
        <f t="shared" ca="1" si="46"/>
        <v>3b. Flexible Capacity</v>
      </c>
      <c r="Y140" s="26" t="s">
        <v>638</v>
      </c>
      <c r="Z140" s="26" t="s">
        <v>1500</v>
      </c>
      <c r="AA140" s="26">
        <v>3</v>
      </c>
      <c r="AB140" s="385" t="str">
        <f t="shared" ca="1" si="43"/>
        <v>3b_$N$135_Load_pt4_avg_heat_rate_3</v>
      </c>
      <c r="AC140" s="26" t="s">
        <v>426</v>
      </c>
      <c r="AD140" s="26"/>
      <c r="AE140" s="26" t="str">
        <f t="shared" si="44"/>
        <v>0.00</v>
      </c>
      <c r="AF140" t="s">
        <v>86</v>
      </c>
      <c r="AG140" t="s">
        <v>86</v>
      </c>
      <c r="AI140" s="715" t="str">
        <f ca="1">"Requirement for "&amp;V140&amp; " based on "&amp;$V$9&amp;" answer of ""Yes"""</f>
        <v>Requirement for $N$135 based on $L$7 answer of "Yes"</v>
      </c>
    </row>
    <row r="141" spans="1:35" ht="15.75" customHeight="1">
      <c r="A141" s="677" t="s">
        <v>789</v>
      </c>
      <c r="B141" s="688"/>
      <c r="C141" s="688"/>
      <c r="D141" s="296"/>
      <c r="E141" s="684"/>
      <c r="F141" s="296"/>
      <c r="G141" s="688"/>
      <c r="H141" s="296"/>
      <c r="I141" s="684"/>
      <c r="J141" s="296"/>
      <c r="K141" s="688"/>
      <c r="L141" s="296"/>
      <c r="M141" s="684"/>
      <c r="N141" s="296"/>
      <c r="O141" s="354"/>
      <c r="R141" t="s">
        <v>1749</v>
      </c>
      <c r="S141" s="531"/>
      <c r="T141" s="398"/>
      <c r="U141" s="539" t="s">
        <v>654</v>
      </c>
      <c r="V141" s="372" t="str">
        <f ca="1">CELL("address",D141)</f>
        <v>$D$141</v>
      </c>
      <c r="W141" s="26" t="str">
        <f t="shared" si="41"/>
        <v>3b</v>
      </c>
      <c r="X141" s="390" t="str">
        <f t="shared" ca="1" si="42"/>
        <v>3b. Flexible Capacity</v>
      </c>
      <c r="Y141" s="26" t="s">
        <v>638</v>
      </c>
      <c r="Z141" s="26" t="s">
        <v>1139</v>
      </c>
      <c r="AA141" s="26">
        <v>1</v>
      </c>
      <c r="AB141" s="385" t="str">
        <f t="shared" ca="1" si="43"/>
        <v>3b_$D$141_Load_pt5_MW_1</v>
      </c>
      <c r="AC141" s="26" t="s">
        <v>426</v>
      </c>
      <c r="AD141" s="26"/>
      <c r="AE141" s="26" t="str">
        <f t="shared" si="44"/>
        <v>0.00</v>
      </c>
      <c r="AF141" t="s">
        <v>86</v>
      </c>
      <c r="AG141" t="s">
        <v>86</v>
      </c>
      <c r="AI141" s="715" t="str">
        <f ca="1">"Requirement for "&amp;V141&amp; " based on "&amp;$V$7&amp;" answer of ""Yes"""</f>
        <v>Requirement for $D$141 based on $D$7 answer of "Yes"</v>
      </c>
    </row>
    <row r="142" spans="1:35" ht="5.25" customHeight="1">
      <c r="A142" s="682"/>
      <c r="B142" s="688"/>
      <c r="C142" s="688"/>
      <c r="D142" s="688"/>
      <c r="E142" s="676"/>
      <c r="F142" s="688"/>
      <c r="G142" s="688"/>
      <c r="H142" s="688"/>
      <c r="I142" s="676"/>
      <c r="J142" s="688"/>
      <c r="K142" s="688"/>
      <c r="L142" s="688"/>
      <c r="M142" s="676"/>
      <c r="N142" s="688"/>
      <c r="O142" s="354"/>
      <c r="S142" s="531"/>
      <c r="T142" s="389" t="s">
        <v>653</v>
      </c>
      <c r="U142" s="389"/>
      <c r="V142" s="372" t="str">
        <f ca="1">CELL("address",F141)</f>
        <v>$F$141</v>
      </c>
      <c r="W142" s="26" t="str">
        <f t="shared" si="41"/>
        <v>3b</v>
      </c>
      <c r="X142" s="390" t="str">
        <f t="shared" ca="1" si="42"/>
        <v>3b. Flexible Capacity</v>
      </c>
      <c r="Y142" s="26" t="s">
        <v>638</v>
      </c>
      <c r="Z142" s="26" t="s">
        <v>1501</v>
      </c>
      <c r="AA142" s="26">
        <v>1</v>
      </c>
      <c r="AB142" s="385" t="str">
        <f t="shared" ca="1" si="43"/>
        <v>3b_$F$141_Load_pt5_avg_heat_rate_1</v>
      </c>
      <c r="AC142" s="26" t="s">
        <v>426</v>
      </c>
      <c r="AD142" s="26"/>
      <c r="AE142" s="26" t="str">
        <f t="shared" si="44"/>
        <v>0.00</v>
      </c>
      <c r="AF142" t="s">
        <v>86</v>
      </c>
      <c r="AG142" t="s">
        <v>86</v>
      </c>
      <c r="AI142" s="715" t="str">
        <f ca="1">"Requirement for "&amp;V142&amp; " based on "&amp;$V$7&amp;" answer of ""Yes"""</f>
        <v>Requirement for $F$141 based on $D$7 answer of "Yes"</v>
      </c>
    </row>
    <row r="143" spans="1:35" ht="15.75" hidden="1" customHeight="1">
      <c r="A143" s="682"/>
      <c r="B143" s="688"/>
      <c r="C143" s="688"/>
      <c r="D143" s="688"/>
      <c r="E143" s="684"/>
      <c r="F143" s="688"/>
      <c r="G143" s="688"/>
      <c r="H143" s="688"/>
      <c r="I143" s="684"/>
      <c r="J143" s="688"/>
      <c r="K143" s="688"/>
      <c r="L143" s="688"/>
      <c r="M143" s="684"/>
      <c r="N143" s="688"/>
      <c r="O143" s="354"/>
      <c r="S143" s="531" t="s">
        <v>1087</v>
      </c>
      <c r="T143" s="389"/>
      <c r="U143" s="389"/>
      <c r="V143" s="372" t="str">
        <f ca="1">CELL("address",H141)</f>
        <v>$H$141</v>
      </c>
      <c r="W143" s="26" t="str">
        <f t="shared" si="41"/>
        <v>3b</v>
      </c>
      <c r="X143" s="390" t="str">
        <f t="shared" ca="1" si="42"/>
        <v>3b. Flexible Capacity</v>
      </c>
      <c r="Y143" s="26" t="s">
        <v>638</v>
      </c>
      <c r="Z143" s="26" t="s">
        <v>1139</v>
      </c>
      <c r="AA143" s="26">
        <v>2</v>
      </c>
      <c r="AB143" s="385" t="str">
        <f t="shared" ca="1" si="43"/>
        <v>3b_$H$141_Load_pt5_MW_2</v>
      </c>
      <c r="AC143" s="26" t="s">
        <v>426</v>
      </c>
      <c r="AD143" s="26"/>
      <c r="AE143" s="26" t="str">
        <f t="shared" si="44"/>
        <v>0.00</v>
      </c>
      <c r="AF143" t="s">
        <v>86</v>
      </c>
      <c r="AG143" t="s">
        <v>86</v>
      </c>
      <c r="AI143" s="715" t="str">
        <f ca="1">"Requirement for "&amp;V143&amp; " based on "&amp;$V$8&amp;" answer of ""Yes"""</f>
        <v>Requirement for $H$141 based on $H$7 answer of "Yes"</v>
      </c>
    </row>
    <row r="144" spans="1:35" ht="14.25" hidden="1" customHeight="1">
      <c r="A144" s="682"/>
      <c r="B144" s="688"/>
      <c r="C144" s="688"/>
      <c r="D144" s="688"/>
      <c r="E144" s="676"/>
      <c r="F144" s="688"/>
      <c r="G144" s="688"/>
      <c r="H144" s="688"/>
      <c r="I144" s="676"/>
      <c r="J144" s="688"/>
      <c r="K144" s="688"/>
      <c r="L144" s="688"/>
      <c r="M144" s="676"/>
      <c r="N144" s="688"/>
      <c r="O144" s="354"/>
      <c r="S144" s="531" t="s">
        <v>1087</v>
      </c>
      <c r="T144" s="389"/>
      <c r="U144" s="389"/>
      <c r="V144" s="372" t="str">
        <f ca="1">CELL("address",J141)</f>
        <v>$J$141</v>
      </c>
      <c r="W144" s="26" t="str">
        <f t="shared" si="41"/>
        <v>3b</v>
      </c>
      <c r="X144" s="390" t="str">
        <f t="shared" ca="1" si="42"/>
        <v>3b. Flexible Capacity</v>
      </c>
      <c r="Y144" s="26" t="s">
        <v>638</v>
      </c>
      <c r="Z144" s="26" t="s">
        <v>1501</v>
      </c>
      <c r="AA144" s="26">
        <v>2</v>
      </c>
      <c r="AB144" s="385" t="str">
        <f t="shared" ca="1" si="43"/>
        <v>3b_$J$141_Load_pt5_avg_heat_rate_2</v>
      </c>
      <c r="AC144" s="26" t="s">
        <v>426</v>
      </c>
      <c r="AD144" s="26"/>
      <c r="AE144" s="26" t="str">
        <f t="shared" si="44"/>
        <v>0.00</v>
      </c>
      <c r="AF144" t="s">
        <v>86</v>
      </c>
      <c r="AG144" t="s">
        <v>86</v>
      </c>
      <c r="AI144" s="715" t="str">
        <f ca="1">"Requirement for "&amp;V144&amp; " based on "&amp;$V$8&amp;" answer of ""Yes"""</f>
        <v>Requirement for $J$141 based on $H$7 answer of "Yes"</v>
      </c>
    </row>
    <row r="145" spans="1:35" ht="15.75" hidden="1" customHeight="1">
      <c r="A145" s="682"/>
      <c r="B145" s="688"/>
      <c r="C145" s="688"/>
      <c r="D145" s="688"/>
      <c r="E145" s="684"/>
      <c r="F145" s="688"/>
      <c r="G145" s="688"/>
      <c r="H145" s="688"/>
      <c r="I145" s="684"/>
      <c r="J145" s="688"/>
      <c r="K145" s="688"/>
      <c r="L145" s="688"/>
      <c r="M145" s="684"/>
      <c r="N145" s="688"/>
      <c r="O145" s="354"/>
      <c r="S145" s="531" t="s">
        <v>1087</v>
      </c>
      <c r="T145" s="389"/>
      <c r="U145" s="389"/>
      <c r="V145" s="372" t="str">
        <f ca="1">CELL("address",L141)</f>
        <v>$L$141</v>
      </c>
      <c r="W145" s="26" t="str">
        <f t="shared" si="41"/>
        <v>3b</v>
      </c>
      <c r="X145" s="390" t="str">
        <f t="shared" ca="1" si="42"/>
        <v>3b. Flexible Capacity</v>
      </c>
      <c r="Y145" s="26" t="s">
        <v>638</v>
      </c>
      <c r="Z145" s="26" t="s">
        <v>1139</v>
      </c>
      <c r="AA145" s="26">
        <v>3</v>
      </c>
      <c r="AB145" s="385" t="str">
        <f t="shared" ca="1" si="43"/>
        <v>3b_$L$141_Load_pt5_MW_3</v>
      </c>
      <c r="AC145" s="26" t="s">
        <v>426</v>
      </c>
      <c r="AD145" s="26"/>
      <c r="AE145" s="26" t="str">
        <f t="shared" si="44"/>
        <v>0.00</v>
      </c>
      <c r="AF145" t="s">
        <v>86</v>
      </c>
      <c r="AG145" t="s">
        <v>86</v>
      </c>
      <c r="AI145" s="715" t="str">
        <f ca="1">"Requirement for "&amp;V145&amp; " based on "&amp;$V$9&amp;" answer of ""Yes"""</f>
        <v>Requirement for $L$141 based on $L$7 answer of "Yes"</v>
      </c>
    </row>
    <row r="146" spans="1:35" ht="15.75" hidden="1" customHeight="1">
      <c r="A146" s="682"/>
      <c r="B146" s="688"/>
      <c r="C146" s="688"/>
      <c r="D146" s="688"/>
      <c r="E146" s="676"/>
      <c r="F146" s="688"/>
      <c r="G146" s="688"/>
      <c r="H146" s="688"/>
      <c r="I146" s="676"/>
      <c r="J146" s="688"/>
      <c r="K146" s="688"/>
      <c r="L146" s="688"/>
      <c r="M146" s="676"/>
      <c r="N146" s="688"/>
      <c r="O146" s="354"/>
      <c r="S146" s="531" t="s">
        <v>1087</v>
      </c>
      <c r="T146" s="389"/>
      <c r="U146" s="389"/>
      <c r="V146" s="372" t="str">
        <f ca="1">CELL("address",N141)</f>
        <v>$N$141</v>
      </c>
      <c r="W146" s="26" t="str">
        <f t="shared" si="41"/>
        <v>3b</v>
      </c>
      <c r="X146" s="390" t="str">
        <f t="shared" ca="1" si="42"/>
        <v>3b. Flexible Capacity</v>
      </c>
      <c r="Y146" s="26" t="s">
        <v>638</v>
      </c>
      <c r="Z146" s="26" t="s">
        <v>1501</v>
      </c>
      <c r="AA146" s="26">
        <v>3</v>
      </c>
      <c r="AB146" s="385" t="str">
        <f t="shared" ca="1" si="43"/>
        <v>3b_$N$141_Load_pt5_avg_heat_rate_3</v>
      </c>
      <c r="AC146" s="26" t="s">
        <v>426</v>
      </c>
      <c r="AD146" s="26"/>
      <c r="AE146" s="26" t="str">
        <f t="shared" si="44"/>
        <v>0.00</v>
      </c>
      <c r="AF146" t="s">
        <v>86</v>
      </c>
      <c r="AG146" t="s">
        <v>86</v>
      </c>
      <c r="AI146" s="715" t="str">
        <f ca="1">"Requirement for "&amp;V146&amp; " based on "&amp;$V$9&amp;" answer of ""Yes"""</f>
        <v>Requirement for $N$141 based on $L$7 answer of "Yes"</v>
      </c>
    </row>
    <row r="147" spans="1:35" ht="15.75" customHeight="1">
      <c r="A147" s="677" t="s">
        <v>790</v>
      </c>
      <c r="B147" s="688"/>
      <c r="C147" s="688"/>
      <c r="D147" s="296"/>
      <c r="E147" s="684"/>
      <c r="F147" s="296"/>
      <c r="G147" s="688"/>
      <c r="H147" s="296"/>
      <c r="I147" s="684"/>
      <c r="J147" s="296"/>
      <c r="K147" s="688"/>
      <c r="L147" s="296"/>
      <c r="M147" s="684"/>
      <c r="N147" s="296"/>
      <c r="O147" s="354"/>
      <c r="R147" t="s">
        <v>1749</v>
      </c>
      <c r="S147" s="531"/>
      <c r="T147" s="398"/>
      <c r="U147" s="539" t="s">
        <v>654</v>
      </c>
      <c r="V147" s="372" t="str">
        <f ca="1">CELL("address",D147)</f>
        <v>$D$147</v>
      </c>
      <c r="W147" s="26" t="str">
        <f t="shared" si="41"/>
        <v>3b</v>
      </c>
      <c r="X147" s="390" t="str">
        <f t="shared" ca="1" si="42"/>
        <v>3b. Flexible Capacity</v>
      </c>
      <c r="Y147" s="26" t="s">
        <v>638</v>
      </c>
      <c r="Z147" s="26" t="s">
        <v>1140</v>
      </c>
      <c r="AA147" s="26">
        <v>1</v>
      </c>
      <c r="AB147" s="385" t="str">
        <f t="shared" ca="1" si="43"/>
        <v>3b_$D$147_Load_pt6_MW_1</v>
      </c>
      <c r="AC147" s="26" t="s">
        <v>426</v>
      </c>
      <c r="AD147" s="26"/>
      <c r="AE147" s="26" t="str">
        <f t="shared" si="44"/>
        <v>0.00</v>
      </c>
      <c r="AF147" t="s">
        <v>86</v>
      </c>
      <c r="AG147" t="s">
        <v>86</v>
      </c>
      <c r="AI147" s="715" t="str">
        <f ca="1">"Requirement for "&amp;V147&amp; " based on "&amp;$V$7&amp;" answer of ""Yes"""</f>
        <v>Requirement for $D$147 based on $D$7 answer of "Yes"</v>
      </c>
    </row>
    <row r="148" spans="1:35" ht="5.25" customHeight="1">
      <c r="A148" s="682"/>
      <c r="B148" s="688"/>
      <c r="C148" s="688"/>
      <c r="D148" s="688"/>
      <c r="E148" s="676"/>
      <c r="F148" s="688"/>
      <c r="G148" s="688"/>
      <c r="H148" s="688"/>
      <c r="I148" s="676"/>
      <c r="J148" s="688"/>
      <c r="K148" s="688"/>
      <c r="L148" s="688"/>
      <c r="M148" s="676"/>
      <c r="N148" s="688"/>
      <c r="O148" s="354"/>
      <c r="S148" s="531"/>
      <c r="T148" s="389" t="s">
        <v>653</v>
      </c>
      <c r="U148" s="389"/>
      <c r="V148" s="372" t="str">
        <f ca="1">CELL("address",F147)</f>
        <v>$F$147</v>
      </c>
      <c r="W148" s="26" t="str">
        <f t="shared" si="41"/>
        <v>3b</v>
      </c>
      <c r="X148" s="390" t="str">
        <f t="shared" ca="1" si="42"/>
        <v>3b. Flexible Capacity</v>
      </c>
      <c r="Y148" s="26" t="s">
        <v>638</v>
      </c>
      <c r="Z148" s="26" t="s">
        <v>1502</v>
      </c>
      <c r="AA148" s="26">
        <v>1</v>
      </c>
      <c r="AB148" s="385" t="str">
        <f t="shared" ca="1" si="43"/>
        <v>3b_$F$147_Load_pt6_avg_heat_rate_1</v>
      </c>
      <c r="AC148" s="26" t="s">
        <v>426</v>
      </c>
      <c r="AD148" s="26"/>
      <c r="AE148" s="26" t="str">
        <f t="shared" si="44"/>
        <v>0.00</v>
      </c>
      <c r="AF148" t="s">
        <v>86</v>
      </c>
      <c r="AG148" t="s">
        <v>86</v>
      </c>
      <c r="AI148" s="715" t="str">
        <f ca="1">"Requirement for "&amp;V148&amp; " based on "&amp;$V$7&amp;" answer of ""Yes"""</f>
        <v>Requirement for $F$147 based on $D$7 answer of "Yes"</v>
      </c>
    </row>
    <row r="149" spans="1:35" ht="15.75" hidden="1" customHeight="1">
      <c r="A149" s="682"/>
      <c r="B149" s="688"/>
      <c r="C149" s="688"/>
      <c r="D149" s="688"/>
      <c r="E149" s="684"/>
      <c r="F149" s="688"/>
      <c r="G149" s="688"/>
      <c r="H149" s="688"/>
      <c r="I149" s="684"/>
      <c r="J149" s="688"/>
      <c r="K149" s="688"/>
      <c r="L149" s="688"/>
      <c r="M149" s="684"/>
      <c r="N149" s="688"/>
      <c r="O149" s="354"/>
      <c r="S149" s="531" t="s">
        <v>1087</v>
      </c>
      <c r="T149" s="389"/>
      <c r="U149" s="389"/>
      <c r="V149" s="372" t="str">
        <f ca="1">CELL("address",H147)</f>
        <v>$H$147</v>
      </c>
      <c r="W149" s="26" t="str">
        <f t="shared" ref="W149:W182" si="47">$W$7</f>
        <v>3b</v>
      </c>
      <c r="X149" s="390" t="str">
        <f t="shared" ca="1" si="42"/>
        <v>3b. Flexible Capacity</v>
      </c>
      <c r="Y149" s="26" t="s">
        <v>638</v>
      </c>
      <c r="Z149" s="26" t="s">
        <v>1140</v>
      </c>
      <c r="AA149" s="26">
        <v>2</v>
      </c>
      <c r="AB149" s="385" t="str">
        <f t="shared" ca="1" si="43"/>
        <v>3b_$H$147_Load_pt6_MW_2</v>
      </c>
      <c r="AC149" s="26" t="s">
        <v>426</v>
      </c>
      <c r="AD149" s="26"/>
      <c r="AE149" s="26" t="str">
        <f t="shared" si="44"/>
        <v>0.00</v>
      </c>
      <c r="AF149" t="s">
        <v>86</v>
      </c>
      <c r="AG149" t="s">
        <v>86</v>
      </c>
      <c r="AI149" s="715" t="str">
        <f ca="1">"Requirement for "&amp;V149&amp; " based on "&amp;$V$8&amp;" answer of ""Yes"""</f>
        <v>Requirement for $H$147 based on $H$7 answer of "Yes"</v>
      </c>
    </row>
    <row r="150" spans="1:35" ht="15.75" hidden="1" customHeight="1">
      <c r="A150" s="682"/>
      <c r="B150" s="688"/>
      <c r="C150" s="688"/>
      <c r="D150" s="688"/>
      <c r="E150" s="676"/>
      <c r="F150" s="688"/>
      <c r="G150" s="688"/>
      <c r="H150" s="688"/>
      <c r="I150" s="676"/>
      <c r="J150" s="688"/>
      <c r="K150" s="688"/>
      <c r="L150" s="688"/>
      <c r="M150" s="676"/>
      <c r="N150" s="688"/>
      <c r="O150" s="354"/>
      <c r="S150" s="531" t="s">
        <v>1087</v>
      </c>
      <c r="T150" s="389"/>
      <c r="U150" s="389"/>
      <c r="V150" s="372" t="str">
        <f ca="1">CELL("address",J147)</f>
        <v>$J$147</v>
      </c>
      <c r="W150" s="26" t="str">
        <f t="shared" si="47"/>
        <v>3b</v>
      </c>
      <c r="X150" s="390" t="str">
        <f t="shared" ca="1" si="42"/>
        <v>3b. Flexible Capacity</v>
      </c>
      <c r="Y150" s="26" t="s">
        <v>638</v>
      </c>
      <c r="Z150" s="26" t="s">
        <v>1502</v>
      </c>
      <c r="AA150" s="26">
        <v>2</v>
      </c>
      <c r="AB150" s="385" t="str">
        <f t="shared" ca="1" si="43"/>
        <v>3b_$J$147_Load_pt6_avg_heat_rate_2</v>
      </c>
      <c r="AC150" s="26" t="s">
        <v>426</v>
      </c>
      <c r="AD150" s="26"/>
      <c r="AE150" s="26" t="str">
        <f t="shared" si="44"/>
        <v>0.00</v>
      </c>
      <c r="AF150" t="s">
        <v>86</v>
      </c>
      <c r="AG150" t="s">
        <v>86</v>
      </c>
      <c r="AI150" s="715" t="str">
        <f ca="1">"Requirement for "&amp;V150&amp; " based on "&amp;$V$8&amp;" answer of ""Yes"""</f>
        <v>Requirement for $J$147 based on $H$7 answer of "Yes"</v>
      </c>
    </row>
    <row r="151" spans="1:35" ht="15.75" hidden="1" customHeight="1">
      <c r="A151" s="682"/>
      <c r="B151" s="688"/>
      <c r="C151" s="688"/>
      <c r="D151" s="688"/>
      <c r="E151" s="684"/>
      <c r="F151" s="688"/>
      <c r="G151" s="688"/>
      <c r="H151" s="688"/>
      <c r="I151" s="684"/>
      <c r="J151" s="688"/>
      <c r="K151" s="688"/>
      <c r="L151" s="688"/>
      <c r="M151" s="684"/>
      <c r="N151" s="688"/>
      <c r="O151" s="354"/>
      <c r="S151" s="531" t="s">
        <v>1087</v>
      </c>
      <c r="T151" s="389"/>
      <c r="U151" s="389"/>
      <c r="V151" s="372" t="str">
        <f ca="1">CELL("address",L147)</f>
        <v>$L$147</v>
      </c>
      <c r="W151" s="26" t="str">
        <f t="shared" si="47"/>
        <v>3b</v>
      </c>
      <c r="X151" s="390" t="str">
        <f t="shared" ca="1" si="42"/>
        <v>3b. Flexible Capacity</v>
      </c>
      <c r="Y151" s="26" t="s">
        <v>638</v>
      </c>
      <c r="Z151" s="26" t="s">
        <v>1140</v>
      </c>
      <c r="AA151" s="26">
        <v>3</v>
      </c>
      <c r="AB151" s="385" t="str">
        <f t="shared" ca="1" si="43"/>
        <v>3b_$L$147_Load_pt6_MW_3</v>
      </c>
      <c r="AC151" s="26" t="s">
        <v>426</v>
      </c>
      <c r="AD151" s="26"/>
      <c r="AE151" s="26" t="str">
        <f t="shared" si="44"/>
        <v>0.00</v>
      </c>
      <c r="AF151" t="s">
        <v>86</v>
      </c>
      <c r="AG151" t="s">
        <v>86</v>
      </c>
      <c r="AI151" s="715" t="str">
        <f ca="1">"Requirement for "&amp;V151&amp; " based on "&amp;$V$9&amp;" answer of ""Yes"""</f>
        <v>Requirement for $L$147 based on $L$7 answer of "Yes"</v>
      </c>
    </row>
    <row r="152" spans="1:35" ht="15.75" hidden="1" customHeight="1">
      <c r="A152" s="682"/>
      <c r="B152" s="688"/>
      <c r="C152" s="688"/>
      <c r="D152" s="688"/>
      <c r="E152" s="676"/>
      <c r="F152" s="688"/>
      <c r="G152" s="688"/>
      <c r="H152" s="688"/>
      <c r="I152" s="676"/>
      <c r="J152" s="688"/>
      <c r="K152" s="688"/>
      <c r="L152" s="688"/>
      <c r="M152" s="676"/>
      <c r="N152" s="688"/>
      <c r="O152" s="354"/>
      <c r="S152" s="531" t="s">
        <v>1087</v>
      </c>
      <c r="T152" s="389"/>
      <c r="U152" s="389"/>
      <c r="V152" s="372" t="str">
        <f ca="1">CELL("address",N147)</f>
        <v>$N$147</v>
      </c>
      <c r="W152" s="26" t="str">
        <f t="shared" si="47"/>
        <v>3b</v>
      </c>
      <c r="X152" s="390" t="str">
        <f t="shared" ca="1" si="42"/>
        <v>3b. Flexible Capacity</v>
      </c>
      <c r="Y152" s="26" t="s">
        <v>638</v>
      </c>
      <c r="Z152" s="26" t="s">
        <v>1502</v>
      </c>
      <c r="AA152" s="26">
        <v>3</v>
      </c>
      <c r="AB152" s="385" t="str">
        <f t="shared" ca="1" si="43"/>
        <v>3b_$N$147_Load_pt6_avg_heat_rate_3</v>
      </c>
      <c r="AC152" s="26" t="s">
        <v>426</v>
      </c>
      <c r="AD152" s="26"/>
      <c r="AE152" s="26" t="str">
        <f t="shared" si="44"/>
        <v>0.00</v>
      </c>
      <c r="AF152" t="s">
        <v>86</v>
      </c>
      <c r="AG152" t="s">
        <v>86</v>
      </c>
      <c r="AI152" s="715" t="str">
        <f ca="1">"Requirement for "&amp;V152&amp; " based on "&amp;$V$9&amp;" answer of ""Yes"""</f>
        <v>Requirement for $N$147 based on $L$7 answer of "Yes"</v>
      </c>
    </row>
    <row r="153" spans="1:35" ht="15.75" customHeight="1">
      <c r="A153" s="677" t="s">
        <v>791</v>
      </c>
      <c r="B153" s="688"/>
      <c r="C153" s="688"/>
      <c r="D153" s="296"/>
      <c r="E153" s="684"/>
      <c r="F153" s="296"/>
      <c r="G153" s="688"/>
      <c r="H153" s="296"/>
      <c r="I153" s="684"/>
      <c r="J153" s="296"/>
      <c r="K153" s="688"/>
      <c r="L153" s="296"/>
      <c r="M153" s="684"/>
      <c r="N153" s="296"/>
      <c r="O153" s="354"/>
      <c r="R153" t="s">
        <v>1749</v>
      </c>
      <c r="S153" s="531"/>
      <c r="T153" s="398"/>
      <c r="U153" s="539" t="s">
        <v>654</v>
      </c>
      <c r="V153" s="372" t="str">
        <f ca="1">CELL("address",D153)</f>
        <v>$D$153</v>
      </c>
      <c r="W153" s="26" t="str">
        <f t="shared" si="47"/>
        <v>3b</v>
      </c>
      <c r="X153" s="390" t="str">
        <f t="shared" ca="1" si="42"/>
        <v>3b. Flexible Capacity</v>
      </c>
      <c r="Y153" s="26" t="s">
        <v>638</v>
      </c>
      <c r="Z153" s="26" t="s">
        <v>1141</v>
      </c>
      <c r="AA153" s="26">
        <v>1</v>
      </c>
      <c r="AB153" s="385" t="str">
        <f t="shared" ca="1" si="43"/>
        <v>3b_$D$153_Load_pt7_MW_1</v>
      </c>
      <c r="AC153" s="26" t="s">
        <v>426</v>
      </c>
      <c r="AD153" s="26"/>
      <c r="AE153" s="26" t="str">
        <f t="shared" si="44"/>
        <v>0.00</v>
      </c>
      <c r="AF153" t="s">
        <v>86</v>
      </c>
      <c r="AG153" t="s">
        <v>86</v>
      </c>
      <c r="AI153" s="715" t="str">
        <f ca="1">"Requirement for "&amp;V153&amp; " based on "&amp;$V$7&amp;" answer of ""Yes"""</f>
        <v>Requirement for $D$153 based on $D$7 answer of "Yes"</v>
      </c>
    </row>
    <row r="154" spans="1:35" ht="5.25" customHeight="1">
      <c r="A154" s="682"/>
      <c r="B154" s="688"/>
      <c r="C154" s="688"/>
      <c r="D154" s="688"/>
      <c r="E154" s="676"/>
      <c r="F154" s="688"/>
      <c r="G154" s="688"/>
      <c r="H154" s="688"/>
      <c r="I154" s="676"/>
      <c r="J154" s="688"/>
      <c r="K154" s="688"/>
      <c r="L154" s="688"/>
      <c r="M154" s="676"/>
      <c r="N154" s="688"/>
      <c r="O154" s="354"/>
      <c r="S154" s="531"/>
      <c r="T154" s="389" t="s">
        <v>653</v>
      </c>
      <c r="U154" s="389"/>
      <c r="V154" s="372" t="str">
        <f ca="1">CELL("address",F153)</f>
        <v>$F$153</v>
      </c>
      <c r="W154" s="26" t="str">
        <f t="shared" si="47"/>
        <v>3b</v>
      </c>
      <c r="X154" s="390" t="str">
        <f t="shared" ca="1" si="42"/>
        <v>3b. Flexible Capacity</v>
      </c>
      <c r="Y154" s="26" t="s">
        <v>638</v>
      </c>
      <c r="Z154" s="26" t="s">
        <v>1503</v>
      </c>
      <c r="AA154" s="26">
        <v>1</v>
      </c>
      <c r="AB154" s="385" t="str">
        <f t="shared" ca="1" si="43"/>
        <v>3b_$F$153_Load_pt7_avg_heat_rate_1</v>
      </c>
      <c r="AC154" s="26" t="s">
        <v>426</v>
      </c>
      <c r="AD154" s="26"/>
      <c r="AE154" s="26" t="str">
        <f t="shared" si="44"/>
        <v>0.00</v>
      </c>
      <c r="AF154" t="s">
        <v>86</v>
      </c>
      <c r="AG154" t="s">
        <v>86</v>
      </c>
      <c r="AI154" s="715" t="str">
        <f ca="1">"Requirement for "&amp;V154&amp; " based on "&amp;$V$7&amp;" answer of ""Yes"""</f>
        <v>Requirement for $F$153 based on $D$7 answer of "Yes"</v>
      </c>
    </row>
    <row r="155" spans="1:35" ht="15.75" hidden="1" customHeight="1">
      <c r="A155" s="682"/>
      <c r="B155" s="688"/>
      <c r="C155" s="688"/>
      <c r="D155" s="688"/>
      <c r="E155" s="684"/>
      <c r="F155" s="688"/>
      <c r="G155" s="688"/>
      <c r="H155" s="688"/>
      <c r="I155" s="684"/>
      <c r="J155" s="688"/>
      <c r="K155" s="688"/>
      <c r="L155" s="688"/>
      <c r="M155" s="684"/>
      <c r="N155" s="688"/>
      <c r="O155" s="354"/>
      <c r="S155" s="531" t="s">
        <v>1087</v>
      </c>
      <c r="T155" s="389"/>
      <c r="U155" s="389"/>
      <c r="V155" s="372" t="str">
        <f ca="1">CELL("address",H153)</f>
        <v>$H$153</v>
      </c>
      <c r="W155" s="26" t="str">
        <f t="shared" si="47"/>
        <v>3b</v>
      </c>
      <c r="X155" s="390" t="str">
        <f t="shared" ca="1" si="42"/>
        <v>3b. Flexible Capacity</v>
      </c>
      <c r="Y155" s="26" t="s">
        <v>638</v>
      </c>
      <c r="Z155" s="26" t="s">
        <v>1141</v>
      </c>
      <c r="AA155" s="26">
        <v>2</v>
      </c>
      <c r="AB155" s="385" t="str">
        <f t="shared" ca="1" si="43"/>
        <v>3b_$H$153_Load_pt7_MW_2</v>
      </c>
      <c r="AC155" s="26" t="s">
        <v>426</v>
      </c>
      <c r="AD155" s="26"/>
      <c r="AE155" s="26" t="str">
        <f t="shared" si="44"/>
        <v>0.00</v>
      </c>
      <c r="AF155" t="s">
        <v>86</v>
      </c>
      <c r="AG155" t="s">
        <v>86</v>
      </c>
      <c r="AI155" s="715" t="str">
        <f ca="1">"Requirement for "&amp;V155&amp; " based on "&amp;$V$8&amp;" answer of ""Yes"""</f>
        <v>Requirement for $H$153 based on $H$7 answer of "Yes"</v>
      </c>
    </row>
    <row r="156" spans="1:35" ht="15.75" hidden="1" customHeight="1">
      <c r="A156" s="682"/>
      <c r="B156" s="688"/>
      <c r="C156" s="688"/>
      <c r="D156" s="688"/>
      <c r="E156" s="676"/>
      <c r="F156" s="688"/>
      <c r="G156" s="688"/>
      <c r="H156" s="688"/>
      <c r="I156" s="676"/>
      <c r="J156" s="688"/>
      <c r="K156" s="688"/>
      <c r="L156" s="688"/>
      <c r="M156" s="676"/>
      <c r="N156" s="688"/>
      <c r="O156" s="354"/>
      <c r="S156" s="531" t="s">
        <v>1087</v>
      </c>
      <c r="T156" s="389"/>
      <c r="U156" s="389"/>
      <c r="V156" s="372" t="str">
        <f ca="1">CELL("address",J153)</f>
        <v>$J$153</v>
      </c>
      <c r="W156" s="26" t="str">
        <f t="shared" si="47"/>
        <v>3b</v>
      </c>
      <c r="X156" s="390" t="str">
        <f t="shared" ca="1" si="42"/>
        <v>3b. Flexible Capacity</v>
      </c>
      <c r="Y156" s="26" t="s">
        <v>638</v>
      </c>
      <c r="Z156" s="26" t="s">
        <v>1503</v>
      </c>
      <c r="AA156" s="26">
        <v>2</v>
      </c>
      <c r="AB156" s="385" t="str">
        <f t="shared" ca="1" si="43"/>
        <v>3b_$J$153_Load_pt7_avg_heat_rate_2</v>
      </c>
      <c r="AC156" s="26" t="s">
        <v>426</v>
      </c>
      <c r="AD156" s="26"/>
      <c r="AE156" s="26" t="str">
        <f t="shared" si="44"/>
        <v>0.00</v>
      </c>
      <c r="AF156" t="s">
        <v>86</v>
      </c>
      <c r="AG156" t="s">
        <v>86</v>
      </c>
      <c r="AI156" s="715" t="str">
        <f ca="1">"Requirement for "&amp;V156&amp; " based on "&amp;$V$8&amp;" answer of ""Yes"""</f>
        <v>Requirement for $J$153 based on $H$7 answer of "Yes"</v>
      </c>
    </row>
    <row r="157" spans="1:35" ht="15.75" hidden="1" customHeight="1">
      <c r="A157" s="682"/>
      <c r="B157" s="688"/>
      <c r="C157" s="688"/>
      <c r="D157" s="688"/>
      <c r="E157" s="684"/>
      <c r="F157" s="688"/>
      <c r="G157" s="688"/>
      <c r="H157" s="688"/>
      <c r="I157" s="684"/>
      <c r="J157" s="688"/>
      <c r="K157" s="688"/>
      <c r="L157" s="688"/>
      <c r="M157" s="684"/>
      <c r="N157" s="688"/>
      <c r="O157" s="354"/>
      <c r="S157" s="531" t="s">
        <v>1087</v>
      </c>
      <c r="T157" s="389"/>
      <c r="U157" s="389"/>
      <c r="V157" s="372" t="str">
        <f ca="1">CELL("address",L153)</f>
        <v>$L$153</v>
      </c>
      <c r="W157" s="26" t="str">
        <f t="shared" si="47"/>
        <v>3b</v>
      </c>
      <c r="X157" s="390" t="str">
        <f t="shared" ca="1" si="42"/>
        <v>3b. Flexible Capacity</v>
      </c>
      <c r="Y157" s="26" t="s">
        <v>638</v>
      </c>
      <c r="Z157" s="26" t="s">
        <v>1141</v>
      </c>
      <c r="AA157" s="26">
        <v>3</v>
      </c>
      <c r="AB157" s="385" t="str">
        <f t="shared" ca="1" si="43"/>
        <v>3b_$L$153_Load_pt7_MW_3</v>
      </c>
      <c r="AC157" s="26" t="s">
        <v>426</v>
      </c>
      <c r="AD157" s="26"/>
      <c r="AE157" s="26" t="str">
        <f t="shared" si="44"/>
        <v>0.00</v>
      </c>
      <c r="AF157" t="s">
        <v>86</v>
      </c>
      <c r="AG157" t="s">
        <v>86</v>
      </c>
      <c r="AI157" s="715" t="str">
        <f ca="1">"Requirement for "&amp;V157&amp; " based on "&amp;$V$9&amp;" answer of ""Yes"""</f>
        <v>Requirement for $L$153 based on $L$7 answer of "Yes"</v>
      </c>
    </row>
    <row r="158" spans="1:35" ht="15.75" hidden="1" customHeight="1">
      <c r="A158" s="682"/>
      <c r="B158" s="688"/>
      <c r="C158" s="688"/>
      <c r="D158" s="688"/>
      <c r="E158" s="676"/>
      <c r="F158" s="688"/>
      <c r="G158" s="688"/>
      <c r="H158" s="688"/>
      <c r="I158" s="676"/>
      <c r="J158" s="688"/>
      <c r="K158" s="688"/>
      <c r="L158" s="688"/>
      <c r="M158" s="676"/>
      <c r="N158" s="688"/>
      <c r="O158" s="354"/>
      <c r="S158" s="531" t="s">
        <v>1087</v>
      </c>
      <c r="T158" s="389"/>
      <c r="U158" s="389"/>
      <c r="V158" s="372" t="str">
        <f ca="1">CELL("address",N153)</f>
        <v>$N$153</v>
      </c>
      <c r="W158" s="26" t="str">
        <f t="shared" si="47"/>
        <v>3b</v>
      </c>
      <c r="X158" s="390" t="str">
        <f t="shared" ca="1" si="42"/>
        <v>3b. Flexible Capacity</v>
      </c>
      <c r="Y158" s="26" t="s">
        <v>638</v>
      </c>
      <c r="Z158" s="26" t="s">
        <v>1503</v>
      </c>
      <c r="AA158" s="26">
        <v>3</v>
      </c>
      <c r="AB158" s="385" t="str">
        <f t="shared" ca="1" si="43"/>
        <v>3b_$N$153_Load_pt7_avg_heat_rate_3</v>
      </c>
      <c r="AC158" s="26" t="s">
        <v>426</v>
      </c>
      <c r="AD158" s="26"/>
      <c r="AE158" s="26" t="str">
        <f t="shared" si="44"/>
        <v>0.00</v>
      </c>
      <c r="AF158" t="s">
        <v>86</v>
      </c>
      <c r="AG158" t="s">
        <v>86</v>
      </c>
      <c r="AI158" s="715" t="str">
        <f ca="1">"Requirement for "&amp;V158&amp; " based on "&amp;$V$9&amp;" answer of ""Yes"""</f>
        <v>Requirement for $N$153 based on $L$7 answer of "Yes"</v>
      </c>
    </row>
    <row r="159" spans="1:35" ht="15.75" customHeight="1">
      <c r="A159" s="677" t="s">
        <v>792</v>
      </c>
      <c r="B159" s="688"/>
      <c r="C159" s="688"/>
      <c r="D159" s="296"/>
      <c r="E159" s="684"/>
      <c r="F159" s="296"/>
      <c r="G159" s="688"/>
      <c r="H159" s="296"/>
      <c r="I159" s="684"/>
      <c r="J159" s="296"/>
      <c r="K159" s="688"/>
      <c r="L159" s="296"/>
      <c r="M159" s="684"/>
      <c r="N159" s="296"/>
      <c r="O159" s="354"/>
      <c r="R159" t="s">
        <v>1749</v>
      </c>
      <c r="S159" s="531"/>
      <c r="T159" s="398"/>
      <c r="U159" s="539" t="s">
        <v>654</v>
      </c>
      <c r="V159" s="372" t="str">
        <f ca="1">CELL("address",D159)</f>
        <v>$D$159</v>
      </c>
      <c r="W159" s="26" t="str">
        <f t="shared" si="47"/>
        <v>3b</v>
      </c>
      <c r="X159" s="390" t="str">
        <f t="shared" ca="1" si="42"/>
        <v>3b. Flexible Capacity</v>
      </c>
      <c r="Y159" s="26" t="s">
        <v>638</v>
      </c>
      <c r="Z159" s="26" t="s">
        <v>1142</v>
      </c>
      <c r="AA159" s="26">
        <v>1</v>
      </c>
      <c r="AB159" s="385" t="str">
        <f t="shared" ca="1" si="43"/>
        <v>3b_$D$159_Load_pt8_MW_1</v>
      </c>
      <c r="AC159" s="26" t="s">
        <v>426</v>
      </c>
      <c r="AD159" s="26"/>
      <c r="AE159" s="26" t="str">
        <f t="shared" si="44"/>
        <v>0.00</v>
      </c>
      <c r="AF159" t="s">
        <v>86</v>
      </c>
      <c r="AG159" t="s">
        <v>86</v>
      </c>
      <c r="AI159" s="715" t="str">
        <f ca="1">"Requirement for "&amp;V159&amp; " based on "&amp;$V$7&amp;" answer of ""Yes"""</f>
        <v>Requirement for $D$159 based on $D$7 answer of "Yes"</v>
      </c>
    </row>
    <row r="160" spans="1:35" ht="5.25" customHeight="1">
      <c r="A160" s="682"/>
      <c r="B160" s="688"/>
      <c r="C160" s="688"/>
      <c r="D160" s="688"/>
      <c r="E160" s="676"/>
      <c r="F160" s="688"/>
      <c r="G160" s="688"/>
      <c r="H160" s="688"/>
      <c r="I160" s="676"/>
      <c r="J160" s="688"/>
      <c r="K160" s="688"/>
      <c r="L160" s="688"/>
      <c r="M160" s="676"/>
      <c r="N160" s="688"/>
      <c r="O160" s="354"/>
      <c r="S160" s="531"/>
      <c r="T160" s="389" t="s">
        <v>653</v>
      </c>
      <c r="U160" s="389"/>
      <c r="V160" s="372" t="str">
        <f ca="1">CELL("address",F159)</f>
        <v>$F$159</v>
      </c>
      <c r="W160" s="26" t="str">
        <f t="shared" si="47"/>
        <v>3b</v>
      </c>
      <c r="X160" s="390" t="str">
        <f t="shared" ref="X160:X182" ca="1" si="48">MID(CELL("filename",W160),FIND("]",CELL("filename",W160))+1,256)</f>
        <v>3b. Flexible Capacity</v>
      </c>
      <c r="Y160" s="26" t="s">
        <v>638</v>
      </c>
      <c r="Z160" s="26" t="s">
        <v>1504</v>
      </c>
      <c r="AA160" s="26">
        <v>1</v>
      </c>
      <c r="AB160" s="385" t="str">
        <f t="shared" ca="1" si="43"/>
        <v>3b_$F$159_Load_pt8_avg_heat_rate_1</v>
      </c>
      <c r="AC160" s="26" t="s">
        <v>426</v>
      </c>
      <c r="AD160" s="26"/>
      <c r="AE160" s="26" t="str">
        <f t="shared" ref="AE160:AE182" si="49">"0.00"</f>
        <v>0.00</v>
      </c>
      <c r="AF160" t="s">
        <v>86</v>
      </c>
      <c r="AG160" t="s">
        <v>86</v>
      </c>
      <c r="AI160" s="715" t="str">
        <f ca="1">"Requirement for "&amp;V160&amp; " based on "&amp;$V$7&amp;" answer of ""Yes"""</f>
        <v>Requirement for $F$159 based on $D$7 answer of "Yes"</v>
      </c>
    </row>
    <row r="161" spans="1:35" ht="15.75" hidden="1" customHeight="1">
      <c r="A161" s="682"/>
      <c r="B161" s="688"/>
      <c r="C161" s="688"/>
      <c r="D161" s="688"/>
      <c r="E161" s="684"/>
      <c r="F161" s="688"/>
      <c r="G161" s="688"/>
      <c r="H161" s="688"/>
      <c r="I161" s="684"/>
      <c r="J161" s="688"/>
      <c r="K161" s="688"/>
      <c r="L161" s="688"/>
      <c r="M161" s="684"/>
      <c r="N161" s="688"/>
      <c r="O161" s="354"/>
      <c r="S161" s="531" t="s">
        <v>1087</v>
      </c>
      <c r="T161" s="389"/>
      <c r="U161" s="389"/>
      <c r="V161" s="372" t="str">
        <f ca="1">CELL("address",H159)</f>
        <v>$H$159</v>
      </c>
      <c r="W161" s="26" t="str">
        <f t="shared" si="47"/>
        <v>3b</v>
      </c>
      <c r="X161" s="390" t="str">
        <f t="shared" ca="1" si="48"/>
        <v>3b. Flexible Capacity</v>
      </c>
      <c r="Y161" s="26" t="s">
        <v>638</v>
      </c>
      <c r="Z161" s="26" t="s">
        <v>1142</v>
      </c>
      <c r="AA161" s="26">
        <v>2</v>
      </c>
      <c r="AB161" s="385" t="str">
        <f t="shared" ca="1" si="43"/>
        <v>3b_$H$159_Load_pt8_MW_2</v>
      </c>
      <c r="AC161" s="26" t="s">
        <v>426</v>
      </c>
      <c r="AD161" s="26"/>
      <c r="AE161" s="26" t="str">
        <f t="shared" si="49"/>
        <v>0.00</v>
      </c>
      <c r="AF161" t="s">
        <v>86</v>
      </c>
      <c r="AG161" t="s">
        <v>86</v>
      </c>
      <c r="AI161" s="715" t="str">
        <f ca="1">"Requirement for "&amp;V161&amp; " based on "&amp;$V$8&amp;" answer of ""Yes"""</f>
        <v>Requirement for $H$159 based on $H$7 answer of "Yes"</v>
      </c>
    </row>
    <row r="162" spans="1:35" ht="15.75" hidden="1" customHeight="1">
      <c r="A162" s="682"/>
      <c r="B162" s="688"/>
      <c r="C162" s="688"/>
      <c r="D162" s="688"/>
      <c r="E162" s="676"/>
      <c r="F162" s="688"/>
      <c r="G162" s="688"/>
      <c r="H162" s="688"/>
      <c r="I162" s="676"/>
      <c r="J162" s="688"/>
      <c r="K162" s="688"/>
      <c r="L162" s="688"/>
      <c r="M162" s="676"/>
      <c r="N162" s="688"/>
      <c r="O162" s="354"/>
      <c r="S162" s="531" t="s">
        <v>1087</v>
      </c>
      <c r="T162" s="389"/>
      <c r="U162" s="389"/>
      <c r="V162" s="372" t="str">
        <f ca="1">CELL("address",J159)</f>
        <v>$J$159</v>
      </c>
      <c r="W162" s="26" t="str">
        <f t="shared" si="47"/>
        <v>3b</v>
      </c>
      <c r="X162" s="390" t="str">
        <f t="shared" ca="1" si="48"/>
        <v>3b. Flexible Capacity</v>
      </c>
      <c r="Y162" s="26" t="s">
        <v>638</v>
      </c>
      <c r="Z162" s="26" t="s">
        <v>1504</v>
      </c>
      <c r="AA162" s="26">
        <v>2</v>
      </c>
      <c r="AB162" s="385" t="str">
        <f t="shared" ca="1" si="43"/>
        <v>3b_$J$159_Load_pt8_avg_heat_rate_2</v>
      </c>
      <c r="AC162" s="26" t="s">
        <v>426</v>
      </c>
      <c r="AD162" s="26"/>
      <c r="AE162" s="26" t="str">
        <f t="shared" si="49"/>
        <v>0.00</v>
      </c>
      <c r="AF162" t="s">
        <v>86</v>
      </c>
      <c r="AG162" t="s">
        <v>86</v>
      </c>
      <c r="AI162" s="715" t="str">
        <f ca="1">"Requirement for "&amp;V162&amp; " based on "&amp;$V$8&amp;" answer of ""Yes"""</f>
        <v>Requirement for $J$159 based on $H$7 answer of "Yes"</v>
      </c>
    </row>
    <row r="163" spans="1:35" ht="15.75" hidden="1" customHeight="1">
      <c r="A163" s="682"/>
      <c r="B163" s="688"/>
      <c r="C163" s="688"/>
      <c r="D163" s="688"/>
      <c r="E163" s="684"/>
      <c r="F163" s="688"/>
      <c r="G163" s="688"/>
      <c r="H163" s="688"/>
      <c r="I163" s="684"/>
      <c r="J163" s="688"/>
      <c r="K163" s="688"/>
      <c r="L163" s="688"/>
      <c r="M163" s="684"/>
      <c r="N163" s="688"/>
      <c r="O163" s="354"/>
      <c r="S163" s="531" t="s">
        <v>1087</v>
      </c>
      <c r="T163" s="389"/>
      <c r="U163" s="389"/>
      <c r="V163" s="372" t="str">
        <f ca="1">CELL("address",L159)</f>
        <v>$L$159</v>
      </c>
      <c r="W163" s="26" t="str">
        <f t="shared" si="47"/>
        <v>3b</v>
      </c>
      <c r="X163" s="390" t="str">
        <f t="shared" ca="1" si="48"/>
        <v>3b. Flexible Capacity</v>
      </c>
      <c r="Y163" s="26" t="s">
        <v>638</v>
      </c>
      <c r="Z163" s="26" t="s">
        <v>1142</v>
      </c>
      <c r="AA163" s="26">
        <v>3</v>
      </c>
      <c r="AB163" s="385" t="str">
        <f t="shared" ca="1" si="43"/>
        <v>3b_$L$159_Load_pt8_MW_3</v>
      </c>
      <c r="AC163" s="26" t="s">
        <v>426</v>
      </c>
      <c r="AD163" s="26"/>
      <c r="AE163" s="26" t="str">
        <f t="shared" si="49"/>
        <v>0.00</v>
      </c>
      <c r="AF163" t="s">
        <v>86</v>
      </c>
      <c r="AG163" t="s">
        <v>86</v>
      </c>
      <c r="AI163" s="715" t="str">
        <f ca="1">"Requirement for "&amp;V163&amp; " based on "&amp;$V$9&amp;" answer of ""Yes"""</f>
        <v>Requirement for $L$159 based on $L$7 answer of "Yes"</v>
      </c>
    </row>
    <row r="164" spans="1:35" ht="15.75" hidden="1" customHeight="1">
      <c r="A164" s="682"/>
      <c r="B164" s="688"/>
      <c r="C164" s="688"/>
      <c r="D164" s="688"/>
      <c r="E164" s="676"/>
      <c r="F164" s="688"/>
      <c r="G164" s="688"/>
      <c r="H164" s="688"/>
      <c r="I164" s="676"/>
      <c r="J164" s="688"/>
      <c r="K164" s="688"/>
      <c r="L164" s="688"/>
      <c r="M164" s="676"/>
      <c r="N164" s="688"/>
      <c r="O164" s="354"/>
      <c r="S164" s="531" t="s">
        <v>1087</v>
      </c>
      <c r="T164" s="389"/>
      <c r="U164" s="389"/>
      <c r="V164" s="372" t="str">
        <f ca="1">CELL("address",N159)</f>
        <v>$N$159</v>
      </c>
      <c r="W164" s="26" t="str">
        <f t="shared" si="47"/>
        <v>3b</v>
      </c>
      <c r="X164" s="390" t="str">
        <f t="shared" ca="1" si="48"/>
        <v>3b. Flexible Capacity</v>
      </c>
      <c r="Y164" s="26" t="s">
        <v>638</v>
      </c>
      <c r="Z164" s="26" t="s">
        <v>1504</v>
      </c>
      <c r="AA164" s="26">
        <v>3</v>
      </c>
      <c r="AB164" s="385" t="str">
        <f t="shared" ca="1" si="43"/>
        <v>3b_$N$159_Load_pt8_avg_heat_rate_3</v>
      </c>
      <c r="AC164" s="26" t="s">
        <v>426</v>
      </c>
      <c r="AD164" s="26"/>
      <c r="AE164" s="26" t="str">
        <f t="shared" si="49"/>
        <v>0.00</v>
      </c>
      <c r="AF164" t="s">
        <v>86</v>
      </c>
      <c r="AG164" t="s">
        <v>86</v>
      </c>
      <c r="AI164" s="715" t="str">
        <f ca="1">"Requirement for "&amp;V164&amp; " based on "&amp;$V$9&amp;" answer of ""Yes"""</f>
        <v>Requirement for $N$159 based on $L$7 answer of "Yes"</v>
      </c>
    </row>
    <row r="165" spans="1:35" ht="15.75" customHeight="1">
      <c r="A165" s="677" t="s">
        <v>793</v>
      </c>
      <c r="B165" s="688"/>
      <c r="C165" s="688"/>
      <c r="D165" s="296"/>
      <c r="E165" s="684"/>
      <c r="F165" s="296"/>
      <c r="G165" s="688"/>
      <c r="H165" s="296"/>
      <c r="I165" s="684"/>
      <c r="J165" s="296"/>
      <c r="K165" s="688"/>
      <c r="L165" s="296"/>
      <c r="M165" s="684"/>
      <c r="N165" s="296"/>
      <c r="O165" s="354"/>
      <c r="R165" t="s">
        <v>1749</v>
      </c>
      <c r="S165" s="531"/>
      <c r="T165" s="398"/>
      <c r="U165" s="539" t="s">
        <v>654</v>
      </c>
      <c r="V165" s="372" t="str">
        <f ca="1">CELL("address",D165)</f>
        <v>$D$165</v>
      </c>
      <c r="W165" s="26" t="str">
        <f t="shared" si="47"/>
        <v>3b</v>
      </c>
      <c r="X165" s="390" t="str">
        <f t="shared" ca="1" si="48"/>
        <v>3b. Flexible Capacity</v>
      </c>
      <c r="Y165" s="26" t="s">
        <v>638</v>
      </c>
      <c r="Z165" s="26" t="s">
        <v>1143</v>
      </c>
      <c r="AA165" s="26">
        <v>1</v>
      </c>
      <c r="AB165" s="385" t="str">
        <f t="shared" ca="1" si="43"/>
        <v>3b_$D$165_Load_pt9_MW_1</v>
      </c>
      <c r="AC165" s="26" t="s">
        <v>426</v>
      </c>
      <c r="AD165" s="26"/>
      <c r="AE165" s="26" t="str">
        <f t="shared" si="49"/>
        <v>0.00</v>
      </c>
      <c r="AF165" t="s">
        <v>86</v>
      </c>
      <c r="AG165" t="s">
        <v>86</v>
      </c>
      <c r="AI165" s="715" t="str">
        <f ca="1">"Requirement for "&amp;V165&amp; " based on "&amp;$V$7&amp;" answer of ""Yes"""</f>
        <v>Requirement for $D$165 based on $D$7 answer of "Yes"</v>
      </c>
    </row>
    <row r="166" spans="1:35" ht="5.25" customHeight="1">
      <c r="A166" s="682"/>
      <c r="B166" s="688"/>
      <c r="C166" s="688"/>
      <c r="D166" s="688"/>
      <c r="E166" s="676"/>
      <c r="F166" s="688"/>
      <c r="G166" s="688"/>
      <c r="H166" s="688"/>
      <c r="I166" s="676"/>
      <c r="J166" s="688"/>
      <c r="K166" s="688"/>
      <c r="L166" s="688"/>
      <c r="M166" s="676"/>
      <c r="N166" s="688"/>
      <c r="O166" s="354"/>
      <c r="S166" s="531"/>
      <c r="T166" s="389" t="s">
        <v>653</v>
      </c>
      <c r="U166" s="389"/>
      <c r="V166" s="372" t="str">
        <f ca="1">CELL("address",F165)</f>
        <v>$F$165</v>
      </c>
      <c r="W166" s="26" t="str">
        <f t="shared" si="47"/>
        <v>3b</v>
      </c>
      <c r="X166" s="390" t="str">
        <f t="shared" ca="1" si="48"/>
        <v>3b. Flexible Capacity</v>
      </c>
      <c r="Y166" s="26" t="s">
        <v>638</v>
      </c>
      <c r="Z166" s="26" t="s">
        <v>1505</v>
      </c>
      <c r="AA166" s="26">
        <v>1</v>
      </c>
      <c r="AB166" s="385" t="str">
        <f t="shared" ca="1" si="43"/>
        <v>3b_$F$165_Load_pt9_avg_heat_rate_1</v>
      </c>
      <c r="AC166" s="26" t="s">
        <v>426</v>
      </c>
      <c r="AD166" s="26"/>
      <c r="AE166" s="26" t="str">
        <f t="shared" si="49"/>
        <v>0.00</v>
      </c>
      <c r="AF166" t="s">
        <v>86</v>
      </c>
      <c r="AG166" t="s">
        <v>86</v>
      </c>
      <c r="AI166" s="715" t="str">
        <f ca="1">"Requirement for "&amp;V166&amp; " based on "&amp;$V$7&amp;" answer of ""Yes"""</f>
        <v>Requirement for $F$165 based on $D$7 answer of "Yes"</v>
      </c>
    </row>
    <row r="167" spans="1:35" ht="15.75" hidden="1" customHeight="1">
      <c r="A167" s="682"/>
      <c r="B167" s="688"/>
      <c r="C167" s="688"/>
      <c r="D167" s="688"/>
      <c r="E167" s="684"/>
      <c r="F167" s="688"/>
      <c r="G167" s="688"/>
      <c r="H167" s="688"/>
      <c r="I167" s="684"/>
      <c r="J167" s="688"/>
      <c r="K167" s="688"/>
      <c r="L167" s="688"/>
      <c r="M167" s="684"/>
      <c r="N167" s="688"/>
      <c r="O167" s="354"/>
      <c r="S167" s="531" t="s">
        <v>1087</v>
      </c>
      <c r="T167" s="389"/>
      <c r="U167" s="389"/>
      <c r="V167" s="372" t="str">
        <f ca="1">CELL("address",H165)</f>
        <v>$H$165</v>
      </c>
      <c r="W167" s="26" t="str">
        <f t="shared" si="47"/>
        <v>3b</v>
      </c>
      <c r="X167" s="390" t="str">
        <f t="shared" ca="1" si="48"/>
        <v>3b. Flexible Capacity</v>
      </c>
      <c r="Y167" s="26" t="s">
        <v>638</v>
      </c>
      <c r="Z167" s="26" t="s">
        <v>1143</v>
      </c>
      <c r="AA167" s="26">
        <v>2</v>
      </c>
      <c r="AB167" s="385" t="str">
        <f t="shared" ca="1" si="43"/>
        <v>3b_$H$165_Load_pt9_MW_2</v>
      </c>
      <c r="AC167" s="26" t="s">
        <v>426</v>
      </c>
      <c r="AD167" s="26"/>
      <c r="AE167" s="26" t="str">
        <f t="shared" si="49"/>
        <v>0.00</v>
      </c>
      <c r="AF167" t="s">
        <v>86</v>
      </c>
      <c r="AG167" t="s">
        <v>86</v>
      </c>
      <c r="AI167" s="715" t="str">
        <f ca="1">"Requirement for "&amp;V167&amp; " based on "&amp;$V$8&amp;" answer of ""Yes"""</f>
        <v>Requirement for $H$165 based on $H$7 answer of "Yes"</v>
      </c>
    </row>
    <row r="168" spans="1:35" ht="15.75" hidden="1" customHeight="1">
      <c r="A168" s="682"/>
      <c r="B168" s="688"/>
      <c r="C168" s="688"/>
      <c r="D168" s="688"/>
      <c r="E168" s="676"/>
      <c r="F168" s="688"/>
      <c r="G168" s="688"/>
      <c r="H168" s="688"/>
      <c r="I168" s="676"/>
      <c r="J168" s="688"/>
      <c r="K168" s="688"/>
      <c r="L168" s="688"/>
      <c r="M168" s="676"/>
      <c r="N168" s="688"/>
      <c r="O168" s="354"/>
      <c r="S168" s="531" t="s">
        <v>1087</v>
      </c>
      <c r="T168" s="389"/>
      <c r="U168" s="389"/>
      <c r="V168" s="372" t="str">
        <f ca="1">CELL("address",J165)</f>
        <v>$J$165</v>
      </c>
      <c r="W168" s="26" t="str">
        <f t="shared" si="47"/>
        <v>3b</v>
      </c>
      <c r="X168" s="390" t="str">
        <f t="shared" ca="1" si="48"/>
        <v>3b. Flexible Capacity</v>
      </c>
      <c r="Y168" s="26" t="s">
        <v>638</v>
      </c>
      <c r="Z168" s="26" t="s">
        <v>1505</v>
      </c>
      <c r="AA168" s="26">
        <v>2</v>
      </c>
      <c r="AB168" s="385" t="str">
        <f t="shared" ca="1" si="43"/>
        <v>3b_$J$165_Load_pt9_avg_heat_rate_2</v>
      </c>
      <c r="AC168" s="26" t="s">
        <v>426</v>
      </c>
      <c r="AD168" s="26"/>
      <c r="AE168" s="26" t="str">
        <f t="shared" si="49"/>
        <v>0.00</v>
      </c>
      <c r="AF168" t="s">
        <v>86</v>
      </c>
      <c r="AG168" t="s">
        <v>86</v>
      </c>
      <c r="AI168" s="715" t="str">
        <f ca="1">"Requirement for "&amp;V168&amp; " based on "&amp;$V$8&amp;" answer of ""Yes"""</f>
        <v>Requirement for $J$165 based on $H$7 answer of "Yes"</v>
      </c>
    </row>
    <row r="169" spans="1:35" ht="15.75" hidden="1" customHeight="1">
      <c r="A169" s="682"/>
      <c r="B169" s="688"/>
      <c r="C169" s="688"/>
      <c r="D169" s="688"/>
      <c r="E169" s="684"/>
      <c r="F169" s="688"/>
      <c r="G169" s="688"/>
      <c r="H169" s="688"/>
      <c r="I169" s="684"/>
      <c r="J169" s="688"/>
      <c r="K169" s="688"/>
      <c r="L169" s="688"/>
      <c r="M169" s="684"/>
      <c r="N169" s="688"/>
      <c r="O169" s="354"/>
      <c r="S169" s="531" t="s">
        <v>1087</v>
      </c>
      <c r="T169" s="389"/>
      <c r="U169" s="389"/>
      <c r="V169" s="372" t="str">
        <f ca="1">CELL("address",L165)</f>
        <v>$L$165</v>
      </c>
      <c r="W169" s="26" t="str">
        <f t="shared" si="47"/>
        <v>3b</v>
      </c>
      <c r="X169" s="390" t="str">
        <f t="shared" ca="1" si="48"/>
        <v>3b. Flexible Capacity</v>
      </c>
      <c r="Y169" s="26" t="s">
        <v>638</v>
      </c>
      <c r="Z169" s="26" t="s">
        <v>1143</v>
      </c>
      <c r="AA169" s="26">
        <v>3</v>
      </c>
      <c r="AB169" s="385" t="str">
        <f t="shared" ca="1" si="43"/>
        <v>3b_$L$165_Load_pt9_MW_3</v>
      </c>
      <c r="AC169" s="26" t="s">
        <v>426</v>
      </c>
      <c r="AD169" s="26"/>
      <c r="AE169" s="26" t="str">
        <f t="shared" si="49"/>
        <v>0.00</v>
      </c>
      <c r="AF169" t="s">
        <v>86</v>
      </c>
      <c r="AG169" t="s">
        <v>86</v>
      </c>
      <c r="AI169" s="715" t="str">
        <f ca="1">"Requirement for "&amp;V169&amp; " based on "&amp;$V$9&amp;" answer of ""Yes"""</f>
        <v>Requirement for $L$165 based on $L$7 answer of "Yes"</v>
      </c>
    </row>
    <row r="170" spans="1:35" ht="15.75" hidden="1" customHeight="1">
      <c r="A170" s="682"/>
      <c r="B170" s="688"/>
      <c r="C170" s="688"/>
      <c r="D170" s="688"/>
      <c r="E170" s="676"/>
      <c r="F170" s="688"/>
      <c r="G170" s="688"/>
      <c r="H170" s="688"/>
      <c r="I170" s="676"/>
      <c r="J170" s="688"/>
      <c r="K170" s="688"/>
      <c r="L170" s="688"/>
      <c r="M170" s="676"/>
      <c r="N170" s="688"/>
      <c r="O170" s="354"/>
      <c r="S170" s="531" t="s">
        <v>1087</v>
      </c>
      <c r="T170" s="389"/>
      <c r="U170" s="389"/>
      <c r="V170" s="372" t="str">
        <f ca="1">CELL("address",N165)</f>
        <v>$N$165</v>
      </c>
      <c r="W170" s="26" t="str">
        <f t="shared" si="47"/>
        <v>3b</v>
      </c>
      <c r="X170" s="390" t="str">
        <f t="shared" ca="1" si="48"/>
        <v>3b. Flexible Capacity</v>
      </c>
      <c r="Y170" s="26" t="s">
        <v>638</v>
      </c>
      <c r="Z170" s="26" t="s">
        <v>1505</v>
      </c>
      <c r="AA170" s="26">
        <v>3</v>
      </c>
      <c r="AB170" s="385" t="str">
        <f t="shared" ca="1" si="43"/>
        <v>3b_$N$165_Load_pt9_avg_heat_rate_3</v>
      </c>
      <c r="AC170" s="26" t="s">
        <v>426</v>
      </c>
      <c r="AD170" s="26"/>
      <c r="AE170" s="26" t="str">
        <f t="shared" si="49"/>
        <v>0.00</v>
      </c>
      <c r="AF170" t="s">
        <v>86</v>
      </c>
      <c r="AG170" t="s">
        <v>86</v>
      </c>
      <c r="AI170" s="715" t="str">
        <f ca="1">"Requirement for "&amp;V170&amp; " based on "&amp;$V$9&amp;" answer of ""Yes"""</f>
        <v>Requirement for $N$165 based on $L$7 answer of "Yes"</v>
      </c>
    </row>
    <row r="171" spans="1:35" ht="16.5" customHeight="1">
      <c r="A171" s="677" t="s">
        <v>794</v>
      </c>
      <c r="B171" s="688"/>
      <c r="C171" s="688"/>
      <c r="D171" s="296"/>
      <c r="E171" s="684"/>
      <c r="F171" s="296"/>
      <c r="G171" s="688"/>
      <c r="H171" s="296"/>
      <c r="I171" s="684"/>
      <c r="J171" s="296"/>
      <c r="K171" s="688"/>
      <c r="L171" s="296"/>
      <c r="M171" s="684"/>
      <c r="N171" s="296"/>
      <c r="O171" s="354"/>
      <c r="R171" t="s">
        <v>1749</v>
      </c>
      <c r="S171" s="531"/>
      <c r="T171" s="398"/>
      <c r="U171" s="539" t="s">
        <v>654</v>
      </c>
      <c r="V171" s="372" t="str">
        <f ca="1">CELL("address",D171)</f>
        <v>$D$171</v>
      </c>
      <c r="W171" s="26" t="str">
        <f t="shared" si="47"/>
        <v>3b</v>
      </c>
      <c r="X171" s="390" t="str">
        <f t="shared" ca="1" si="48"/>
        <v>3b. Flexible Capacity</v>
      </c>
      <c r="Y171" s="26" t="s">
        <v>638</v>
      </c>
      <c r="Z171" s="26" t="s">
        <v>1144</v>
      </c>
      <c r="AA171" s="26">
        <v>1</v>
      </c>
      <c r="AB171" s="385" t="str">
        <f t="shared" ca="1" si="43"/>
        <v>3b_$D$171_Load_pt10_MW_1</v>
      </c>
      <c r="AC171" s="26" t="s">
        <v>426</v>
      </c>
      <c r="AD171" s="26"/>
      <c r="AE171" s="26" t="str">
        <f t="shared" si="49"/>
        <v>0.00</v>
      </c>
      <c r="AF171" t="s">
        <v>86</v>
      </c>
      <c r="AG171" t="s">
        <v>86</v>
      </c>
      <c r="AI171" s="715" t="str">
        <f ca="1">"Requirement for "&amp;V171&amp; " based on "&amp;$V$7&amp;" answer of ""Yes"""</f>
        <v>Requirement for $D$171 based on $D$7 answer of "Yes"</v>
      </c>
    </row>
    <row r="172" spans="1:35" ht="5.25" customHeight="1">
      <c r="A172" s="682"/>
      <c r="B172" s="688"/>
      <c r="C172" s="688"/>
      <c r="D172" s="688"/>
      <c r="E172" s="676"/>
      <c r="F172" s="688"/>
      <c r="G172" s="688"/>
      <c r="H172" s="688"/>
      <c r="I172" s="676"/>
      <c r="J172" s="688"/>
      <c r="K172" s="688"/>
      <c r="L172" s="688"/>
      <c r="M172" s="676"/>
      <c r="N172" s="688"/>
      <c r="O172" s="354"/>
      <c r="S172" s="531"/>
      <c r="T172" s="389" t="s">
        <v>653</v>
      </c>
      <c r="U172" s="389"/>
      <c r="V172" s="372" t="str">
        <f ca="1">CELL("address",F171)</f>
        <v>$F$171</v>
      </c>
      <c r="W172" s="26" t="str">
        <f t="shared" si="47"/>
        <v>3b</v>
      </c>
      <c r="X172" s="390" t="str">
        <f t="shared" ca="1" si="48"/>
        <v>3b. Flexible Capacity</v>
      </c>
      <c r="Y172" s="26" t="s">
        <v>638</v>
      </c>
      <c r="Z172" s="26" t="s">
        <v>1506</v>
      </c>
      <c r="AA172" s="26">
        <v>1</v>
      </c>
      <c r="AB172" s="385" t="str">
        <f t="shared" ca="1" si="43"/>
        <v>3b_$F$171_Load_pt10_avg_heat_rate_1</v>
      </c>
      <c r="AC172" s="26" t="s">
        <v>426</v>
      </c>
      <c r="AD172" s="26"/>
      <c r="AE172" s="26" t="str">
        <f t="shared" si="49"/>
        <v>0.00</v>
      </c>
      <c r="AF172" t="s">
        <v>86</v>
      </c>
      <c r="AG172" t="s">
        <v>86</v>
      </c>
      <c r="AI172" s="715" t="str">
        <f ca="1">"Requirement for "&amp;V172&amp; " based on "&amp;$V$7&amp;" answer of ""Yes"""</f>
        <v>Requirement for $F$171 based on $D$7 answer of "Yes"</v>
      </c>
    </row>
    <row r="173" spans="1:35" ht="15.75" hidden="1" customHeight="1">
      <c r="A173" s="682"/>
      <c r="B173" s="688"/>
      <c r="C173" s="688"/>
      <c r="D173" s="688"/>
      <c r="E173" s="684"/>
      <c r="F173" s="688"/>
      <c r="G173" s="688"/>
      <c r="H173" s="688"/>
      <c r="I173" s="684"/>
      <c r="J173" s="688"/>
      <c r="K173" s="688"/>
      <c r="L173" s="688"/>
      <c r="M173" s="684"/>
      <c r="N173" s="688"/>
      <c r="O173" s="354"/>
      <c r="S173" s="531" t="s">
        <v>1087</v>
      </c>
      <c r="T173" s="389"/>
      <c r="U173" s="389"/>
      <c r="V173" s="372" t="str">
        <f ca="1">CELL("address",H171)</f>
        <v>$H$171</v>
      </c>
      <c r="W173" s="26" t="str">
        <f t="shared" si="47"/>
        <v>3b</v>
      </c>
      <c r="X173" s="390" t="str">
        <f t="shared" ca="1" si="48"/>
        <v>3b. Flexible Capacity</v>
      </c>
      <c r="Y173" s="26" t="s">
        <v>638</v>
      </c>
      <c r="Z173" s="26" t="s">
        <v>1144</v>
      </c>
      <c r="AA173" s="26">
        <v>2</v>
      </c>
      <c r="AB173" s="385" t="str">
        <f t="shared" ca="1" si="43"/>
        <v>3b_$H$171_Load_pt10_MW_2</v>
      </c>
      <c r="AC173" s="26" t="s">
        <v>426</v>
      </c>
      <c r="AD173" s="26"/>
      <c r="AE173" s="26" t="str">
        <f t="shared" si="49"/>
        <v>0.00</v>
      </c>
      <c r="AF173" t="s">
        <v>86</v>
      </c>
      <c r="AG173" t="s">
        <v>86</v>
      </c>
      <c r="AI173" s="715" t="str">
        <f ca="1">"Requirement for "&amp;V173&amp; " based on "&amp;$V$8&amp;" answer of ""Yes"""</f>
        <v>Requirement for $H$171 based on $H$7 answer of "Yes"</v>
      </c>
    </row>
    <row r="174" spans="1:35" ht="15.75" hidden="1" customHeight="1">
      <c r="A174" s="682"/>
      <c r="B174" s="688"/>
      <c r="C174" s="688"/>
      <c r="D174" s="688"/>
      <c r="E174" s="676"/>
      <c r="F174" s="688"/>
      <c r="G174" s="688"/>
      <c r="H174" s="688"/>
      <c r="I174" s="676"/>
      <c r="J174" s="688"/>
      <c r="K174" s="688"/>
      <c r="L174" s="688"/>
      <c r="M174" s="676"/>
      <c r="N174" s="688"/>
      <c r="O174" s="354"/>
      <c r="S174" s="531" t="s">
        <v>1087</v>
      </c>
      <c r="T174" s="389"/>
      <c r="U174" s="389"/>
      <c r="V174" s="372" t="str">
        <f ca="1">CELL("address",J171)</f>
        <v>$J$171</v>
      </c>
      <c r="W174" s="26" t="str">
        <f t="shared" si="47"/>
        <v>3b</v>
      </c>
      <c r="X174" s="390" t="str">
        <f t="shared" ca="1" si="48"/>
        <v>3b. Flexible Capacity</v>
      </c>
      <c r="Y174" s="26" t="s">
        <v>638</v>
      </c>
      <c r="Z174" s="26" t="s">
        <v>1506</v>
      </c>
      <c r="AA174" s="26">
        <v>2</v>
      </c>
      <c r="AB174" s="385" t="str">
        <f t="shared" ca="1" si="43"/>
        <v>3b_$J$171_Load_pt10_avg_heat_rate_2</v>
      </c>
      <c r="AC174" s="26" t="s">
        <v>426</v>
      </c>
      <c r="AD174" s="26"/>
      <c r="AE174" s="26" t="str">
        <f t="shared" si="49"/>
        <v>0.00</v>
      </c>
      <c r="AF174" t="s">
        <v>86</v>
      </c>
      <c r="AG174" t="s">
        <v>86</v>
      </c>
      <c r="AI174" s="715" t="str">
        <f ca="1">"Requirement for "&amp;V174&amp; " based on "&amp;$V$8&amp;" answer of ""Yes"""</f>
        <v>Requirement for $J$171 based on $H$7 answer of "Yes"</v>
      </c>
    </row>
    <row r="175" spans="1:35" ht="15.75" hidden="1" customHeight="1">
      <c r="A175" s="682"/>
      <c r="B175" s="688"/>
      <c r="C175" s="688"/>
      <c r="D175" s="688"/>
      <c r="E175" s="684"/>
      <c r="F175" s="688"/>
      <c r="G175" s="688"/>
      <c r="H175" s="688"/>
      <c r="I175" s="684"/>
      <c r="J175" s="688"/>
      <c r="K175" s="688"/>
      <c r="L175" s="688"/>
      <c r="M175" s="684"/>
      <c r="N175" s="688"/>
      <c r="O175" s="354"/>
      <c r="S175" s="531" t="s">
        <v>1087</v>
      </c>
      <c r="T175" s="389"/>
      <c r="U175" s="389"/>
      <c r="V175" s="372" t="str">
        <f ca="1">CELL("address",L171)</f>
        <v>$L$171</v>
      </c>
      <c r="W175" s="26" t="str">
        <f t="shared" si="47"/>
        <v>3b</v>
      </c>
      <c r="X175" s="390" t="str">
        <f t="shared" ca="1" si="48"/>
        <v>3b. Flexible Capacity</v>
      </c>
      <c r="Y175" s="26" t="s">
        <v>638</v>
      </c>
      <c r="Z175" s="26" t="s">
        <v>1144</v>
      </c>
      <c r="AA175" s="26">
        <v>3</v>
      </c>
      <c r="AB175" s="385" t="str">
        <f t="shared" ca="1" si="43"/>
        <v>3b_$L$171_Load_pt10_MW_3</v>
      </c>
      <c r="AC175" s="26" t="s">
        <v>426</v>
      </c>
      <c r="AD175" s="26"/>
      <c r="AE175" s="26" t="str">
        <f t="shared" si="49"/>
        <v>0.00</v>
      </c>
      <c r="AF175" t="s">
        <v>86</v>
      </c>
      <c r="AG175" t="s">
        <v>86</v>
      </c>
      <c r="AI175" s="715" t="str">
        <f ca="1">"Requirement for "&amp;V175&amp; " based on "&amp;$V$9&amp;" answer of ""Yes"""</f>
        <v>Requirement for $L$171 based on $L$7 answer of "Yes"</v>
      </c>
    </row>
    <row r="176" spans="1:35" ht="15.75" hidden="1" customHeight="1">
      <c r="A176" s="682"/>
      <c r="B176" s="688"/>
      <c r="C176" s="688"/>
      <c r="D176" s="688"/>
      <c r="E176" s="676"/>
      <c r="F176" s="688"/>
      <c r="G176" s="688"/>
      <c r="H176" s="688"/>
      <c r="I176" s="676"/>
      <c r="J176" s="688"/>
      <c r="K176" s="688"/>
      <c r="L176" s="688"/>
      <c r="M176" s="676"/>
      <c r="N176" s="688"/>
      <c r="O176" s="354"/>
      <c r="S176" s="531" t="s">
        <v>1087</v>
      </c>
      <c r="T176" s="389"/>
      <c r="U176" s="389"/>
      <c r="V176" s="372" t="str">
        <f ca="1">CELL("address",N171)</f>
        <v>$N$171</v>
      </c>
      <c r="W176" s="26" t="str">
        <f t="shared" si="47"/>
        <v>3b</v>
      </c>
      <c r="X176" s="390" t="str">
        <f t="shared" ca="1" si="48"/>
        <v>3b. Flexible Capacity</v>
      </c>
      <c r="Y176" s="26" t="s">
        <v>638</v>
      </c>
      <c r="Z176" s="26" t="s">
        <v>1506</v>
      </c>
      <c r="AA176" s="26">
        <v>3</v>
      </c>
      <c r="AB176" s="385" t="str">
        <f t="shared" ca="1" si="43"/>
        <v>3b_$N$171_Load_pt10_avg_heat_rate_3</v>
      </c>
      <c r="AC176" s="26" t="s">
        <v>426</v>
      </c>
      <c r="AD176" s="26"/>
      <c r="AE176" s="26" t="str">
        <f t="shared" si="49"/>
        <v>0.00</v>
      </c>
      <c r="AF176" t="s">
        <v>86</v>
      </c>
      <c r="AG176" t="s">
        <v>86</v>
      </c>
      <c r="AI176" s="715" t="str">
        <f ca="1">"Requirement for "&amp;V176&amp; " based on "&amp;$V$9&amp;" answer of ""Yes"""</f>
        <v>Requirement for $N$171 based on $L$7 answer of "Yes"</v>
      </c>
    </row>
    <row r="177" spans="1:35" ht="15.75" customHeight="1">
      <c r="A177" s="677" t="s">
        <v>795</v>
      </c>
      <c r="B177" s="688"/>
      <c r="C177" s="688"/>
      <c r="D177" s="296"/>
      <c r="E177" s="684"/>
      <c r="F177" s="296"/>
      <c r="G177" s="688"/>
      <c r="H177" s="296"/>
      <c r="I177" s="684"/>
      <c r="J177" s="296"/>
      <c r="K177" s="688"/>
      <c r="L177" s="296"/>
      <c r="M177" s="684"/>
      <c r="N177" s="296"/>
      <c r="O177" s="354"/>
      <c r="R177" t="s">
        <v>1749</v>
      </c>
      <c r="S177" s="531"/>
      <c r="T177" s="398"/>
      <c r="U177" s="539" t="s">
        <v>654</v>
      </c>
      <c r="V177" s="372" t="str">
        <f ca="1">CELL("address",D177)</f>
        <v>$D$177</v>
      </c>
      <c r="W177" s="26" t="str">
        <f t="shared" si="47"/>
        <v>3b</v>
      </c>
      <c r="X177" s="390" t="str">
        <f t="shared" ca="1" si="48"/>
        <v>3b. Flexible Capacity</v>
      </c>
      <c r="Y177" s="26" t="s">
        <v>638</v>
      </c>
      <c r="Z177" s="26" t="s">
        <v>1145</v>
      </c>
      <c r="AA177" s="26">
        <v>1</v>
      </c>
      <c r="AB177" s="385" t="str">
        <f t="shared" ca="1" si="43"/>
        <v>3b_$D$177_Load_pt11_MW_1</v>
      </c>
      <c r="AC177" s="26" t="s">
        <v>426</v>
      </c>
      <c r="AD177" s="26"/>
      <c r="AE177" s="26" t="str">
        <f t="shared" si="49"/>
        <v>0.00</v>
      </c>
      <c r="AF177" t="s">
        <v>86</v>
      </c>
      <c r="AG177" t="s">
        <v>86</v>
      </c>
      <c r="AI177" s="715" t="str">
        <f ca="1">"Requirement for "&amp;V177&amp; " based on "&amp;$V$7&amp;" answer of ""Yes"""</f>
        <v>Requirement for $D$177 based on $D$7 answer of "Yes"</v>
      </c>
    </row>
    <row r="178" spans="1:35" ht="5.25" customHeight="1">
      <c r="A178" s="682"/>
      <c r="B178" s="688"/>
      <c r="C178" s="688"/>
      <c r="D178" s="688"/>
      <c r="E178" s="676"/>
      <c r="F178" s="688"/>
      <c r="G178" s="688"/>
      <c r="H178" s="688"/>
      <c r="I178" s="676"/>
      <c r="J178" s="688"/>
      <c r="K178" s="688"/>
      <c r="L178" s="688"/>
      <c r="M178" s="676"/>
      <c r="N178" s="688"/>
      <c r="O178" s="354"/>
      <c r="S178" s="531"/>
      <c r="T178" s="389" t="s">
        <v>653</v>
      </c>
      <c r="U178" s="389"/>
      <c r="V178" s="372" t="str">
        <f ca="1">CELL("address",F177)</f>
        <v>$F$177</v>
      </c>
      <c r="W178" s="26" t="str">
        <f t="shared" si="47"/>
        <v>3b</v>
      </c>
      <c r="X178" s="390" t="str">
        <f t="shared" ca="1" si="48"/>
        <v>3b. Flexible Capacity</v>
      </c>
      <c r="Y178" s="26" t="s">
        <v>638</v>
      </c>
      <c r="Z178" s="26" t="s">
        <v>1507</v>
      </c>
      <c r="AA178" s="26">
        <v>1</v>
      </c>
      <c r="AB178" s="385" t="str">
        <f t="shared" ca="1" si="43"/>
        <v>3b_$F$177_Load_pt11_avg_heat_rate_1</v>
      </c>
      <c r="AC178" s="26" t="s">
        <v>426</v>
      </c>
      <c r="AD178" s="26"/>
      <c r="AE178" s="26" t="str">
        <f t="shared" si="49"/>
        <v>0.00</v>
      </c>
      <c r="AF178" t="s">
        <v>86</v>
      </c>
      <c r="AG178" t="s">
        <v>86</v>
      </c>
      <c r="AI178" s="715" t="str">
        <f ca="1">"Requirement for "&amp;V178&amp; " based on "&amp;$V$7&amp;" answer of ""Yes"""</f>
        <v>Requirement for $F$177 based on $D$7 answer of "Yes"</v>
      </c>
    </row>
    <row r="179" spans="1:35" ht="15.75" hidden="1" customHeight="1">
      <c r="A179" s="682"/>
      <c r="B179" s="688"/>
      <c r="C179" s="688"/>
      <c r="D179" s="688"/>
      <c r="E179" s="684"/>
      <c r="F179" s="688"/>
      <c r="G179" s="688"/>
      <c r="H179" s="688"/>
      <c r="I179" s="684"/>
      <c r="J179" s="688"/>
      <c r="K179" s="688"/>
      <c r="L179" s="688"/>
      <c r="M179" s="684"/>
      <c r="N179" s="688"/>
      <c r="O179" s="354"/>
      <c r="S179" s="531" t="s">
        <v>1087</v>
      </c>
      <c r="T179" s="389"/>
      <c r="U179" s="389"/>
      <c r="V179" s="372" t="str">
        <f ca="1">CELL("address",H177)</f>
        <v>$H$177</v>
      </c>
      <c r="W179" s="26" t="str">
        <f t="shared" si="47"/>
        <v>3b</v>
      </c>
      <c r="X179" s="390" t="str">
        <f t="shared" ca="1" si="48"/>
        <v>3b. Flexible Capacity</v>
      </c>
      <c r="Y179" s="26" t="s">
        <v>638</v>
      </c>
      <c r="Z179" s="26" t="s">
        <v>1145</v>
      </c>
      <c r="AA179" s="26">
        <v>2</v>
      </c>
      <c r="AB179" s="385" t="str">
        <f t="shared" ca="1" si="43"/>
        <v>3b_$H$177_Load_pt11_MW_2</v>
      </c>
      <c r="AC179" s="26" t="s">
        <v>426</v>
      </c>
      <c r="AD179" s="26"/>
      <c r="AE179" s="26" t="str">
        <f t="shared" si="49"/>
        <v>0.00</v>
      </c>
      <c r="AF179" t="s">
        <v>86</v>
      </c>
      <c r="AG179" t="s">
        <v>86</v>
      </c>
      <c r="AI179" s="715" t="str">
        <f ca="1">"Requirement for "&amp;V179&amp; " based on "&amp;$V$8&amp;" answer of ""Yes"""</f>
        <v>Requirement for $H$177 based on $H$7 answer of "Yes"</v>
      </c>
    </row>
    <row r="180" spans="1:35" ht="15.75" hidden="1" customHeight="1">
      <c r="A180" s="682"/>
      <c r="B180" s="688"/>
      <c r="C180" s="688"/>
      <c r="D180" s="688"/>
      <c r="E180" s="688"/>
      <c r="F180" s="688"/>
      <c r="G180" s="688"/>
      <c r="H180" s="688"/>
      <c r="I180" s="688"/>
      <c r="J180" s="688"/>
      <c r="K180" s="688"/>
      <c r="L180" s="688"/>
      <c r="M180" s="688"/>
      <c r="N180" s="688"/>
      <c r="O180" s="354"/>
      <c r="S180" s="531" t="s">
        <v>1087</v>
      </c>
      <c r="T180" s="389"/>
      <c r="U180" s="389"/>
      <c r="V180" s="372" t="str">
        <f ca="1">CELL("address",J177)</f>
        <v>$J$177</v>
      </c>
      <c r="W180" s="26" t="str">
        <f t="shared" si="47"/>
        <v>3b</v>
      </c>
      <c r="X180" s="390" t="str">
        <f t="shared" ca="1" si="48"/>
        <v>3b. Flexible Capacity</v>
      </c>
      <c r="Y180" s="26" t="s">
        <v>638</v>
      </c>
      <c r="Z180" s="26" t="s">
        <v>1507</v>
      </c>
      <c r="AA180" s="26">
        <v>2</v>
      </c>
      <c r="AB180" s="385" t="str">
        <f t="shared" ca="1" si="43"/>
        <v>3b_$J$177_Load_pt11_avg_heat_rate_2</v>
      </c>
      <c r="AC180" s="26" t="s">
        <v>426</v>
      </c>
      <c r="AD180" s="26"/>
      <c r="AE180" s="26" t="str">
        <f t="shared" si="49"/>
        <v>0.00</v>
      </c>
      <c r="AF180" t="s">
        <v>86</v>
      </c>
      <c r="AG180" t="s">
        <v>86</v>
      </c>
      <c r="AI180" s="715" t="str">
        <f ca="1">"Requirement for "&amp;V180&amp; " based on "&amp;$V$8&amp;" answer of ""Yes"""</f>
        <v>Requirement for $J$177 based on $H$7 answer of "Yes"</v>
      </c>
    </row>
    <row r="181" spans="1:35" ht="15.75" hidden="1" customHeight="1">
      <c r="A181" s="682"/>
      <c r="B181" s="688"/>
      <c r="C181" s="688"/>
      <c r="D181" s="688"/>
      <c r="E181" s="688"/>
      <c r="F181" s="688"/>
      <c r="G181" s="688"/>
      <c r="H181" s="688"/>
      <c r="I181" s="688"/>
      <c r="J181" s="688"/>
      <c r="K181" s="688"/>
      <c r="L181" s="688"/>
      <c r="M181" s="688"/>
      <c r="N181" s="688"/>
      <c r="O181" s="354"/>
      <c r="S181" s="531" t="s">
        <v>1087</v>
      </c>
      <c r="T181" s="389"/>
      <c r="U181" s="389"/>
      <c r="V181" s="372" t="str">
        <f ca="1">CELL("address",L177)</f>
        <v>$L$177</v>
      </c>
      <c r="W181" s="26" t="str">
        <f t="shared" si="47"/>
        <v>3b</v>
      </c>
      <c r="X181" s="390" t="str">
        <f t="shared" ca="1" si="48"/>
        <v>3b. Flexible Capacity</v>
      </c>
      <c r="Y181" s="26" t="s">
        <v>638</v>
      </c>
      <c r="Z181" s="26" t="s">
        <v>1145</v>
      </c>
      <c r="AA181" s="26">
        <v>3</v>
      </c>
      <c r="AB181" s="385" t="str">
        <f t="shared" ca="1" si="43"/>
        <v>3b_$L$177_Load_pt11_MW_3</v>
      </c>
      <c r="AC181" s="26" t="s">
        <v>426</v>
      </c>
      <c r="AD181" s="26"/>
      <c r="AE181" s="26" t="str">
        <f t="shared" si="49"/>
        <v>0.00</v>
      </c>
      <c r="AF181" t="s">
        <v>86</v>
      </c>
      <c r="AG181" t="s">
        <v>86</v>
      </c>
      <c r="AI181" s="715" t="str">
        <f ca="1">"Requirement for "&amp;V181&amp; " based on "&amp;$V$9&amp;" answer of ""Yes"""</f>
        <v>Requirement for $L$177 based on $L$7 answer of "Yes"</v>
      </c>
    </row>
    <row r="182" spans="1:35" ht="15.75" hidden="1" customHeight="1">
      <c r="A182" s="682"/>
      <c r="B182" s="688"/>
      <c r="C182" s="688"/>
      <c r="D182" s="688"/>
      <c r="E182" s="688"/>
      <c r="F182" s="688"/>
      <c r="G182" s="688"/>
      <c r="H182" s="688"/>
      <c r="I182" s="688"/>
      <c r="J182" s="688"/>
      <c r="K182" s="688"/>
      <c r="L182" s="688"/>
      <c r="M182" s="688"/>
      <c r="N182" s="688"/>
      <c r="O182" s="354"/>
      <c r="S182" s="531" t="s">
        <v>1087</v>
      </c>
      <c r="T182" s="389"/>
      <c r="U182" s="389"/>
      <c r="V182" s="372" t="str">
        <f ca="1">CELL("address",N177)</f>
        <v>$N$177</v>
      </c>
      <c r="W182" s="26" t="str">
        <f t="shared" si="47"/>
        <v>3b</v>
      </c>
      <c r="X182" s="390" t="str">
        <f t="shared" ca="1" si="48"/>
        <v>3b. Flexible Capacity</v>
      </c>
      <c r="Y182" s="26" t="s">
        <v>638</v>
      </c>
      <c r="Z182" s="26" t="s">
        <v>1507</v>
      </c>
      <c r="AA182" s="26">
        <v>3</v>
      </c>
      <c r="AB182" s="385" t="str">
        <f t="shared" ca="1" si="43"/>
        <v>3b_$N$177_Load_pt11_avg_heat_rate_3</v>
      </c>
      <c r="AC182" s="26" t="s">
        <v>426</v>
      </c>
      <c r="AD182" s="26"/>
      <c r="AE182" s="26" t="str">
        <f t="shared" si="49"/>
        <v>0.00</v>
      </c>
      <c r="AF182" t="s">
        <v>86</v>
      </c>
      <c r="AG182" t="s">
        <v>86</v>
      </c>
      <c r="AI182" s="715" t="str">
        <f ca="1">"Requirement for "&amp;V182&amp; " based on "&amp;$V$9&amp;" answer of ""Yes"""</f>
        <v>Requirement for $N$177 based on $L$7 answer of "Yes"</v>
      </c>
    </row>
    <row r="183" spans="1:35" ht="15.75" customHeight="1">
      <c r="A183" s="497" t="s">
        <v>585</v>
      </c>
      <c r="B183" s="688"/>
      <c r="C183" s="688"/>
      <c r="D183" s="688"/>
      <c r="E183" s="688"/>
      <c r="F183" s="688"/>
      <c r="G183" s="688"/>
      <c r="H183" s="688"/>
      <c r="I183" s="688"/>
      <c r="J183" s="688"/>
      <c r="K183" s="688"/>
      <c r="L183" s="688"/>
      <c r="M183" s="688"/>
      <c r="N183" s="688"/>
      <c r="O183" s="354"/>
      <c r="T183" s="392"/>
      <c r="U183" s="392" t="s">
        <v>654</v>
      </c>
    </row>
    <row r="184" spans="1:35">
      <c r="A184" s="677" t="s">
        <v>121</v>
      </c>
      <c r="B184" s="688" t="s">
        <v>21</v>
      </c>
      <c r="C184" s="688"/>
      <c r="D184" s="1206"/>
      <c r="E184" s="1207"/>
      <c r="F184" s="1208"/>
      <c r="G184" s="688"/>
      <c r="H184" s="1206"/>
      <c r="I184" s="1207"/>
      <c r="J184" s="1208"/>
      <c r="K184" s="688"/>
      <c r="L184" s="1206"/>
      <c r="M184" s="1207"/>
      <c r="N184" s="1208"/>
      <c r="O184" s="354"/>
      <c r="R184" s="870"/>
      <c r="T184" s="397"/>
      <c r="U184" s="392" t="s">
        <v>654</v>
      </c>
      <c r="V184" s="372" t="str">
        <f ca="1">CELL("address",D184)</f>
        <v>$D$184</v>
      </c>
      <c r="W184" t="str">
        <f t="shared" ref="W184:W189" si="50">$W$7</f>
        <v>3b</v>
      </c>
      <c r="X184" s="390" t="str">
        <f t="shared" ref="X184:X189" ca="1" si="51">MID(CELL("filename",W184),FIND("]",CELL("filename",W184))+1,256)</f>
        <v>3b. Flexible Capacity</v>
      </c>
      <c r="Y184" t="s">
        <v>638</v>
      </c>
      <c r="Z184" t="s">
        <v>1079</v>
      </c>
      <c r="AA184">
        <v>1</v>
      </c>
      <c r="AB184" s="385" t="str">
        <f t="shared" ca="1" si="43"/>
        <v>3b_$D$184_forced_out_rate_1</v>
      </c>
      <c r="AC184" s="375" t="s">
        <v>1678</v>
      </c>
      <c r="AE184" s="384" t="s">
        <v>1741</v>
      </c>
      <c r="AF184" t="s">
        <v>86</v>
      </c>
      <c r="AG184" t="s">
        <v>86</v>
      </c>
      <c r="AI184" s="715" t="str">
        <f ca="1">"Requirement for "&amp;V184&amp; " based on "&amp;$V$7&amp;" answer of ""Yes"""</f>
        <v>Requirement for $D$184 based on $D$7 answer of "Yes"</v>
      </c>
    </row>
    <row r="185" spans="1:35" ht="5.25" customHeight="1">
      <c r="A185" s="682"/>
      <c r="B185" s="688"/>
      <c r="C185" s="688"/>
      <c r="D185" s="688"/>
      <c r="E185" s="688"/>
      <c r="F185" s="688"/>
      <c r="G185" s="688"/>
      <c r="H185" s="688"/>
      <c r="I185" s="688"/>
      <c r="J185" s="688"/>
      <c r="K185" s="688"/>
      <c r="L185" s="688"/>
      <c r="M185" s="688"/>
      <c r="N185" s="688"/>
      <c r="O185" s="354"/>
      <c r="T185" s="392" t="s">
        <v>653</v>
      </c>
      <c r="U185" s="392"/>
      <c r="V185" s="372" t="str">
        <f ca="1">CELL("address",H184)</f>
        <v>$H$184</v>
      </c>
      <c r="W185" t="str">
        <f t="shared" si="50"/>
        <v>3b</v>
      </c>
      <c r="X185" s="390" t="str">
        <f t="shared" ca="1" si="51"/>
        <v>3b. Flexible Capacity</v>
      </c>
      <c r="Y185" t="s">
        <v>638</v>
      </c>
      <c r="Z185" t="s">
        <v>1079</v>
      </c>
      <c r="AA185">
        <v>2</v>
      </c>
      <c r="AB185" s="385" t="str">
        <f t="shared" ca="1" si="43"/>
        <v>3b_$H$184_forced_out_rate_2</v>
      </c>
      <c r="AC185" s="375" t="s">
        <v>1678</v>
      </c>
      <c r="AE185" s="384" t="s">
        <v>1741</v>
      </c>
      <c r="AF185" t="s">
        <v>86</v>
      </c>
      <c r="AG185" t="s">
        <v>86</v>
      </c>
      <c r="AI185" s="715" t="str">
        <f ca="1">"Requirement for "&amp;V185&amp; " based on "&amp;$V$8&amp;" answer of ""Yes"""</f>
        <v>Requirement for $H$184 based on $H$7 answer of "Yes"</v>
      </c>
    </row>
    <row r="186" spans="1:35" ht="5.25" customHeight="1">
      <c r="A186" s="682"/>
      <c r="B186" s="688"/>
      <c r="C186" s="688"/>
      <c r="D186" s="688"/>
      <c r="E186" s="688"/>
      <c r="F186" s="688"/>
      <c r="G186" s="688"/>
      <c r="H186" s="688"/>
      <c r="I186" s="688"/>
      <c r="J186" s="688"/>
      <c r="K186" s="688"/>
      <c r="L186" s="688"/>
      <c r="M186" s="688"/>
      <c r="N186" s="688"/>
      <c r="O186" s="354"/>
      <c r="T186" s="392" t="s">
        <v>653</v>
      </c>
      <c r="U186" s="392"/>
      <c r="V186" s="372" t="str">
        <f ca="1">CELL("address",L184)</f>
        <v>$L$184</v>
      </c>
      <c r="W186" t="str">
        <f t="shared" si="50"/>
        <v>3b</v>
      </c>
      <c r="X186" s="390" t="str">
        <f t="shared" ca="1" si="51"/>
        <v>3b. Flexible Capacity</v>
      </c>
      <c r="Y186" t="s">
        <v>638</v>
      </c>
      <c r="Z186" t="s">
        <v>1079</v>
      </c>
      <c r="AA186">
        <v>3</v>
      </c>
      <c r="AB186" s="385" t="str">
        <f t="shared" ca="1" si="43"/>
        <v>3b_$L$184_forced_out_rate_3</v>
      </c>
      <c r="AC186" s="375" t="s">
        <v>1678</v>
      </c>
      <c r="AE186" s="384" t="s">
        <v>1741</v>
      </c>
      <c r="AF186" t="s">
        <v>86</v>
      </c>
      <c r="AG186" t="s">
        <v>86</v>
      </c>
      <c r="AI186" s="715" t="str">
        <f ca="1">"Requirement for "&amp;V186&amp; " based on "&amp;$V$9&amp;" answer of ""Yes"""</f>
        <v>Requirement for $L$184 based on $L$7 answer of "Yes"</v>
      </c>
    </row>
    <row r="187" spans="1:35">
      <c r="A187" s="677" t="s">
        <v>745</v>
      </c>
      <c r="B187" s="683" t="s">
        <v>797</v>
      </c>
      <c r="C187" s="688"/>
      <c r="D187" s="1209"/>
      <c r="E187" s="1210"/>
      <c r="F187" s="1211"/>
      <c r="G187" s="688"/>
      <c r="H187" s="1209"/>
      <c r="I187" s="1210"/>
      <c r="J187" s="1211"/>
      <c r="K187" s="688"/>
      <c r="L187" s="1209"/>
      <c r="M187" s="1210"/>
      <c r="N187" s="1211"/>
      <c r="O187" s="354"/>
      <c r="T187" s="397"/>
      <c r="U187" s="392" t="s">
        <v>654</v>
      </c>
      <c r="V187" s="372" t="str">
        <f ca="1">CELL("address",D187)</f>
        <v>$D$187</v>
      </c>
      <c r="W187" t="str">
        <f t="shared" si="50"/>
        <v>3b</v>
      </c>
      <c r="X187" s="390" t="str">
        <f t="shared" ca="1" si="51"/>
        <v>3b. Flexible Capacity</v>
      </c>
      <c r="Y187" t="s">
        <v>638</v>
      </c>
      <c r="Z187" t="s">
        <v>1146</v>
      </c>
      <c r="AA187">
        <v>1</v>
      </c>
      <c r="AB187" s="385" t="str">
        <f t="shared" ca="1" si="43"/>
        <v>3b_$D$187_MTR_1</v>
      </c>
      <c r="AC187" t="s">
        <v>426</v>
      </c>
      <c r="AE187" t="str">
        <f t="shared" ref="AE187:AE193" si="52">"0.00"</f>
        <v>0.00</v>
      </c>
      <c r="AF187" t="s">
        <v>86</v>
      </c>
      <c r="AG187" t="s">
        <v>86</v>
      </c>
      <c r="AI187" s="715" t="str">
        <f ca="1">"Requirement for "&amp;V187&amp; " based on "&amp;$V$7&amp;" answer of ""Yes"""</f>
        <v>Requirement for $D$187 based on $D$7 answer of "Yes"</v>
      </c>
    </row>
    <row r="188" spans="1:35" ht="5.25" customHeight="1">
      <c r="A188" s="682"/>
      <c r="B188" s="688"/>
      <c r="C188" s="688"/>
      <c r="D188" s="688"/>
      <c r="E188" s="688"/>
      <c r="F188" s="688"/>
      <c r="G188" s="688"/>
      <c r="H188" s="688"/>
      <c r="I188" s="688"/>
      <c r="J188" s="688"/>
      <c r="K188" s="688"/>
      <c r="L188" s="688"/>
      <c r="M188" s="688"/>
      <c r="N188" s="688"/>
      <c r="O188" s="354"/>
      <c r="T188" s="392" t="s">
        <v>653</v>
      </c>
      <c r="U188" s="392"/>
      <c r="V188" s="372" t="str">
        <f ca="1">CELL("address",H187)</f>
        <v>$H$187</v>
      </c>
      <c r="W188" t="str">
        <f t="shared" si="50"/>
        <v>3b</v>
      </c>
      <c r="X188" s="390" t="str">
        <f t="shared" ca="1" si="51"/>
        <v>3b. Flexible Capacity</v>
      </c>
      <c r="Y188" t="s">
        <v>638</v>
      </c>
      <c r="Z188" t="s">
        <v>1146</v>
      </c>
      <c r="AA188">
        <v>2</v>
      </c>
      <c r="AB188" s="385" t="str">
        <f t="shared" ca="1" si="43"/>
        <v>3b_$H$187_MTR_2</v>
      </c>
      <c r="AC188" t="s">
        <v>426</v>
      </c>
      <c r="AE188" t="str">
        <f t="shared" si="52"/>
        <v>0.00</v>
      </c>
      <c r="AF188" t="s">
        <v>86</v>
      </c>
      <c r="AG188" t="s">
        <v>86</v>
      </c>
      <c r="AI188" s="715" t="str">
        <f ca="1">"Requirement for "&amp;V188&amp; " based on "&amp;$V$8&amp;" answer of ""Yes"""</f>
        <v>Requirement for $H$187 based on $H$7 answer of "Yes"</v>
      </c>
    </row>
    <row r="189" spans="1:35" ht="5.25" customHeight="1">
      <c r="A189" s="682"/>
      <c r="B189" s="688"/>
      <c r="C189" s="688"/>
      <c r="D189" s="688"/>
      <c r="E189" s="688"/>
      <c r="F189" s="688"/>
      <c r="G189" s="688"/>
      <c r="H189" s="688"/>
      <c r="I189" s="688"/>
      <c r="J189" s="688"/>
      <c r="K189" s="688"/>
      <c r="L189" s="688"/>
      <c r="M189" s="688"/>
      <c r="N189" s="688"/>
      <c r="O189" s="354"/>
      <c r="T189" s="392" t="s">
        <v>653</v>
      </c>
      <c r="U189" s="392"/>
      <c r="V189" s="372" t="str">
        <f ca="1">CELL("address",L187)</f>
        <v>$L$187</v>
      </c>
      <c r="W189" t="str">
        <f t="shared" si="50"/>
        <v>3b</v>
      </c>
      <c r="X189" s="390" t="str">
        <f t="shared" ca="1" si="51"/>
        <v>3b. Flexible Capacity</v>
      </c>
      <c r="Y189" t="s">
        <v>638</v>
      </c>
      <c r="Z189" t="s">
        <v>1146</v>
      </c>
      <c r="AA189">
        <v>3</v>
      </c>
      <c r="AB189" s="385" t="str">
        <f t="shared" ca="1" si="43"/>
        <v>3b_$L$187_MTR_3</v>
      </c>
      <c r="AC189" t="s">
        <v>426</v>
      </c>
      <c r="AE189" t="str">
        <f t="shared" si="52"/>
        <v>0.00</v>
      </c>
      <c r="AF189" t="s">
        <v>86</v>
      </c>
      <c r="AG189" t="s">
        <v>86</v>
      </c>
      <c r="AI189" s="715" t="str">
        <f ca="1">"Requirement for "&amp;V189&amp; " based on "&amp;$V$9&amp;" answer of ""Yes"""</f>
        <v>Requirement for $L$187 based on $L$7 answer of "Yes"</v>
      </c>
    </row>
    <row r="190" spans="1:35">
      <c r="A190" s="497" t="s">
        <v>747</v>
      </c>
      <c r="B190" s="688"/>
      <c r="C190" s="688"/>
      <c r="D190" s="688"/>
      <c r="E190" s="688"/>
      <c r="F190" s="688"/>
      <c r="G190" s="688"/>
      <c r="H190" s="688"/>
      <c r="I190" s="688"/>
      <c r="J190" s="688"/>
      <c r="K190" s="688"/>
      <c r="L190" s="688"/>
      <c r="M190" s="688"/>
      <c r="N190" s="688"/>
      <c r="O190" s="354"/>
      <c r="T190" s="397"/>
      <c r="U190" s="392" t="s">
        <v>654</v>
      </c>
    </row>
    <row r="191" spans="1:35">
      <c r="A191" s="1172" t="s">
        <v>633</v>
      </c>
      <c r="B191" s="1193"/>
      <c r="C191" s="688"/>
      <c r="D191" s="1196"/>
      <c r="E191" s="1197"/>
      <c r="F191" s="1198"/>
      <c r="G191" s="688"/>
      <c r="H191" s="1196"/>
      <c r="I191" s="1197"/>
      <c r="J191" s="1198"/>
      <c r="K191" s="688"/>
      <c r="L191" s="1196"/>
      <c r="M191" s="1197"/>
      <c r="N191" s="1198"/>
      <c r="O191" s="354"/>
      <c r="T191" s="397"/>
      <c r="U191" s="392" t="s">
        <v>654</v>
      </c>
      <c r="V191" s="372" t="str">
        <f ca="1">CELL("address",D191)</f>
        <v>$D$191</v>
      </c>
      <c r="W191" t="str">
        <f t="shared" ref="W191:W199" si="53">$W$7</f>
        <v>3b</v>
      </c>
      <c r="X191" s="390" t="str">
        <f t="shared" ref="X191:X199" ca="1" si="54">MID(CELL("filename",W191),FIND("]",CELL("filename",W191))+1,256)</f>
        <v>3b. Flexible Capacity</v>
      </c>
      <c r="Y191" t="s">
        <v>638</v>
      </c>
      <c r="Z191" t="s">
        <v>1147</v>
      </c>
      <c r="AA191">
        <v>1</v>
      </c>
      <c r="AB191" s="385" t="str">
        <f t="shared" ca="1" si="43"/>
        <v>3b_$D$191_maint_ave_days_1</v>
      </c>
      <c r="AC191" t="s">
        <v>426</v>
      </c>
      <c r="AE191" t="str">
        <f t="shared" si="52"/>
        <v>0.00</v>
      </c>
      <c r="AF191" t="s">
        <v>86</v>
      </c>
      <c r="AG191" t="s">
        <v>86</v>
      </c>
      <c r="AI191" s="715" t="str">
        <f ca="1">"Requirement for "&amp;V191&amp; " based on "&amp;$V$7&amp;" answer of ""Yes"""</f>
        <v>Requirement for $D$191 based on $D$7 answer of "Yes"</v>
      </c>
    </row>
    <row r="192" spans="1:35" ht="5.25" customHeight="1">
      <c r="A192" s="682"/>
      <c r="B192" s="688"/>
      <c r="C192" s="688"/>
      <c r="D192" s="688"/>
      <c r="E192" s="688"/>
      <c r="F192" s="688"/>
      <c r="G192" s="688"/>
      <c r="H192" s="688"/>
      <c r="I192" s="688"/>
      <c r="J192" s="688"/>
      <c r="K192" s="688"/>
      <c r="L192" s="688"/>
      <c r="M192" s="688"/>
      <c r="N192" s="688"/>
      <c r="O192" s="354"/>
      <c r="T192" s="392" t="s">
        <v>653</v>
      </c>
      <c r="U192" s="392"/>
      <c r="V192" s="372" t="str">
        <f ca="1">CELL("address",H191)</f>
        <v>$H$191</v>
      </c>
      <c r="W192" t="str">
        <f t="shared" si="53"/>
        <v>3b</v>
      </c>
      <c r="X192" s="390" t="str">
        <f t="shared" ca="1" si="54"/>
        <v>3b. Flexible Capacity</v>
      </c>
      <c r="Y192" t="s">
        <v>638</v>
      </c>
      <c r="Z192" t="s">
        <v>1147</v>
      </c>
      <c r="AA192">
        <v>2</v>
      </c>
      <c r="AB192" s="385" t="str">
        <f t="shared" ca="1" si="43"/>
        <v>3b_$H$191_maint_ave_days_2</v>
      </c>
      <c r="AC192" t="s">
        <v>426</v>
      </c>
      <c r="AE192" t="str">
        <f t="shared" si="52"/>
        <v>0.00</v>
      </c>
      <c r="AF192" t="s">
        <v>86</v>
      </c>
      <c r="AG192" t="s">
        <v>86</v>
      </c>
      <c r="AI192" s="715" t="str">
        <f ca="1">"Requirement for "&amp;V192&amp; " based on "&amp;$V$8&amp;" answer of ""Yes"""</f>
        <v>Requirement for $H$191 based on $H$7 answer of "Yes"</v>
      </c>
    </row>
    <row r="193" spans="1:35" ht="5.25" customHeight="1">
      <c r="A193" s="682"/>
      <c r="B193" s="688"/>
      <c r="C193" s="688"/>
      <c r="D193" s="688"/>
      <c r="E193" s="688"/>
      <c r="F193" s="688"/>
      <c r="G193" s="688"/>
      <c r="H193" s="688"/>
      <c r="I193" s="688"/>
      <c r="J193" s="688"/>
      <c r="K193" s="688"/>
      <c r="L193" s="688"/>
      <c r="M193" s="688"/>
      <c r="N193" s="688"/>
      <c r="O193" s="354"/>
      <c r="T193" s="392" t="s">
        <v>653</v>
      </c>
      <c r="U193" s="392"/>
      <c r="V193" s="372" t="str">
        <f ca="1">CELL("address",L191)</f>
        <v>$L$191</v>
      </c>
      <c r="W193" t="str">
        <f t="shared" si="53"/>
        <v>3b</v>
      </c>
      <c r="X193" s="390" t="str">
        <f t="shared" ca="1" si="54"/>
        <v>3b. Flexible Capacity</v>
      </c>
      <c r="Y193" t="s">
        <v>638</v>
      </c>
      <c r="Z193" t="s">
        <v>1147</v>
      </c>
      <c r="AA193">
        <v>3</v>
      </c>
      <c r="AB193" s="385" t="str">
        <f t="shared" ca="1" si="43"/>
        <v>3b_$L$191_maint_ave_days_3</v>
      </c>
      <c r="AC193" t="s">
        <v>426</v>
      </c>
      <c r="AE193" t="str">
        <f t="shared" si="52"/>
        <v>0.00</v>
      </c>
      <c r="AF193" t="s">
        <v>86</v>
      </c>
      <c r="AG193" t="s">
        <v>86</v>
      </c>
      <c r="AI193" s="715" t="str">
        <f ca="1">"Requirement for "&amp;V193&amp; " based on "&amp;$V$9&amp;" answer of ""Yes"""</f>
        <v>Requirement for $L$191 based on $L$7 answer of "Yes"</v>
      </c>
    </row>
    <row r="194" spans="1:35">
      <c r="A194" s="1168" t="s">
        <v>832</v>
      </c>
      <c r="B194" s="1193"/>
      <c r="C194" s="688"/>
      <c r="D194" s="1203"/>
      <c r="E194" s="1204"/>
      <c r="F194" s="1205"/>
      <c r="G194" s="688"/>
      <c r="H194" s="1203"/>
      <c r="I194" s="1204"/>
      <c r="J194" s="1205"/>
      <c r="K194" s="688"/>
      <c r="L194" s="1203"/>
      <c r="M194" s="1204"/>
      <c r="N194" s="1205"/>
      <c r="O194" s="354"/>
      <c r="T194" s="397"/>
      <c r="U194" s="392" t="s">
        <v>654</v>
      </c>
      <c r="V194" s="372" t="str">
        <f ca="1">CELL("address",D194)</f>
        <v>$D$194</v>
      </c>
      <c r="W194" t="str">
        <f t="shared" si="53"/>
        <v>3b</v>
      </c>
      <c r="X194" s="390" t="str">
        <f t="shared" ca="1" si="54"/>
        <v>3b. Flexible Capacity</v>
      </c>
      <c r="Y194" t="s">
        <v>638</v>
      </c>
      <c r="Z194" t="s">
        <v>1084</v>
      </c>
      <c r="AA194">
        <v>1</v>
      </c>
      <c r="AB194" s="385" t="str">
        <f t="shared" ca="1" si="43"/>
        <v>3b_$D$194_maint_timing_1</v>
      </c>
      <c r="AC194" t="s">
        <v>1011</v>
      </c>
      <c r="AD194">
        <v>100</v>
      </c>
      <c r="AF194" t="s">
        <v>86</v>
      </c>
      <c r="AG194" t="s">
        <v>86</v>
      </c>
      <c r="AI194" s="715" t="str">
        <f ca="1">"Requirement for "&amp;V194&amp; " based on "&amp;$V$7&amp;" answer of ""Yes"""</f>
        <v>Requirement for $D$194 based on $D$7 answer of "Yes"</v>
      </c>
    </row>
    <row r="195" spans="1:35" ht="5.25" customHeight="1">
      <c r="A195" s="682"/>
      <c r="B195" s="688"/>
      <c r="C195" s="688"/>
      <c r="D195" s="688"/>
      <c r="E195" s="688"/>
      <c r="F195" s="688"/>
      <c r="G195" s="688"/>
      <c r="H195" s="688"/>
      <c r="I195" s="688"/>
      <c r="J195" s="688"/>
      <c r="K195" s="688"/>
      <c r="L195" s="688"/>
      <c r="M195" s="688"/>
      <c r="N195" s="688"/>
      <c r="O195" s="354"/>
      <c r="T195" s="392" t="s">
        <v>653</v>
      </c>
      <c r="U195" s="392"/>
      <c r="V195" s="372" t="str">
        <f ca="1">CELL("address",H194)</f>
        <v>$H$194</v>
      </c>
      <c r="W195" t="str">
        <f t="shared" si="53"/>
        <v>3b</v>
      </c>
      <c r="X195" s="390" t="str">
        <f t="shared" ca="1" si="54"/>
        <v>3b. Flexible Capacity</v>
      </c>
      <c r="Y195" t="s">
        <v>638</v>
      </c>
      <c r="Z195" t="s">
        <v>1084</v>
      </c>
      <c r="AA195">
        <v>2</v>
      </c>
      <c r="AB195" s="385" t="str">
        <f t="shared" ca="1" si="43"/>
        <v>3b_$H$194_maint_timing_2</v>
      </c>
      <c r="AC195" t="s">
        <v>1011</v>
      </c>
      <c r="AD195">
        <v>100</v>
      </c>
      <c r="AF195" t="s">
        <v>86</v>
      </c>
      <c r="AG195" t="s">
        <v>86</v>
      </c>
      <c r="AI195" s="715" t="str">
        <f ca="1">"Requirement for "&amp;V195&amp; " based on "&amp;$V$8&amp;" answer of ""Yes"""</f>
        <v>Requirement for $H$194 based on $H$7 answer of "Yes"</v>
      </c>
    </row>
    <row r="196" spans="1:35" ht="5.25" customHeight="1">
      <c r="A196" s="682"/>
      <c r="B196" s="688"/>
      <c r="C196" s="688"/>
      <c r="D196" s="688"/>
      <c r="E196" s="688"/>
      <c r="F196" s="688"/>
      <c r="G196" s="688"/>
      <c r="H196" s="688"/>
      <c r="I196" s="688"/>
      <c r="J196" s="688"/>
      <c r="K196" s="688"/>
      <c r="L196" s="688"/>
      <c r="M196" s="688"/>
      <c r="N196" s="688"/>
      <c r="O196" s="354"/>
      <c r="T196" s="392" t="s">
        <v>653</v>
      </c>
      <c r="U196" s="392"/>
      <c r="V196" s="372" t="str">
        <f ca="1">CELL("address",L194)</f>
        <v>$L$194</v>
      </c>
      <c r="W196" t="str">
        <f t="shared" si="53"/>
        <v>3b</v>
      </c>
      <c r="X196" s="390" t="str">
        <f t="shared" ca="1" si="54"/>
        <v>3b. Flexible Capacity</v>
      </c>
      <c r="Y196" t="s">
        <v>638</v>
      </c>
      <c r="Z196" t="s">
        <v>1084</v>
      </c>
      <c r="AA196">
        <v>3</v>
      </c>
      <c r="AB196" s="385" t="str">
        <f t="shared" ca="1" si="43"/>
        <v>3b_$L$194_maint_timing_3</v>
      </c>
      <c r="AC196" t="s">
        <v>1011</v>
      </c>
      <c r="AD196">
        <v>100</v>
      </c>
      <c r="AF196" t="s">
        <v>86</v>
      </c>
      <c r="AG196" t="s">
        <v>86</v>
      </c>
      <c r="AI196" s="715" t="str">
        <f ca="1">"Requirement for "&amp;V196&amp; " based on "&amp;$V$9&amp;" answer of ""Yes"""</f>
        <v>Requirement for $L$194 based on $L$7 answer of "Yes"</v>
      </c>
    </row>
    <row r="197" spans="1:35">
      <c r="A197" s="1172" t="s">
        <v>586</v>
      </c>
      <c r="B197" s="1169"/>
      <c r="C197" s="688"/>
      <c r="D197" s="1216"/>
      <c r="E197" s="1217"/>
      <c r="F197" s="1218"/>
      <c r="G197" s="688"/>
      <c r="H197" s="1216"/>
      <c r="I197" s="1217"/>
      <c r="J197" s="1218"/>
      <c r="K197" s="688"/>
      <c r="L197" s="1216"/>
      <c r="M197" s="1217"/>
      <c r="N197" s="1218"/>
      <c r="O197" s="354"/>
      <c r="R197" s="870"/>
      <c r="T197" s="397"/>
      <c r="U197" s="392" t="s">
        <v>654</v>
      </c>
      <c r="V197" s="372" t="str">
        <f ca="1">CELL("address",D197)</f>
        <v>$D$197</v>
      </c>
      <c r="W197" t="str">
        <f t="shared" si="53"/>
        <v>3b</v>
      </c>
      <c r="X197" s="390" t="str">
        <f t="shared" ca="1" si="54"/>
        <v>3b. Flexible Capacity</v>
      </c>
      <c r="Y197" t="s">
        <v>638</v>
      </c>
      <c r="Z197" t="s">
        <v>1148</v>
      </c>
      <c r="AA197">
        <v>1</v>
      </c>
      <c r="AB197" s="385" t="str">
        <f t="shared" ref="AB197:AB199" ca="1" si="55">W197&amp;"_"&amp;V197&amp;"_"&amp;Z197&amp;"_"&amp;AA197</f>
        <v>3b_$D$197_unit_avail_1</v>
      </c>
      <c r="AC197" s="375" t="s">
        <v>1678</v>
      </c>
      <c r="AE197" s="384" t="s">
        <v>1741</v>
      </c>
      <c r="AF197" t="s">
        <v>86</v>
      </c>
      <c r="AG197" t="s">
        <v>86</v>
      </c>
      <c r="AI197" s="715" t="str">
        <f ca="1">"Requirement for "&amp;V197&amp; " based on "&amp;$V$7&amp;" answer of ""Yes"""</f>
        <v>Requirement for $D$197 based on $D$7 answer of "Yes"</v>
      </c>
    </row>
    <row r="198" spans="1:35" ht="6" customHeight="1">
      <c r="A198" s="1191" t="s">
        <v>1743</v>
      </c>
      <c r="B198" s="1192"/>
      <c r="C198" s="688"/>
      <c r="D198" s="688"/>
      <c r="E198" s="688"/>
      <c r="F198" s="688"/>
      <c r="G198" s="688"/>
      <c r="H198" s="688"/>
      <c r="I198" s="688"/>
      <c r="J198" s="688"/>
      <c r="K198" s="688"/>
      <c r="L198" s="688"/>
      <c r="M198" s="688"/>
      <c r="N198" s="688"/>
      <c r="O198" s="354"/>
      <c r="T198" s="392" t="s">
        <v>653</v>
      </c>
      <c r="U198" s="392"/>
      <c r="V198" s="372" t="str">
        <f ca="1">CELL("address",H197)</f>
        <v>$H$197</v>
      </c>
      <c r="W198" t="str">
        <f t="shared" si="53"/>
        <v>3b</v>
      </c>
      <c r="X198" s="390" t="str">
        <f t="shared" ca="1" si="54"/>
        <v>3b. Flexible Capacity</v>
      </c>
      <c r="Y198" t="s">
        <v>638</v>
      </c>
      <c r="Z198" t="s">
        <v>1148</v>
      </c>
      <c r="AA198">
        <v>2</v>
      </c>
      <c r="AB198" s="385" t="str">
        <f t="shared" ca="1" si="55"/>
        <v>3b_$H$197_unit_avail_2</v>
      </c>
      <c r="AC198" s="375" t="s">
        <v>1678</v>
      </c>
      <c r="AE198" s="384" t="s">
        <v>1741</v>
      </c>
      <c r="AF198" t="s">
        <v>86</v>
      </c>
      <c r="AG198" t="s">
        <v>86</v>
      </c>
      <c r="AI198" s="715" t="str">
        <f ca="1">"Requirement for "&amp;V198&amp; " based on "&amp;$V$8&amp;" answer of ""Yes"""</f>
        <v>Requirement for $H$197 based on $H$7 answer of "Yes"</v>
      </c>
    </row>
    <row r="199" spans="1:35" ht="6" customHeight="1">
      <c r="A199" s="1191"/>
      <c r="B199" s="1192"/>
      <c r="C199" s="688"/>
      <c r="D199" s="688"/>
      <c r="E199" s="688"/>
      <c r="F199" s="688"/>
      <c r="G199" s="688"/>
      <c r="H199" s="688"/>
      <c r="I199" s="688"/>
      <c r="J199" s="688"/>
      <c r="K199" s="688"/>
      <c r="L199" s="688"/>
      <c r="M199" s="688"/>
      <c r="N199" s="688"/>
      <c r="O199" s="354"/>
      <c r="T199" s="392" t="s">
        <v>653</v>
      </c>
      <c r="U199" s="392"/>
      <c r="V199" s="372" t="str">
        <f ca="1">CELL("address",L197)</f>
        <v>$L$197</v>
      </c>
      <c r="W199" t="str">
        <f t="shared" si="53"/>
        <v>3b</v>
      </c>
      <c r="X199" s="390" t="str">
        <f t="shared" ca="1" si="54"/>
        <v>3b. Flexible Capacity</v>
      </c>
      <c r="Y199" t="s">
        <v>638</v>
      </c>
      <c r="Z199" t="s">
        <v>1148</v>
      </c>
      <c r="AA199">
        <v>3</v>
      </c>
      <c r="AB199" s="385" t="str">
        <f t="shared" ca="1" si="55"/>
        <v>3b_$L$197_unit_avail_3</v>
      </c>
      <c r="AC199" s="375" t="s">
        <v>1678</v>
      </c>
      <c r="AE199" s="384" t="s">
        <v>1741</v>
      </c>
      <c r="AF199" t="s">
        <v>86</v>
      </c>
      <c r="AG199" t="s">
        <v>86</v>
      </c>
      <c r="AI199" s="715" t="str">
        <f ca="1">"Requirement for "&amp;V199&amp; " based on "&amp;$V$9&amp;" answer of ""Yes"""</f>
        <v>Requirement for $L$197 based on $L$7 answer of "Yes"</v>
      </c>
    </row>
    <row r="200" spans="1:35">
      <c r="A200" s="497" t="s">
        <v>623</v>
      </c>
      <c r="B200" s="688"/>
      <c r="C200" s="688"/>
      <c r="D200" s="688"/>
      <c r="E200" s="688"/>
      <c r="F200" s="688"/>
      <c r="G200" s="688"/>
      <c r="H200" s="688"/>
      <c r="I200" s="688"/>
      <c r="J200" s="688"/>
      <c r="K200" s="688"/>
      <c r="L200" s="688"/>
      <c r="M200" s="688"/>
      <c r="N200" s="688"/>
      <c r="O200" s="354"/>
      <c r="T200" s="397"/>
      <c r="U200" s="392" t="s">
        <v>654</v>
      </c>
    </row>
    <row r="201" spans="1:35" ht="13.5" thickBot="1">
      <c r="A201" s="677" t="s">
        <v>742</v>
      </c>
      <c r="B201" s="683" t="s">
        <v>642</v>
      </c>
      <c r="C201" s="688"/>
      <c r="D201" s="1222"/>
      <c r="E201" s="1223"/>
      <c r="F201" s="1224"/>
      <c r="G201" s="688"/>
      <c r="H201" s="1222"/>
      <c r="I201" s="1223"/>
      <c r="J201" s="1224"/>
      <c r="K201" s="207"/>
      <c r="L201" s="1222"/>
      <c r="M201" s="1223"/>
      <c r="N201" s="1224"/>
      <c r="O201" s="354"/>
      <c r="T201" s="397"/>
      <c r="U201" s="392" t="s">
        <v>654</v>
      </c>
      <c r="V201" s="372" t="str">
        <f ca="1">CELL("address",D201)</f>
        <v>$D$201</v>
      </c>
      <c r="W201" t="str">
        <f t="shared" ref="W201:W206" si="56">$W$7</f>
        <v>3b</v>
      </c>
      <c r="X201" s="390" t="str">
        <f t="shared" ref="X201:X206" ca="1" si="57">MID(CELL("filename",W201),FIND("]",CELL("filename",W201))+1,256)</f>
        <v>3b. Flexible Capacity</v>
      </c>
      <c r="Y201" t="s">
        <v>638</v>
      </c>
      <c r="Z201" t="s">
        <v>1149</v>
      </c>
      <c r="AA201">
        <v>1</v>
      </c>
      <c r="AB201" s="385" t="str">
        <f t="shared" ref="AB201:AB206" ca="1" si="58">W201&amp;"_"&amp;V201&amp;"_"&amp;Z201&amp;"_"&amp;AA201</f>
        <v>3b_$D$201_VOM_1</v>
      </c>
      <c r="AC201" t="s">
        <v>426</v>
      </c>
      <c r="AE201" t="str">
        <f t="shared" ref="AE201:AE203" si="59">"0.00"</f>
        <v>0.00</v>
      </c>
      <c r="AF201" t="s">
        <v>86</v>
      </c>
      <c r="AG201" t="s">
        <v>86</v>
      </c>
      <c r="AI201" s="715" t="str">
        <f ca="1">"Requirement for "&amp;V201&amp; " based on "&amp;$V$7&amp;" answer of ""Yes"""</f>
        <v>Requirement for $D$201 based on $D$7 answer of "Yes"</v>
      </c>
    </row>
    <row r="202" spans="1:35" ht="12.75" customHeight="1" thickTop="1" thickBot="1">
      <c r="A202" s="1173" t="s">
        <v>1780</v>
      </c>
      <c r="B202" s="1174"/>
      <c r="C202" s="688"/>
      <c r="D202" s="688"/>
      <c r="E202" s="688"/>
      <c r="F202" s="688"/>
      <c r="G202" s="688"/>
      <c r="H202" s="688"/>
      <c r="I202" s="688"/>
      <c r="J202" s="688"/>
      <c r="K202" s="688"/>
      <c r="L202" s="688"/>
      <c r="M202" s="688"/>
      <c r="N202" s="688"/>
      <c r="O202" s="354"/>
      <c r="Q202" s="940" t="s">
        <v>1808</v>
      </c>
      <c r="T202" s="392" t="s">
        <v>653</v>
      </c>
      <c r="U202" s="392"/>
      <c r="V202" s="372" t="str">
        <f ca="1">CELL("address",H201)</f>
        <v>$H$201</v>
      </c>
      <c r="W202" t="str">
        <f t="shared" si="56"/>
        <v>3b</v>
      </c>
      <c r="X202" s="390" t="str">
        <f t="shared" ca="1" si="57"/>
        <v>3b. Flexible Capacity</v>
      </c>
      <c r="Y202" t="s">
        <v>638</v>
      </c>
      <c r="Z202" t="s">
        <v>1149</v>
      </c>
      <c r="AA202">
        <v>2</v>
      </c>
      <c r="AB202" s="385" t="str">
        <f t="shared" ca="1" si="58"/>
        <v>3b_$H$201_VOM_2</v>
      </c>
      <c r="AC202" t="s">
        <v>426</v>
      </c>
      <c r="AE202" t="str">
        <f t="shared" si="59"/>
        <v>0.00</v>
      </c>
      <c r="AF202" t="s">
        <v>86</v>
      </c>
      <c r="AG202" t="s">
        <v>86</v>
      </c>
      <c r="AI202" s="715" t="str">
        <f ca="1">"Requirement for "&amp;V202&amp; " based on "&amp;$V$8&amp;" answer of ""Yes"""</f>
        <v>Requirement for $H$201 based on $H$7 answer of "Yes"</v>
      </c>
    </row>
    <row r="203" spans="1:35" ht="5.25" customHeight="1" thickTop="1">
      <c r="A203" s="677"/>
      <c r="B203" s="688"/>
      <c r="C203" s="688"/>
      <c r="D203" s="688"/>
      <c r="E203" s="688"/>
      <c r="F203" s="688"/>
      <c r="G203" s="688"/>
      <c r="H203" s="688"/>
      <c r="I203" s="688"/>
      <c r="J203" s="688"/>
      <c r="K203" s="688"/>
      <c r="L203" s="688"/>
      <c r="M203" s="688"/>
      <c r="N203" s="688"/>
      <c r="O203" s="354"/>
      <c r="T203" s="392" t="s">
        <v>653</v>
      </c>
      <c r="U203" s="392"/>
      <c r="V203" s="372" t="str">
        <f ca="1">CELL("address",L201)</f>
        <v>$L$201</v>
      </c>
      <c r="W203" t="str">
        <f t="shared" si="56"/>
        <v>3b</v>
      </c>
      <c r="X203" s="390" t="str">
        <f t="shared" ca="1" si="57"/>
        <v>3b. Flexible Capacity</v>
      </c>
      <c r="Y203" t="s">
        <v>638</v>
      </c>
      <c r="Z203" t="s">
        <v>1149</v>
      </c>
      <c r="AA203">
        <v>3</v>
      </c>
      <c r="AB203" s="385" t="str">
        <f t="shared" ca="1" si="58"/>
        <v>3b_$L$201_VOM_3</v>
      </c>
      <c r="AC203" t="s">
        <v>426</v>
      </c>
      <c r="AE203" t="str">
        <f t="shared" si="59"/>
        <v>0.00</v>
      </c>
      <c r="AF203" t="s">
        <v>86</v>
      </c>
      <c r="AG203" t="s">
        <v>86</v>
      </c>
      <c r="AI203" s="715" t="str">
        <f ca="1">"Requirement for "&amp;V203&amp; " based on "&amp;$V$9&amp;" answer of ""Yes"""</f>
        <v>Requirement for $L$201 based on $L$7 answer of "Yes"</v>
      </c>
    </row>
    <row r="204" spans="1:35" ht="13.5" thickBot="1">
      <c r="A204" s="677" t="s">
        <v>628</v>
      </c>
      <c r="B204" s="464" t="s">
        <v>72</v>
      </c>
      <c r="C204" s="688"/>
      <c r="D204" s="1225"/>
      <c r="E204" s="1226"/>
      <c r="F204" s="1227"/>
      <c r="G204" s="688"/>
      <c r="H204" s="1225"/>
      <c r="I204" s="1226"/>
      <c r="J204" s="1227"/>
      <c r="K204" s="207"/>
      <c r="L204" s="1225"/>
      <c r="M204" s="1226"/>
      <c r="N204" s="1227"/>
      <c r="O204" s="354"/>
      <c r="T204" s="397"/>
      <c r="U204" s="392" t="s">
        <v>654</v>
      </c>
      <c r="V204" s="372" t="str">
        <f ca="1">CELL("address",D204)</f>
        <v>$D$204</v>
      </c>
      <c r="W204" t="str">
        <f t="shared" si="56"/>
        <v>3b</v>
      </c>
      <c r="X204" s="390" t="str">
        <f t="shared" ca="1" si="57"/>
        <v>3b. Flexible Capacity</v>
      </c>
      <c r="Y204" t="s">
        <v>638</v>
      </c>
      <c r="Z204" t="s">
        <v>1150</v>
      </c>
      <c r="AA204">
        <v>1</v>
      </c>
      <c r="AB204" s="385" t="str">
        <f t="shared" ca="1" si="58"/>
        <v>3b_$D$204_FOM_1</v>
      </c>
      <c r="AC204" t="s">
        <v>426</v>
      </c>
      <c r="AE204" t="str">
        <f t="shared" ref="AE204:AE206" si="60">"0.00"</f>
        <v>0.00</v>
      </c>
      <c r="AF204" t="s">
        <v>86</v>
      </c>
      <c r="AG204" t="s">
        <v>86</v>
      </c>
      <c r="AI204" s="715" t="str">
        <f ca="1">"Requirement for "&amp;V204&amp; " based on "&amp;$V$7&amp;" answer of ""Yes"""</f>
        <v>Requirement for $D$204 based on $D$7 answer of "Yes"</v>
      </c>
    </row>
    <row r="205" spans="1:35" ht="14.25" thickTop="1" thickBot="1">
      <c r="A205" s="1173" t="s">
        <v>1780</v>
      </c>
      <c r="B205" s="1174"/>
      <c r="C205" s="688"/>
      <c r="D205" s="688"/>
      <c r="E205" s="688"/>
      <c r="F205" s="688"/>
      <c r="G205" s="688"/>
      <c r="H205" s="688"/>
      <c r="I205" s="688"/>
      <c r="J205" s="688"/>
      <c r="K205" s="688"/>
      <c r="L205" s="688"/>
      <c r="M205" s="688"/>
      <c r="N205" s="688"/>
      <c r="O205" s="354"/>
      <c r="Q205" s="940" t="s">
        <v>1809</v>
      </c>
      <c r="T205" s="392"/>
      <c r="U205" s="392" t="s">
        <v>654</v>
      </c>
      <c r="V205" s="372" t="str">
        <f ca="1">CELL("address",H204)</f>
        <v>$H$204</v>
      </c>
      <c r="W205" t="str">
        <f t="shared" si="56"/>
        <v>3b</v>
      </c>
      <c r="X205" s="390" t="str">
        <f t="shared" ca="1" si="57"/>
        <v>3b. Flexible Capacity</v>
      </c>
      <c r="Y205" t="s">
        <v>638</v>
      </c>
      <c r="Z205" t="s">
        <v>1150</v>
      </c>
      <c r="AA205">
        <v>2</v>
      </c>
      <c r="AB205" s="385" t="str">
        <f t="shared" ca="1" si="58"/>
        <v>3b_$H$204_FOM_2</v>
      </c>
      <c r="AC205" t="s">
        <v>426</v>
      </c>
      <c r="AE205" t="str">
        <f t="shared" si="60"/>
        <v>0.00</v>
      </c>
      <c r="AF205" t="s">
        <v>86</v>
      </c>
      <c r="AG205" t="s">
        <v>86</v>
      </c>
      <c r="AI205" s="715" t="str">
        <f ca="1">"Requirement for "&amp;V205&amp; " based on "&amp;$V$8&amp;" answer of ""Yes"""</f>
        <v>Requirement for $H$204 based on $H$7 answer of "Yes"</v>
      </c>
    </row>
    <row r="206" spans="1:35" ht="5.25" customHeight="1" thickTop="1">
      <c r="A206" s="515"/>
      <c r="B206" s="516"/>
      <c r="C206" s="688"/>
      <c r="D206" s="688"/>
      <c r="E206" s="688"/>
      <c r="F206" s="688"/>
      <c r="G206" s="688"/>
      <c r="H206" s="688"/>
      <c r="I206" s="688"/>
      <c r="J206" s="688"/>
      <c r="K206" s="688"/>
      <c r="L206" s="688"/>
      <c r="M206" s="688"/>
      <c r="N206" s="688"/>
      <c r="O206" s="354"/>
      <c r="T206" s="392" t="s">
        <v>653</v>
      </c>
      <c r="U206" s="392"/>
      <c r="V206" s="372" t="str">
        <f ca="1">CELL("address",L204)</f>
        <v>$L$204</v>
      </c>
      <c r="W206" t="str">
        <f t="shared" si="56"/>
        <v>3b</v>
      </c>
      <c r="X206" s="390" t="str">
        <f t="shared" ca="1" si="57"/>
        <v>3b. Flexible Capacity</v>
      </c>
      <c r="Y206" t="s">
        <v>638</v>
      </c>
      <c r="Z206" t="s">
        <v>1150</v>
      </c>
      <c r="AA206">
        <v>3</v>
      </c>
      <c r="AB206" s="385" t="str">
        <f t="shared" ca="1" si="58"/>
        <v>3b_$L$204_FOM_3</v>
      </c>
      <c r="AC206" t="s">
        <v>426</v>
      </c>
      <c r="AE206" t="str">
        <f t="shared" si="60"/>
        <v>0.00</v>
      </c>
      <c r="AF206" t="s">
        <v>86</v>
      </c>
      <c r="AG206" t="s">
        <v>86</v>
      </c>
      <c r="AI206" s="715" t="str">
        <f ca="1">"Requirement for "&amp;V206&amp; " based on "&amp;$V$9&amp;" answer of ""Yes"""</f>
        <v>Requirement for $L$204 based on $L$7 answer of "Yes"</v>
      </c>
    </row>
    <row r="207" spans="1:35" ht="5.25" customHeight="1">
      <c r="A207" s="515"/>
      <c r="B207" s="516"/>
      <c r="C207" s="688"/>
      <c r="D207" s="688"/>
      <c r="E207" s="688"/>
      <c r="F207" s="688"/>
      <c r="G207" s="688"/>
      <c r="H207" s="688"/>
      <c r="I207" s="688"/>
      <c r="J207" s="688"/>
      <c r="K207" s="688"/>
      <c r="L207" s="688"/>
      <c r="M207" s="688"/>
      <c r="N207" s="688"/>
      <c r="O207" s="354"/>
      <c r="T207" s="392" t="s">
        <v>653</v>
      </c>
      <c r="U207" s="392"/>
      <c r="V207" s="372"/>
    </row>
    <row r="208" spans="1:35">
      <c r="A208" s="677" t="s">
        <v>627</v>
      </c>
      <c r="B208" s="688" t="s">
        <v>21</v>
      </c>
      <c r="C208" s="688"/>
      <c r="D208" s="1228"/>
      <c r="E208" s="1229"/>
      <c r="F208" s="1230"/>
      <c r="G208" s="688"/>
      <c r="H208" s="1228"/>
      <c r="I208" s="1229"/>
      <c r="J208" s="1230"/>
      <c r="K208" s="207"/>
      <c r="L208" s="1228"/>
      <c r="M208" s="1229"/>
      <c r="N208" s="1230"/>
      <c r="O208" s="354"/>
      <c r="R208" s="870"/>
      <c r="T208" s="397"/>
      <c r="U208" s="392" t="s">
        <v>654</v>
      </c>
      <c r="V208" s="372" t="str">
        <f ca="1">CELL("address",D208)</f>
        <v>$D$208</v>
      </c>
      <c r="W208" t="str">
        <f>$W$7</f>
        <v>3b</v>
      </c>
      <c r="X208" s="390" t="str">
        <f t="shared" ref="X208:X210" ca="1" si="61">MID(CELL("filename",W208),FIND("]",CELL("filename",W208))+1,256)</f>
        <v>3b. Flexible Capacity</v>
      </c>
      <c r="Y208" t="s">
        <v>638</v>
      </c>
      <c r="Z208" t="s">
        <v>1151</v>
      </c>
      <c r="AA208">
        <v>1</v>
      </c>
      <c r="AB208" s="385" t="str">
        <f t="shared" ref="AB208:AB210" ca="1" si="62">W208&amp;"_"&amp;V208&amp;"_"&amp;Z208&amp;"_"&amp;AA208</f>
        <v>3b_$D$208_escalation_rate_1</v>
      </c>
      <c r="AC208" s="375" t="s">
        <v>1678</v>
      </c>
      <c r="AE208" s="384" t="s">
        <v>1741</v>
      </c>
      <c r="AF208" t="s">
        <v>86</v>
      </c>
      <c r="AG208" t="s">
        <v>86</v>
      </c>
      <c r="AI208" s="715" t="str">
        <f ca="1">"Requirement for "&amp;V208&amp; " based on "&amp;$V$7&amp;" answer of ""Yes"""</f>
        <v>Requirement for $D$208 based on $D$7 answer of "Yes"</v>
      </c>
    </row>
    <row r="209" spans="1:35" ht="5.25" customHeight="1">
      <c r="A209" s="677"/>
      <c r="B209" s="688"/>
      <c r="C209" s="688"/>
      <c r="D209" s="688"/>
      <c r="E209" s="688"/>
      <c r="F209" s="688"/>
      <c r="G209" s="688"/>
      <c r="H209" s="688"/>
      <c r="I209" s="688"/>
      <c r="J209" s="688"/>
      <c r="K209" s="688"/>
      <c r="L209" s="688"/>
      <c r="M209" s="688"/>
      <c r="N209" s="688"/>
      <c r="O209" s="354"/>
      <c r="T209" s="392" t="s">
        <v>653</v>
      </c>
      <c r="U209" s="392"/>
      <c r="V209" s="372" t="str">
        <f ca="1">CELL("address",H208)</f>
        <v>$H$208</v>
      </c>
      <c r="W209" t="str">
        <f>$W$7</f>
        <v>3b</v>
      </c>
      <c r="X209" s="390" t="str">
        <f t="shared" ca="1" si="61"/>
        <v>3b. Flexible Capacity</v>
      </c>
      <c r="Y209" t="s">
        <v>638</v>
      </c>
      <c r="Z209" t="s">
        <v>1151</v>
      </c>
      <c r="AA209">
        <v>2</v>
      </c>
      <c r="AB209" s="385" t="str">
        <f t="shared" ca="1" si="62"/>
        <v>3b_$H$208_escalation_rate_2</v>
      </c>
      <c r="AC209" s="375" t="s">
        <v>1678</v>
      </c>
      <c r="AE209" s="384" t="s">
        <v>1741</v>
      </c>
      <c r="AF209" t="s">
        <v>86</v>
      </c>
      <c r="AG209" t="s">
        <v>86</v>
      </c>
      <c r="AI209" s="715" t="str">
        <f ca="1">"Requirement for "&amp;V209&amp; " based on "&amp;$V$8&amp;" answer of ""Yes"""</f>
        <v>Requirement for $H$208 based on $H$7 answer of "Yes"</v>
      </c>
    </row>
    <row r="210" spans="1:35" ht="5.25" customHeight="1" thickBot="1">
      <c r="A210" s="677"/>
      <c r="B210" s="688"/>
      <c r="C210" s="688"/>
      <c r="D210" s="688"/>
      <c r="E210" s="688"/>
      <c r="F210" s="688"/>
      <c r="G210" s="688"/>
      <c r="H210" s="688"/>
      <c r="I210" s="688"/>
      <c r="J210" s="688"/>
      <c r="K210" s="688"/>
      <c r="L210" s="688"/>
      <c r="M210" s="688"/>
      <c r="N210" s="688"/>
      <c r="O210" s="354"/>
      <c r="T210" s="392" t="s">
        <v>653</v>
      </c>
      <c r="U210" s="392"/>
      <c r="V210" s="372" t="str">
        <f ca="1">CELL("address",L208)</f>
        <v>$L$208</v>
      </c>
      <c r="W210" t="str">
        <f>$W$7</f>
        <v>3b</v>
      </c>
      <c r="X210" s="390" t="str">
        <f t="shared" ca="1" si="61"/>
        <v>3b. Flexible Capacity</v>
      </c>
      <c r="Y210" t="s">
        <v>638</v>
      </c>
      <c r="Z210" t="s">
        <v>1151</v>
      </c>
      <c r="AA210">
        <v>3</v>
      </c>
      <c r="AB210" s="385" t="str">
        <f t="shared" ca="1" si="62"/>
        <v>3b_$L$208_escalation_rate_3</v>
      </c>
      <c r="AC210" s="375" t="s">
        <v>1678</v>
      </c>
      <c r="AE210" s="384" t="s">
        <v>1741</v>
      </c>
      <c r="AF210" t="s">
        <v>86</v>
      </c>
      <c r="AG210" t="s">
        <v>86</v>
      </c>
      <c r="AI210" s="715" t="str">
        <f ca="1">"Requirement for "&amp;V210&amp; " based on "&amp;$V$9&amp;" answer of ""Yes"""</f>
        <v>Requirement for $L$208 based on $L$7 answer of "Yes"</v>
      </c>
    </row>
    <row r="211" spans="1:35" ht="13.5" thickBot="1">
      <c r="A211" s="1154" t="s">
        <v>639</v>
      </c>
      <c r="B211" s="1155"/>
      <c r="C211" s="1155"/>
      <c r="D211" s="1155"/>
      <c r="E211" s="1155"/>
      <c r="F211" s="1155"/>
      <c r="G211" s="1155"/>
      <c r="H211" s="1155"/>
      <c r="I211" s="1155"/>
      <c r="J211" s="1155"/>
      <c r="K211" s="1155"/>
      <c r="L211" s="1155"/>
      <c r="M211" s="1155"/>
      <c r="N211" s="1155"/>
      <c r="O211" s="1156"/>
      <c r="T211" s="489"/>
      <c r="U211" s="392" t="s">
        <v>654</v>
      </c>
    </row>
    <row r="212" spans="1:35" ht="5.25" customHeight="1">
      <c r="A212" s="471"/>
      <c r="B212" s="688"/>
      <c r="C212" s="688"/>
      <c r="D212" s="688"/>
      <c r="E212" s="688"/>
      <c r="F212" s="688"/>
      <c r="G212" s="688"/>
      <c r="H212" s="688"/>
      <c r="I212" s="688"/>
      <c r="J212" s="688"/>
      <c r="K212" s="688"/>
      <c r="L212" s="688"/>
      <c r="M212" s="688"/>
      <c r="N212" s="688"/>
      <c r="O212" s="354"/>
      <c r="T212" s="392" t="s">
        <v>653</v>
      </c>
      <c r="U212" s="392"/>
    </row>
    <row r="213" spans="1:35">
      <c r="A213" s="466" t="s">
        <v>798</v>
      </c>
      <c r="B213" s="688"/>
      <c r="C213" s="688"/>
      <c r="D213" s="688"/>
      <c r="E213" s="688"/>
      <c r="F213" s="688"/>
      <c r="G213" s="688"/>
      <c r="H213" s="688"/>
      <c r="I213" s="688"/>
      <c r="J213" s="688"/>
      <c r="K213" s="688"/>
      <c r="L213" s="688"/>
      <c r="M213" s="688"/>
      <c r="N213" s="688"/>
      <c r="O213" s="354"/>
      <c r="T213" s="397"/>
      <c r="U213" s="392" t="s">
        <v>654</v>
      </c>
    </row>
    <row r="214" spans="1:35">
      <c r="A214" s="689" t="s">
        <v>799</v>
      </c>
      <c r="B214" s="688"/>
      <c r="C214" s="688"/>
      <c r="D214" s="688"/>
      <c r="E214" s="688"/>
      <c r="F214" s="688"/>
      <c r="G214" s="688"/>
      <c r="H214" s="688"/>
      <c r="I214" s="688"/>
      <c r="J214" s="688"/>
      <c r="K214" s="688"/>
      <c r="L214" s="688"/>
      <c r="M214" s="688"/>
      <c r="N214" s="688"/>
      <c r="O214" s="354"/>
      <c r="T214" s="397"/>
      <c r="U214" s="392" t="s">
        <v>654</v>
      </c>
    </row>
    <row r="215" spans="1:35">
      <c r="A215" s="682" t="s">
        <v>608</v>
      </c>
      <c r="B215" s="688" t="s">
        <v>210</v>
      </c>
      <c r="C215" s="688"/>
      <c r="D215" s="1219"/>
      <c r="E215" s="1220"/>
      <c r="F215" s="1221"/>
      <c r="G215" s="688"/>
      <c r="H215" s="1219"/>
      <c r="I215" s="1220"/>
      <c r="J215" s="1221"/>
      <c r="K215" s="688"/>
      <c r="L215" s="1219"/>
      <c r="M215" s="1220"/>
      <c r="N215" s="1221"/>
      <c r="O215" s="354"/>
      <c r="T215" s="397"/>
      <c r="U215" s="392" t="s">
        <v>654</v>
      </c>
      <c r="V215" s="372" t="str">
        <f ca="1">CELL("address",D215)</f>
        <v>$D$215</v>
      </c>
      <c r="W215" t="str">
        <f t="shared" ref="W215:W220" si="63">$W$7</f>
        <v>3b</v>
      </c>
      <c r="X215" s="390" t="str">
        <f t="shared" ref="X215:X220" ca="1" si="64">MID(CELL("filename",W215),FIND("]",CELL("filename",W215))+1,256)</f>
        <v>3b. Flexible Capacity</v>
      </c>
      <c r="Y215" t="s">
        <v>639</v>
      </c>
      <c r="Z215" t="s">
        <v>1152</v>
      </c>
      <c r="AA215">
        <v>1</v>
      </c>
      <c r="AB215" s="385" t="str">
        <f t="shared" ref="AB215:AB220" ca="1" si="65">W215&amp;"_"&amp;V215&amp;"_"&amp;Z215&amp;"_"&amp;AA215</f>
        <v>3b_$D$215_fuel_hr_rated_1</v>
      </c>
      <c r="AC215" t="s">
        <v>426</v>
      </c>
      <c r="AE215" t="str">
        <f t="shared" ref="AE215:AE220" si="66">"0.00"</f>
        <v>0.00</v>
      </c>
      <c r="AF215" t="s">
        <v>86</v>
      </c>
      <c r="AG215" t="s">
        <v>86</v>
      </c>
      <c r="AI215" s="715" t="str">
        <f ca="1">"Requirement for "&amp;V215&amp; " based on "&amp;$V$7&amp;" answer of ""Yes"""</f>
        <v>Requirement for $D$215 based on $D$7 answer of "Yes"</v>
      </c>
    </row>
    <row r="216" spans="1:35" ht="5.25" customHeight="1">
      <c r="A216" s="682"/>
      <c r="B216" s="688"/>
      <c r="C216" s="688"/>
      <c r="D216" s="688"/>
      <c r="E216" s="688"/>
      <c r="F216" s="688"/>
      <c r="G216" s="688"/>
      <c r="H216" s="688"/>
      <c r="I216" s="688"/>
      <c r="J216" s="688"/>
      <c r="K216" s="688"/>
      <c r="L216" s="688"/>
      <c r="M216" s="688"/>
      <c r="N216" s="688"/>
      <c r="O216" s="354"/>
      <c r="T216" s="392" t="s">
        <v>653</v>
      </c>
      <c r="U216" s="392"/>
      <c r="V216" s="372" t="str">
        <f ca="1">CELL("address",H215)</f>
        <v>$H$215</v>
      </c>
      <c r="W216" t="str">
        <f t="shared" si="63"/>
        <v>3b</v>
      </c>
      <c r="X216" s="390" t="str">
        <f t="shared" ca="1" si="64"/>
        <v>3b. Flexible Capacity</v>
      </c>
      <c r="Y216" t="s">
        <v>639</v>
      </c>
      <c r="Z216" t="s">
        <v>1152</v>
      </c>
      <c r="AA216">
        <v>2</v>
      </c>
      <c r="AB216" s="385" t="str">
        <f t="shared" ca="1" si="65"/>
        <v>3b_$H$215_fuel_hr_rated_2</v>
      </c>
      <c r="AC216" t="s">
        <v>426</v>
      </c>
      <c r="AE216" t="str">
        <f t="shared" si="66"/>
        <v>0.00</v>
      </c>
      <c r="AF216" t="s">
        <v>86</v>
      </c>
      <c r="AG216" t="s">
        <v>86</v>
      </c>
      <c r="AI216" s="715" t="str">
        <f ca="1">"Requirement for "&amp;V216&amp; " based on "&amp;$V$8&amp;" answer of ""Yes"""</f>
        <v>Requirement for $H$215 based on $H$7 answer of "Yes"</v>
      </c>
    </row>
    <row r="217" spans="1:35" ht="5.25" customHeight="1">
      <c r="A217" s="682"/>
      <c r="B217" s="688"/>
      <c r="C217" s="688"/>
      <c r="D217" s="688"/>
      <c r="E217" s="688"/>
      <c r="F217" s="688"/>
      <c r="G217" s="688"/>
      <c r="H217" s="688"/>
      <c r="I217" s="688"/>
      <c r="J217" s="688"/>
      <c r="K217" s="688"/>
      <c r="L217" s="688"/>
      <c r="M217" s="688"/>
      <c r="N217" s="688"/>
      <c r="O217" s="354"/>
      <c r="T217" s="392" t="s">
        <v>653</v>
      </c>
      <c r="U217" s="392"/>
      <c r="V217" s="372" t="str">
        <f ca="1">CELL("address",L215)</f>
        <v>$L$215</v>
      </c>
      <c r="W217" t="str">
        <f t="shared" si="63"/>
        <v>3b</v>
      </c>
      <c r="X217" s="390" t="str">
        <f t="shared" ca="1" si="64"/>
        <v>3b. Flexible Capacity</v>
      </c>
      <c r="Y217" t="s">
        <v>639</v>
      </c>
      <c r="Z217" t="s">
        <v>1152</v>
      </c>
      <c r="AA217">
        <v>3</v>
      </c>
      <c r="AB217" s="385" t="str">
        <f t="shared" ca="1" si="65"/>
        <v>3b_$L$215_fuel_hr_rated_3</v>
      </c>
      <c r="AC217" t="s">
        <v>426</v>
      </c>
      <c r="AE217" t="str">
        <f t="shared" si="66"/>
        <v>0.00</v>
      </c>
      <c r="AF217" t="s">
        <v>86</v>
      </c>
      <c r="AG217" t="s">
        <v>86</v>
      </c>
      <c r="AI217" s="715" t="str">
        <f ca="1">"Requirement for "&amp;V217&amp; " based on "&amp;$V$9&amp;" answer of ""Yes"""</f>
        <v>Requirement for $L$215 based on $L$7 answer of "Yes"</v>
      </c>
    </row>
    <row r="218" spans="1:35">
      <c r="A218" s="682" t="s">
        <v>129</v>
      </c>
      <c r="B218" s="688" t="s">
        <v>210</v>
      </c>
      <c r="C218" s="688"/>
      <c r="D218" s="1219"/>
      <c r="E218" s="1220"/>
      <c r="F218" s="1221"/>
      <c r="G218" s="688"/>
      <c r="H218" s="1219"/>
      <c r="I218" s="1220"/>
      <c r="J218" s="1221"/>
      <c r="K218" s="688"/>
      <c r="L218" s="1219"/>
      <c r="M218" s="1220"/>
      <c r="N218" s="1221"/>
      <c r="O218" s="354"/>
      <c r="T218" s="397"/>
      <c r="U218" s="392" t="s">
        <v>654</v>
      </c>
      <c r="V218" s="372" t="str">
        <f ca="1">CELL("address",D218)</f>
        <v>$D$218</v>
      </c>
      <c r="W218" t="str">
        <f t="shared" si="63"/>
        <v>3b</v>
      </c>
      <c r="X218" s="390" t="str">
        <f t="shared" ca="1" si="64"/>
        <v>3b. Flexible Capacity</v>
      </c>
      <c r="Y218" t="s">
        <v>639</v>
      </c>
      <c r="Z218" t="s">
        <v>1153</v>
      </c>
      <c r="AA218">
        <v>1</v>
      </c>
      <c r="AB218" s="385" t="str">
        <f t="shared" ca="1" si="65"/>
        <v>3b_$D$218_fuel_hr_rated_wduct_1</v>
      </c>
      <c r="AC218" t="s">
        <v>426</v>
      </c>
      <c r="AE218" t="str">
        <f t="shared" si="66"/>
        <v>0.00</v>
      </c>
      <c r="AF218" t="s">
        <v>86</v>
      </c>
      <c r="AG218" t="s">
        <v>86</v>
      </c>
      <c r="AI218" s="715" t="str">
        <f ca="1">"Requirement for "&amp;V218&amp; " based on "&amp;$V$7&amp;" answer of ""Yes"""</f>
        <v>Requirement for $D$218 based on $D$7 answer of "Yes"</v>
      </c>
    </row>
    <row r="219" spans="1:35" ht="5.25" customHeight="1">
      <c r="A219" s="682"/>
      <c r="B219" s="688"/>
      <c r="C219" s="688"/>
      <c r="D219" s="688"/>
      <c r="E219" s="688"/>
      <c r="F219" s="688"/>
      <c r="G219" s="688"/>
      <c r="H219" s="688"/>
      <c r="I219" s="688"/>
      <c r="J219" s="688"/>
      <c r="K219" s="688"/>
      <c r="L219" s="688"/>
      <c r="M219" s="688"/>
      <c r="N219" s="688"/>
      <c r="O219" s="354"/>
      <c r="T219" s="392" t="s">
        <v>653</v>
      </c>
      <c r="U219" s="392"/>
      <c r="V219" s="372" t="str">
        <f ca="1">CELL("address",H218)</f>
        <v>$H$218</v>
      </c>
      <c r="W219" t="str">
        <f t="shared" si="63"/>
        <v>3b</v>
      </c>
      <c r="X219" s="390" t="str">
        <f t="shared" ca="1" si="64"/>
        <v>3b. Flexible Capacity</v>
      </c>
      <c r="Y219" t="s">
        <v>639</v>
      </c>
      <c r="Z219" t="s">
        <v>1153</v>
      </c>
      <c r="AA219">
        <v>2</v>
      </c>
      <c r="AB219" s="385" t="str">
        <f t="shared" ca="1" si="65"/>
        <v>3b_$H$218_fuel_hr_rated_wduct_2</v>
      </c>
      <c r="AC219" t="s">
        <v>426</v>
      </c>
      <c r="AE219" t="str">
        <f t="shared" si="66"/>
        <v>0.00</v>
      </c>
      <c r="AF219" t="s">
        <v>86</v>
      </c>
      <c r="AG219" t="s">
        <v>86</v>
      </c>
      <c r="AI219" s="715" t="str">
        <f ca="1">"Requirement for "&amp;V219&amp; " based on "&amp;$V$8&amp;" answer of ""Yes"""</f>
        <v>Requirement for $H$218 based on $H$7 answer of "Yes"</v>
      </c>
    </row>
    <row r="220" spans="1:35" ht="5.25" customHeight="1">
      <c r="A220" s="687"/>
      <c r="B220" s="688"/>
      <c r="C220" s="688"/>
      <c r="D220" s="688"/>
      <c r="E220" s="688"/>
      <c r="F220" s="688"/>
      <c r="G220" s="688"/>
      <c r="H220" s="688"/>
      <c r="I220" s="688"/>
      <c r="J220" s="688"/>
      <c r="K220" s="688"/>
      <c r="L220" s="688"/>
      <c r="M220" s="688"/>
      <c r="N220" s="688"/>
      <c r="O220" s="354"/>
      <c r="T220" s="392" t="s">
        <v>653</v>
      </c>
      <c r="U220" s="392"/>
      <c r="V220" s="372" t="str">
        <f ca="1">CELL("address",L218)</f>
        <v>$L$218</v>
      </c>
      <c r="W220" t="str">
        <f t="shared" si="63"/>
        <v>3b</v>
      </c>
      <c r="X220" s="390" t="str">
        <f t="shared" ca="1" si="64"/>
        <v>3b. Flexible Capacity</v>
      </c>
      <c r="Y220" t="s">
        <v>639</v>
      </c>
      <c r="Z220" t="s">
        <v>1153</v>
      </c>
      <c r="AA220">
        <v>3</v>
      </c>
      <c r="AB220" s="385" t="str">
        <f t="shared" ca="1" si="65"/>
        <v>3b_$L$218_fuel_hr_rated_wduct_3</v>
      </c>
      <c r="AC220" t="s">
        <v>426</v>
      </c>
      <c r="AE220" t="str">
        <f t="shared" si="66"/>
        <v>0.00</v>
      </c>
      <c r="AF220" t="s">
        <v>86</v>
      </c>
      <c r="AG220" t="s">
        <v>86</v>
      </c>
      <c r="AI220" s="715" t="str">
        <f ca="1">"Requirement for "&amp;V220&amp; " based on "&amp;$V$9&amp;" answer of ""Yes"""</f>
        <v>Requirement for $L$218 based on $L$7 answer of "Yes"</v>
      </c>
    </row>
    <row r="221" spans="1:35">
      <c r="A221" s="689" t="s">
        <v>800</v>
      </c>
      <c r="B221" s="688"/>
      <c r="C221" s="688"/>
      <c r="D221" s="688"/>
      <c r="E221" s="688"/>
      <c r="F221" s="688"/>
      <c r="G221" s="688"/>
      <c r="H221" s="688"/>
      <c r="I221" s="688"/>
      <c r="J221" s="688"/>
      <c r="K221" s="688"/>
      <c r="L221" s="688"/>
      <c r="M221" s="688"/>
      <c r="N221" s="688"/>
      <c r="O221" s="354"/>
      <c r="T221" s="397"/>
      <c r="U221" s="392" t="s">
        <v>654</v>
      </c>
    </row>
    <row r="222" spans="1:35">
      <c r="A222" s="682" t="s">
        <v>608</v>
      </c>
      <c r="B222" s="688" t="s">
        <v>210</v>
      </c>
      <c r="C222" s="688"/>
      <c r="D222" s="1219"/>
      <c r="E222" s="1220"/>
      <c r="F222" s="1221"/>
      <c r="G222" s="688"/>
      <c r="H222" s="1219"/>
      <c r="I222" s="1220"/>
      <c r="J222" s="1221"/>
      <c r="K222" s="688"/>
      <c r="L222" s="1219"/>
      <c r="M222" s="1220"/>
      <c r="N222" s="1221"/>
      <c r="O222" s="354"/>
      <c r="T222" s="397"/>
      <c r="U222" s="392" t="s">
        <v>654</v>
      </c>
      <c r="V222" s="372" t="str">
        <f ca="1">CELL("address",D222)</f>
        <v>$D$222</v>
      </c>
      <c r="W222" t="str">
        <f t="shared" ref="W222:W227" si="67">$W$7</f>
        <v>3b</v>
      </c>
      <c r="X222" s="390" t="str">
        <f t="shared" ref="X222:X227" ca="1" si="68">MID(CELL("filename",W222),FIND("]",CELL("filename",W222))+1,256)</f>
        <v>3b. Flexible Capacity</v>
      </c>
      <c r="Y222" t="s">
        <v>639</v>
      </c>
      <c r="Z222" t="s">
        <v>1154</v>
      </c>
      <c r="AA222">
        <v>1</v>
      </c>
      <c r="AB222" s="385" t="str">
        <f t="shared" ref="AB222:AB227" ca="1" si="69">W222&amp;"_"&amp;V222&amp;"_"&amp;Z222&amp;"_"&amp;AA222</f>
        <v>3b_$D$222_fuel_daily_rated_1</v>
      </c>
      <c r="AC222" t="s">
        <v>426</v>
      </c>
      <c r="AE222" t="str">
        <f t="shared" ref="AE222:AE227" si="70">"0.00"</f>
        <v>0.00</v>
      </c>
      <c r="AF222" t="s">
        <v>86</v>
      </c>
      <c r="AG222" t="s">
        <v>86</v>
      </c>
      <c r="AI222" s="715" t="str">
        <f ca="1">"Requirement for "&amp;V222&amp; " based on "&amp;$V$7&amp;" answer of ""Yes"""</f>
        <v>Requirement for $D$222 based on $D$7 answer of "Yes"</v>
      </c>
    </row>
    <row r="223" spans="1:35" ht="5.25" customHeight="1">
      <c r="A223" s="682"/>
      <c r="B223" s="688"/>
      <c r="C223" s="688"/>
      <c r="D223" s="688"/>
      <c r="E223" s="688"/>
      <c r="F223" s="688"/>
      <c r="G223" s="688"/>
      <c r="H223" s="688"/>
      <c r="I223" s="688"/>
      <c r="J223" s="688"/>
      <c r="K223" s="688"/>
      <c r="L223" s="688"/>
      <c r="M223" s="688"/>
      <c r="N223" s="688"/>
      <c r="O223" s="354"/>
      <c r="T223" s="392" t="s">
        <v>653</v>
      </c>
      <c r="U223" s="392"/>
      <c r="V223" s="372" t="str">
        <f ca="1">CELL("address",H222)</f>
        <v>$H$222</v>
      </c>
      <c r="W223" t="str">
        <f t="shared" si="67"/>
        <v>3b</v>
      </c>
      <c r="X223" s="390" t="str">
        <f t="shared" ca="1" si="68"/>
        <v>3b. Flexible Capacity</v>
      </c>
      <c r="Y223" t="s">
        <v>639</v>
      </c>
      <c r="Z223" t="s">
        <v>1154</v>
      </c>
      <c r="AA223">
        <v>2</v>
      </c>
      <c r="AB223" s="385" t="str">
        <f t="shared" ca="1" si="69"/>
        <v>3b_$H$222_fuel_daily_rated_2</v>
      </c>
      <c r="AC223" t="s">
        <v>426</v>
      </c>
      <c r="AE223" t="str">
        <f t="shared" si="70"/>
        <v>0.00</v>
      </c>
      <c r="AF223" t="s">
        <v>86</v>
      </c>
      <c r="AG223" t="s">
        <v>86</v>
      </c>
      <c r="AI223" s="715" t="str">
        <f ca="1">"Requirement for "&amp;V223&amp; " based on "&amp;$V$8&amp;" answer of ""Yes"""</f>
        <v>Requirement for $H$222 based on $H$7 answer of "Yes"</v>
      </c>
    </row>
    <row r="224" spans="1:35" ht="5.25" customHeight="1">
      <c r="A224" s="682"/>
      <c r="B224" s="688"/>
      <c r="C224" s="688"/>
      <c r="D224" s="688"/>
      <c r="E224" s="688"/>
      <c r="F224" s="688"/>
      <c r="G224" s="688"/>
      <c r="H224" s="688"/>
      <c r="I224" s="688"/>
      <c r="J224" s="688"/>
      <c r="K224" s="688"/>
      <c r="L224" s="688"/>
      <c r="M224" s="688"/>
      <c r="N224" s="688"/>
      <c r="O224" s="354"/>
      <c r="T224" s="392" t="s">
        <v>653</v>
      </c>
      <c r="U224" s="392"/>
      <c r="V224" s="372" t="str">
        <f ca="1">CELL("address",L222)</f>
        <v>$L$222</v>
      </c>
      <c r="W224" t="str">
        <f t="shared" si="67"/>
        <v>3b</v>
      </c>
      <c r="X224" s="390" t="str">
        <f t="shared" ca="1" si="68"/>
        <v>3b. Flexible Capacity</v>
      </c>
      <c r="Y224" t="s">
        <v>639</v>
      </c>
      <c r="Z224" t="s">
        <v>1154</v>
      </c>
      <c r="AA224">
        <v>3</v>
      </c>
      <c r="AB224" s="385" t="str">
        <f t="shared" ca="1" si="69"/>
        <v>3b_$L$222_fuel_daily_rated_3</v>
      </c>
      <c r="AC224" t="s">
        <v>426</v>
      </c>
      <c r="AE224" t="str">
        <f t="shared" si="70"/>
        <v>0.00</v>
      </c>
      <c r="AF224" t="s">
        <v>86</v>
      </c>
      <c r="AG224" t="s">
        <v>86</v>
      </c>
      <c r="AI224" s="715" t="str">
        <f ca="1">"Requirement for "&amp;V224&amp; " based on "&amp;$V$9&amp;" answer of ""Yes"""</f>
        <v>Requirement for $L$222 based on $L$7 answer of "Yes"</v>
      </c>
    </row>
    <row r="225" spans="1:35">
      <c r="A225" s="682" t="s">
        <v>129</v>
      </c>
      <c r="B225" s="688" t="s">
        <v>210</v>
      </c>
      <c r="C225" s="688"/>
      <c r="D225" s="1219"/>
      <c r="E225" s="1220"/>
      <c r="F225" s="1221"/>
      <c r="G225" s="688"/>
      <c r="H225" s="1219"/>
      <c r="I225" s="1220"/>
      <c r="J225" s="1221"/>
      <c r="K225" s="688"/>
      <c r="L225" s="1219"/>
      <c r="M225" s="1220"/>
      <c r="N225" s="1221"/>
      <c r="O225" s="354"/>
      <c r="T225" s="397"/>
      <c r="U225" s="392" t="s">
        <v>654</v>
      </c>
      <c r="V225" s="372" t="str">
        <f ca="1">CELL("address",D225)</f>
        <v>$D$225</v>
      </c>
      <c r="W225" t="str">
        <f t="shared" si="67"/>
        <v>3b</v>
      </c>
      <c r="X225" s="390" t="str">
        <f t="shared" ca="1" si="68"/>
        <v>3b. Flexible Capacity</v>
      </c>
      <c r="Y225" t="s">
        <v>639</v>
      </c>
      <c r="Z225" t="s">
        <v>1155</v>
      </c>
      <c r="AA225">
        <v>1</v>
      </c>
      <c r="AB225" s="385" t="str">
        <f t="shared" ca="1" si="69"/>
        <v>3b_$D$225_fuel_daily_rated_wduct_1</v>
      </c>
      <c r="AC225" t="s">
        <v>426</v>
      </c>
      <c r="AE225" t="str">
        <f t="shared" si="70"/>
        <v>0.00</v>
      </c>
      <c r="AF225" t="s">
        <v>86</v>
      </c>
      <c r="AG225" t="s">
        <v>86</v>
      </c>
      <c r="AI225" s="715" t="str">
        <f ca="1">"Requirement for "&amp;V225&amp; " based on "&amp;$V$7&amp;" answer of ""Yes"""</f>
        <v>Requirement for $D$225 based on $D$7 answer of "Yes"</v>
      </c>
    </row>
    <row r="226" spans="1:35" ht="5.25" customHeight="1">
      <c r="A226" s="682"/>
      <c r="B226" s="688"/>
      <c r="C226" s="688"/>
      <c r="D226" s="688"/>
      <c r="E226" s="688"/>
      <c r="F226" s="688"/>
      <c r="G226" s="688"/>
      <c r="H226" s="688"/>
      <c r="I226" s="688"/>
      <c r="J226" s="688"/>
      <c r="K226" s="688"/>
      <c r="L226" s="688"/>
      <c r="M226" s="688"/>
      <c r="N226" s="688"/>
      <c r="O226" s="354"/>
      <c r="T226" s="392" t="s">
        <v>653</v>
      </c>
      <c r="U226" s="392"/>
      <c r="V226" s="372" t="str">
        <f ca="1">CELL("address",H225)</f>
        <v>$H$225</v>
      </c>
      <c r="W226" t="str">
        <f t="shared" si="67"/>
        <v>3b</v>
      </c>
      <c r="X226" s="390" t="str">
        <f t="shared" ca="1" si="68"/>
        <v>3b. Flexible Capacity</v>
      </c>
      <c r="Y226" t="s">
        <v>639</v>
      </c>
      <c r="Z226" t="s">
        <v>1155</v>
      </c>
      <c r="AA226">
        <v>2</v>
      </c>
      <c r="AB226" s="385" t="str">
        <f t="shared" ca="1" si="69"/>
        <v>3b_$H$225_fuel_daily_rated_wduct_2</v>
      </c>
      <c r="AC226" t="s">
        <v>426</v>
      </c>
      <c r="AE226" t="str">
        <f t="shared" si="70"/>
        <v>0.00</v>
      </c>
      <c r="AF226" t="s">
        <v>86</v>
      </c>
      <c r="AG226" t="s">
        <v>86</v>
      </c>
      <c r="AI226" s="715" t="str">
        <f ca="1">"Requirement for "&amp;V226&amp; " based on "&amp;$V$8&amp;" answer of ""Yes"""</f>
        <v>Requirement for $H$225 based on $H$7 answer of "Yes"</v>
      </c>
    </row>
    <row r="227" spans="1:35" ht="5.25" customHeight="1">
      <c r="A227" s="682"/>
      <c r="B227" s="688"/>
      <c r="C227" s="688"/>
      <c r="D227" s="688"/>
      <c r="E227" s="688"/>
      <c r="F227" s="688"/>
      <c r="G227" s="688"/>
      <c r="H227" s="688"/>
      <c r="I227" s="688"/>
      <c r="J227" s="688"/>
      <c r="K227" s="688"/>
      <c r="L227" s="688"/>
      <c r="M227" s="688"/>
      <c r="N227" s="688"/>
      <c r="O227" s="354"/>
      <c r="T227" s="392" t="s">
        <v>653</v>
      </c>
      <c r="U227" s="392"/>
      <c r="V227" s="372" t="str">
        <f ca="1">CELL("address",L225)</f>
        <v>$L$225</v>
      </c>
      <c r="W227" t="str">
        <f t="shared" si="67"/>
        <v>3b</v>
      </c>
      <c r="X227" s="390" t="str">
        <f t="shared" ca="1" si="68"/>
        <v>3b. Flexible Capacity</v>
      </c>
      <c r="Y227" t="s">
        <v>639</v>
      </c>
      <c r="Z227" t="s">
        <v>1155</v>
      </c>
      <c r="AA227">
        <v>3</v>
      </c>
      <c r="AB227" s="385" t="str">
        <f t="shared" ca="1" si="69"/>
        <v>3b_$L$225_fuel_daily_rated_wduct_3</v>
      </c>
      <c r="AC227" t="s">
        <v>426</v>
      </c>
      <c r="AE227" t="str">
        <f t="shared" si="70"/>
        <v>0.00</v>
      </c>
      <c r="AF227" t="s">
        <v>86</v>
      </c>
      <c r="AG227" t="s">
        <v>86</v>
      </c>
      <c r="AI227" s="715" t="str">
        <f ca="1">"Requirement for "&amp;V227&amp; " based on "&amp;$V$9&amp;" answer of ""Yes"""</f>
        <v>Requirement for $L$225 based on $L$7 answer of "Yes"</v>
      </c>
    </row>
    <row r="228" spans="1:35">
      <c r="A228" s="687"/>
      <c r="B228" s="688"/>
      <c r="C228" s="688"/>
      <c r="D228" s="1199" t="s">
        <v>801</v>
      </c>
      <c r="E228" s="1199"/>
      <c r="F228" s="1199"/>
      <c r="G228" s="688"/>
      <c r="H228" s="1199" t="s">
        <v>801</v>
      </c>
      <c r="I228" s="1199"/>
      <c r="J228" s="1199"/>
      <c r="K228" s="688"/>
      <c r="L228" s="1199" t="s">
        <v>801</v>
      </c>
      <c r="M228" s="1199"/>
      <c r="N228" s="1199"/>
      <c r="O228" s="354"/>
      <c r="T228" s="397"/>
      <c r="U228" s="392" t="s">
        <v>654</v>
      </c>
    </row>
    <row r="229" spans="1:35" ht="15.75" customHeight="1">
      <c r="A229" s="466" t="s">
        <v>802</v>
      </c>
      <c r="B229" s="688"/>
      <c r="C229" s="688"/>
      <c r="D229" s="688" t="s">
        <v>630</v>
      </c>
      <c r="E229" s="688"/>
      <c r="F229" s="688" t="s">
        <v>631</v>
      </c>
      <c r="G229" s="688"/>
      <c r="H229" s="688" t="s">
        <v>630</v>
      </c>
      <c r="I229" s="688"/>
      <c r="J229" s="688" t="s">
        <v>631</v>
      </c>
      <c r="K229" s="688"/>
      <c r="L229" s="688" t="s">
        <v>630</v>
      </c>
      <c r="M229" s="688"/>
      <c r="N229" s="688" t="s">
        <v>631</v>
      </c>
      <c r="O229" s="354"/>
      <c r="T229" s="397"/>
      <c r="U229" s="392" t="s">
        <v>654</v>
      </c>
    </row>
    <row r="230" spans="1:35" ht="15.75" customHeight="1">
      <c r="A230" s="682" t="s">
        <v>1308</v>
      </c>
      <c r="B230" s="688" t="s">
        <v>210</v>
      </c>
      <c r="C230" s="688"/>
      <c r="D230" s="929"/>
      <c r="E230" s="688"/>
      <c r="F230" s="929"/>
      <c r="G230" s="688"/>
      <c r="H230" s="929"/>
      <c r="I230" s="688"/>
      <c r="J230" s="929"/>
      <c r="K230" s="688"/>
      <c r="L230" s="929"/>
      <c r="M230" s="688"/>
      <c r="N230" s="929"/>
      <c r="O230" s="354"/>
      <c r="R230" s="895" t="s">
        <v>1745</v>
      </c>
      <c r="T230" s="397"/>
      <c r="U230" s="581" t="s">
        <v>654</v>
      </c>
      <c r="V230" s="372" t="str">
        <f ca="1">CELL("address",D230)</f>
        <v>$D$230</v>
      </c>
      <c r="W230" t="str">
        <f t="shared" ref="W230:W256" si="71">$W$7</f>
        <v>3b</v>
      </c>
      <c r="X230" s="390" t="str">
        <f t="shared" ref="X230:X256" ca="1" si="72">MID(CELL("filename",W230),FIND("]",CELL("filename",W230))+1,256)</f>
        <v>3b. Flexible Capacity</v>
      </c>
      <c r="Y230" t="s">
        <v>639</v>
      </c>
      <c r="Z230" t="s">
        <v>1168</v>
      </c>
      <c r="AA230">
        <v>1</v>
      </c>
      <c r="AB230" s="385" t="str">
        <f t="shared" ref="AB230:AB256" ca="1" si="73">W230&amp;"_"&amp;V230&amp;"_"&amp;Z230&amp;"_"&amp;AA230</f>
        <v>3b_$D$230_ghg_pri_1</v>
      </c>
      <c r="AC230" t="s">
        <v>426</v>
      </c>
      <c r="AE230" t="str">
        <f t="shared" ref="AE230:AE253" si="74">"0.00"</f>
        <v>0.00</v>
      </c>
      <c r="AF230" t="s">
        <v>86</v>
      </c>
      <c r="AG230" t="s">
        <v>86</v>
      </c>
      <c r="AI230" s="715" t="str">
        <f ca="1">"Requirement for "&amp;V230&amp; " based on "&amp;$V$7&amp;" answer of ""Yes"""</f>
        <v>Requirement for $D$230 based on $D$7 answer of "Yes"</v>
      </c>
    </row>
    <row r="231" spans="1:35" ht="5.25" customHeight="1">
      <c r="A231" s="682"/>
      <c r="B231" s="688"/>
      <c r="C231" s="688"/>
      <c r="D231" s="688"/>
      <c r="E231" s="688"/>
      <c r="F231" s="688"/>
      <c r="G231" s="688"/>
      <c r="H231" s="688"/>
      <c r="I231" s="688"/>
      <c r="J231" s="688"/>
      <c r="K231" s="688"/>
      <c r="L231" s="688"/>
      <c r="M231" s="688"/>
      <c r="N231" s="688"/>
      <c r="O231" s="354"/>
      <c r="T231" s="392" t="s">
        <v>653</v>
      </c>
      <c r="U231" s="392"/>
      <c r="V231" s="372" t="str">
        <f ca="1">CELL("address",F230)</f>
        <v>$F$230</v>
      </c>
      <c r="W231" t="str">
        <f t="shared" si="71"/>
        <v>3b</v>
      </c>
      <c r="X231" s="390" t="str">
        <f t="shared" ca="1" si="72"/>
        <v>3b. Flexible Capacity</v>
      </c>
      <c r="Y231" t="s">
        <v>639</v>
      </c>
      <c r="Z231" t="s">
        <v>1167</v>
      </c>
      <c r="AA231">
        <v>1</v>
      </c>
      <c r="AB231" s="385" t="str">
        <f t="shared" ca="1" si="73"/>
        <v>3b_$F$230_ghg_sec_1</v>
      </c>
      <c r="AC231" t="s">
        <v>426</v>
      </c>
      <c r="AE231" t="str">
        <f t="shared" si="74"/>
        <v>0.00</v>
      </c>
      <c r="AF231" t="s">
        <v>86</v>
      </c>
      <c r="AG231" t="s">
        <v>86</v>
      </c>
      <c r="AI231" s="715" t="str">
        <f ca="1">"Requirement for "&amp;V231&amp; " based on "&amp;$V$7&amp;" answer of ""Yes"""</f>
        <v>Requirement for $F$230 based on $D$7 answer of "Yes"</v>
      </c>
    </row>
    <row r="232" spans="1:35" ht="15.75" hidden="1" customHeight="1">
      <c r="A232" s="682"/>
      <c r="B232" s="688"/>
      <c r="C232" s="688"/>
      <c r="D232" s="688"/>
      <c r="E232" s="688"/>
      <c r="F232" s="688"/>
      <c r="G232" s="688"/>
      <c r="H232" s="688"/>
      <c r="I232" s="688"/>
      <c r="J232" s="688"/>
      <c r="K232" s="688"/>
      <c r="L232" s="688"/>
      <c r="M232" s="688"/>
      <c r="N232" s="688"/>
      <c r="O232" s="354"/>
      <c r="S232" s="458" t="s">
        <v>1087</v>
      </c>
      <c r="T232" s="392"/>
      <c r="U232" s="392"/>
      <c r="V232" s="372" t="str">
        <f ca="1">CELL("address",H230)</f>
        <v>$H$230</v>
      </c>
      <c r="W232" t="str">
        <f t="shared" si="71"/>
        <v>3b</v>
      </c>
      <c r="X232" s="390" t="str">
        <f t="shared" ca="1" si="72"/>
        <v>3b. Flexible Capacity</v>
      </c>
      <c r="Y232" t="s">
        <v>639</v>
      </c>
      <c r="Z232" t="s">
        <v>1168</v>
      </c>
      <c r="AA232">
        <v>2</v>
      </c>
      <c r="AB232" s="385" t="str">
        <f t="shared" ca="1" si="73"/>
        <v>3b_$H$230_ghg_pri_2</v>
      </c>
      <c r="AC232" t="s">
        <v>426</v>
      </c>
      <c r="AE232" t="str">
        <f t="shared" si="74"/>
        <v>0.00</v>
      </c>
      <c r="AF232" t="s">
        <v>86</v>
      </c>
      <c r="AG232" t="s">
        <v>86</v>
      </c>
      <c r="AI232" s="715" t="str">
        <f ca="1">"Requirement for "&amp;V232&amp; " based on "&amp;$V$8&amp;" answer of ""Yes"""</f>
        <v>Requirement for $H$230 based on $H$7 answer of "Yes"</v>
      </c>
    </row>
    <row r="233" spans="1:35" ht="15.75" hidden="1" customHeight="1">
      <c r="A233" s="682"/>
      <c r="B233" s="688"/>
      <c r="C233" s="688"/>
      <c r="D233" s="688"/>
      <c r="E233" s="688"/>
      <c r="F233" s="688"/>
      <c r="G233" s="688"/>
      <c r="H233" s="688"/>
      <c r="I233" s="688"/>
      <c r="J233" s="688"/>
      <c r="K233" s="688"/>
      <c r="L233" s="688"/>
      <c r="M233" s="688"/>
      <c r="N233" s="688"/>
      <c r="O233" s="354"/>
      <c r="S233" s="458" t="s">
        <v>1087</v>
      </c>
      <c r="T233" s="392"/>
      <c r="U233" s="392"/>
      <c r="V233" s="372" t="str">
        <f ca="1">CELL("address",J230)</f>
        <v>$J$230</v>
      </c>
      <c r="W233" t="str">
        <f t="shared" si="71"/>
        <v>3b</v>
      </c>
      <c r="X233" s="390" t="str">
        <f t="shared" ca="1" si="72"/>
        <v>3b. Flexible Capacity</v>
      </c>
      <c r="Y233" t="s">
        <v>639</v>
      </c>
      <c r="Z233" t="s">
        <v>1167</v>
      </c>
      <c r="AA233">
        <v>2</v>
      </c>
      <c r="AB233" s="385" t="str">
        <f t="shared" ca="1" si="73"/>
        <v>3b_$J$230_ghg_sec_2</v>
      </c>
      <c r="AC233" t="s">
        <v>426</v>
      </c>
      <c r="AE233" t="str">
        <f t="shared" si="74"/>
        <v>0.00</v>
      </c>
      <c r="AF233" t="s">
        <v>86</v>
      </c>
      <c r="AG233" t="s">
        <v>86</v>
      </c>
      <c r="AI233" s="715" t="str">
        <f ca="1">"Requirement for "&amp;V233&amp; " based on "&amp;$V$8&amp;" answer of ""Yes"""</f>
        <v>Requirement for $J$230 based on $H$7 answer of "Yes"</v>
      </c>
    </row>
    <row r="234" spans="1:35" ht="15.75" hidden="1" customHeight="1">
      <c r="A234" s="682"/>
      <c r="B234" s="688"/>
      <c r="C234" s="688"/>
      <c r="D234" s="688"/>
      <c r="E234" s="688"/>
      <c r="F234" s="688"/>
      <c r="G234" s="688"/>
      <c r="H234" s="688"/>
      <c r="I234" s="688"/>
      <c r="J234" s="688"/>
      <c r="K234" s="688"/>
      <c r="L234" s="688"/>
      <c r="M234" s="688"/>
      <c r="N234" s="688"/>
      <c r="O234" s="354"/>
      <c r="S234" s="458" t="s">
        <v>1087</v>
      </c>
      <c r="T234" s="392"/>
      <c r="U234" s="392"/>
      <c r="V234" s="372" t="str">
        <f ca="1">CELL("address",L230)</f>
        <v>$L$230</v>
      </c>
      <c r="W234" t="str">
        <f t="shared" si="71"/>
        <v>3b</v>
      </c>
      <c r="X234" s="390" t="str">
        <f t="shared" ca="1" si="72"/>
        <v>3b. Flexible Capacity</v>
      </c>
      <c r="Y234" t="s">
        <v>639</v>
      </c>
      <c r="Z234" t="s">
        <v>1168</v>
      </c>
      <c r="AA234">
        <v>3</v>
      </c>
      <c r="AB234" s="385" t="str">
        <f t="shared" ca="1" si="73"/>
        <v>3b_$L$230_ghg_pri_3</v>
      </c>
      <c r="AC234" t="s">
        <v>426</v>
      </c>
      <c r="AE234" t="str">
        <f t="shared" si="74"/>
        <v>0.00</v>
      </c>
      <c r="AF234" t="s">
        <v>86</v>
      </c>
      <c r="AG234" t="s">
        <v>86</v>
      </c>
      <c r="AI234" s="715" t="str">
        <f ca="1">"Requirement for "&amp;V234&amp; " based on "&amp;$V$9&amp;" answer of ""Yes"""</f>
        <v>Requirement for $L$230 based on $L$7 answer of "Yes"</v>
      </c>
    </row>
    <row r="235" spans="1:35" ht="15.75" hidden="1" customHeight="1">
      <c r="A235" s="682"/>
      <c r="B235" s="688"/>
      <c r="C235" s="688"/>
      <c r="D235" s="688"/>
      <c r="E235" s="688"/>
      <c r="F235" s="688"/>
      <c r="G235" s="688"/>
      <c r="H235" s="688"/>
      <c r="I235" s="688"/>
      <c r="J235" s="688"/>
      <c r="K235" s="688"/>
      <c r="L235" s="688"/>
      <c r="M235" s="688"/>
      <c r="N235" s="688"/>
      <c r="O235" s="354"/>
      <c r="S235" s="458" t="s">
        <v>1087</v>
      </c>
      <c r="T235" s="392"/>
      <c r="U235" s="392"/>
      <c r="V235" s="372" t="str">
        <f ca="1">CELL("address",N230)</f>
        <v>$N$230</v>
      </c>
      <c r="W235" t="str">
        <f t="shared" si="71"/>
        <v>3b</v>
      </c>
      <c r="X235" s="390" t="str">
        <f t="shared" ca="1" si="72"/>
        <v>3b. Flexible Capacity</v>
      </c>
      <c r="Y235" t="s">
        <v>639</v>
      </c>
      <c r="Z235" t="s">
        <v>1167</v>
      </c>
      <c r="AA235">
        <v>3</v>
      </c>
      <c r="AB235" s="385" t="str">
        <f t="shared" ca="1" si="73"/>
        <v>3b_$N$230_ghg_sec_3</v>
      </c>
      <c r="AC235" t="s">
        <v>426</v>
      </c>
      <c r="AE235" t="str">
        <f t="shared" si="74"/>
        <v>0.00</v>
      </c>
      <c r="AF235" t="s">
        <v>86</v>
      </c>
      <c r="AG235" t="s">
        <v>86</v>
      </c>
      <c r="AI235" s="715" t="str">
        <f ca="1">"Requirement for "&amp;V235&amp; " based on "&amp;$V$9&amp;" answer of ""Yes"""</f>
        <v>Requirement for $N$230 based on $L$7 answer of "Yes"</v>
      </c>
    </row>
    <row r="236" spans="1:35" ht="15.75" customHeight="1">
      <c r="A236" s="682" t="s">
        <v>1309</v>
      </c>
      <c r="B236" s="688" t="s">
        <v>210</v>
      </c>
      <c r="C236" s="688"/>
      <c r="D236" s="929"/>
      <c r="E236" s="688"/>
      <c r="F236" s="929"/>
      <c r="G236" s="688"/>
      <c r="H236" s="929"/>
      <c r="I236" s="688"/>
      <c r="J236" s="929"/>
      <c r="K236" s="688"/>
      <c r="L236" s="929"/>
      <c r="M236" s="688"/>
      <c r="N236" s="929"/>
      <c r="O236" s="354"/>
      <c r="T236" s="397"/>
      <c r="U236" s="581" t="s">
        <v>654</v>
      </c>
      <c r="V236" s="372" t="str">
        <f ca="1">CELL("address",D236)</f>
        <v>$D$236</v>
      </c>
      <c r="W236" t="str">
        <f t="shared" si="71"/>
        <v>3b</v>
      </c>
      <c r="X236" s="390" t="str">
        <f t="shared" ca="1" si="72"/>
        <v>3b. Flexible Capacity</v>
      </c>
      <c r="Y236" t="s">
        <v>639</v>
      </c>
      <c r="Z236" t="s">
        <v>1166</v>
      </c>
      <c r="AA236">
        <v>1</v>
      </c>
      <c r="AB236" s="385" t="str">
        <f t="shared" ca="1" si="73"/>
        <v>3b_$D$236_nox_pri_1</v>
      </c>
      <c r="AC236" t="s">
        <v>426</v>
      </c>
      <c r="AE236" t="str">
        <f t="shared" si="74"/>
        <v>0.00</v>
      </c>
      <c r="AF236" t="s">
        <v>86</v>
      </c>
      <c r="AG236" t="s">
        <v>86</v>
      </c>
      <c r="AI236" s="715" t="str">
        <f ca="1">"Requirement for "&amp;V236&amp; " based on "&amp;$V$7&amp;" answer of ""Yes"""</f>
        <v>Requirement for $D$236 based on $D$7 answer of "Yes"</v>
      </c>
    </row>
    <row r="237" spans="1:35" ht="5.25" customHeight="1">
      <c r="A237" s="682"/>
      <c r="B237" s="688"/>
      <c r="C237" s="688"/>
      <c r="D237" s="688"/>
      <c r="E237" s="688"/>
      <c r="F237" s="688"/>
      <c r="G237" s="688"/>
      <c r="H237" s="688"/>
      <c r="I237" s="688"/>
      <c r="J237" s="688"/>
      <c r="K237" s="688"/>
      <c r="L237" s="688"/>
      <c r="M237" s="688"/>
      <c r="N237" s="688"/>
      <c r="O237" s="354"/>
      <c r="T237" s="392" t="s">
        <v>653</v>
      </c>
      <c r="U237" s="392"/>
      <c r="V237" s="372" t="str">
        <f ca="1">CELL("address",F236)</f>
        <v>$F$236</v>
      </c>
      <c r="W237" t="str">
        <f t="shared" si="71"/>
        <v>3b</v>
      </c>
      <c r="X237" s="390" t="str">
        <f t="shared" ca="1" si="72"/>
        <v>3b. Flexible Capacity</v>
      </c>
      <c r="Y237" t="s">
        <v>639</v>
      </c>
      <c r="Z237" t="s">
        <v>1165</v>
      </c>
      <c r="AA237">
        <v>1</v>
      </c>
      <c r="AB237" s="385" t="str">
        <f t="shared" ca="1" si="73"/>
        <v>3b_$F$236_nox_sec_1</v>
      </c>
      <c r="AC237" t="s">
        <v>426</v>
      </c>
      <c r="AE237" t="str">
        <f t="shared" si="74"/>
        <v>0.00</v>
      </c>
      <c r="AF237" t="s">
        <v>86</v>
      </c>
      <c r="AG237" t="s">
        <v>86</v>
      </c>
      <c r="AI237" s="715" t="str">
        <f ca="1">"Requirement for "&amp;V237&amp; " based on "&amp;$V$7&amp;" answer of ""Yes"""</f>
        <v>Requirement for $F$236 based on $D$7 answer of "Yes"</v>
      </c>
    </row>
    <row r="238" spans="1:35" ht="15.75" hidden="1" customHeight="1">
      <c r="A238" s="682"/>
      <c r="B238" s="688"/>
      <c r="C238" s="688"/>
      <c r="D238" s="688"/>
      <c r="E238" s="688"/>
      <c r="F238" s="688"/>
      <c r="G238" s="688"/>
      <c r="H238" s="688"/>
      <c r="I238" s="688"/>
      <c r="J238" s="688"/>
      <c r="K238" s="688"/>
      <c r="L238" s="688"/>
      <c r="M238" s="688"/>
      <c r="N238" s="688"/>
      <c r="O238" s="354"/>
      <c r="S238" s="458" t="s">
        <v>1087</v>
      </c>
      <c r="T238" s="392"/>
      <c r="U238" s="392"/>
      <c r="V238" s="372" t="str">
        <f ca="1">CELL("address",H236)</f>
        <v>$H$236</v>
      </c>
      <c r="W238" t="str">
        <f t="shared" si="71"/>
        <v>3b</v>
      </c>
      <c r="X238" s="390" t="str">
        <f t="shared" ca="1" si="72"/>
        <v>3b. Flexible Capacity</v>
      </c>
      <c r="Y238" t="s">
        <v>639</v>
      </c>
      <c r="Z238" t="s">
        <v>1166</v>
      </c>
      <c r="AA238">
        <v>2</v>
      </c>
      <c r="AB238" s="385" t="str">
        <f t="shared" ca="1" si="73"/>
        <v>3b_$H$236_nox_pri_2</v>
      </c>
      <c r="AC238" t="s">
        <v>426</v>
      </c>
      <c r="AE238" t="str">
        <f t="shared" si="74"/>
        <v>0.00</v>
      </c>
      <c r="AF238" t="s">
        <v>86</v>
      </c>
      <c r="AG238" t="s">
        <v>86</v>
      </c>
      <c r="AI238" s="715" t="str">
        <f ca="1">"Requirement for "&amp;V238&amp; " based on "&amp;$V$8&amp;" answer of ""Yes"""</f>
        <v>Requirement for $H$236 based on $H$7 answer of "Yes"</v>
      </c>
    </row>
    <row r="239" spans="1:35" ht="15.75" hidden="1" customHeight="1">
      <c r="A239" s="682"/>
      <c r="B239" s="688"/>
      <c r="C239" s="688"/>
      <c r="D239" s="688"/>
      <c r="E239" s="688"/>
      <c r="F239" s="688"/>
      <c r="G239" s="688"/>
      <c r="H239" s="688"/>
      <c r="I239" s="688"/>
      <c r="J239" s="688"/>
      <c r="K239" s="688"/>
      <c r="L239" s="688"/>
      <c r="M239" s="688"/>
      <c r="N239" s="688"/>
      <c r="O239" s="354"/>
      <c r="S239" s="458" t="s">
        <v>1087</v>
      </c>
      <c r="T239" s="392"/>
      <c r="U239" s="392"/>
      <c r="V239" s="372" t="str">
        <f ca="1">CELL("address",J236)</f>
        <v>$J$236</v>
      </c>
      <c r="W239" t="str">
        <f t="shared" si="71"/>
        <v>3b</v>
      </c>
      <c r="X239" s="390" t="str">
        <f t="shared" ca="1" si="72"/>
        <v>3b. Flexible Capacity</v>
      </c>
      <c r="Y239" t="s">
        <v>639</v>
      </c>
      <c r="Z239" t="s">
        <v>1165</v>
      </c>
      <c r="AA239">
        <v>2</v>
      </c>
      <c r="AB239" s="385" t="str">
        <f t="shared" ca="1" si="73"/>
        <v>3b_$J$236_nox_sec_2</v>
      </c>
      <c r="AC239" t="s">
        <v>426</v>
      </c>
      <c r="AE239" t="str">
        <f t="shared" si="74"/>
        <v>0.00</v>
      </c>
      <c r="AF239" t="s">
        <v>86</v>
      </c>
      <c r="AG239" t="s">
        <v>86</v>
      </c>
      <c r="AI239" s="715" t="str">
        <f ca="1">"Requirement for "&amp;V239&amp; " based on "&amp;$V$8&amp;" answer of ""Yes"""</f>
        <v>Requirement for $J$236 based on $H$7 answer of "Yes"</v>
      </c>
    </row>
    <row r="240" spans="1:35" ht="15.75" hidden="1" customHeight="1">
      <c r="A240" s="682"/>
      <c r="B240" s="688"/>
      <c r="C240" s="688"/>
      <c r="D240" s="688"/>
      <c r="E240" s="688"/>
      <c r="F240" s="688"/>
      <c r="G240" s="688"/>
      <c r="H240" s="688"/>
      <c r="I240" s="688"/>
      <c r="J240" s="688"/>
      <c r="K240" s="688"/>
      <c r="L240" s="688"/>
      <c r="M240" s="688"/>
      <c r="N240" s="688"/>
      <c r="O240" s="354"/>
      <c r="S240" s="458" t="s">
        <v>1087</v>
      </c>
      <c r="T240" s="392"/>
      <c r="U240" s="392"/>
      <c r="V240" s="372" t="str">
        <f ca="1">CELL("address",L236)</f>
        <v>$L$236</v>
      </c>
      <c r="W240" t="str">
        <f t="shared" si="71"/>
        <v>3b</v>
      </c>
      <c r="X240" s="390" t="str">
        <f t="shared" ca="1" si="72"/>
        <v>3b. Flexible Capacity</v>
      </c>
      <c r="Y240" t="s">
        <v>639</v>
      </c>
      <c r="Z240" t="s">
        <v>1166</v>
      </c>
      <c r="AA240">
        <v>3</v>
      </c>
      <c r="AB240" s="385" t="str">
        <f t="shared" ca="1" si="73"/>
        <v>3b_$L$236_nox_pri_3</v>
      </c>
      <c r="AC240" t="s">
        <v>426</v>
      </c>
      <c r="AE240" t="str">
        <f t="shared" si="74"/>
        <v>0.00</v>
      </c>
      <c r="AF240" t="s">
        <v>86</v>
      </c>
      <c r="AG240" t="s">
        <v>86</v>
      </c>
      <c r="AI240" s="715" t="str">
        <f ca="1">"Requirement for "&amp;V240&amp; " based on "&amp;$V$9&amp;" answer of ""Yes"""</f>
        <v>Requirement for $L$236 based on $L$7 answer of "Yes"</v>
      </c>
    </row>
    <row r="241" spans="1:35" ht="15.75" hidden="1" customHeight="1">
      <c r="A241" s="682"/>
      <c r="B241" s="688"/>
      <c r="C241" s="688"/>
      <c r="D241" s="688"/>
      <c r="E241" s="688"/>
      <c r="F241" s="688"/>
      <c r="G241" s="688"/>
      <c r="H241" s="688"/>
      <c r="I241" s="688"/>
      <c r="J241" s="688"/>
      <c r="K241" s="688"/>
      <c r="L241" s="688"/>
      <c r="M241" s="688"/>
      <c r="N241" s="688"/>
      <c r="O241" s="354"/>
      <c r="S241" s="458" t="s">
        <v>1087</v>
      </c>
      <c r="T241" s="392"/>
      <c r="U241" s="392"/>
      <c r="V241" s="372" t="str">
        <f ca="1">CELL("address",N236)</f>
        <v>$N$236</v>
      </c>
      <c r="W241" t="str">
        <f t="shared" si="71"/>
        <v>3b</v>
      </c>
      <c r="X241" s="390" t="str">
        <f t="shared" ca="1" si="72"/>
        <v>3b. Flexible Capacity</v>
      </c>
      <c r="Y241" t="s">
        <v>639</v>
      </c>
      <c r="Z241" t="s">
        <v>1165</v>
      </c>
      <c r="AA241">
        <v>3</v>
      </c>
      <c r="AB241" s="385" t="str">
        <f t="shared" ca="1" si="73"/>
        <v>3b_$N$236_nox_sec_3</v>
      </c>
      <c r="AC241" t="s">
        <v>426</v>
      </c>
      <c r="AE241" t="str">
        <f t="shared" si="74"/>
        <v>0.00</v>
      </c>
      <c r="AF241" t="s">
        <v>86</v>
      </c>
      <c r="AG241" t="s">
        <v>86</v>
      </c>
      <c r="AI241" s="715" t="str">
        <f ca="1">"Requirement for "&amp;V241&amp; " based on "&amp;$V$9&amp;" answer of ""Yes"""</f>
        <v>Requirement for $N$236 based on $L$7 answer of "Yes"</v>
      </c>
    </row>
    <row r="242" spans="1:35" ht="15.75" customHeight="1">
      <c r="A242" s="682" t="s">
        <v>1310</v>
      </c>
      <c r="B242" s="688" t="s">
        <v>210</v>
      </c>
      <c r="C242" s="688"/>
      <c r="D242" s="929"/>
      <c r="E242" s="688"/>
      <c r="F242" s="929"/>
      <c r="G242" s="688"/>
      <c r="H242" s="929"/>
      <c r="I242" s="688"/>
      <c r="J242" s="929"/>
      <c r="K242" s="688"/>
      <c r="L242" s="929"/>
      <c r="M242" s="688"/>
      <c r="N242" s="929"/>
      <c r="O242" s="354"/>
      <c r="T242" s="397"/>
      <c r="U242" s="581" t="s">
        <v>654</v>
      </c>
      <c r="V242" s="372" t="str">
        <f ca="1">CELL("address",D242)</f>
        <v>$D$242</v>
      </c>
      <c r="W242" t="str">
        <f t="shared" si="71"/>
        <v>3b</v>
      </c>
      <c r="X242" s="390" t="str">
        <f t="shared" ca="1" si="72"/>
        <v>3b. Flexible Capacity</v>
      </c>
      <c r="Y242" t="s">
        <v>639</v>
      </c>
      <c r="Z242" t="s">
        <v>1164</v>
      </c>
      <c r="AA242">
        <v>1</v>
      </c>
      <c r="AB242" s="385" t="str">
        <f t="shared" ca="1" si="73"/>
        <v>3b_$D$242_sulf_pri_1</v>
      </c>
      <c r="AC242" t="s">
        <v>426</v>
      </c>
      <c r="AE242" t="str">
        <f t="shared" si="74"/>
        <v>0.00</v>
      </c>
      <c r="AF242" t="s">
        <v>86</v>
      </c>
      <c r="AG242" t="s">
        <v>86</v>
      </c>
      <c r="AI242" s="715" t="str">
        <f ca="1">"Requirement for "&amp;V242&amp; " based on "&amp;$V$7&amp;" answer of ""Yes"""</f>
        <v>Requirement for $D$242 based on $D$7 answer of "Yes"</v>
      </c>
    </row>
    <row r="243" spans="1:35" ht="5.25" customHeight="1">
      <c r="A243" s="682"/>
      <c r="B243" s="688"/>
      <c r="C243" s="688"/>
      <c r="D243" s="688"/>
      <c r="E243" s="688"/>
      <c r="F243" s="688"/>
      <c r="G243" s="688"/>
      <c r="H243" s="688"/>
      <c r="I243" s="688"/>
      <c r="J243" s="688"/>
      <c r="K243" s="688"/>
      <c r="L243" s="688"/>
      <c r="M243" s="688"/>
      <c r="N243" s="688"/>
      <c r="O243" s="354"/>
      <c r="T243" s="392" t="s">
        <v>653</v>
      </c>
      <c r="U243" s="392"/>
      <c r="V243" s="372" t="str">
        <f ca="1">CELL("address",F242)</f>
        <v>$F$242</v>
      </c>
      <c r="W243" t="str">
        <f t="shared" si="71"/>
        <v>3b</v>
      </c>
      <c r="X243" s="390" t="str">
        <f t="shared" ca="1" si="72"/>
        <v>3b. Flexible Capacity</v>
      </c>
      <c r="Y243" t="s">
        <v>639</v>
      </c>
      <c r="Z243" t="s">
        <v>1163</v>
      </c>
      <c r="AA243">
        <v>1</v>
      </c>
      <c r="AB243" s="385" t="str">
        <f t="shared" ca="1" si="73"/>
        <v>3b_$F$242_sulf_sec_1</v>
      </c>
      <c r="AC243" t="s">
        <v>426</v>
      </c>
      <c r="AE243" t="str">
        <f t="shared" si="74"/>
        <v>0.00</v>
      </c>
      <c r="AF243" t="s">
        <v>86</v>
      </c>
      <c r="AG243" t="s">
        <v>86</v>
      </c>
      <c r="AI243" s="715" t="str">
        <f ca="1">"Requirement for "&amp;V243&amp; " based on "&amp;$V$7&amp;" answer of ""Yes"""</f>
        <v>Requirement for $F$242 based on $D$7 answer of "Yes"</v>
      </c>
    </row>
    <row r="244" spans="1:35" ht="15.75" hidden="1" customHeight="1">
      <c r="A244" s="682"/>
      <c r="B244" s="688"/>
      <c r="C244" s="688"/>
      <c r="D244" s="688"/>
      <c r="E244" s="688"/>
      <c r="F244" s="688"/>
      <c r="G244" s="688"/>
      <c r="H244" s="688"/>
      <c r="I244" s="688"/>
      <c r="J244" s="688"/>
      <c r="K244" s="688"/>
      <c r="L244" s="688"/>
      <c r="M244" s="688"/>
      <c r="N244" s="688"/>
      <c r="O244" s="354"/>
      <c r="S244" s="458" t="s">
        <v>1087</v>
      </c>
      <c r="T244" s="392"/>
      <c r="U244" s="392"/>
      <c r="V244" s="372" t="str">
        <f ca="1">CELL("address",H242)</f>
        <v>$H$242</v>
      </c>
      <c r="W244" t="str">
        <f t="shared" si="71"/>
        <v>3b</v>
      </c>
      <c r="X244" s="390" t="str">
        <f t="shared" ca="1" si="72"/>
        <v>3b. Flexible Capacity</v>
      </c>
      <c r="Y244" t="s">
        <v>639</v>
      </c>
      <c r="Z244" t="s">
        <v>1164</v>
      </c>
      <c r="AA244">
        <v>2</v>
      </c>
      <c r="AB244" s="385" t="str">
        <f t="shared" ca="1" si="73"/>
        <v>3b_$H$242_sulf_pri_2</v>
      </c>
      <c r="AC244" t="s">
        <v>426</v>
      </c>
      <c r="AE244" t="str">
        <f t="shared" si="74"/>
        <v>0.00</v>
      </c>
      <c r="AF244" t="s">
        <v>86</v>
      </c>
      <c r="AG244" t="s">
        <v>86</v>
      </c>
      <c r="AI244" s="715" t="str">
        <f ca="1">"Requirement for "&amp;V244&amp; " based on "&amp;$V$8&amp;" answer of ""Yes"""</f>
        <v>Requirement for $H$242 based on $H$7 answer of "Yes"</v>
      </c>
    </row>
    <row r="245" spans="1:35" ht="15.75" hidden="1" customHeight="1">
      <c r="A245" s="682"/>
      <c r="B245" s="688"/>
      <c r="C245" s="688"/>
      <c r="D245" s="688"/>
      <c r="E245" s="688"/>
      <c r="F245" s="688"/>
      <c r="G245" s="688"/>
      <c r="H245" s="688"/>
      <c r="I245" s="688"/>
      <c r="J245" s="688"/>
      <c r="K245" s="688"/>
      <c r="L245" s="688"/>
      <c r="M245" s="688"/>
      <c r="N245" s="688"/>
      <c r="O245" s="354"/>
      <c r="S245" s="458" t="s">
        <v>1087</v>
      </c>
      <c r="T245" s="392"/>
      <c r="U245" s="392"/>
      <c r="V245" s="372" t="str">
        <f ca="1">CELL("address",J242)</f>
        <v>$J$242</v>
      </c>
      <c r="W245" t="str">
        <f t="shared" si="71"/>
        <v>3b</v>
      </c>
      <c r="X245" s="390" t="str">
        <f t="shared" ca="1" si="72"/>
        <v>3b. Flexible Capacity</v>
      </c>
      <c r="Y245" t="s">
        <v>639</v>
      </c>
      <c r="Z245" t="s">
        <v>1163</v>
      </c>
      <c r="AA245">
        <v>2</v>
      </c>
      <c r="AB245" s="385" t="str">
        <f t="shared" ca="1" si="73"/>
        <v>3b_$J$242_sulf_sec_2</v>
      </c>
      <c r="AC245" t="s">
        <v>426</v>
      </c>
      <c r="AE245" t="str">
        <f t="shared" si="74"/>
        <v>0.00</v>
      </c>
      <c r="AF245" t="s">
        <v>86</v>
      </c>
      <c r="AG245" t="s">
        <v>86</v>
      </c>
      <c r="AI245" s="715" t="str">
        <f ca="1">"Requirement for "&amp;V245&amp; " based on "&amp;$V$8&amp;" answer of ""Yes"""</f>
        <v>Requirement for $J$242 based on $H$7 answer of "Yes"</v>
      </c>
    </row>
    <row r="246" spans="1:35" ht="15.75" hidden="1" customHeight="1">
      <c r="A246" s="682"/>
      <c r="B246" s="688"/>
      <c r="C246" s="688"/>
      <c r="D246" s="688"/>
      <c r="E246" s="688"/>
      <c r="F246" s="688"/>
      <c r="G246" s="688"/>
      <c r="H246" s="688"/>
      <c r="I246" s="688"/>
      <c r="J246" s="688"/>
      <c r="K246" s="688"/>
      <c r="L246" s="688"/>
      <c r="M246" s="688"/>
      <c r="N246" s="688"/>
      <c r="O246" s="354"/>
      <c r="S246" s="458" t="s">
        <v>1087</v>
      </c>
      <c r="T246" s="392"/>
      <c r="U246" s="392"/>
      <c r="V246" s="372" t="str">
        <f ca="1">CELL("address",L242)</f>
        <v>$L$242</v>
      </c>
      <c r="W246" t="str">
        <f t="shared" si="71"/>
        <v>3b</v>
      </c>
      <c r="X246" s="390" t="str">
        <f t="shared" ca="1" si="72"/>
        <v>3b. Flexible Capacity</v>
      </c>
      <c r="Y246" t="s">
        <v>639</v>
      </c>
      <c r="Z246" t="s">
        <v>1164</v>
      </c>
      <c r="AA246">
        <v>3</v>
      </c>
      <c r="AB246" s="385" t="str">
        <f t="shared" ca="1" si="73"/>
        <v>3b_$L$242_sulf_pri_3</v>
      </c>
      <c r="AC246" t="s">
        <v>426</v>
      </c>
      <c r="AE246" t="str">
        <f t="shared" si="74"/>
        <v>0.00</v>
      </c>
      <c r="AF246" t="s">
        <v>86</v>
      </c>
      <c r="AG246" t="s">
        <v>86</v>
      </c>
      <c r="AI246" s="715" t="str">
        <f ca="1">"Requirement for "&amp;V246&amp; " based on "&amp;$V$9&amp;" answer of ""Yes"""</f>
        <v>Requirement for $L$242 based on $L$7 answer of "Yes"</v>
      </c>
    </row>
    <row r="247" spans="1:35" ht="15.75" hidden="1" customHeight="1">
      <c r="A247" s="682"/>
      <c r="B247" s="688"/>
      <c r="C247" s="688"/>
      <c r="D247" s="688"/>
      <c r="E247" s="688"/>
      <c r="F247" s="688"/>
      <c r="G247" s="688"/>
      <c r="H247" s="688"/>
      <c r="I247" s="688"/>
      <c r="J247" s="688"/>
      <c r="K247" s="688"/>
      <c r="L247" s="688"/>
      <c r="M247" s="688"/>
      <c r="N247" s="688"/>
      <c r="O247" s="354"/>
      <c r="S247" s="458" t="s">
        <v>1087</v>
      </c>
      <c r="T247" s="392"/>
      <c r="U247" s="392"/>
      <c r="V247" s="372" t="str">
        <f ca="1">CELL("address",N242)</f>
        <v>$N$242</v>
      </c>
      <c r="W247" t="str">
        <f t="shared" si="71"/>
        <v>3b</v>
      </c>
      <c r="X247" s="390" t="str">
        <f t="shared" ca="1" si="72"/>
        <v>3b. Flexible Capacity</v>
      </c>
      <c r="Y247" t="s">
        <v>639</v>
      </c>
      <c r="Z247" t="s">
        <v>1163</v>
      </c>
      <c r="AA247">
        <v>3</v>
      </c>
      <c r="AB247" s="385" t="str">
        <f t="shared" ca="1" si="73"/>
        <v>3b_$N$242_sulf_sec_3</v>
      </c>
      <c r="AC247" t="s">
        <v>426</v>
      </c>
      <c r="AE247" t="str">
        <f t="shared" si="74"/>
        <v>0.00</v>
      </c>
      <c r="AF247" t="s">
        <v>86</v>
      </c>
      <c r="AG247" t="s">
        <v>86</v>
      </c>
      <c r="AI247" s="715" t="str">
        <f ca="1">"Requirement for "&amp;V247&amp; " based on "&amp;$V$9&amp;" answer of ""Yes"""</f>
        <v>Requirement for $N$242 based on $L$7 answer of "Yes"</v>
      </c>
    </row>
    <row r="248" spans="1:35" ht="15.75" customHeight="1">
      <c r="A248" s="682" t="s">
        <v>209</v>
      </c>
      <c r="B248" s="688" t="s">
        <v>210</v>
      </c>
      <c r="C248" s="688"/>
      <c r="D248" s="929"/>
      <c r="E248" s="688"/>
      <c r="F248" s="929"/>
      <c r="G248" s="688"/>
      <c r="H248" s="929"/>
      <c r="I248" s="688"/>
      <c r="J248" s="929"/>
      <c r="K248" s="688"/>
      <c r="L248" s="929"/>
      <c r="M248" s="688"/>
      <c r="N248" s="929"/>
      <c r="O248" s="354"/>
      <c r="T248" s="397"/>
      <c r="U248" s="581" t="s">
        <v>654</v>
      </c>
      <c r="V248" s="372" t="str">
        <f ca="1">CELL("address",D248)</f>
        <v>$D$248</v>
      </c>
      <c r="W248" t="str">
        <f t="shared" si="71"/>
        <v>3b</v>
      </c>
      <c r="X248" s="390" t="str">
        <f t="shared" ca="1" si="72"/>
        <v>3b. Flexible Capacity</v>
      </c>
      <c r="Y248" t="s">
        <v>639</v>
      </c>
      <c r="Z248" t="s">
        <v>1161</v>
      </c>
      <c r="AA248">
        <v>1</v>
      </c>
      <c r="AB248" s="385" t="str">
        <f t="shared" ca="1" si="73"/>
        <v>3b_$D$248_part_mat_pri_1</v>
      </c>
      <c r="AC248" t="s">
        <v>426</v>
      </c>
      <c r="AE248" t="str">
        <f t="shared" si="74"/>
        <v>0.00</v>
      </c>
      <c r="AF248" t="s">
        <v>86</v>
      </c>
      <c r="AG248" t="s">
        <v>86</v>
      </c>
      <c r="AI248" s="715" t="str">
        <f ca="1">"Requirement for "&amp;V248&amp; " based on "&amp;$V$7&amp;" answer of ""Yes"""</f>
        <v>Requirement for $D$248 based on $D$7 answer of "Yes"</v>
      </c>
    </row>
    <row r="249" spans="1:35" ht="5.25" customHeight="1">
      <c r="A249" s="682"/>
      <c r="B249" s="688"/>
      <c r="C249" s="688"/>
      <c r="D249" s="688"/>
      <c r="E249" s="688"/>
      <c r="F249" s="688"/>
      <c r="G249" s="688"/>
      <c r="H249" s="688"/>
      <c r="I249" s="688"/>
      <c r="J249" s="688"/>
      <c r="K249" s="688"/>
      <c r="L249" s="688"/>
      <c r="M249" s="688"/>
      <c r="N249" s="688"/>
      <c r="O249" s="354"/>
      <c r="T249" s="392" t="s">
        <v>653</v>
      </c>
      <c r="U249" s="392"/>
      <c r="V249" s="372" t="str">
        <f ca="1">CELL("address",F248)</f>
        <v>$F$248</v>
      </c>
      <c r="W249" t="str">
        <f t="shared" si="71"/>
        <v>3b</v>
      </c>
      <c r="X249" s="390" t="str">
        <f t="shared" ca="1" si="72"/>
        <v>3b. Flexible Capacity</v>
      </c>
      <c r="Y249" t="s">
        <v>639</v>
      </c>
      <c r="Z249" t="s">
        <v>1162</v>
      </c>
      <c r="AA249">
        <v>1</v>
      </c>
      <c r="AB249" s="385" t="str">
        <f t="shared" ca="1" si="73"/>
        <v>3b_$F$248_part_mat_sec_1</v>
      </c>
      <c r="AC249" t="s">
        <v>426</v>
      </c>
      <c r="AE249" t="str">
        <f t="shared" si="74"/>
        <v>0.00</v>
      </c>
      <c r="AF249" t="s">
        <v>86</v>
      </c>
      <c r="AG249" t="s">
        <v>86</v>
      </c>
      <c r="AI249" s="715" t="str">
        <f ca="1">"Requirement for "&amp;V249&amp; " based on "&amp;$V$7&amp;" answer of ""Yes"""</f>
        <v>Requirement for $F$248 based on $D$7 answer of "Yes"</v>
      </c>
    </row>
    <row r="250" spans="1:35" ht="15.75" hidden="1" customHeight="1">
      <c r="A250" s="682"/>
      <c r="B250" s="688"/>
      <c r="C250" s="688"/>
      <c r="D250" s="688"/>
      <c r="E250" s="688"/>
      <c r="F250" s="688"/>
      <c r="G250" s="688"/>
      <c r="H250" s="688"/>
      <c r="I250" s="688"/>
      <c r="J250" s="688"/>
      <c r="K250" s="688"/>
      <c r="L250" s="688"/>
      <c r="M250" s="688"/>
      <c r="N250" s="688"/>
      <c r="O250" s="354"/>
      <c r="S250" s="458" t="s">
        <v>1087</v>
      </c>
      <c r="T250" s="392"/>
      <c r="U250" s="392"/>
      <c r="V250" s="372" t="str">
        <f ca="1">CELL("address",H248)</f>
        <v>$H$248</v>
      </c>
      <c r="W250" t="str">
        <f t="shared" si="71"/>
        <v>3b</v>
      </c>
      <c r="X250" s="390" t="str">
        <f t="shared" ca="1" si="72"/>
        <v>3b. Flexible Capacity</v>
      </c>
      <c r="Y250" t="s">
        <v>639</v>
      </c>
      <c r="Z250" t="s">
        <v>1161</v>
      </c>
      <c r="AA250">
        <v>2</v>
      </c>
      <c r="AB250" s="385" t="str">
        <f t="shared" ca="1" si="73"/>
        <v>3b_$H$248_part_mat_pri_2</v>
      </c>
      <c r="AC250" t="s">
        <v>426</v>
      </c>
      <c r="AE250" t="str">
        <f t="shared" si="74"/>
        <v>0.00</v>
      </c>
      <c r="AF250" t="s">
        <v>86</v>
      </c>
      <c r="AG250" t="s">
        <v>86</v>
      </c>
      <c r="AI250" s="715" t="str">
        <f ca="1">"Requirement for "&amp;V250&amp; " based on "&amp;$V$8&amp;" answer of ""Yes"""</f>
        <v>Requirement for $H$248 based on $H$7 answer of "Yes"</v>
      </c>
    </row>
    <row r="251" spans="1:35" ht="15.75" hidden="1" customHeight="1">
      <c r="A251" s="682"/>
      <c r="B251" s="688"/>
      <c r="C251" s="688"/>
      <c r="D251" s="688"/>
      <c r="E251" s="688"/>
      <c r="F251" s="688"/>
      <c r="G251" s="688"/>
      <c r="H251" s="688"/>
      <c r="I251" s="688"/>
      <c r="J251" s="688"/>
      <c r="K251" s="688"/>
      <c r="L251" s="688"/>
      <c r="M251" s="688"/>
      <c r="N251" s="688"/>
      <c r="O251" s="354"/>
      <c r="S251" s="458" t="s">
        <v>1087</v>
      </c>
      <c r="T251" s="392"/>
      <c r="U251" s="392"/>
      <c r="V251" s="372" t="str">
        <f ca="1">CELL("address",J248)</f>
        <v>$J$248</v>
      </c>
      <c r="W251" t="str">
        <f t="shared" si="71"/>
        <v>3b</v>
      </c>
      <c r="X251" s="390" t="str">
        <f t="shared" ca="1" si="72"/>
        <v>3b. Flexible Capacity</v>
      </c>
      <c r="Y251" t="s">
        <v>639</v>
      </c>
      <c r="Z251" t="s">
        <v>1162</v>
      </c>
      <c r="AA251">
        <v>2</v>
      </c>
      <c r="AB251" s="385" t="str">
        <f t="shared" ca="1" si="73"/>
        <v>3b_$J$248_part_mat_sec_2</v>
      </c>
      <c r="AC251" t="s">
        <v>426</v>
      </c>
      <c r="AE251" t="str">
        <f t="shared" si="74"/>
        <v>0.00</v>
      </c>
      <c r="AF251" t="s">
        <v>86</v>
      </c>
      <c r="AG251" t="s">
        <v>86</v>
      </c>
      <c r="AI251" s="715" t="str">
        <f ca="1">"Requirement for "&amp;V251&amp; " based on "&amp;$V$8&amp;" answer of ""Yes"""</f>
        <v>Requirement for $J$248 based on $H$7 answer of "Yes"</v>
      </c>
    </row>
    <row r="252" spans="1:35" ht="15.75" hidden="1" customHeight="1">
      <c r="A252" s="682"/>
      <c r="B252" s="688"/>
      <c r="C252" s="688"/>
      <c r="D252" s="688"/>
      <c r="E252" s="688"/>
      <c r="F252" s="688"/>
      <c r="G252" s="688"/>
      <c r="H252" s="688"/>
      <c r="I252" s="688"/>
      <c r="J252" s="688"/>
      <c r="K252" s="688"/>
      <c r="L252" s="688"/>
      <c r="M252" s="688"/>
      <c r="N252" s="688"/>
      <c r="O252" s="354"/>
      <c r="S252" s="458" t="s">
        <v>1087</v>
      </c>
      <c r="T252" s="392"/>
      <c r="U252" s="392"/>
      <c r="V252" s="372" t="str">
        <f ca="1">CELL("address",L248)</f>
        <v>$L$248</v>
      </c>
      <c r="W252" t="str">
        <f t="shared" si="71"/>
        <v>3b</v>
      </c>
      <c r="X252" s="390" t="str">
        <f t="shared" ca="1" si="72"/>
        <v>3b. Flexible Capacity</v>
      </c>
      <c r="Y252" t="s">
        <v>639</v>
      </c>
      <c r="Z252" t="s">
        <v>1161</v>
      </c>
      <c r="AA252">
        <v>3</v>
      </c>
      <c r="AB252" s="385" t="str">
        <f t="shared" ca="1" si="73"/>
        <v>3b_$L$248_part_mat_pri_3</v>
      </c>
      <c r="AC252" t="s">
        <v>426</v>
      </c>
      <c r="AE252" t="str">
        <f t="shared" si="74"/>
        <v>0.00</v>
      </c>
      <c r="AF252" t="s">
        <v>86</v>
      </c>
      <c r="AG252" t="s">
        <v>86</v>
      </c>
      <c r="AI252" s="715" t="str">
        <f ca="1">"Requirement for "&amp;V252&amp; " based on "&amp;$V$9&amp;" answer of ""Yes"""</f>
        <v>Requirement for $L$248 based on $L$7 answer of "Yes"</v>
      </c>
    </row>
    <row r="253" spans="1:35" ht="15.75" hidden="1" customHeight="1">
      <c r="A253" s="682"/>
      <c r="B253" s="688"/>
      <c r="C253" s="688"/>
      <c r="D253" s="688"/>
      <c r="E253" s="688"/>
      <c r="F253" s="688"/>
      <c r="G253" s="688"/>
      <c r="H253" s="688"/>
      <c r="I253" s="688"/>
      <c r="J253" s="688"/>
      <c r="K253" s="688"/>
      <c r="L253" s="688"/>
      <c r="M253" s="688"/>
      <c r="N253" s="688"/>
      <c r="O253" s="354"/>
      <c r="S253" s="458" t="s">
        <v>1087</v>
      </c>
      <c r="T253" s="392"/>
      <c r="U253" s="392"/>
      <c r="V253" s="372" t="str">
        <f ca="1">CELL("address",N248)</f>
        <v>$N$248</v>
      </c>
      <c r="W253" t="str">
        <f t="shared" si="71"/>
        <v>3b</v>
      </c>
      <c r="X253" s="390" t="str">
        <f t="shared" ca="1" si="72"/>
        <v>3b. Flexible Capacity</v>
      </c>
      <c r="Y253" t="s">
        <v>639</v>
      </c>
      <c r="Z253" t="s">
        <v>1162</v>
      </c>
      <c r="AA253">
        <v>3</v>
      </c>
      <c r="AB253" s="385" t="str">
        <f t="shared" ca="1" si="73"/>
        <v>3b_$N$248_part_mat_sec_3</v>
      </c>
      <c r="AC253" t="s">
        <v>426</v>
      </c>
      <c r="AE253" t="str">
        <f t="shared" si="74"/>
        <v>0.00</v>
      </c>
      <c r="AF253" t="s">
        <v>86</v>
      </c>
      <c r="AG253" t="s">
        <v>86</v>
      </c>
      <c r="AI253" s="715" t="str">
        <f ca="1">"Requirement for "&amp;V253&amp; " based on "&amp;$V$9&amp;" answer of ""Yes"""</f>
        <v>Requirement for $N$248 based on $L$7 answer of "Yes"</v>
      </c>
    </row>
    <row r="254" spans="1:35" ht="30.75" customHeight="1">
      <c r="A254" s="858" t="s">
        <v>1390</v>
      </c>
      <c r="B254" s="688"/>
      <c r="C254" s="688"/>
      <c r="D254" s="1045"/>
      <c r="E254" s="1046"/>
      <c r="F254" s="1047"/>
      <c r="G254" s="688"/>
      <c r="H254" s="1045"/>
      <c r="I254" s="1046"/>
      <c r="J254" s="1047"/>
      <c r="K254" s="688"/>
      <c r="L254" s="1045"/>
      <c r="M254" s="1046"/>
      <c r="N254" s="1047"/>
      <c r="O254" s="354"/>
      <c r="T254" s="397"/>
      <c r="U254" s="392" t="s">
        <v>654</v>
      </c>
      <c r="V254" s="372" t="str">
        <f ca="1">CELL("address",D254)</f>
        <v>$D$254</v>
      </c>
      <c r="W254" t="str">
        <f t="shared" si="71"/>
        <v>3b</v>
      </c>
      <c r="X254" s="390" t="str">
        <f t="shared" ca="1" si="72"/>
        <v>3b. Flexible Capacity</v>
      </c>
      <c r="Y254" t="s">
        <v>639</v>
      </c>
      <c r="Z254" t="s">
        <v>1160</v>
      </c>
      <c r="AA254">
        <v>1</v>
      </c>
      <c r="AB254" s="385" t="str">
        <f t="shared" ca="1" si="73"/>
        <v>3b_$D$254_emissions_detail_1</v>
      </c>
      <c r="AC254" t="s">
        <v>1011</v>
      </c>
      <c r="AD254">
        <v>100</v>
      </c>
      <c r="AF254" t="s">
        <v>86</v>
      </c>
      <c r="AG254" t="s">
        <v>86</v>
      </c>
      <c r="AI254" s="715" t="str">
        <f ca="1">"Requirement for "&amp;V254&amp; " based on "&amp;$V$7&amp;" answer of ""Yes"""</f>
        <v>Requirement for $D$254 based on $D$7 answer of "Yes"</v>
      </c>
    </row>
    <row r="255" spans="1:35" ht="5.25" customHeight="1">
      <c r="A255" s="687"/>
      <c r="B255" s="688"/>
      <c r="C255" s="688"/>
      <c r="D255" s="688"/>
      <c r="E255" s="688"/>
      <c r="F255" s="688"/>
      <c r="G255" s="688"/>
      <c r="H255" s="688"/>
      <c r="I255" s="688"/>
      <c r="J255" s="688"/>
      <c r="K255" s="688"/>
      <c r="L255" s="688"/>
      <c r="M255" s="688"/>
      <c r="N255" s="688"/>
      <c r="O255" s="354"/>
      <c r="T255" s="392" t="s">
        <v>653</v>
      </c>
      <c r="U255" s="392"/>
      <c r="V255" s="372" t="str">
        <f ca="1">CELL("address",H254)</f>
        <v>$H$254</v>
      </c>
      <c r="W255" t="str">
        <f t="shared" si="71"/>
        <v>3b</v>
      </c>
      <c r="X255" s="390" t="str">
        <f t="shared" ca="1" si="72"/>
        <v>3b. Flexible Capacity</v>
      </c>
      <c r="Y255" t="s">
        <v>639</v>
      </c>
      <c r="Z255" t="s">
        <v>1160</v>
      </c>
      <c r="AA255">
        <v>2</v>
      </c>
      <c r="AB255" s="385" t="str">
        <f t="shared" ca="1" si="73"/>
        <v>3b_$H$254_emissions_detail_2</v>
      </c>
      <c r="AC255" t="s">
        <v>1011</v>
      </c>
      <c r="AD255">
        <v>100</v>
      </c>
      <c r="AF255" t="s">
        <v>86</v>
      </c>
      <c r="AG255" t="s">
        <v>86</v>
      </c>
      <c r="AI255" s="715" t="str">
        <f ca="1">"Requirement for "&amp;V255&amp; " based on "&amp;$V$8&amp;" answer of ""Yes"""</f>
        <v>Requirement for $H$254 based on $H$7 answer of "Yes"</v>
      </c>
    </row>
    <row r="256" spans="1:35" ht="5.25" customHeight="1">
      <c r="A256" s="687"/>
      <c r="B256" s="688"/>
      <c r="C256" s="688"/>
      <c r="D256" s="688"/>
      <c r="E256" s="688"/>
      <c r="F256" s="688"/>
      <c r="G256" s="688"/>
      <c r="H256" s="688"/>
      <c r="I256" s="688"/>
      <c r="J256" s="688"/>
      <c r="K256" s="688"/>
      <c r="L256" s="688"/>
      <c r="M256" s="688"/>
      <c r="N256" s="688"/>
      <c r="O256" s="354"/>
      <c r="T256" s="392" t="s">
        <v>653</v>
      </c>
      <c r="U256" s="392"/>
      <c r="V256" s="372" t="str">
        <f ca="1">CELL("address",L254)</f>
        <v>$L$254</v>
      </c>
      <c r="W256" t="str">
        <f t="shared" si="71"/>
        <v>3b</v>
      </c>
      <c r="X256" s="390" t="str">
        <f t="shared" ca="1" si="72"/>
        <v>3b. Flexible Capacity</v>
      </c>
      <c r="Y256" t="s">
        <v>639</v>
      </c>
      <c r="Z256" t="s">
        <v>1160</v>
      </c>
      <c r="AA256">
        <v>3</v>
      </c>
      <c r="AB256" s="385" t="str">
        <f t="shared" ca="1" si="73"/>
        <v>3b_$L$254_emissions_detail_3</v>
      </c>
      <c r="AC256" t="s">
        <v>1011</v>
      </c>
      <c r="AD256">
        <v>100</v>
      </c>
      <c r="AF256" t="s">
        <v>86</v>
      </c>
      <c r="AG256" t="s">
        <v>86</v>
      </c>
      <c r="AI256" s="715" t="str">
        <f ca="1">"Requirement for "&amp;V256&amp; " based on "&amp;$V$9&amp;" answer of ""Yes"""</f>
        <v>Requirement for $L$254 based on $L$7 answer of "Yes"</v>
      </c>
    </row>
    <row r="257" spans="1:42" ht="15.75" customHeight="1">
      <c r="A257" s="466" t="s">
        <v>803</v>
      </c>
      <c r="B257" s="688"/>
      <c r="C257" s="688"/>
      <c r="D257" s="688"/>
      <c r="E257" s="688"/>
      <c r="F257" s="688"/>
      <c r="G257" s="688"/>
      <c r="H257" s="688"/>
      <c r="I257" s="688"/>
      <c r="J257" s="688"/>
      <c r="K257" s="688"/>
      <c r="L257" s="688"/>
      <c r="M257" s="688"/>
      <c r="N257" s="688"/>
      <c r="O257" s="354"/>
      <c r="T257" s="392"/>
      <c r="U257" s="392" t="s">
        <v>654</v>
      </c>
    </row>
    <row r="258" spans="1:42">
      <c r="A258" s="689" t="s">
        <v>801</v>
      </c>
      <c r="B258" s="688"/>
      <c r="C258" s="688"/>
      <c r="D258" s="688"/>
      <c r="E258" s="688"/>
      <c r="F258" s="688"/>
      <c r="G258" s="688"/>
      <c r="H258" s="688"/>
      <c r="I258" s="688"/>
      <c r="J258" s="688"/>
      <c r="K258" s="688"/>
      <c r="L258" s="688"/>
      <c r="M258" s="688"/>
      <c r="N258" s="688"/>
      <c r="O258" s="354"/>
      <c r="T258" s="397"/>
      <c r="U258" s="392" t="s">
        <v>654</v>
      </c>
    </row>
    <row r="259" spans="1:42">
      <c r="A259" s="682" t="s">
        <v>211</v>
      </c>
      <c r="B259" s="688"/>
      <c r="C259" s="688"/>
      <c r="D259" s="1203"/>
      <c r="E259" s="1204"/>
      <c r="F259" s="1205"/>
      <c r="G259" s="688"/>
      <c r="H259" s="1203"/>
      <c r="I259" s="1204"/>
      <c r="J259" s="1205"/>
      <c r="K259" s="688"/>
      <c r="L259" s="1203"/>
      <c r="M259" s="1204"/>
      <c r="N259" s="1205"/>
      <c r="O259" s="354"/>
      <c r="T259" s="397"/>
      <c r="U259" s="392" t="s">
        <v>654</v>
      </c>
      <c r="V259" s="372" t="str">
        <f ca="1">CELL("address",D259)</f>
        <v>$D$259</v>
      </c>
      <c r="W259" t="str">
        <f t="shared" ref="W259:W279" si="75">$W$7</f>
        <v>3b</v>
      </c>
      <c r="X259" s="390" t="str">
        <f t="shared" ref="X259:X279" ca="1" si="76">MID(CELL("filename",W259),FIND("]",CELL("filename",W259))+1,256)</f>
        <v>3b. Flexible Capacity</v>
      </c>
      <c r="Y259" t="s">
        <v>639</v>
      </c>
      <c r="Z259" t="s">
        <v>1156</v>
      </c>
      <c r="AA259">
        <v>1</v>
      </c>
      <c r="AB259" s="385" t="str">
        <f t="shared" ref="AB259:AB279" ca="1" si="77">W259&amp;"_"&amp;V259&amp;"_"&amp;Z259&amp;"_"&amp;AA259</f>
        <v>3b_$D$259_prim_source_1</v>
      </c>
      <c r="AC259" t="s">
        <v>1011</v>
      </c>
      <c r="AD259">
        <v>100</v>
      </c>
      <c r="AF259" t="s">
        <v>86</v>
      </c>
      <c r="AG259" t="s">
        <v>86</v>
      </c>
      <c r="AI259" s="715" t="str">
        <f ca="1">"Requirement for "&amp;V259&amp; " based on "&amp;$V$7&amp;" answer of ""Yes"""</f>
        <v>Requirement for $D$259 based on $D$7 answer of "Yes"</v>
      </c>
    </row>
    <row r="260" spans="1:42" ht="5.25" customHeight="1">
      <c r="A260" s="682"/>
      <c r="B260" s="688"/>
      <c r="C260" s="688"/>
      <c r="D260" s="688"/>
      <c r="E260" s="688"/>
      <c r="F260" s="688"/>
      <c r="G260" s="688"/>
      <c r="H260" s="688"/>
      <c r="I260" s="688"/>
      <c r="J260" s="688"/>
      <c r="K260" s="688"/>
      <c r="L260" s="688"/>
      <c r="M260" s="688"/>
      <c r="N260" s="688"/>
      <c r="O260" s="354"/>
      <c r="T260" s="392" t="s">
        <v>653</v>
      </c>
      <c r="U260" s="392"/>
      <c r="V260" s="372" t="str">
        <f ca="1">CELL("address",H259)</f>
        <v>$H$259</v>
      </c>
      <c r="W260" t="str">
        <f t="shared" si="75"/>
        <v>3b</v>
      </c>
      <c r="X260" s="390" t="str">
        <f t="shared" ca="1" si="76"/>
        <v>3b. Flexible Capacity</v>
      </c>
      <c r="Y260" t="s">
        <v>639</v>
      </c>
      <c r="Z260" t="s">
        <v>1156</v>
      </c>
      <c r="AA260">
        <v>2</v>
      </c>
      <c r="AB260" s="385" t="str">
        <f t="shared" ca="1" si="77"/>
        <v>3b_$H$259_prim_source_2</v>
      </c>
      <c r="AC260" t="s">
        <v>1011</v>
      </c>
      <c r="AD260">
        <v>100</v>
      </c>
      <c r="AF260" t="s">
        <v>86</v>
      </c>
      <c r="AG260" t="s">
        <v>86</v>
      </c>
      <c r="AI260" s="715" t="str">
        <f ca="1">"Requirement for "&amp;V260&amp; " based on "&amp;$V$8&amp;" answer of ""Yes"""</f>
        <v>Requirement for $H$259 based on $H$7 answer of "Yes"</v>
      </c>
    </row>
    <row r="261" spans="1:42" ht="5.25" customHeight="1">
      <c r="A261" s="682"/>
      <c r="B261" s="688"/>
      <c r="C261" s="688"/>
      <c r="D261" s="688"/>
      <c r="E261" s="688"/>
      <c r="F261" s="688"/>
      <c r="G261" s="688"/>
      <c r="H261" s="688"/>
      <c r="I261" s="688"/>
      <c r="J261" s="688"/>
      <c r="K261" s="688"/>
      <c r="L261" s="688"/>
      <c r="M261" s="688"/>
      <c r="N261" s="688"/>
      <c r="O261" s="354"/>
      <c r="T261" s="392" t="s">
        <v>653</v>
      </c>
      <c r="U261" s="392"/>
      <c r="V261" s="372" t="str">
        <f ca="1">CELL("address",L259)</f>
        <v>$L$259</v>
      </c>
      <c r="W261" t="str">
        <f t="shared" si="75"/>
        <v>3b</v>
      </c>
      <c r="X261" s="390" t="str">
        <f t="shared" ca="1" si="76"/>
        <v>3b. Flexible Capacity</v>
      </c>
      <c r="Y261" t="s">
        <v>639</v>
      </c>
      <c r="Z261" t="s">
        <v>1156</v>
      </c>
      <c r="AA261">
        <v>3</v>
      </c>
      <c r="AB261" s="385" t="str">
        <f t="shared" ca="1" si="77"/>
        <v>3b_$L$259_prim_source_3</v>
      </c>
      <c r="AC261" t="s">
        <v>1011</v>
      </c>
      <c r="AD261">
        <v>100</v>
      </c>
      <c r="AF261" t="s">
        <v>86</v>
      </c>
      <c r="AG261" t="s">
        <v>86</v>
      </c>
      <c r="AI261" s="715" t="str">
        <f ca="1">"Requirement for "&amp;V261&amp; " based on "&amp;$V$9&amp;" answer of ""Yes"""</f>
        <v>Requirement for $L$259 based on $L$7 answer of "Yes"</v>
      </c>
    </row>
    <row r="262" spans="1:42">
      <c r="A262" s="682" t="s">
        <v>1311</v>
      </c>
      <c r="B262" s="688"/>
      <c r="C262" s="688"/>
      <c r="D262" s="1203"/>
      <c r="E262" s="1204"/>
      <c r="F262" s="1205"/>
      <c r="G262" s="688"/>
      <c r="H262" s="1203"/>
      <c r="I262" s="1204"/>
      <c r="J262" s="1205"/>
      <c r="K262" s="688"/>
      <c r="L262" s="1203"/>
      <c r="M262" s="1204"/>
      <c r="N262" s="1205"/>
      <c r="O262" s="354"/>
      <c r="T262" s="397"/>
      <c r="U262" s="392" t="s">
        <v>654</v>
      </c>
      <c r="V262" s="372" t="str">
        <f ca="1">CELL("address",D262)</f>
        <v>$D$262</v>
      </c>
      <c r="W262" t="str">
        <f t="shared" si="75"/>
        <v>3b</v>
      </c>
      <c r="X262" s="390" t="str">
        <f t="shared" ca="1" si="76"/>
        <v>3b. Flexible Capacity</v>
      </c>
      <c r="Y262" t="s">
        <v>639</v>
      </c>
      <c r="Z262" t="s">
        <v>1157</v>
      </c>
      <c r="AA262">
        <v>1</v>
      </c>
      <c r="AB262" s="385" t="str">
        <f t="shared" ca="1" si="77"/>
        <v>3b_$D$262_backup_source_1</v>
      </c>
      <c r="AC262" t="s">
        <v>1011</v>
      </c>
      <c r="AD262">
        <v>100</v>
      </c>
      <c r="AF262" t="s">
        <v>86</v>
      </c>
      <c r="AG262" t="s">
        <v>86</v>
      </c>
      <c r="AI262" s="715" t="str">
        <f ca="1">"Requirement for "&amp;V262&amp; " based on "&amp;$V$7&amp;" answer of ""Yes"""</f>
        <v>Requirement for $D$262 based on $D$7 answer of "Yes"</v>
      </c>
    </row>
    <row r="263" spans="1:42" ht="5.25" customHeight="1">
      <c r="A263" s="682"/>
      <c r="B263" s="688"/>
      <c r="C263" s="688"/>
      <c r="D263" s="688"/>
      <c r="E263" s="688"/>
      <c r="F263" s="688"/>
      <c r="G263" s="688"/>
      <c r="H263" s="688"/>
      <c r="I263" s="688"/>
      <c r="J263" s="688"/>
      <c r="K263" s="688"/>
      <c r="L263" s="688"/>
      <c r="M263" s="688"/>
      <c r="N263" s="688"/>
      <c r="O263" s="354"/>
      <c r="T263" s="392" t="s">
        <v>653</v>
      </c>
      <c r="U263" s="392"/>
      <c r="V263" s="372" t="str">
        <f ca="1">CELL("address",H262)</f>
        <v>$H$262</v>
      </c>
      <c r="W263" t="str">
        <f t="shared" si="75"/>
        <v>3b</v>
      </c>
      <c r="X263" s="390" t="str">
        <f t="shared" ca="1" si="76"/>
        <v>3b. Flexible Capacity</v>
      </c>
      <c r="Y263" t="s">
        <v>639</v>
      </c>
      <c r="Z263" t="s">
        <v>1157</v>
      </c>
      <c r="AA263">
        <v>2</v>
      </c>
      <c r="AB263" s="385" t="str">
        <f t="shared" ca="1" si="77"/>
        <v>3b_$H$262_backup_source_2</v>
      </c>
      <c r="AC263" t="s">
        <v>1011</v>
      </c>
      <c r="AD263">
        <v>100</v>
      </c>
      <c r="AF263" t="s">
        <v>86</v>
      </c>
      <c r="AG263" t="s">
        <v>86</v>
      </c>
      <c r="AI263" s="715" t="str">
        <f ca="1">"Requirement for "&amp;V263&amp; " based on "&amp;$V$8&amp;" answer of ""Yes"""</f>
        <v>Requirement for $H$262 based on $H$7 answer of "Yes"</v>
      </c>
    </row>
    <row r="264" spans="1:42" ht="5.25" customHeight="1">
      <c r="A264" s="682"/>
      <c r="B264" s="688"/>
      <c r="C264" s="688"/>
      <c r="D264" s="688"/>
      <c r="E264" s="688"/>
      <c r="F264" s="688"/>
      <c r="G264" s="688"/>
      <c r="H264" s="688"/>
      <c r="I264" s="688"/>
      <c r="J264" s="688"/>
      <c r="K264" s="688"/>
      <c r="L264" s="688"/>
      <c r="M264" s="688"/>
      <c r="N264" s="688"/>
      <c r="O264" s="354"/>
      <c r="T264" s="392" t="s">
        <v>653</v>
      </c>
      <c r="U264" s="392"/>
      <c r="V264" s="372" t="str">
        <f ca="1">CELL("address",L262)</f>
        <v>$L$262</v>
      </c>
      <c r="W264" t="str">
        <f t="shared" si="75"/>
        <v>3b</v>
      </c>
      <c r="X264" s="390" t="str">
        <f t="shared" ca="1" si="76"/>
        <v>3b. Flexible Capacity</v>
      </c>
      <c r="Y264" t="s">
        <v>639</v>
      </c>
      <c r="Z264" t="s">
        <v>1157</v>
      </c>
      <c r="AA264">
        <v>3</v>
      </c>
      <c r="AB264" s="385" t="str">
        <f t="shared" ca="1" si="77"/>
        <v>3b_$L$262_backup_source_3</v>
      </c>
      <c r="AC264" t="s">
        <v>1011</v>
      </c>
      <c r="AD264">
        <v>100</v>
      </c>
      <c r="AF264" t="s">
        <v>86</v>
      </c>
      <c r="AG264" t="s">
        <v>86</v>
      </c>
      <c r="AI264" s="715" t="str">
        <f ca="1">"Requirement for "&amp;V264&amp; " based on "&amp;$V$9&amp;" answer of ""Yes"""</f>
        <v>Requirement for $L$262 based on $L$7 answer of "Yes"</v>
      </c>
    </row>
    <row r="265" spans="1:42" ht="15" customHeight="1">
      <c r="A265" s="43" t="s">
        <v>128</v>
      </c>
      <c r="B265" s="688"/>
      <c r="C265" s="688"/>
      <c r="D265" s="1182"/>
      <c r="E265" s="1183"/>
      <c r="F265" s="1184"/>
      <c r="G265" s="688"/>
      <c r="H265" s="1182"/>
      <c r="I265" s="1183"/>
      <c r="J265" s="1184"/>
      <c r="K265" s="688"/>
      <c r="L265" s="1182"/>
      <c r="M265" s="1183"/>
      <c r="N265" s="1184"/>
      <c r="O265" s="354"/>
      <c r="T265" s="397"/>
      <c r="U265" s="392" t="s">
        <v>654</v>
      </c>
      <c r="V265" s="372" t="str">
        <f ca="1">CELL("address",D265)</f>
        <v>$D$265</v>
      </c>
      <c r="W265" t="str">
        <f t="shared" si="75"/>
        <v>3b</v>
      </c>
      <c r="X265" s="390" t="str">
        <f t="shared" ca="1" si="76"/>
        <v>3b. Flexible Capacity</v>
      </c>
      <c r="Y265" t="s">
        <v>639</v>
      </c>
      <c r="Z265" t="s">
        <v>1158</v>
      </c>
      <c r="AA265">
        <v>1</v>
      </c>
      <c r="AB265" s="385" t="str">
        <f t="shared" ca="1" si="77"/>
        <v>3b_$D$265_fuel_on_site_1</v>
      </c>
      <c r="AC265" t="s">
        <v>589</v>
      </c>
      <c r="AE265" s="381" t="str">
        <f t="shared" ref="AE265:AE267" si="78">CONCATENATE(AO265,",",AP265)</f>
        <v>Yes,No</v>
      </c>
      <c r="AF265" t="s">
        <v>86</v>
      </c>
      <c r="AG265" t="s">
        <v>86</v>
      </c>
      <c r="AI265" s="715" t="str">
        <f ca="1">"Requirement for "&amp;V265&amp; " based on "&amp;$V$7&amp;" answer of ""Yes"""</f>
        <v>Requirement for $D$265 based on $D$7 answer of "Yes"</v>
      </c>
      <c r="AO265" t="s">
        <v>82</v>
      </c>
      <c r="AP265" s="267" t="s">
        <v>86</v>
      </c>
    </row>
    <row r="266" spans="1:42" ht="5.25" customHeight="1">
      <c r="A266" s="682"/>
      <c r="B266" s="688"/>
      <c r="C266" s="688"/>
      <c r="D266" s="688"/>
      <c r="E266" s="688"/>
      <c r="F266" s="688"/>
      <c r="G266" s="688"/>
      <c r="H266" s="688"/>
      <c r="I266" s="688"/>
      <c r="J266" s="688"/>
      <c r="K266" s="688"/>
      <c r="L266" s="688"/>
      <c r="M266" s="688"/>
      <c r="N266" s="688"/>
      <c r="O266" s="354"/>
      <c r="T266" s="392" t="s">
        <v>653</v>
      </c>
      <c r="U266" s="392"/>
      <c r="V266" s="372" t="str">
        <f ca="1">CELL("address",H265)</f>
        <v>$H$265</v>
      </c>
      <c r="W266" t="str">
        <f t="shared" si="75"/>
        <v>3b</v>
      </c>
      <c r="X266" s="390" t="str">
        <f t="shared" ca="1" si="76"/>
        <v>3b. Flexible Capacity</v>
      </c>
      <c r="Y266" t="s">
        <v>639</v>
      </c>
      <c r="Z266" t="s">
        <v>1158</v>
      </c>
      <c r="AA266">
        <v>2</v>
      </c>
      <c r="AB266" s="385" t="str">
        <f t="shared" ca="1" si="77"/>
        <v>3b_$H$265_fuel_on_site_2</v>
      </c>
      <c r="AC266" t="s">
        <v>589</v>
      </c>
      <c r="AE266" s="381" t="str">
        <f t="shared" si="78"/>
        <v>Yes,No</v>
      </c>
      <c r="AF266" t="s">
        <v>86</v>
      </c>
      <c r="AG266" t="s">
        <v>86</v>
      </c>
      <c r="AI266" s="715" t="str">
        <f ca="1">"Requirement for "&amp;V266&amp; " based on "&amp;$V$8&amp;" answer of ""Yes"""</f>
        <v>Requirement for $H$265 based on $H$7 answer of "Yes"</v>
      </c>
      <c r="AO266" t="s">
        <v>82</v>
      </c>
      <c r="AP266" s="267" t="s">
        <v>86</v>
      </c>
    </row>
    <row r="267" spans="1:42" ht="5.25" customHeight="1">
      <c r="A267" s="682"/>
      <c r="B267" s="688"/>
      <c r="C267" s="688"/>
      <c r="D267" s="688"/>
      <c r="E267" s="688"/>
      <c r="F267" s="688"/>
      <c r="G267" s="688"/>
      <c r="H267" s="688"/>
      <c r="I267" s="688"/>
      <c r="J267" s="688"/>
      <c r="K267" s="688"/>
      <c r="L267" s="688"/>
      <c r="M267" s="688"/>
      <c r="N267" s="688"/>
      <c r="O267" s="354"/>
      <c r="T267" s="392" t="s">
        <v>653</v>
      </c>
      <c r="U267" s="392"/>
      <c r="V267" s="372" t="str">
        <f ca="1">CELL("address",L265)</f>
        <v>$L$265</v>
      </c>
      <c r="W267" t="str">
        <f t="shared" si="75"/>
        <v>3b</v>
      </c>
      <c r="X267" s="390" t="str">
        <f t="shared" ca="1" si="76"/>
        <v>3b. Flexible Capacity</v>
      </c>
      <c r="Y267" t="s">
        <v>639</v>
      </c>
      <c r="Z267" t="s">
        <v>1158</v>
      </c>
      <c r="AA267">
        <v>3</v>
      </c>
      <c r="AB267" s="385" t="str">
        <f t="shared" ca="1" si="77"/>
        <v>3b_$L$265_fuel_on_site_3</v>
      </c>
      <c r="AC267" t="s">
        <v>589</v>
      </c>
      <c r="AE267" s="381" t="str">
        <f t="shared" si="78"/>
        <v>Yes,No</v>
      </c>
      <c r="AF267" t="s">
        <v>86</v>
      </c>
      <c r="AG267" t="s">
        <v>86</v>
      </c>
      <c r="AI267" s="715" t="str">
        <f ca="1">"Requirement for "&amp;V267&amp; " based on "&amp;$V$9&amp;" answer of ""Yes"""</f>
        <v>Requirement for $L$265 based on $L$7 answer of "Yes"</v>
      </c>
      <c r="AO267" t="s">
        <v>82</v>
      </c>
      <c r="AP267" s="267" t="s">
        <v>86</v>
      </c>
    </row>
    <row r="268" spans="1:42">
      <c r="A268" s="682" t="s">
        <v>629</v>
      </c>
      <c r="B268" s="683" t="s">
        <v>804</v>
      </c>
      <c r="C268" s="688"/>
      <c r="D268" s="1196"/>
      <c r="E268" s="1197"/>
      <c r="F268" s="1198"/>
      <c r="G268" s="688"/>
      <c r="H268" s="1196"/>
      <c r="I268" s="1197"/>
      <c r="J268" s="1198"/>
      <c r="K268" s="688"/>
      <c r="L268" s="1196"/>
      <c r="M268" s="1197"/>
      <c r="N268" s="1198"/>
      <c r="O268" s="354"/>
      <c r="R268" s="870"/>
      <c r="T268" s="397"/>
      <c r="U268" s="392" t="s">
        <v>654</v>
      </c>
      <c r="V268" s="372" t="str">
        <f ca="1">CELL("address",D268)</f>
        <v>$D$268</v>
      </c>
      <c r="W268" t="str">
        <f t="shared" si="75"/>
        <v>3b</v>
      </c>
      <c r="X268" s="390" t="str">
        <f t="shared" ca="1" si="76"/>
        <v>3b. Flexible Capacity</v>
      </c>
      <c r="Y268" t="s">
        <v>639</v>
      </c>
      <c r="Z268" t="s">
        <v>1159</v>
      </c>
      <c r="AA268">
        <v>1</v>
      </c>
      <c r="AB268" s="385" t="str">
        <f t="shared" ca="1" si="77"/>
        <v>3b_$D$268_on_site_capacity_1</v>
      </c>
      <c r="AC268" t="s">
        <v>1011</v>
      </c>
      <c r="AD268">
        <v>100</v>
      </c>
      <c r="AF268" t="s">
        <v>86</v>
      </c>
      <c r="AG268" t="s">
        <v>86</v>
      </c>
      <c r="AI268" s="715" t="str">
        <f ca="1">"Requirement for "&amp;V268&amp; " based on "&amp;V265&amp;" answer of ""Yes"""</f>
        <v>Requirement for $D$268 based on $D$265 answer of "Yes"</v>
      </c>
    </row>
    <row r="269" spans="1:42" ht="5.25" customHeight="1">
      <c r="A269" s="682"/>
      <c r="B269" s="688"/>
      <c r="C269" s="688"/>
      <c r="D269" s="688"/>
      <c r="E269" s="688"/>
      <c r="F269" s="688"/>
      <c r="G269" s="688"/>
      <c r="H269" s="688"/>
      <c r="I269" s="688"/>
      <c r="J269" s="688"/>
      <c r="K269" s="688"/>
      <c r="L269" s="688"/>
      <c r="M269" s="688"/>
      <c r="N269" s="688"/>
      <c r="O269" s="354"/>
      <c r="T269" s="392" t="s">
        <v>653</v>
      </c>
      <c r="U269" s="392"/>
      <c r="V269" s="372" t="str">
        <f ca="1">CELL("address",H268)</f>
        <v>$H$268</v>
      </c>
      <c r="W269" t="str">
        <f t="shared" si="75"/>
        <v>3b</v>
      </c>
      <c r="X269" s="390" t="str">
        <f t="shared" ca="1" si="76"/>
        <v>3b. Flexible Capacity</v>
      </c>
      <c r="Y269" t="s">
        <v>639</v>
      </c>
      <c r="Z269" t="s">
        <v>1159</v>
      </c>
      <c r="AA269">
        <v>2</v>
      </c>
      <c r="AB269" s="385" t="str">
        <f t="shared" ca="1" si="77"/>
        <v>3b_$H$268_on_site_capacity_2</v>
      </c>
      <c r="AC269" t="s">
        <v>1011</v>
      </c>
      <c r="AD269">
        <v>100</v>
      </c>
      <c r="AF269" t="s">
        <v>86</v>
      </c>
      <c r="AG269" t="s">
        <v>86</v>
      </c>
      <c r="AI269" s="715" t="str">
        <f ca="1">"Requirement for "&amp;V269&amp; " based on "&amp;V266&amp;" answer of ""Yes"""</f>
        <v>Requirement for $H$268 based on $H$265 answer of "Yes"</v>
      </c>
    </row>
    <row r="270" spans="1:42" ht="5.25" customHeight="1">
      <c r="A270" s="682"/>
      <c r="B270" s="688"/>
      <c r="C270" s="688"/>
      <c r="D270" s="688"/>
      <c r="E270" s="688"/>
      <c r="F270" s="688"/>
      <c r="G270" s="688"/>
      <c r="H270" s="688"/>
      <c r="I270" s="688"/>
      <c r="J270" s="688"/>
      <c r="K270" s="688"/>
      <c r="L270" s="688"/>
      <c r="M270" s="688"/>
      <c r="N270" s="688"/>
      <c r="O270" s="354"/>
      <c r="T270" s="392" t="s">
        <v>653</v>
      </c>
      <c r="U270" s="392"/>
      <c r="V270" s="372" t="str">
        <f ca="1">CELL("address",L268)</f>
        <v>$L$268</v>
      </c>
      <c r="W270" t="str">
        <f t="shared" si="75"/>
        <v>3b</v>
      </c>
      <c r="X270" s="390" t="str">
        <f t="shared" ca="1" si="76"/>
        <v>3b. Flexible Capacity</v>
      </c>
      <c r="Y270" t="s">
        <v>639</v>
      </c>
      <c r="Z270" t="s">
        <v>1159</v>
      </c>
      <c r="AA270">
        <v>3</v>
      </c>
      <c r="AB270" s="385" t="str">
        <f t="shared" ca="1" si="77"/>
        <v>3b_$L$268_on_site_capacity_3</v>
      </c>
      <c r="AC270" t="s">
        <v>1011</v>
      </c>
      <c r="AD270">
        <v>100</v>
      </c>
      <c r="AE270" s="381"/>
      <c r="AF270" t="s">
        <v>86</v>
      </c>
      <c r="AG270" t="s">
        <v>86</v>
      </c>
      <c r="AI270" s="715" t="str">
        <f ca="1">"Requirement for "&amp;V270&amp; " based on "&amp;V267&amp;" answer of ""Yes"""</f>
        <v>Requirement for $L$268 based on $L$265 answer of "Yes"</v>
      </c>
    </row>
    <row r="271" spans="1:42" ht="15" customHeight="1">
      <c r="A271" s="467" t="s">
        <v>127</v>
      </c>
      <c r="B271" s="688"/>
      <c r="C271" s="688"/>
      <c r="D271" s="1182"/>
      <c r="E271" s="1183"/>
      <c r="F271" s="1184"/>
      <c r="G271" s="688"/>
      <c r="H271" s="1182"/>
      <c r="I271" s="1183"/>
      <c r="J271" s="1184"/>
      <c r="K271" s="688"/>
      <c r="L271" s="1182"/>
      <c r="M271" s="1183"/>
      <c r="N271" s="1184"/>
      <c r="O271" s="354"/>
      <c r="T271" s="397"/>
      <c r="U271" s="392" t="s">
        <v>654</v>
      </c>
      <c r="V271" s="372" t="str">
        <f ca="1">CELL("address",D271)</f>
        <v>$D$271</v>
      </c>
      <c r="W271" t="str">
        <f t="shared" si="75"/>
        <v>3b</v>
      </c>
      <c r="X271" s="390" t="str">
        <f t="shared" ca="1" si="76"/>
        <v>3b. Flexible Capacity</v>
      </c>
      <c r="Y271" t="s">
        <v>639</v>
      </c>
      <c r="Z271" t="s">
        <v>1169</v>
      </c>
      <c r="AA271">
        <v>1</v>
      </c>
      <c r="AB271" s="385" t="str">
        <f t="shared" ca="1" si="77"/>
        <v>3b_$D$271_fuel_secured_1</v>
      </c>
      <c r="AC271" t="s">
        <v>589</v>
      </c>
      <c r="AE271" s="381" t="str">
        <f t="shared" ref="AE271:AE273" si="79">CONCATENATE(AO271,",",AP271)</f>
        <v>Yes,No</v>
      </c>
      <c r="AF271" t="s">
        <v>86</v>
      </c>
      <c r="AG271" t="s">
        <v>86</v>
      </c>
      <c r="AI271" s="715" t="str">
        <f ca="1">"Requirement for "&amp;V271&amp; " based on "&amp;$V$7&amp;" answer of ""Yes"""</f>
        <v>Requirement for $D$271 based on $D$7 answer of "Yes"</v>
      </c>
      <c r="AO271" t="s">
        <v>82</v>
      </c>
      <c r="AP271" s="267" t="s">
        <v>86</v>
      </c>
    </row>
    <row r="272" spans="1:42" ht="5.25" customHeight="1">
      <c r="A272" s="682"/>
      <c r="B272" s="688"/>
      <c r="C272" s="688"/>
      <c r="D272" s="688"/>
      <c r="E272" s="688"/>
      <c r="F272" s="688"/>
      <c r="G272" s="688"/>
      <c r="H272" s="688"/>
      <c r="I272" s="688"/>
      <c r="J272" s="688"/>
      <c r="K272" s="688"/>
      <c r="L272" s="688"/>
      <c r="M272" s="688"/>
      <c r="N272" s="688"/>
      <c r="O272" s="354"/>
      <c r="T272" s="392" t="s">
        <v>653</v>
      </c>
      <c r="U272" s="392"/>
      <c r="V272" s="372" t="str">
        <f ca="1">CELL("address",H271)</f>
        <v>$H$271</v>
      </c>
      <c r="W272" t="str">
        <f t="shared" si="75"/>
        <v>3b</v>
      </c>
      <c r="X272" s="390" t="str">
        <f t="shared" ca="1" si="76"/>
        <v>3b. Flexible Capacity</v>
      </c>
      <c r="Y272" t="s">
        <v>639</v>
      </c>
      <c r="Z272" t="s">
        <v>1169</v>
      </c>
      <c r="AA272">
        <v>2</v>
      </c>
      <c r="AB272" s="385" t="str">
        <f t="shared" ca="1" si="77"/>
        <v>3b_$H$271_fuel_secured_2</v>
      </c>
      <c r="AC272" t="s">
        <v>589</v>
      </c>
      <c r="AE272" s="381" t="str">
        <f t="shared" si="79"/>
        <v>Yes,No</v>
      </c>
      <c r="AF272" t="s">
        <v>86</v>
      </c>
      <c r="AG272" t="s">
        <v>86</v>
      </c>
      <c r="AI272" s="715" t="str">
        <f ca="1">"Requirement for "&amp;V272&amp; " based on "&amp;$V$8&amp;" answer of ""Yes"""</f>
        <v>Requirement for $H$271 based on $H$7 answer of "Yes"</v>
      </c>
      <c r="AO272" t="s">
        <v>82</v>
      </c>
      <c r="AP272" s="267" t="s">
        <v>86</v>
      </c>
    </row>
    <row r="273" spans="1:43" ht="5.25" customHeight="1" thickBot="1">
      <c r="A273" s="682"/>
      <c r="B273" s="688"/>
      <c r="C273" s="688"/>
      <c r="D273" s="688"/>
      <c r="E273" s="688"/>
      <c r="F273" s="688"/>
      <c r="G273" s="688"/>
      <c r="H273" s="688"/>
      <c r="I273" s="688"/>
      <c r="J273" s="688"/>
      <c r="K273" s="688"/>
      <c r="L273" s="688"/>
      <c r="M273" s="688"/>
      <c r="N273" s="688"/>
      <c r="O273" s="354"/>
      <c r="T273" s="392" t="s">
        <v>653</v>
      </c>
      <c r="U273" s="392"/>
      <c r="V273" s="372" t="str">
        <f ca="1">CELL("address",L271)</f>
        <v>$L$271</v>
      </c>
      <c r="W273" t="str">
        <f t="shared" si="75"/>
        <v>3b</v>
      </c>
      <c r="X273" s="390" t="str">
        <f t="shared" ca="1" si="76"/>
        <v>3b. Flexible Capacity</v>
      </c>
      <c r="Y273" t="s">
        <v>639</v>
      </c>
      <c r="Z273" t="s">
        <v>1169</v>
      </c>
      <c r="AA273">
        <v>3</v>
      </c>
      <c r="AB273" s="385" t="str">
        <f t="shared" ca="1" si="77"/>
        <v>3b_$L$271_fuel_secured_3</v>
      </c>
      <c r="AC273" t="s">
        <v>589</v>
      </c>
      <c r="AE273" s="381" t="str">
        <f t="shared" si="79"/>
        <v>Yes,No</v>
      </c>
      <c r="AF273" t="s">
        <v>86</v>
      </c>
      <c r="AG273" t="s">
        <v>86</v>
      </c>
      <c r="AI273" s="715" t="str">
        <f ca="1">"Requirement for "&amp;V273&amp; " based on "&amp;$V$9&amp;" answer of ""Yes"""</f>
        <v>Requirement for $L$271 based on $L$7 answer of "Yes"</v>
      </c>
      <c r="AO273" t="s">
        <v>82</v>
      </c>
      <c r="AP273" s="267" t="s">
        <v>86</v>
      </c>
    </row>
    <row r="274" spans="1:43" ht="13.5" customHeight="1" thickTop="1" thickBot="1">
      <c r="A274" s="864" t="s">
        <v>1765</v>
      </c>
      <c r="B274" s="866"/>
      <c r="C274" s="866"/>
      <c r="D274" s="1182"/>
      <c r="E274" s="1183"/>
      <c r="F274" s="1184"/>
      <c r="G274" s="866"/>
      <c r="H274" s="1182"/>
      <c r="I274" s="1183"/>
      <c r="J274" s="1184"/>
      <c r="K274" s="866"/>
      <c r="L274" s="1182"/>
      <c r="M274" s="1183"/>
      <c r="N274" s="1184"/>
      <c r="O274" s="354"/>
      <c r="Q274" s="939" t="s">
        <v>1767</v>
      </c>
      <c r="R274" s="870"/>
      <c r="T274" s="397"/>
      <c r="U274" s="392" t="s">
        <v>654</v>
      </c>
      <c r="V274" s="372"/>
      <c r="X274" s="390"/>
      <c r="AB274" s="385"/>
      <c r="AC274" t="s">
        <v>589</v>
      </c>
      <c r="AE274" s="381"/>
      <c r="AI274" s="715"/>
      <c r="AO274" s="458" t="s">
        <v>684</v>
      </c>
      <c r="AP274" s="458" t="s">
        <v>892</v>
      </c>
      <c r="AQ274" t="s">
        <v>88</v>
      </c>
    </row>
    <row r="275" spans="1:43" ht="11.25" customHeight="1" thickTop="1">
      <c r="A275" s="622" t="s">
        <v>1766</v>
      </c>
      <c r="B275" s="866"/>
      <c r="C275" s="866"/>
      <c r="D275" s="866"/>
      <c r="E275" s="866"/>
      <c r="F275" s="866"/>
      <c r="G275" s="866"/>
      <c r="H275" s="866"/>
      <c r="I275" s="866"/>
      <c r="J275" s="866"/>
      <c r="K275" s="866"/>
      <c r="L275" s="866"/>
      <c r="M275" s="866"/>
      <c r="N275" s="866"/>
      <c r="O275" s="354"/>
      <c r="R275" s="870"/>
      <c r="T275" s="392" t="s">
        <v>653</v>
      </c>
      <c r="U275" s="392"/>
      <c r="V275" s="372"/>
      <c r="X275" s="390"/>
      <c r="AB275" s="385"/>
      <c r="AC275" t="s">
        <v>589</v>
      </c>
      <c r="AE275" s="381"/>
      <c r="AI275" s="715"/>
      <c r="AO275" s="458" t="s">
        <v>684</v>
      </c>
      <c r="AP275" s="458" t="s">
        <v>892</v>
      </c>
      <c r="AQ275" t="s">
        <v>88</v>
      </c>
    </row>
    <row r="276" spans="1:43" ht="11.25" customHeight="1">
      <c r="A276" s="865"/>
      <c r="B276" s="866"/>
      <c r="C276" s="866"/>
      <c r="D276" s="866"/>
      <c r="E276" s="866"/>
      <c r="F276" s="866"/>
      <c r="G276" s="866"/>
      <c r="H276" s="866"/>
      <c r="I276" s="866"/>
      <c r="J276" s="866"/>
      <c r="K276" s="866"/>
      <c r="L276" s="866"/>
      <c r="M276" s="866"/>
      <c r="N276" s="866"/>
      <c r="O276" s="354"/>
      <c r="R276" s="870"/>
      <c r="T276" s="392" t="s">
        <v>653</v>
      </c>
      <c r="U276" s="392"/>
      <c r="V276" s="372"/>
      <c r="X276" s="390"/>
      <c r="AB276" s="385"/>
      <c r="AC276" t="s">
        <v>589</v>
      </c>
      <c r="AE276" s="381"/>
      <c r="AI276" s="715"/>
      <c r="AO276" s="458" t="s">
        <v>684</v>
      </c>
      <c r="AP276" s="458" t="s">
        <v>892</v>
      </c>
      <c r="AQ276" t="s">
        <v>88</v>
      </c>
    </row>
    <row r="277" spans="1:43" ht="30.75" customHeight="1">
      <c r="A277" s="932" t="s">
        <v>805</v>
      </c>
      <c r="B277" s="688"/>
      <c r="C277" s="688"/>
      <c r="D277" s="1045"/>
      <c r="E277" s="1046"/>
      <c r="F277" s="1047"/>
      <c r="G277" s="688"/>
      <c r="H277" s="1045"/>
      <c r="I277" s="1046"/>
      <c r="J277" s="1047"/>
      <c r="K277" s="688"/>
      <c r="L277" s="1045"/>
      <c r="M277" s="1046"/>
      <c r="N277" s="1047"/>
      <c r="O277" s="354"/>
      <c r="R277" s="870"/>
      <c r="T277" s="397"/>
      <c r="U277" s="392" t="s">
        <v>654</v>
      </c>
      <c r="V277" s="372" t="str">
        <f ca="1">CELL("address",D277)</f>
        <v>$D$277</v>
      </c>
      <c r="W277" t="str">
        <f t="shared" si="75"/>
        <v>3b</v>
      </c>
      <c r="X277" s="390" t="str">
        <f t="shared" ca="1" si="76"/>
        <v>3b. Flexible Capacity</v>
      </c>
      <c r="Y277" t="s">
        <v>639</v>
      </c>
      <c r="Z277" t="s">
        <v>1170</v>
      </c>
      <c r="AA277">
        <v>1</v>
      </c>
      <c r="AB277" s="385" t="str">
        <f t="shared" ca="1" si="77"/>
        <v>3b_$D$277_supply_descript_1</v>
      </c>
      <c r="AC277" t="s">
        <v>1011</v>
      </c>
      <c r="AD277">
        <v>100</v>
      </c>
      <c r="AF277" t="s">
        <v>86</v>
      </c>
      <c r="AG277" t="s">
        <v>86</v>
      </c>
      <c r="AI277" s="715" t="str">
        <f ca="1">"Requirement for "&amp;V277&amp; " based on "&amp;V271&amp;" answer of ""No"""</f>
        <v>Requirement for $D$277 based on $D$271 answer of "No"</v>
      </c>
    </row>
    <row r="278" spans="1:43" ht="5.25" customHeight="1">
      <c r="A278" s="687"/>
      <c r="B278" s="688"/>
      <c r="C278" s="688"/>
      <c r="D278" s="688"/>
      <c r="E278" s="688"/>
      <c r="F278" s="688"/>
      <c r="G278" s="688"/>
      <c r="H278" s="688"/>
      <c r="I278" s="688"/>
      <c r="J278" s="688"/>
      <c r="K278" s="688"/>
      <c r="L278" s="688"/>
      <c r="M278" s="688"/>
      <c r="N278" s="688"/>
      <c r="O278" s="354"/>
      <c r="T278" s="392" t="s">
        <v>653</v>
      </c>
      <c r="U278" s="392"/>
      <c r="V278" s="372" t="str">
        <f ca="1">CELL("address",H277)</f>
        <v>$H$277</v>
      </c>
      <c r="W278" t="str">
        <f t="shared" si="75"/>
        <v>3b</v>
      </c>
      <c r="X278" s="390" t="str">
        <f t="shared" ca="1" si="76"/>
        <v>3b. Flexible Capacity</v>
      </c>
      <c r="Y278" t="s">
        <v>639</v>
      </c>
      <c r="Z278" t="s">
        <v>1170</v>
      </c>
      <c r="AA278">
        <v>2</v>
      </c>
      <c r="AB278" s="385" t="str">
        <f t="shared" ca="1" si="77"/>
        <v>3b_$H$277_supply_descript_2</v>
      </c>
      <c r="AC278" t="s">
        <v>1011</v>
      </c>
      <c r="AD278">
        <v>100</v>
      </c>
      <c r="AF278" t="s">
        <v>86</v>
      </c>
      <c r="AG278" t="s">
        <v>86</v>
      </c>
      <c r="AI278" s="715" t="str">
        <f ca="1">"Requirement for "&amp;V278&amp; " based on "&amp;V272&amp;" answer of ""No"""</f>
        <v>Requirement for $H$277 based on $H$271 answer of "No"</v>
      </c>
    </row>
    <row r="279" spans="1:43" ht="5.25" customHeight="1">
      <c r="A279" s="687"/>
      <c r="B279" s="688"/>
      <c r="C279" s="688"/>
      <c r="D279" s="688"/>
      <c r="E279" s="688"/>
      <c r="F279" s="688"/>
      <c r="G279" s="688"/>
      <c r="H279" s="688"/>
      <c r="I279" s="688"/>
      <c r="J279" s="688"/>
      <c r="K279" s="688"/>
      <c r="L279" s="688"/>
      <c r="M279" s="688"/>
      <c r="N279" s="688"/>
      <c r="O279" s="354"/>
      <c r="T279" s="392" t="s">
        <v>653</v>
      </c>
      <c r="U279" s="392"/>
      <c r="V279" s="372" t="str">
        <f ca="1">CELL("address",L277)</f>
        <v>$L$277</v>
      </c>
      <c r="W279" t="str">
        <f t="shared" si="75"/>
        <v>3b</v>
      </c>
      <c r="X279" s="390" t="str">
        <f t="shared" ca="1" si="76"/>
        <v>3b. Flexible Capacity</v>
      </c>
      <c r="Y279" t="s">
        <v>639</v>
      </c>
      <c r="Z279" t="s">
        <v>1170</v>
      </c>
      <c r="AA279">
        <v>3</v>
      </c>
      <c r="AB279" s="385" t="str">
        <f t="shared" ca="1" si="77"/>
        <v>3b_$L$277_supply_descript_3</v>
      </c>
      <c r="AC279" t="s">
        <v>1011</v>
      </c>
      <c r="AD279">
        <v>100</v>
      </c>
      <c r="AF279" t="s">
        <v>86</v>
      </c>
      <c r="AG279" t="s">
        <v>86</v>
      </c>
      <c r="AI279" s="715" t="str">
        <f ca="1">"Requirement for "&amp;V279&amp; " based on "&amp;V273&amp;" answer of ""No"""</f>
        <v>Requirement for $L$277 based on $L$271 answer of "No"</v>
      </c>
    </row>
    <row r="280" spans="1:43" ht="17.25" customHeight="1">
      <c r="A280" s="689" t="s">
        <v>807</v>
      </c>
      <c r="B280" s="688"/>
      <c r="C280" s="688"/>
      <c r="D280" s="688"/>
      <c r="E280" s="688"/>
      <c r="F280" s="688"/>
      <c r="G280" s="688"/>
      <c r="H280" s="688"/>
      <c r="I280" s="688"/>
      <c r="J280" s="688"/>
      <c r="K280" s="688"/>
      <c r="L280" s="688"/>
      <c r="M280" s="688"/>
      <c r="N280" s="688"/>
      <c r="O280" s="354"/>
      <c r="T280" s="392"/>
      <c r="U280" s="392" t="s">
        <v>654</v>
      </c>
    </row>
    <row r="281" spans="1:43" ht="15" customHeight="1">
      <c r="A281" s="677" t="s">
        <v>632</v>
      </c>
      <c r="B281" s="688"/>
      <c r="C281" s="688"/>
      <c r="D281" s="1182"/>
      <c r="E281" s="1183"/>
      <c r="F281" s="1184"/>
      <c r="G281" s="688"/>
      <c r="H281" s="1182"/>
      <c r="I281" s="1183"/>
      <c r="J281" s="1184"/>
      <c r="K281" s="688"/>
      <c r="L281" s="1182"/>
      <c r="M281" s="1183"/>
      <c r="N281" s="1184"/>
      <c r="O281" s="354"/>
      <c r="T281" s="397"/>
      <c r="U281" s="392" t="s">
        <v>654</v>
      </c>
      <c r="V281" s="372" t="str">
        <f ca="1">CELL("address",D281)</f>
        <v>$D$281</v>
      </c>
      <c r="W281" t="str">
        <f t="shared" ref="W281:W292" si="80">$W$7</f>
        <v>3b</v>
      </c>
      <c r="X281" s="390" t="str">
        <f t="shared" ref="X281:X292" ca="1" si="81">MID(CELL("filename",W281),FIND("]",CELL("filename",W281))+1,256)</f>
        <v>3b. Flexible Capacity</v>
      </c>
      <c r="Y281" t="s">
        <v>639</v>
      </c>
      <c r="Z281" t="s">
        <v>1171</v>
      </c>
      <c r="AA281">
        <v>1</v>
      </c>
      <c r="AB281" s="385" t="str">
        <f t="shared" ref="AB281:AB292" ca="1" si="82">W281&amp;"_"&amp;V281&amp;"_"&amp;Z281&amp;"_"&amp;AA281</f>
        <v>3b_$D$281_fuel_trans_price_1</v>
      </c>
      <c r="AC281" t="s">
        <v>589</v>
      </c>
      <c r="AE281" s="381" t="str">
        <f t="shared" ref="AE281:AE283" si="83">CONCATENATE(AO281,",",AP281)</f>
        <v>Yes,No</v>
      </c>
      <c r="AF281" t="s">
        <v>86</v>
      </c>
      <c r="AG281" t="s">
        <v>86</v>
      </c>
      <c r="AI281" s="715" t="str">
        <f ca="1">"Requirement for "&amp;V281&amp; " based on "&amp;$V$7&amp;" answer of ""Yes"""</f>
        <v>Requirement for $D$281 based on $D$7 answer of "Yes"</v>
      </c>
      <c r="AO281" t="s">
        <v>82</v>
      </c>
      <c r="AP281" s="267" t="s">
        <v>86</v>
      </c>
    </row>
    <row r="282" spans="1:43" ht="5.25" customHeight="1">
      <c r="A282" s="677"/>
      <c r="B282" s="688"/>
      <c r="C282" s="688"/>
      <c r="D282" s="688"/>
      <c r="E282" s="688"/>
      <c r="F282" s="688"/>
      <c r="G282" s="688"/>
      <c r="H282" s="688"/>
      <c r="I282" s="688"/>
      <c r="J282" s="688"/>
      <c r="K282" s="688"/>
      <c r="L282" s="688"/>
      <c r="M282" s="688"/>
      <c r="N282" s="688"/>
      <c r="O282" s="354"/>
      <c r="T282" s="392" t="s">
        <v>653</v>
      </c>
      <c r="U282" s="392"/>
      <c r="V282" s="372" t="str">
        <f ca="1">CELL("address",H281)</f>
        <v>$H$281</v>
      </c>
      <c r="W282" t="str">
        <f t="shared" si="80"/>
        <v>3b</v>
      </c>
      <c r="X282" s="390" t="str">
        <f t="shared" ca="1" si="81"/>
        <v>3b. Flexible Capacity</v>
      </c>
      <c r="Y282" t="s">
        <v>639</v>
      </c>
      <c r="Z282" t="s">
        <v>1171</v>
      </c>
      <c r="AA282">
        <v>2</v>
      </c>
      <c r="AB282" s="385" t="str">
        <f t="shared" ca="1" si="82"/>
        <v>3b_$H$281_fuel_trans_price_2</v>
      </c>
      <c r="AC282" t="s">
        <v>589</v>
      </c>
      <c r="AE282" s="381" t="str">
        <f t="shared" si="83"/>
        <v>Yes,No</v>
      </c>
      <c r="AF282" t="s">
        <v>86</v>
      </c>
      <c r="AG282" t="s">
        <v>86</v>
      </c>
      <c r="AI282" s="715" t="str">
        <f ca="1">"Requirement for "&amp;V282&amp; " based on "&amp;$V$8&amp;" answer of ""Yes"""</f>
        <v>Requirement for $H$281 based on $H$7 answer of "Yes"</v>
      </c>
      <c r="AO282" t="s">
        <v>82</v>
      </c>
      <c r="AP282" s="267" t="s">
        <v>86</v>
      </c>
    </row>
    <row r="283" spans="1:43" ht="5.25" customHeight="1">
      <c r="A283" s="677"/>
      <c r="B283" s="688"/>
      <c r="C283" s="688"/>
      <c r="D283" s="688"/>
      <c r="E283" s="688"/>
      <c r="F283" s="688"/>
      <c r="G283" s="688"/>
      <c r="H283" s="688"/>
      <c r="I283" s="688"/>
      <c r="J283" s="688"/>
      <c r="K283" s="688"/>
      <c r="L283" s="688"/>
      <c r="M283" s="688"/>
      <c r="N283" s="688"/>
      <c r="O283" s="354"/>
      <c r="T283" s="392" t="s">
        <v>653</v>
      </c>
      <c r="U283" s="392"/>
      <c r="V283" s="372" t="str">
        <f ca="1">CELL("address",L281)</f>
        <v>$L$281</v>
      </c>
      <c r="W283" t="str">
        <f t="shared" si="80"/>
        <v>3b</v>
      </c>
      <c r="X283" s="390" t="str">
        <f t="shared" ca="1" si="81"/>
        <v>3b. Flexible Capacity</v>
      </c>
      <c r="Y283" t="s">
        <v>639</v>
      </c>
      <c r="Z283" t="s">
        <v>1171</v>
      </c>
      <c r="AA283">
        <v>3</v>
      </c>
      <c r="AB283" s="385" t="str">
        <f t="shared" ca="1" si="82"/>
        <v>3b_$L$281_fuel_trans_price_3</v>
      </c>
      <c r="AC283" t="s">
        <v>589</v>
      </c>
      <c r="AE283" s="381" t="str">
        <f t="shared" si="83"/>
        <v>Yes,No</v>
      </c>
      <c r="AF283" t="s">
        <v>86</v>
      </c>
      <c r="AG283" t="s">
        <v>86</v>
      </c>
      <c r="AI283" s="715" t="str">
        <f ca="1">"Requirement for "&amp;V283&amp; " based on "&amp;$V$9&amp;" answer of ""Yes"""</f>
        <v>Requirement for $L$281 based on $L$7 answer of "Yes"</v>
      </c>
      <c r="AO283" t="s">
        <v>82</v>
      </c>
      <c r="AP283" s="267" t="s">
        <v>86</v>
      </c>
    </row>
    <row r="284" spans="1:43">
      <c r="A284" s="677" t="s">
        <v>806</v>
      </c>
      <c r="B284" s="688"/>
      <c r="C284" s="688"/>
      <c r="D284" s="1203"/>
      <c r="E284" s="1204"/>
      <c r="F284" s="1205"/>
      <c r="G284" s="688"/>
      <c r="H284" s="1203"/>
      <c r="I284" s="1204"/>
      <c r="J284" s="1205"/>
      <c r="K284" s="688"/>
      <c r="L284" s="1203"/>
      <c r="M284" s="1204"/>
      <c r="N284" s="1205"/>
      <c r="O284" s="354"/>
      <c r="T284" s="397"/>
      <c r="U284" s="392" t="s">
        <v>654</v>
      </c>
      <c r="V284" s="372" t="str">
        <f ca="1">CELL("address",D284)</f>
        <v>$D$284</v>
      </c>
      <c r="W284" t="str">
        <f t="shared" si="80"/>
        <v>3b</v>
      </c>
      <c r="X284" s="390" t="str">
        <f t="shared" ca="1" si="81"/>
        <v>3b. Flexible Capacity</v>
      </c>
      <c r="Y284" t="s">
        <v>639</v>
      </c>
      <c r="Z284" t="s">
        <v>1172</v>
      </c>
      <c r="AA284">
        <v>1</v>
      </c>
      <c r="AB284" s="385" t="str">
        <f t="shared" ca="1" si="82"/>
        <v>3b_$D$284_fuel_trans_descrip_1</v>
      </c>
      <c r="AC284" t="s">
        <v>1011</v>
      </c>
      <c r="AD284">
        <v>100</v>
      </c>
      <c r="AE284" s="381"/>
      <c r="AF284" t="s">
        <v>86</v>
      </c>
      <c r="AG284" t="s">
        <v>86</v>
      </c>
      <c r="AI284" s="715" t="str">
        <f ca="1">"Requirement for "&amp;V284&amp; " based on "&amp;V281&amp;" answer of ""No"""</f>
        <v>Requirement for $D$284 based on $D$281 answer of "No"</v>
      </c>
    </row>
    <row r="285" spans="1:43" ht="5.25" customHeight="1">
      <c r="A285" s="677"/>
      <c r="B285" s="688"/>
      <c r="C285" s="688"/>
      <c r="D285" s="688"/>
      <c r="E285" s="688"/>
      <c r="F285" s="688"/>
      <c r="G285" s="688"/>
      <c r="H285" s="688"/>
      <c r="I285" s="688"/>
      <c r="J285" s="688"/>
      <c r="K285" s="688"/>
      <c r="L285" s="688"/>
      <c r="M285" s="688"/>
      <c r="N285" s="688"/>
      <c r="O285" s="354"/>
      <c r="T285" s="392" t="s">
        <v>653</v>
      </c>
      <c r="U285" s="392"/>
      <c r="V285" s="372" t="str">
        <f ca="1">CELL("address",H284)</f>
        <v>$H$284</v>
      </c>
      <c r="W285" t="str">
        <f t="shared" si="80"/>
        <v>3b</v>
      </c>
      <c r="X285" s="390" t="str">
        <f t="shared" ca="1" si="81"/>
        <v>3b. Flexible Capacity</v>
      </c>
      <c r="Y285" t="s">
        <v>639</v>
      </c>
      <c r="Z285" t="s">
        <v>1172</v>
      </c>
      <c r="AA285">
        <v>2</v>
      </c>
      <c r="AB285" s="385" t="str">
        <f t="shared" ca="1" si="82"/>
        <v>3b_$H$284_fuel_trans_descrip_2</v>
      </c>
      <c r="AC285" t="s">
        <v>1011</v>
      </c>
      <c r="AD285">
        <v>100</v>
      </c>
      <c r="AF285" t="s">
        <v>86</v>
      </c>
      <c r="AG285" t="s">
        <v>86</v>
      </c>
      <c r="AI285" s="715" t="str">
        <f t="shared" ref="AI285:AI286" ca="1" si="84">"Requirement for "&amp;V285&amp; " based on "&amp;V282&amp;" answer of ""No"""</f>
        <v>Requirement for $H$284 based on $H$281 answer of "No"</v>
      </c>
    </row>
    <row r="286" spans="1:43" ht="5.25" customHeight="1">
      <c r="A286" s="677"/>
      <c r="B286" s="688"/>
      <c r="C286" s="688"/>
      <c r="D286" s="688"/>
      <c r="E286" s="688"/>
      <c r="F286" s="688"/>
      <c r="G286" s="688"/>
      <c r="H286" s="688"/>
      <c r="I286" s="688"/>
      <c r="J286" s="688"/>
      <c r="K286" s="688"/>
      <c r="L286" s="688"/>
      <c r="M286" s="688"/>
      <c r="N286" s="688"/>
      <c r="O286" s="354"/>
      <c r="T286" s="392" t="s">
        <v>653</v>
      </c>
      <c r="U286" s="392"/>
      <c r="V286" s="372" t="str">
        <f ca="1">CELL("address",L284)</f>
        <v>$L$284</v>
      </c>
      <c r="W286" t="str">
        <f t="shared" si="80"/>
        <v>3b</v>
      </c>
      <c r="X286" s="390" t="str">
        <f t="shared" ca="1" si="81"/>
        <v>3b. Flexible Capacity</v>
      </c>
      <c r="Y286" t="s">
        <v>639</v>
      </c>
      <c r="Z286" t="s">
        <v>1172</v>
      </c>
      <c r="AA286">
        <v>3</v>
      </c>
      <c r="AB286" s="385" t="str">
        <f t="shared" ca="1" si="82"/>
        <v>3b_$L$284_fuel_trans_descrip_3</v>
      </c>
      <c r="AC286" t="s">
        <v>1011</v>
      </c>
      <c r="AD286">
        <v>100</v>
      </c>
      <c r="AF286" t="s">
        <v>86</v>
      </c>
      <c r="AG286" t="s">
        <v>86</v>
      </c>
      <c r="AI286" s="715" t="str">
        <f t="shared" ca="1" si="84"/>
        <v>Requirement for $L$284 based on $L$281 answer of "No"</v>
      </c>
    </row>
    <row r="287" spans="1:43">
      <c r="A287" s="682" t="s">
        <v>130</v>
      </c>
      <c r="B287" s="688"/>
      <c r="C287" s="688"/>
      <c r="D287" s="1182"/>
      <c r="E287" s="1183"/>
      <c r="F287" s="1184"/>
      <c r="G287" s="688"/>
      <c r="H287" s="1182"/>
      <c r="I287" s="1183"/>
      <c r="J287" s="1184"/>
      <c r="K287" s="688"/>
      <c r="L287" s="1182"/>
      <c r="M287" s="1183"/>
      <c r="N287" s="1184"/>
      <c r="O287" s="354"/>
      <c r="T287" s="397"/>
      <c r="U287" s="392" t="s">
        <v>654</v>
      </c>
      <c r="V287" s="372" t="str">
        <f ca="1">CELL("address",D287)</f>
        <v>$D$287</v>
      </c>
      <c r="W287" t="str">
        <f t="shared" si="80"/>
        <v>3b</v>
      </c>
      <c r="X287" s="390" t="str">
        <f t="shared" ca="1" si="81"/>
        <v>3b. Flexible Capacity</v>
      </c>
      <c r="Y287" t="s">
        <v>639</v>
      </c>
      <c r="Z287" t="s">
        <v>1173</v>
      </c>
      <c r="AA287">
        <v>1</v>
      </c>
      <c r="AB287" s="385" t="str">
        <f t="shared" ca="1" si="82"/>
        <v>3b_$D$287_fuel_trans_secured_1</v>
      </c>
      <c r="AC287" t="s">
        <v>589</v>
      </c>
      <c r="AE287" s="381" t="str">
        <f t="shared" ref="AE287:AE289" si="85">CONCATENATE(AO287,",",AP287)</f>
        <v>Yes,No</v>
      </c>
      <c r="AF287" t="s">
        <v>86</v>
      </c>
      <c r="AG287" t="s">
        <v>86</v>
      </c>
      <c r="AI287" s="715" t="str">
        <f ca="1">"Requirement for "&amp;V287&amp; " based on "&amp;$V$7&amp;" answer of ""Yes"""</f>
        <v>Requirement for $D$287 based on $D$7 answer of "Yes"</v>
      </c>
      <c r="AO287" t="s">
        <v>82</v>
      </c>
      <c r="AP287" s="267" t="s">
        <v>86</v>
      </c>
    </row>
    <row r="288" spans="1:43" ht="5.25" customHeight="1">
      <c r="A288" s="682"/>
      <c r="B288" s="688"/>
      <c r="C288" s="688"/>
      <c r="D288" s="688"/>
      <c r="E288" s="688"/>
      <c r="F288" s="688"/>
      <c r="G288" s="688"/>
      <c r="H288" s="688"/>
      <c r="I288" s="688"/>
      <c r="J288" s="688"/>
      <c r="K288" s="688"/>
      <c r="L288" s="688"/>
      <c r="M288" s="688"/>
      <c r="N288" s="688"/>
      <c r="O288" s="354"/>
      <c r="T288" s="392" t="s">
        <v>653</v>
      </c>
      <c r="U288" s="392"/>
      <c r="V288" s="372" t="str">
        <f ca="1">CELL("address",H287)</f>
        <v>$H$287</v>
      </c>
      <c r="W288" t="str">
        <f t="shared" si="80"/>
        <v>3b</v>
      </c>
      <c r="X288" s="390" t="str">
        <f t="shared" ca="1" si="81"/>
        <v>3b. Flexible Capacity</v>
      </c>
      <c r="Y288" t="s">
        <v>639</v>
      </c>
      <c r="Z288" t="s">
        <v>1173</v>
      </c>
      <c r="AA288">
        <v>2</v>
      </c>
      <c r="AB288" s="385" t="str">
        <f t="shared" ca="1" si="82"/>
        <v>3b_$H$287_fuel_trans_secured_2</v>
      </c>
      <c r="AC288" t="s">
        <v>589</v>
      </c>
      <c r="AE288" s="381" t="str">
        <f t="shared" si="85"/>
        <v>Yes,No</v>
      </c>
      <c r="AF288" t="s">
        <v>86</v>
      </c>
      <c r="AG288" t="s">
        <v>86</v>
      </c>
      <c r="AI288" s="715" t="str">
        <f ca="1">"Requirement for "&amp;V288&amp; " based on "&amp;$V$8&amp;" answer of ""Yes"""</f>
        <v>Requirement for $H$287 based on $H$7 answer of "Yes"</v>
      </c>
      <c r="AO288" t="s">
        <v>82</v>
      </c>
      <c r="AP288" s="267" t="s">
        <v>86</v>
      </c>
    </row>
    <row r="289" spans="1:70" ht="5.25" customHeight="1">
      <c r="A289" s="682"/>
      <c r="B289" s="688"/>
      <c r="C289" s="688"/>
      <c r="D289" s="688"/>
      <c r="E289" s="688"/>
      <c r="F289" s="688"/>
      <c r="G289" s="688"/>
      <c r="H289" s="688"/>
      <c r="I289" s="688"/>
      <c r="J289" s="688"/>
      <c r="K289" s="688"/>
      <c r="L289" s="688"/>
      <c r="M289" s="688"/>
      <c r="N289" s="688"/>
      <c r="O289" s="354"/>
      <c r="T289" s="392" t="s">
        <v>653</v>
      </c>
      <c r="U289" s="392"/>
      <c r="V289" s="372" t="str">
        <f ca="1">CELL("address",L287)</f>
        <v>$L$287</v>
      </c>
      <c r="W289" t="str">
        <f t="shared" si="80"/>
        <v>3b</v>
      </c>
      <c r="X289" s="390" t="str">
        <f t="shared" ca="1" si="81"/>
        <v>3b. Flexible Capacity</v>
      </c>
      <c r="Y289" t="s">
        <v>639</v>
      </c>
      <c r="Z289" t="s">
        <v>1173</v>
      </c>
      <c r="AA289">
        <v>3</v>
      </c>
      <c r="AB289" s="385" t="str">
        <f t="shared" ca="1" si="82"/>
        <v>3b_$L$287_fuel_trans_secured_3</v>
      </c>
      <c r="AC289" t="s">
        <v>589</v>
      </c>
      <c r="AE289" s="381" t="str">
        <f t="shared" si="85"/>
        <v>Yes,No</v>
      </c>
      <c r="AF289" t="s">
        <v>86</v>
      </c>
      <c r="AG289" t="s">
        <v>86</v>
      </c>
      <c r="AI289" s="715" t="str">
        <f ca="1">"Requirement for "&amp;V289&amp; " based on "&amp;$V$9&amp;" answer of ""Yes"""</f>
        <v>Requirement for $L$287 based on $L$7 answer of "Yes"</v>
      </c>
      <c r="AO289" t="s">
        <v>82</v>
      </c>
      <c r="AP289" s="267" t="s">
        <v>86</v>
      </c>
    </row>
    <row r="290" spans="1:70" ht="36.75" customHeight="1">
      <c r="A290" s="856" t="s">
        <v>1391</v>
      </c>
      <c r="B290" s="688"/>
      <c r="C290" s="688"/>
      <c r="D290" s="1045"/>
      <c r="E290" s="1046"/>
      <c r="F290" s="1047"/>
      <c r="G290" s="688"/>
      <c r="H290" s="1045"/>
      <c r="I290" s="1046"/>
      <c r="J290" s="1047"/>
      <c r="K290" s="688"/>
      <c r="L290" s="1045"/>
      <c r="M290" s="1046"/>
      <c r="N290" s="1047"/>
      <c r="O290" s="354"/>
      <c r="T290" s="397"/>
      <c r="U290" s="392" t="s">
        <v>654</v>
      </c>
      <c r="V290" s="372" t="str">
        <f ca="1">CELL("address",D290)</f>
        <v>$D$290</v>
      </c>
      <c r="W290" t="str">
        <f t="shared" si="80"/>
        <v>3b</v>
      </c>
      <c r="X290" s="390" t="str">
        <f t="shared" ca="1" si="81"/>
        <v>3b. Flexible Capacity</v>
      </c>
      <c r="Y290" t="s">
        <v>639</v>
      </c>
      <c r="Z290" t="s">
        <v>1172</v>
      </c>
      <c r="AA290">
        <v>1</v>
      </c>
      <c r="AB290" s="385" t="str">
        <f t="shared" ca="1" si="82"/>
        <v>3b_$D$290_fuel_trans_descrip_1</v>
      </c>
      <c r="AC290" t="s">
        <v>1011</v>
      </c>
      <c r="AD290">
        <v>100</v>
      </c>
      <c r="AE290" s="381"/>
      <c r="AF290" t="s">
        <v>86</v>
      </c>
      <c r="AG290" t="s">
        <v>86</v>
      </c>
      <c r="AI290" s="715" t="str">
        <f ca="1">"Requirement for "&amp;V290&amp; " based on "&amp;$V$7&amp;" answer of ""Yes"""</f>
        <v>Requirement for $D$290 based on $D$7 answer of "Yes"</v>
      </c>
    </row>
    <row r="291" spans="1:70" ht="5.25" customHeight="1">
      <c r="A291" s="682"/>
      <c r="B291" s="688"/>
      <c r="C291" s="688"/>
      <c r="D291" s="688"/>
      <c r="E291" s="688"/>
      <c r="F291" s="688"/>
      <c r="G291" s="688"/>
      <c r="H291" s="688"/>
      <c r="I291" s="688"/>
      <c r="J291" s="688"/>
      <c r="K291" s="688"/>
      <c r="L291" s="688"/>
      <c r="M291" s="688"/>
      <c r="N291" s="688"/>
      <c r="O291" s="354"/>
      <c r="T291" s="392" t="s">
        <v>653</v>
      </c>
      <c r="U291" s="392"/>
      <c r="V291" s="372" t="str">
        <f ca="1">CELL("address",H290)</f>
        <v>$H$290</v>
      </c>
      <c r="W291" t="str">
        <f t="shared" si="80"/>
        <v>3b</v>
      </c>
      <c r="X291" s="390" t="str">
        <f t="shared" ca="1" si="81"/>
        <v>3b. Flexible Capacity</v>
      </c>
      <c r="Y291" t="s">
        <v>639</v>
      </c>
      <c r="Z291" t="s">
        <v>1172</v>
      </c>
      <c r="AA291">
        <v>2</v>
      </c>
      <c r="AB291" s="385" t="str">
        <f t="shared" ca="1" si="82"/>
        <v>3b_$H$290_fuel_trans_descrip_2</v>
      </c>
      <c r="AC291" t="s">
        <v>1011</v>
      </c>
      <c r="AD291">
        <v>100</v>
      </c>
      <c r="AF291" t="s">
        <v>86</v>
      </c>
      <c r="AG291" t="s">
        <v>86</v>
      </c>
      <c r="AI291" s="715" t="str">
        <f ca="1">"Requirement for "&amp;V291&amp; " based on "&amp;$V$8&amp;" answer of ""Yes"""</f>
        <v>Requirement for $H$290 based on $H$7 answer of "Yes"</v>
      </c>
    </row>
    <row r="292" spans="1:70" ht="5.25" customHeight="1" thickBot="1">
      <c r="A292" s="495"/>
      <c r="B292" s="472"/>
      <c r="C292" s="472"/>
      <c r="D292" s="472"/>
      <c r="E292" s="472"/>
      <c r="F292" s="472"/>
      <c r="G292" s="472"/>
      <c r="H292" s="472"/>
      <c r="I292" s="472"/>
      <c r="J292" s="472"/>
      <c r="K292" s="472"/>
      <c r="L292" s="472"/>
      <c r="M292" s="472"/>
      <c r="N292" s="472"/>
      <c r="O292" s="473"/>
      <c r="T292" s="392" t="s">
        <v>653</v>
      </c>
      <c r="U292" s="392"/>
      <c r="V292" s="372" t="str">
        <f ca="1">CELL("address",L290)</f>
        <v>$L$290</v>
      </c>
      <c r="W292" t="str">
        <f t="shared" si="80"/>
        <v>3b</v>
      </c>
      <c r="X292" s="390" t="str">
        <f t="shared" ca="1" si="81"/>
        <v>3b. Flexible Capacity</v>
      </c>
      <c r="Y292" t="s">
        <v>639</v>
      </c>
      <c r="Z292" t="s">
        <v>1172</v>
      </c>
      <c r="AA292">
        <v>3</v>
      </c>
      <c r="AB292" s="385" t="str">
        <f t="shared" ca="1" si="82"/>
        <v>3b_$L$290_fuel_trans_descrip_3</v>
      </c>
      <c r="AC292" t="s">
        <v>1011</v>
      </c>
      <c r="AD292">
        <v>100</v>
      </c>
      <c r="AF292" t="s">
        <v>86</v>
      </c>
      <c r="AG292" t="s">
        <v>86</v>
      </c>
      <c r="AI292" s="715" t="str">
        <f ca="1">"Requirement for "&amp;V292&amp; " based on "&amp;$V$9&amp;" answer of ""Yes"""</f>
        <v>Requirement for $L$290 based on $L$7 answer of "Yes"</v>
      </c>
    </row>
    <row r="293" spans="1:70" ht="13.5" thickBot="1">
      <c r="A293" s="1154" t="s">
        <v>1219</v>
      </c>
      <c r="B293" s="1155"/>
      <c r="C293" s="1155"/>
      <c r="D293" s="1155"/>
      <c r="E293" s="1155"/>
      <c r="F293" s="1155"/>
      <c r="G293" s="1155"/>
      <c r="H293" s="1155"/>
      <c r="I293" s="1155"/>
      <c r="J293" s="1155"/>
      <c r="K293" s="1155"/>
      <c r="L293" s="1155"/>
      <c r="M293" s="1155"/>
      <c r="N293" s="1155"/>
      <c r="O293" s="1156"/>
      <c r="T293" s="489"/>
      <c r="U293" s="392" t="s">
        <v>654</v>
      </c>
    </row>
    <row r="294" spans="1:70" ht="5.25" customHeight="1">
      <c r="A294" s="471"/>
      <c r="B294" s="688"/>
      <c r="C294" s="688"/>
      <c r="D294" s="688"/>
      <c r="E294" s="688"/>
      <c r="F294" s="688"/>
      <c r="G294" s="688"/>
      <c r="H294" s="688"/>
      <c r="I294" s="688"/>
      <c r="J294" s="688"/>
      <c r="K294" s="688"/>
      <c r="L294" s="688"/>
      <c r="M294" s="688"/>
      <c r="N294" s="688"/>
      <c r="O294" s="354"/>
      <c r="T294" s="790" t="s">
        <v>653</v>
      </c>
      <c r="U294" s="790"/>
      <c r="V294" s="753"/>
      <c r="W294" s="753"/>
      <c r="X294" s="753"/>
      <c r="Y294" s="753"/>
      <c r="Z294" s="753"/>
      <c r="AA294" s="753"/>
      <c r="AB294" s="753"/>
      <c r="AC294" s="753"/>
      <c r="AD294" s="753"/>
      <c r="AE294" s="753"/>
      <c r="AF294" s="753"/>
      <c r="AG294" s="753"/>
      <c r="AH294" s="753"/>
      <c r="AI294" s="753"/>
      <c r="AJ294" s="753"/>
      <c r="AK294" s="753"/>
      <c r="AL294" s="753"/>
      <c r="AM294" s="753"/>
      <c r="AN294" s="753"/>
      <c r="AO294" s="753"/>
      <c r="AP294" s="753"/>
      <c r="AQ294" s="753"/>
      <c r="AR294" s="753"/>
      <c r="AS294" s="753"/>
      <c r="AT294" s="753"/>
      <c r="AU294" s="753"/>
      <c r="AV294" s="753"/>
      <c r="AW294" s="753"/>
      <c r="AX294" s="753"/>
      <c r="AY294" s="753"/>
      <c r="AZ294" s="753"/>
      <c r="BA294" s="753"/>
      <c r="BB294" s="753"/>
      <c r="BC294" s="753"/>
      <c r="BD294" s="753"/>
      <c r="BE294" s="753"/>
      <c r="BF294" s="753"/>
      <c r="BG294" s="753"/>
      <c r="BH294" s="753"/>
      <c r="BI294" s="753"/>
      <c r="BJ294" s="753"/>
      <c r="BK294" s="753"/>
      <c r="BL294" s="753"/>
      <c r="BM294" s="753"/>
      <c r="BN294" s="753"/>
      <c r="BO294" s="753"/>
      <c r="BP294" s="753"/>
      <c r="BQ294" s="753"/>
      <c r="BR294" s="756"/>
    </row>
    <row r="295" spans="1:70">
      <c r="A295" s="471" t="s">
        <v>1222</v>
      </c>
      <c r="B295" s="688"/>
      <c r="C295" s="688"/>
      <c r="D295" s="688"/>
      <c r="E295" s="688"/>
      <c r="F295" s="688"/>
      <c r="G295" s="688"/>
      <c r="H295" s="688"/>
      <c r="I295" s="688"/>
      <c r="J295" s="688"/>
      <c r="K295" s="688"/>
      <c r="L295" s="688"/>
      <c r="M295" s="688"/>
      <c r="N295" s="688"/>
      <c r="O295" s="354"/>
    </row>
    <row r="296" spans="1:70" ht="7.5" customHeight="1">
      <c r="A296" s="471"/>
      <c r="B296" s="688"/>
      <c r="C296" s="688"/>
      <c r="D296" s="688"/>
      <c r="E296" s="688"/>
      <c r="F296" s="688"/>
      <c r="G296" s="688"/>
      <c r="H296" s="688"/>
      <c r="I296" s="688"/>
      <c r="J296" s="688"/>
      <c r="K296" s="688"/>
      <c r="L296" s="688"/>
      <c r="M296" s="688"/>
      <c r="N296" s="688"/>
      <c r="O296" s="354"/>
    </row>
    <row r="297" spans="1:70">
      <c r="A297" s="583" t="s">
        <v>1220</v>
      </c>
      <c r="B297" s="688"/>
      <c r="C297" s="688"/>
      <c r="D297" s="688"/>
      <c r="E297" s="688"/>
      <c r="F297" s="688"/>
      <c r="G297" s="688"/>
      <c r="H297" s="688"/>
      <c r="I297" s="688"/>
      <c r="J297" s="688"/>
      <c r="K297" s="688"/>
      <c r="L297" s="688"/>
      <c r="M297" s="688"/>
      <c r="N297" s="688"/>
      <c r="O297" s="354"/>
    </row>
    <row r="298" spans="1:70">
      <c r="A298" s="583" t="s">
        <v>1221</v>
      </c>
      <c r="B298" s="688"/>
      <c r="C298" s="688"/>
      <c r="D298" s="688"/>
      <c r="E298" s="688"/>
      <c r="F298" s="688"/>
      <c r="G298" s="688"/>
      <c r="H298" s="688"/>
      <c r="I298" s="688"/>
      <c r="J298" s="688"/>
      <c r="K298" s="688"/>
      <c r="L298" s="688"/>
      <c r="M298" s="688"/>
      <c r="N298" s="688"/>
      <c r="O298" s="354"/>
    </row>
    <row r="299" spans="1:70" ht="13.5" thickBot="1">
      <c r="A299" s="584"/>
      <c r="B299" s="472"/>
      <c r="C299" s="472"/>
      <c r="D299" s="472"/>
      <c r="E299" s="472"/>
      <c r="F299" s="472"/>
      <c r="G299" s="472"/>
      <c r="H299" s="472"/>
      <c r="I299" s="472"/>
      <c r="J299" s="472"/>
      <c r="K299" s="472"/>
      <c r="L299" s="472"/>
      <c r="M299" s="472"/>
      <c r="N299" s="472"/>
      <c r="O299" s="473"/>
    </row>
  </sheetData>
  <sheetProtection password="84F2" sheet="1" selectLockedCells="1"/>
  <mergeCells count="178">
    <mergeCell ref="D274:F274"/>
    <mergeCell ref="H274:J274"/>
    <mergeCell ref="L274:N274"/>
    <mergeCell ref="A293:O293"/>
    <mergeCell ref="H228:J228"/>
    <mergeCell ref="L228:N228"/>
    <mergeCell ref="D290:F290"/>
    <mergeCell ref="H290:J290"/>
    <mergeCell ref="L290:N290"/>
    <mergeCell ref="H271:J271"/>
    <mergeCell ref="H281:J281"/>
    <mergeCell ref="H287:J287"/>
    <mergeCell ref="D265:F265"/>
    <mergeCell ref="L265:N265"/>
    <mergeCell ref="D277:F277"/>
    <mergeCell ref="H277:J277"/>
    <mergeCell ref="L277:N277"/>
    <mergeCell ref="D284:F284"/>
    <mergeCell ref="H284:J284"/>
    <mergeCell ref="L284:N284"/>
    <mergeCell ref="L271:N271"/>
    <mergeCell ref="L281:N281"/>
    <mergeCell ref="L287:N287"/>
    <mergeCell ref="D268:F268"/>
    <mergeCell ref="D222:F222"/>
    <mergeCell ref="D225:F225"/>
    <mergeCell ref="A211:O211"/>
    <mergeCell ref="L208:N208"/>
    <mergeCell ref="L201:N201"/>
    <mergeCell ref="L204:N204"/>
    <mergeCell ref="H208:J208"/>
    <mergeCell ref="H222:J222"/>
    <mergeCell ref="H225:J225"/>
    <mergeCell ref="L222:N222"/>
    <mergeCell ref="L225:N225"/>
    <mergeCell ref="A205:B205"/>
    <mergeCell ref="A202:B202"/>
    <mergeCell ref="D254:F254"/>
    <mergeCell ref="H254:J254"/>
    <mergeCell ref="L254:N254"/>
    <mergeCell ref="D259:F259"/>
    <mergeCell ref="H259:J259"/>
    <mergeCell ref="L259:N259"/>
    <mergeCell ref="D262:F262"/>
    <mergeCell ref="H262:J262"/>
    <mergeCell ref="L262:N262"/>
    <mergeCell ref="L31:N31"/>
    <mergeCell ref="D34:F34"/>
    <mergeCell ref="H34:J34"/>
    <mergeCell ref="H215:J215"/>
    <mergeCell ref="H218:J218"/>
    <mergeCell ref="D201:F201"/>
    <mergeCell ref="D44:F44"/>
    <mergeCell ref="H44:J44"/>
    <mergeCell ref="L44:N44"/>
    <mergeCell ref="D38:F38"/>
    <mergeCell ref="H38:J38"/>
    <mergeCell ref="L38:N38"/>
    <mergeCell ref="D41:F41"/>
    <mergeCell ref="H41:J41"/>
    <mergeCell ref="L41:N41"/>
    <mergeCell ref="L215:N215"/>
    <mergeCell ref="L218:N218"/>
    <mergeCell ref="D204:F204"/>
    <mergeCell ref="D208:F208"/>
    <mergeCell ref="H201:J201"/>
    <mergeCell ref="H204:J204"/>
    <mergeCell ref="L197:N197"/>
    <mergeCell ref="D215:F215"/>
    <mergeCell ref="D218:F218"/>
    <mergeCell ref="D197:F197"/>
    <mergeCell ref="H197:J197"/>
    <mergeCell ref="D187:F187"/>
    <mergeCell ref="H94:J94"/>
    <mergeCell ref="D97:F97"/>
    <mergeCell ref="H97:J97"/>
    <mergeCell ref="D110:F110"/>
    <mergeCell ref="H110:J110"/>
    <mergeCell ref="D31:F31"/>
    <mergeCell ref="H31:J31"/>
    <mergeCell ref="D94:F94"/>
    <mergeCell ref="J113:J115"/>
    <mergeCell ref="H113:H115"/>
    <mergeCell ref="D100:F100"/>
    <mergeCell ref="H100:J100"/>
    <mergeCell ref="D104:F104"/>
    <mergeCell ref="H104:J104"/>
    <mergeCell ref="D107:F107"/>
    <mergeCell ref="H107:J107"/>
    <mergeCell ref="H10:J10"/>
    <mergeCell ref="L10:N10"/>
    <mergeCell ref="A1:O1"/>
    <mergeCell ref="D16:F16"/>
    <mergeCell ref="H16:J16"/>
    <mergeCell ref="L16:N16"/>
    <mergeCell ref="D13:F13"/>
    <mergeCell ref="H13:J13"/>
    <mergeCell ref="L13:N13"/>
    <mergeCell ref="A2:O2"/>
    <mergeCell ref="D5:F5"/>
    <mergeCell ref="H5:J5"/>
    <mergeCell ref="L5:N5"/>
    <mergeCell ref="A3:O3"/>
    <mergeCell ref="D7:F7"/>
    <mergeCell ref="H7:J7"/>
    <mergeCell ref="L7:N7"/>
    <mergeCell ref="H268:J268"/>
    <mergeCell ref="L268:N268"/>
    <mergeCell ref="D271:F271"/>
    <mergeCell ref="D281:F281"/>
    <mergeCell ref="D228:F228"/>
    <mergeCell ref="D287:F287"/>
    <mergeCell ref="L47:N47"/>
    <mergeCell ref="L100:N100"/>
    <mergeCell ref="L104:N104"/>
    <mergeCell ref="D191:F191"/>
    <mergeCell ref="D194:F194"/>
    <mergeCell ref="H184:J184"/>
    <mergeCell ref="H187:J187"/>
    <mergeCell ref="L184:N184"/>
    <mergeCell ref="L187:N187"/>
    <mergeCell ref="H191:J191"/>
    <mergeCell ref="H194:J194"/>
    <mergeCell ref="L191:N191"/>
    <mergeCell ref="L194:N194"/>
    <mergeCell ref="L97:N97"/>
    <mergeCell ref="D184:F184"/>
    <mergeCell ref="L107:N107"/>
    <mergeCell ref="L94:N94"/>
    <mergeCell ref="L110:N110"/>
    <mergeCell ref="H265:J265"/>
    <mergeCell ref="L113:L115"/>
    <mergeCell ref="D24:F24"/>
    <mergeCell ref="H24:J24"/>
    <mergeCell ref="L24:N24"/>
    <mergeCell ref="D27:F27"/>
    <mergeCell ref="H27:J27"/>
    <mergeCell ref="L27:N27"/>
    <mergeCell ref="A47:B47"/>
    <mergeCell ref="A100:B100"/>
    <mergeCell ref="A110:B110"/>
    <mergeCell ref="L34:N34"/>
    <mergeCell ref="A53:O53"/>
    <mergeCell ref="D50:F50"/>
    <mergeCell ref="H50:J50"/>
    <mergeCell ref="L50:N50"/>
    <mergeCell ref="A84:D84"/>
    <mergeCell ref="A198:B199"/>
    <mergeCell ref="A191:B191"/>
    <mergeCell ref="A194:B194"/>
    <mergeCell ref="A197:B197"/>
    <mergeCell ref="D47:F47"/>
    <mergeCell ref="H47:J47"/>
    <mergeCell ref="A92:B92"/>
    <mergeCell ref="A20:O20"/>
    <mergeCell ref="N113:N115"/>
    <mergeCell ref="A113:A116"/>
    <mergeCell ref="D113:D115"/>
    <mergeCell ref="F113:F115"/>
    <mergeCell ref="V1:AF1"/>
    <mergeCell ref="AG1:AL1"/>
    <mergeCell ref="V2:V3"/>
    <mergeCell ref="W2:X2"/>
    <mergeCell ref="Y2:Y3"/>
    <mergeCell ref="Z2:Z3"/>
    <mergeCell ref="AA2:AA3"/>
    <mergeCell ref="AB2:AB3"/>
    <mergeCell ref="AC2:AC3"/>
    <mergeCell ref="AD2:AD3"/>
    <mergeCell ref="AE2:AE3"/>
    <mergeCell ref="AF2:AF3"/>
    <mergeCell ref="AG2:AG3"/>
    <mergeCell ref="AH2:AH3"/>
    <mergeCell ref="AI2:AI3"/>
    <mergeCell ref="AK2:AK3"/>
    <mergeCell ref="AL2:AL3"/>
    <mergeCell ref="AJ2:AJ3"/>
    <mergeCell ref="D10:F10"/>
  </mergeCells>
  <dataValidations count="36">
    <dataValidation type="decimal" operator="greaterThanOrEqual" showInputMessage="1" showErrorMessage="1" promptTitle="Complete if applicable" prompt="  " sqref="D230 H242 H225:J225 J117 N117 D268:F268 L187:N187 N242 D187:F187 H107:J107 L236 H187:J187 L204:N204 L129 L123 D204:F204 H204:J204 H83:J83 L218:N218 L225:N225 D225:F225 D218:F218 L135 H218:J218 H268:J268 L268:N268 H97:J97 L97:N97 D83:F83 L107:N107 D107:F107 D97:F97 N236 L83:N83 H56:J56 D56:F56 L56:N56 L65:N65 H65:J65 D65:F65 D74:F74 L74:N74 H74:J74 L104:N104 H104:J104 D104:F104 L141 L147 L153 L191:N191 H191:J191 D191:F191 L215:N215 H215:J215 D215:F215 L222:N222 H222:J222 D222:F222 J242 F230 H236 D248 F248 J236 L201:N201 H201:J201 D201:F201 N123 J123 F123 F129 N129 J129 J135 F135 N135 N141 J141 F141 F147 N147 J147 J153 F153 N153 N159 J159 F159 F165 N165 J165 J171 F171 N171 J177 F117 F177 L242 L177 N177 L117 H41:J41 L41:N41 D41:F41 H38:J38 L38:N38 D38:F38 H34:J34 L34:N34 D34:F34 H31:J31 L31:N31 D31:F31 H27:J27 L27:N27 D27:F27 H24:J24 L24:N24 D24:F24 D242 F242 D236 F236 H230 J230 H248 J248 L230 N230 L248 N248 D177 D171 D165 D159 D153 D147 D141 D135 D129 D123 D117 H171 H165 H159 H153 H147 H141 H135 H129 H123 H117 H177 L171 L165 L159">
      <formula1>0.1</formula1>
    </dataValidation>
    <dataValidation type="list" allowBlank="1" showInputMessage="1" showErrorMessage="1" sqref="L287:N287">
      <formula1>$AO$289:$AP$289</formula1>
    </dataValidation>
    <dataValidation type="textLength" operator="lessThan" allowBlank="1" showInputMessage="1" showErrorMessage="1" promptTitle="Complete if applicable" prompt="Field is limited to a maximum of 100 characters." sqref="L284 D290 H290 L277 D284 H284 L262 D277 H277 L259 D262 H262 L254 D259 H259 L194 D254 H254 L110 H194 D194 H110 D110 L290">
      <formula1>100</formula1>
    </dataValidation>
    <dataValidation type="textLength" operator="lessThan" allowBlank="1" showInputMessage="1" showErrorMessage="1" promptTitle="Complete if applicable" prompt="Field is limited to a maximum of 400 characters." sqref="D47:F47 H47:J47 L47:N47 D100:F100 H100:J100 L100:N100">
      <formula1>400</formula1>
    </dataValidation>
    <dataValidation type="list" allowBlank="1" showInputMessage="1" showErrorMessage="1" promptTitle="Complete if Applicable" prompt="   " sqref="L13:N13">
      <formula1>$AO$15:$AP$15</formula1>
    </dataValidation>
    <dataValidation type="list" allowBlank="1" showInputMessage="1" showErrorMessage="1" promptTitle="Complete if Applicable" prompt="  " sqref="L10:N10">
      <formula1>$AO$12:$AU$12</formula1>
    </dataValidation>
    <dataValidation type="list" allowBlank="1" showInputMessage="1" showErrorMessage="1" promptTitle="Complete if Applicable" prompt="  " sqref="D10:F10">
      <formula1>$AO$10:$AU$10</formula1>
    </dataValidation>
    <dataValidation type="list" allowBlank="1" showInputMessage="1" showErrorMessage="1" promptTitle="Complete if Applicable" prompt="  " sqref="H10:J10">
      <formula1>$AO$11:$AU$11</formula1>
    </dataValidation>
    <dataValidation type="list" allowBlank="1" showInputMessage="1" showErrorMessage="1" promptTitle="Complete if Applicable" prompt="   " sqref="D13:F13">
      <formula1>$AO$13:$AP$13</formula1>
    </dataValidation>
    <dataValidation type="list" allowBlank="1" showInputMessage="1" showErrorMessage="1" promptTitle="Complete if Applicable" prompt="   " sqref="H13:J13">
      <formula1>$AO$14:$AP$14</formula1>
    </dataValidation>
    <dataValidation type="list" allowBlank="1" showInputMessage="1" showErrorMessage="1" sqref="D44:F44">
      <formula1>$AO$44:$AP$44</formula1>
    </dataValidation>
    <dataValidation type="list" allowBlank="1" showInputMessage="1" showErrorMessage="1" sqref="H44:J44">
      <formula1>$AO$45:$AP$45</formula1>
    </dataValidation>
    <dataValidation type="list" allowBlank="1" showInputMessage="1" showErrorMessage="1" sqref="L44:N44">
      <formula1>$AO$46:$AP$46</formula1>
    </dataValidation>
    <dataValidation type="list" allowBlank="1" showInputMessage="1" showErrorMessage="1" sqref="D94:F94">
      <formula1>$AO$94:$AP$94</formula1>
    </dataValidation>
    <dataValidation type="list" allowBlank="1" showInputMessage="1" showErrorMessage="1" sqref="H94:J94">
      <formula1>$AO$95:$AP$95</formula1>
    </dataValidation>
    <dataValidation type="list" allowBlank="1" showInputMessage="1" showErrorMessage="1" sqref="L94:N94">
      <formula1>$AO$96:$AP$96</formula1>
    </dataValidation>
    <dataValidation type="list" allowBlank="1" showInputMessage="1" showErrorMessage="1" sqref="D265:F265">
      <formula1>$AO$265:$AP$265</formula1>
    </dataValidation>
    <dataValidation type="list" allowBlank="1" showInputMessage="1" showErrorMessage="1" sqref="H265:J265">
      <formula1>$AO$266:$AP$266</formula1>
    </dataValidation>
    <dataValidation type="list" allowBlank="1" showInputMessage="1" showErrorMessage="1" sqref="L265:N265">
      <formula1>$AO$267:$AP$267</formula1>
    </dataValidation>
    <dataValidation type="list" allowBlank="1" showInputMessage="1" showErrorMessage="1" sqref="D271:F271">
      <formula1>$AO$271:$AP$271</formula1>
    </dataValidation>
    <dataValidation type="list" allowBlank="1" showInputMessage="1" showErrorMessage="1" sqref="H271:J271">
      <formula1>$AO$272:$AP$272</formula1>
    </dataValidation>
    <dataValidation type="list" allowBlank="1" showInputMessage="1" showErrorMessage="1" sqref="L271:N271">
      <formula1>$AO$273:$AP$273</formula1>
    </dataValidation>
    <dataValidation type="list" allowBlank="1" showInputMessage="1" showErrorMessage="1" sqref="D281:F281">
      <formula1>$AO$281:$AP$281</formula1>
    </dataValidation>
    <dataValidation type="list" allowBlank="1" showInputMessage="1" showErrorMessage="1" sqref="H281:J281">
      <formula1>$AO$282:$AP$282</formula1>
    </dataValidation>
    <dataValidation type="list" allowBlank="1" showInputMessage="1" showErrorMessage="1" sqref="L281:N281">
      <formula1>$AO$283:$AP$283</formula1>
    </dataValidation>
    <dataValidation type="list" allowBlank="1" showInputMessage="1" showErrorMessage="1" sqref="D287:F287">
      <formula1>$AO$287:$AP$287</formula1>
    </dataValidation>
    <dataValidation type="list" allowBlank="1" showInputMessage="1" showErrorMessage="1" sqref="H287:J287">
      <formula1>$AO$288:$AP$288</formula1>
    </dataValidation>
    <dataValidation type="list" allowBlank="1" showInputMessage="1" showErrorMessage="1" promptTitle="Complete if Applicable" prompt="Please select &quot;Yes&quot; if using Offer 1 for a Flexible Capacity Resource." sqref="D7:F7">
      <formula1>$AO$7</formula1>
    </dataValidation>
    <dataValidation type="list" allowBlank="1" showInputMessage="1" showErrorMessage="1" promptTitle="Complete if Applicable" prompt="Please select &quot;Yes&quot; if using Offer 2 for a Flexible Capacity Resource." sqref="H7:J7">
      <formula1>$AO$8</formula1>
    </dataValidation>
    <dataValidation type="list" allowBlank="1" showInputMessage="1" showErrorMessage="1" promptTitle="Complete if Applicable" prompt="Please select &quot;Yes&quot; if using Offer 3 for a Flexible Capacity Resource." sqref="L7:N7">
      <formula1>$AO$9</formula1>
    </dataValidation>
    <dataValidation type="whole" operator="greaterThan" allowBlank="1" showInputMessage="1" showErrorMessage="1" promptTitle="Complete if applicable" sqref="D16:F16 H16:J16 L16:N16">
      <formula1>0</formula1>
    </dataValidation>
    <dataValidation type="decimal" showInputMessage="1" showErrorMessage="1" promptTitle="Complete if applicable" prompt="  " sqref="D50:F50 H50:J50 L50:N50 D208:F208 H208:J208 L208:N208 D184:F184 H184:J184 L184:N184">
      <formula1>0</formula1>
      <formula2>1</formula2>
    </dataValidation>
    <dataValidation type="decimal" allowBlank="1" showInputMessage="1" showErrorMessage="1" promptTitle="Complete if applicable" sqref="D197:F197 H197:J197 L197:N197">
      <formula1>0</formula1>
      <formula2>1</formula2>
    </dataValidation>
    <dataValidation type="list" allowBlank="1" showInputMessage="1" showErrorMessage="1" sqref="D274:F274">
      <formula1>$AO$274:$AQ$274</formula1>
    </dataValidation>
    <dataValidation type="list" allowBlank="1" showInputMessage="1" showErrorMessage="1" sqref="H274:J274">
      <formula1>$AO$275:$AQ$275</formula1>
    </dataValidation>
    <dataValidation type="list" allowBlank="1" showInputMessage="1" showErrorMessage="1" sqref="L274:N274">
      <formula1>$AO$276:$AQ$276</formula1>
    </dataValidation>
  </dataValidations>
  <pageMargins left="0.7" right="0.7" top="0.75" bottom="0.75" header="0.3" footer="0.3"/>
  <pageSetup scale="67" fitToHeight="10" orientation="portrait" r:id="rId1"/>
  <headerFooter>
    <oddFooter>&amp;C&amp;"Arial,Italic"B-&amp;P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K226"/>
  <sheetViews>
    <sheetView showGridLines="0" showRowColHeaders="0" zoomScaleNormal="100" workbookViewId="0">
      <selection activeCell="D7" sqref="D7"/>
    </sheetView>
  </sheetViews>
  <sheetFormatPr defaultRowHeight="12.75"/>
  <cols>
    <col min="1" max="1" width="49.140625" style="448" bestFit="1" customWidth="1"/>
    <col min="2" max="2" width="11.85546875" style="448" customWidth="1"/>
    <col min="3" max="3" width="4.28515625" style="448" customWidth="1"/>
    <col min="4" max="4" width="25.42578125" style="448" customWidth="1"/>
    <col min="5" max="5" width="4.28515625" style="448" customWidth="1"/>
    <col min="6" max="6" width="25.42578125" style="448" customWidth="1"/>
    <col min="7" max="7" width="4.28515625" style="448" customWidth="1"/>
    <col min="8" max="8" width="25.42578125" style="448" customWidth="1"/>
    <col min="9" max="10" width="4.28515625" customWidth="1"/>
    <col min="11" max="11" width="61.85546875" hidden="1" customWidth="1"/>
    <col min="12" max="12" width="11.28515625" hidden="1" customWidth="1"/>
    <col min="13" max="14" width="4.140625" style="458" hidden="1" customWidth="1"/>
    <col min="15" max="15" width="9.140625" hidden="1" customWidth="1"/>
    <col min="16" max="16" width="3.42578125" hidden="1" customWidth="1"/>
    <col min="17" max="17" width="17.28515625" hidden="1" customWidth="1"/>
    <col min="18" max="18" width="22.85546875" hidden="1" customWidth="1"/>
    <col min="19" max="19" width="16.28515625" hidden="1" customWidth="1"/>
    <col min="20" max="20" width="7.85546875" style="458" hidden="1" customWidth="1"/>
    <col min="21" max="21" width="31.140625" hidden="1" customWidth="1"/>
    <col min="22" max="23" width="9.140625" hidden="1" customWidth="1"/>
    <col min="24" max="24" width="10.7109375" hidden="1" customWidth="1"/>
    <col min="25" max="27" width="9.140625" hidden="1" customWidth="1"/>
    <col min="28" max="28" width="57.7109375" hidden="1" customWidth="1"/>
    <col min="29" max="31" width="9.140625" hidden="1" customWidth="1"/>
    <col min="32" max="32" width="4" hidden="1" customWidth="1"/>
    <col min="33" max="33" width="9.140625" hidden="1" customWidth="1"/>
    <col min="34" max="34" width="12.85546875" hidden="1" customWidth="1"/>
    <col min="35" max="35" width="13" hidden="1" customWidth="1"/>
    <col min="36" max="36" width="14.28515625" hidden="1" customWidth="1"/>
    <col min="37" max="37" width="6" hidden="1" customWidth="1"/>
    <col min="38" max="38" width="28.140625" hidden="1" customWidth="1"/>
    <col min="39" max="40" width="5.5703125" hidden="1" customWidth="1"/>
    <col min="41" max="55" width="9.140625" hidden="1" customWidth="1"/>
    <col min="56" max="56" width="9.140625" style="7" hidden="1" customWidth="1"/>
    <col min="57" max="62" width="9.140625" hidden="1" customWidth="1"/>
    <col min="63" max="63" width="9.140625" style="745" hidden="1" customWidth="1"/>
  </cols>
  <sheetData>
    <row r="1" spans="1:63" ht="21">
      <c r="A1" s="1057" t="s">
        <v>637</v>
      </c>
      <c r="B1" s="1058"/>
      <c r="C1" s="1058"/>
      <c r="D1" s="1058"/>
      <c r="E1" s="1058"/>
      <c r="F1" s="1058"/>
      <c r="G1" s="1058"/>
      <c r="H1" s="1058"/>
      <c r="I1" s="1059"/>
      <c r="O1" s="999" t="s">
        <v>397</v>
      </c>
      <c r="P1" s="999"/>
      <c r="Q1" s="999"/>
      <c r="R1" s="999"/>
      <c r="S1" s="999"/>
      <c r="T1" s="999"/>
      <c r="U1" s="999"/>
      <c r="V1" s="999"/>
      <c r="W1" s="999"/>
      <c r="X1" s="999"/>
      <c r="Y1" s="999"/>
      <c r="Z1" s="1000" t="s">
        <v>521</v>
      </c>
      <c r="AA1" s="1000"/>
      <c r="AB1" s="1000"/>
      <c r="AC1" s="1000"/>
      <c r="AD1" s="1000"/>
      <c r="AE1" s="1000"/>
      <c r="AF1" s="7"/>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97"/>
    </row>
    <row r="2" spans="1:63" ht="15.75" thickBot="1">
      <c r="A2" s="1034" t="s">
        <v>140</v>
      </c>
      <c r="B2" s="1035"/>
      <c r="C2" s="1035"/>
      <c r="D2" s="1035"/>
      <c r="E2" s="1035"/>
      <c r="F2" s="1035"/>
      <c r="G2" s="1035"/>
      <c r="H2" s="1035"/>
      <c r="I2" s="1036"/>
      <c r="O2" s="968" t="s">
        <v>396</v>
      </c>
      <c r="P2" s="970" t="s">
        <v>372</v>
      </c>
      <c r="Q2" s="970"/>
      <c r="R2" s="971" t="s">
        <v>136</v>
      </c>
      <c r="S2" s="971" t="s">
        <v>375</v>
      </c>
      <c r="T2" s="971" t="s">
        <v>376</v>
      </c>
      <c r="U2" s="971" t="s">
        <v>425</v>
      </c>
      <c r="V2" s="971" t="s">
        <v>393</v>
      </c>
      <c r="W2" s="971" t="s">
        <v>394</v>
      </c>
      <c r="X2" s="971" t="s">
        <v>395</v>
      </c>
      <c r="Y2" s="971" t="s">
        <v>522</v>
      </c>
      <c r="Z2" s="966" t="s">
        <v>1466</v>
      </c>
      <c r="AA2" s="966" t="s">
        <v>520</v>
      </c>
      <c r="AB2" s="966" t="s">
        <v>398</v>
      </c>
      <c r="AC2" s="966" t="s">
        <v>1307</v>
      </c>
      <c r="AD2" s="966" t="s">
        <v>523</v>
      </c>
      <c r="AE2" s="966" t="s">
        <v>399</v>
      </c>
      <c r="AF2" s="7"/>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97"/>
    </row>
    <row r="3" spans="1:63" ht="15.75" thickBot="1">
      <c r="A3" s="1154" t="s">
        <v>1603</v>
      </c>
      <c r="B3" s="1155"/>
      <c r="C3" s="1155"/>
      <c r="D3" s="1155"/>
      <c r="E3" s="1155"/>
      <c r="F3" s="1155"/>
      <c r="G3" s="1155"/>
      <c r="H3" s="1155"/>
      <c r="I3" s="1156"/>
      <c r="O3" s="1009"/>
      <c r="P3" s="731" t="s">
        <v>1550</v>
      </c>
      <c r="Q3" s="406" t="s">
        <v>374</v>
      </c>
      <c r="R3" s="972"/>
      <c r="S3" s="972"/>
      <c r="T3" s="972"/>
      <c r="U3" s="972"/>
      <c r="V3" s="972"/>
      <c r="W3" s="972"/>
      <c r="X3" s="972"/>
      <c r="Y3" s="972"/>
      <c r="Z3" s="975"/>
      <c r="AA3" s="975"/>
      <c r="AB3" s="975"/>
      <c r="AC3" s="975"/>
      <c r="AD3" s="975"/>
      <c r="AE3" s="975"/>
      <c r="AF3" s="753"/>
      <c r="AG3" s="748"/>
      <c r="AH3" s="787" t="s">
        <v>870</v>
      </c>
      <c r="AI3" s="787" t="s">
        <v>871</v>
      </c>
      <c r="AJ3" s="787" t="s">
        <v>872</v>
      </c>
      <c r="AK3" s="753" t="s">
        <v>873</v>
      </c>
      <c r="AL3" s="753" t="s">
        <v>874</v>
      </c>
      <c r="AM3" s="753" t="s">
        <v>875</v>
      </c>
      <c r="AN3" s="753" t="s">
        <v>876</v>
      </c>
      <c r="AO3" s="753" t="s">
        <v>877</v>
      </c>
      <c r="AP3" s="753" t="s">
        <v>878</v>
      </c>
      <c r="AQ3" s="753" t="s">
        <v>879</v>
      </c>
      <c r="AR3" s="753" t="s">
        <v>880</v>
      </c>
      <c r="AS3" s="753" t="s">
        <v>881</v>
      </c>
      <c r="AT3" s="753" t="s">
        <v>882</v>
      </c>
      <c r="AU3" s="753" t="s">
        <v>883</v>
      </c>
      <c r="AV3" s="753" t="s">
        <v>884</v>
      </c>
      <c r="AW3" s="753" t="s">
        <v>885</v>
      </c>
      <c r="AX3" s="753" t="s">
        <v>924</v>
      </c>
      <c r="AY3" s="753" t="s">
        <v>925</v>
      </c>
      <c r="AZ3" s="753" t="s">
        <v>926</v>
      </c>
      <c r="BA3" s="753" t="s">
        <v>927</v>
      </c>
      <c r="BB3" s="753" t="s">
        <v>928</v>
      </c>
      <c r="BC3" s="753" t="s">
        <v>929</v>
      </c>
      <c r="BD3" s="753" t="s">
        <v>936</v>
      </c>
      <c r="BE3" s="753" t="s">
        <v>1679</v>
      </c>
      <c r="BF3" s="753" t="s">
        <v>1680</v>
      </c>
      <c r="BG3" s="753" t="s">
        <v>1681</v>
      </c>
      <c r="BH3" s="753" t="s">
        <v>1682</v>
      </c>
      <c r="BI3" s="753" t="s">
        <v>1683</v>
      </c>
      <c r="BJ3" s="753" t="s">
        <v>1684</v>
      </c>
      <c r="BK3" s="756" t="s">
        <v>1685</v>
      </c>
    </row>
    <row r="4" spans="1:63" ht="5.25" customHeight="1">
      <c r="A4" s="687"/>
      <c r="B4" s="688"/>
      <c r="C4" s="688"/>
      <c r="D4" s="688"/>
      <c r="E4" s="688"/>
      <c r="F4" s="688"/>
      <c r="G4" s="688"/>
      <c r="H4" s="688"/>
      <c r="I4" s="354"/>
      <c r="M4" s="392" t="s">
        <v>653</v>
      </c>
      <c r="N4" s="461"/>
    </row>
    <row r="5" spans="1:63">
      <c r="A5" s="687"/>
      <c r="B5" s="688"/>
      <c r="C5" s="688"/>
      <c r="D5" s="685" t="s">
        <v>257</v>
      </c>
      <c r="E5" s="685"/>
      <c r="F5" s="685" t="s">
        <v>258</v>
      </c>
      <c r="G5" s="685"/>
      <c r="H5" s="685" t="s">
        <v>259</v>
      </c>
      <c r="I5" s="354"/>
      <c r="M5" s="461"/>
      <c r="N5" s="392" t="s">
        <v>654</v>
      </c>
    </row>
    <row r="6" spans="1:63" ht="5.25" customHeight="1" thickBot="1">
      <c r="A6" s="687"/>
      <c r="B6" s="688"/>
      <c r="C6" s="688"/>
      <c r="D6" s="688"/>
      <c r="E6" s="688"/>
      <c r="F6" s="688"/>
      <c r="G6" s="688"/>
      <c r="H6" s="688"/>
      <c r="I6" s="354"/>
      <c r="M6" s="392" t="s">
        <v>653</v>
      </c>
      <c r="N6" s="461"/>
    </row>
    <row r="7" spans="1:63" ht="21" customHeight="1" thickTop="1" thickBot="1">
      <c r="A7" s="828" t="s">
        <v>1532</v>
      </c>
      <c r="B7" s="470"/>
      <c r="C7" s="726"/>
      <c r="D7" s="296"/>
      <c r="E7" s="726"/>
      <c r="F7" s="296"/>
      <c r="G7" s="726"/>
      <c r="H7" s="296"/>
      <c r="I7" s="354"/>
      <c r="K7" s="939" t="s">
        <v>1721</v>
      </c>
      <c r="M7" s="392"/>
      <c r="N7" s="392" t="s">
        <v>654</v>
      </c>
      <c r="O7" s="372" t="str">
        <f ca="1">CELL("address",D7)</f>
        <v>$D$7</v>
      </c>
      <c r="P7" s="541" t="s">
        <v>1040</v>
      </c>
      <c r="Q7" s="390" t="str">
        <f ca="1">MID(CELL("filename",P7),FIND("]",CELL("filename",P7))+1,256)</f>
        <v>3c. Energy Storage</v>
      </c>
      <c r="R7" t="s">
        <v>1041</v>
      </c>
      <c r="S7" t="s">
        <v>1560</v>
      </c>
      <c r="T7" s="458">
        <v>1</v>
      </c>
      <c r="U7" s="385" t="str">
        <f ca="1">P7&amp;"_"&amp;O7&amp;"_"&amp;S7&amp;"_"&amp;T7</f>
        <v>3c_$D$7_Resource_used_1</v>
      </c>
      <c r="V7" t="s">
        <v>589</v>
      </c>
      <c r="X7" s="381" t="str">
        <f>CONCATENATE(AH7,",",AI7)</f>
        <v>Yes,</v>
      </c>
      <c r="Y7" t="s">
        <v>86</v>
      </c>
      <c r="Z7" t="s">
        <v>86</v>
      </c>
      <c r="AH7" t="s">
        <v>82</v>
      </c>
    </row>
    <row r="8" spans="1:63" ht="5.25" customHeight="1" thickTop="1">
      <c r="A8" s="725"/>
      <c r="B8" s="726"/>
      <c r="C8" s="726"/>
      <c r="D8" s="726"/>
      <c r="E8" s="726"/>
      <c r="F8" s="726"/>
      <c r="G8" s="726"/>
      <c r="H8" s="726"/>
      <c r="I8" s="354"/>
      <c r="M8" s="392" t="s">
        <v>653</v>
      </c>
      <c r="N8" s="392"/>
      <c r="O8" s="372" t="str">
        <f ca="1">CELL("address",F7)</f>
        <v>$F$7</v>
      </c>
      <c r="P8" s="458" t="str">
        <f t="shared" ref="P8:P27" si="0">$P$7</f>
        <v>3c</v>
      </c>
      <c r="Q8" s="390" t="str">
        <f ca="1">MID(CELL("filename",P8),FIND("]",CELL("filename",P8))+1,256)</f>
        <v>3c. Energy Storage</v>
      </c>
      <c r="R8" t="s">
        <v>1041</v>
      </c>
      <c r="S8" t="s">
        <v>1560</v>
      </c>
      <c r="T8" s="458">
        <v>2</v>
      </c>
      <c r="U8" s="385" t="str">
        <f ca="1">P8&amp;"_"&amp;O8&amp;"_"&amp;S8&amp;"_"&amp;T8</f>
        <v>3c_$F$7_Resource_used_2</v>
      </c>
      <c r="V8" t="s">
        <v>589</v>
      </c>
      <c r="X8" s="381" t="str">
        <f>CONCATENATE(AH8,",",AI8)</f>
        <v>Yes,</v>
      </c>
      <c r="Y8" t="s">
        <v>86</v>
      </c>
      <c r="Z8" t="s">
        <v>86</v>
      </c>
      <c r="AH8" t="s">
        <v>82</v>
      </c>
    </row>
    <row r="9" spans="1:63" ht="5.25" customHeight="1" thickBot="1">
      <c r="A9" s="725"/>
      <c r="B9" s="726"/>
      <c r="C9" s="726"/>
      <c r="D9" s="726"/>
      <c r="E9" s="726"/>
      <c r="F9" s="726"/>
      <c r="G9" s="726"/>
      <c r="H9" s="726"/>
      <c r="I9" s="354"/>
      <c r="M9" s="392" t="s">
        <v>653</v>
      </c>
      <c r="N9" s="392"/>
      <c r="O9" s="372" t="str">
        <f ca="1">CELL("address",H7)</f>
        <v>$H$7</v>
      </c>
      <c r="P9" s="458" t="str">
        <f t="shared" si="0"/>
        <v>3c</v>
      </c>
      <c r="Q9" s="390" t="str">
        <f ca="1">MID(CELL("filename",P9),FIND("]",CELL("filename",P9))+1,256)</f>
        <v>3c. Energy Storage</v>
      </c>
      <c r="R9" t="s">
        <v>1041</v>
      </c>
      <c r="S9" t="s">
        <v>1560</v>
      </c>
      <c r="T9" s="458">
        <v>3</v>
      </c>
      <c r="U9" s="385" t="str">
        <f ca="1">P9&amp;"_"&amp;O9&amp;"_"&amp;S9&amp;"_"&amp;T9</f>
        <v>3c_$H$7_Resource_used_3</v>
      </c>
      <c r="V9" t="s">
        <v>589</v>
      </c>
      <c r="X9" s="381" t="str">
        <f>CONCATENATE(AH9,",",AI9)</f>
        <v>Yes,</v>
      </c>
      <c r="Y9" t="s">
        <v>86</v>
      </c>
      <c r="Z9" t="s">
        <v>86</v>
      </c>
      <c r="AH9" t="s">
        <v>82</v>
      </c>
    </row>
    <row r="10" spans="1:63" ht="21" customHeight="1" thickTop="1" thickBot="1">
      <c r="A10" s="829" t="s">
        <v>1516</v>
      </c>
      <c r="B10" s="688"/>
      <c r="C10" s="688"/>
      <c r="D10" s="296"/>
      <c r="E10" s="688"/>
      <c r="F10" s="296"/>
      <c r="G10" s="688"/>
      <c r="H10" s="296"/>
      <c r="I10" s="354"/>
      <c r="K10" s="939" t="s">
        <v>1720</v>
      </c>
      <c r="M10" s="392"/>
      <c r="N10" s="392" t="s">
        <v>654</v>
      </c>
      <c r="O10" s="372" t="str">
        <f ca="1">CELL("address",D10)</f>
        <v>$D$10</v>
      </c>
      <c r="P10" s="458" t="str">
        <f t="shared" si="0"/>
        <v>3c</v>
      </c>
      <c r="Q10" s="390" t="str">
        <f ca="1">MID(CELL("filename",P7),FIND("]",CELL("filename",P7))+1,256)</f>
        <v>3c. Energy Storage</v>
      </c>
      <c r="R10" t="s">
        <v>1041</v>
      </c>
      <c r="S10" t="s">
        <v>1559</v>
      </c>
      <c r="T10" s="458">
        <v>1</v>
      </c>
      <c r="U10" s="385" t="str">
        <f ca="1">P7&amp;"_"&amp;O10&amp;"_"&amp;S10&amp;"_"&amp;T10</f>
        <v>3c_$D$10_Resource_type_1</v>
      </c>
      <c r="V10" t="s">
        <v>589</v>
      </c>
      <c r="X10" s="381" t="str">
        <f t="shared" ref="X10:X12" si="1">CONCATENATE(AH10,",",AI10,",",AJ10,",",AK10)</f>
        <v>Battery Li-ion,Battery Flow,Pumped Hydro,Other</v>
      </c>
      <c r="Y10" t="s">
        <v>86</v>
      </c>
      <c r="Z10" t="s">
        <v>86</v>
      </c>
      <c r="AH10" t="s">
        <v>1044</v>
      </c>
      <c r="AI10" t="s">
        <v>1045</v>
      </c>
      <c r="AJ10" t="s">
        <v>1046</v>
      </c>
      <c r="AK10" t="s">
        <v>74</v>
      </c>
    </row>
    <row r="11" spans="1:63" ht="5.25" customHeight="1" thickTop="1">
      <c r="A11" s="677"/>
      <c r="B11" s="688"/>
      <c r="C11" s="688"/>
      <c r="D11" s="688"/>
      <c r="E11" s="688"/>
      <c r="F11" s="688"/>
      <c r="G11" s="688"/>
      <c r="H11" s="688"/>
      <c r="I11" s="354"/>
      <c r="M11" s="392" t="s">
        <v>653</v>
      </c>
      <c r="N11" s="392"/>
      <c r="O11" s="372" t="str">
        <f ca="1">CELL("address",F10)</f>
        <v>$F$10</v>
      </c>
      <c r="P11" s="458" t="str">
        <f t="shared" si="0"/>
        <v>3c</v>
      </c>
      <c r="Q11" s="390" t="str">
        <f t="shared" ref="Q11:Q27" ca="1" si="2">MID(CELL("filename",P11),FIND("]",CELL("filename",P11))+1,256)</f>
        <v>3c. Energy Storage</v>
      </c>
      <c r="R11" t="s">
        <v>1041</v>
      </c>
      <c r="S11" t="s">
        <v>1559</v>
      </c>
      <c r="T11" s="458">
        <v>2</v>
      </c>
      <c r="U11" s="385" t="str">
        <f t="shared" ref="U11:U27" ca="1" si="3">P11&amp;"_"&amp;O11&amp;"_"&amp;S11&amp;"_"&amp;T11</f>
        <v>3c_$F$10_Resource_type_2</v>
      </c>
      <c r="V11" t="s">
        <v>589</v>
      </c>
      <c r="X11" s="381" t="str">
        <f t="shared" si="1"/>
        <v>Battery Li-ion,Battery Flow,Pumped Hydro,Other</v>
      </c>
      <c r="Y11" t="s">
        <v>86</v>
      </c>
      <c r="Z11" t="s">
        <v>86</v>
      </c>
      <c r="AH11" t="s">
        <v>1044</v>
      </c>
      <c r="AI11" t="s">
        <v>1045</v>
      </c>
      <c r="AJ11" t="s">
        <v>1046</v>
      </c>
      <c r="AK11" t="s">
        <v>74</v>
      </c>
    </row>
    <row r="12" spans="1:63" ht="5.25" customHeight="1">
      <c r="A12" s="677"/>
      <c r="B12" s="688"/>
      <c r="C12" s="688"/>
      <c r="D12" s="688"/>
      <c r="E12" s="688"/>
      <c r="F12" s="688"/>
      <c r="G12" s="688"/>
      <c r="H12" s="688"/>
      <c r="I12" s="354"/>
      <c r="M12" s="392" t="s">
        <v>653</v>
      </c>
      <c r="N12" s="392"/>
      <c r="O12" s="372" t="str">
        <f ca="1">CELL("address",H10)</f>
        <v>$H$10</v>
      </c>
      <c r="P12" s="458" t="str">
        <f t="shared" si="0"/>
        <v>3c</v>
      </c>
      <c r="Q12" s="390" t="str">
        <f t="shared" ca="1" si="2"/>
        <v>3c. Energy Storage</v>
      </c>
      <c r="R12" t="s">
        <v>1041</v>
      </c>
      <c r="S12" t="s">
        <v>1559</v>
      </c>
      <c r="T12" s="458">
        <v>3</v>
      </c>
      <c r="U12" s="385" t="str">
        <f t="shared" ca="1" si="3"/>
        <v>3c_$H$10_Resource_type_3</v>
      </c>
      <c r="V12" t="s">
        <v>589</v>
      </c>
      <c r="X12" s="381" t="str">
        <f t="shared" si="1"/>
        <v>Battery Li-ion,Battery Flow,Pumped Hydro,Other</v>
      </c>
      <c r="Y12" t="s">
        <v>86</v>
      </c>
      <c r="Z12" t="s">
        <v>86</v>
      </c>
      <c r="AH12" t="s">
        <v>1044</v>
      </c>
      <c r="AI12" t="s">
        <v>1045</v>
      </c>
      <c r="AJ12" t="s">
        <v>1046</v>
      </c>
      <c r="AK12" t="s">
        <v>74</v>
      </c>
    </row>
    <row r="13" spans="1:63" ht="51.75" customHeight="1">
      <c r="A13" s="830" t="s">
        <v>808</v>
      </c>
      <c r="B13" s="688"/>
      <c r="C13" s="688"/>
      <c r="D13" s="307"/>
      <c r="E13" s="688"/>
      <c r="F13" s="307"/>
      <c r="G13" s="688"/>
      <c r="H13" s="307"/>
      <c r="I13" s="354"/>
      <c r="M13" s="392"/>
      <c r="N13" s="392" t="s">
        <v>654</v>
      </c>
      <c r="O13" s="372" t="str">
        <f ca="1">CELL("address",D13)</f>
        <v>$D$13</v>
      </c>
      <c r="P13" s="458" t="str">
        <f t="shared" si="0"/>
        <v>3c</v>
      </c>
      <c r="Q13" s="390" t="str">
        <f t="shared" ca="1" si="2"/>
        <v>3c. Energy Storage</v>
      </c>
      <c r="R13" t="s">
        <v>1041</v>
      </c>
      <c r="S13" t="s">
        <v>1047</v>
      </c>
      <c r="T13" s="458">
        <v>1</v>
      </c>
      <c r="U13" s="385" t="str">
        <f t="shared" ca="1" si="3"/>
        <v>3c_$D$13_Resource_other_1</v>
      </c>
      <c r="V13" t="s">
        <v>1011</v>
      </c>
      <c r="W13">
        <v>2000</v>
      </c>
      <c r="Y13" t="s">
        <v>86</v>
      </c>
      <c r="Z13" t="s">
        <v>86</v>
      </c>
      <c r="AB13" s="715" t="str">
        <f ca="1">"Requirement for "&amp;O13&amp; " based on "&amp;O10&amp;" answer of ""Other"""</f>
        <v>Requirement for $D$13 based on $D$10 answer of "Other"</v>
      </c>
    </row>
    <row r="14" spans="1:63" ht="5.25" customHeight="1">
      <c r="A14" s="682"/>
      <c r="B14" s="688"/>
      <c r="C14" s="688"/>
      <c r="D14" s="688"/>
      <c r="E14" s="688"/>
      <c r="F14" s="688"/>
      <c r="G14" s="688"/>
      <c r="H14" s="688"/>
      <c r="I14" s="354"/>
      <c r="M14" s="392" t="s">
        <v>653</v>
      </c>
      <c r="N14" s="392"/>
      <c r="O14" s="372" t="str">
        <f ca="1">CELL("address",F13)</f>
        <v>$F$13</v>
      </c>
      <c r="P14" s="458" t="str">
        <f t="shared" si="0"/>
        <v>3c</v>
      </c>
      <c r="Q14" s="390" t="str">
        <f t="shared" ca="1" si="2"/>
        <v>3c. Energy Storage</v>
      </c>
      <c r="R14" t="s">
        <v>1041</v>
      </c>
      <c r="S14" t="s">
        <v>1047</v>
      </c>
      <c r="T14" s="458">
        <v>2</v>
      </c>
      <c r="U14" s="385" t="str">
        <f t="shared" ca="1" si="3"/>
        <v>3c_$F$13_Resource_other_2</v>
      </c>
      <c r="V14" t="s">
        <v>1011</v>
      </c>
      <c r="W14">
        <v>2000</v>
      </c>
      <c r="Y14" t="s">
        <v>86</v>
      </c>
      <c r="Z14" t="s">
        <v>86</v>
      </c>
      <c r="AB14" s="715" t="str">
        <f ca="1">"Requirement for "&amp;O14&amp; " based on "&amp;O11&amp;" answer of ""Other"""</f>
        <v>Requirement for $F$13 based on $F$10 answer of "Other"</v>
      </c>
    </row>
    <row r="15" spans="1:63" ht="5.25" customHeight="1">
      <c r="A15" s="687"/>
      <c r="B15" s="688"/>
      <c r="C15" s="688"/>
      <c r="D15" s="688"/>
      <c r="E15" s="688"/>
      <c r="F15" s="688"/>
      <c r="G15" s="688"/>
      <c r="H15" s="688"/>
      <c r="I15" s="354"/>
      <c r="M15" s="392" t="s">
        <v>653</v>
      </c>
      <c r="N15" s="392"/>
      <c r="O15" s="372" t="str">
        <f ca="1">CELL("address",H13)</f>
        <v>$H$13</v>
      </c>
      <c r="P15" s="458" t="str">
        <f t="shared" si="0"/>
        <v>3c</v>
      </c>
      <c r="Q15" s="390" t="str">
        <f t="shared" ca="1" si="2"/>
        <v>3c. Energy Storage</v>
      </c>
      <c r="R15" t="s">
        <v>1041</v>
      </c>
      <c r="S15" t="s">
        <v>1047</v>
      </c>
      <c r="T15" s="458">
        <v>3</v>
      </c>
      <c r="U15" s="385" t="str">
        <f t="shared" ca="1" si="3"/>
        <v>3c_$H$13_Resource_other_3</v>
      </c>
      <c r="V15" t="s">
        <v>1011</v>
      </c>
      <c r="W15">
        <v>2000</v>
      </c>
      <c r="Y15" t="s">
        <v>86</v>
      </c>
      <c r="Z15" t="s">
        <v>86</v>
      </c>
      <c r="AB15" s="715" t="str">
        <f ca="1">"Requirement for "&amp;O15&amp; " based on "&amp;O12&amp;" answer of ""Other"""</f>
        <v>Requirement for $H$13 based on $H$10 answer of "Other"</v>
      </c>
    </row>
    <row r="16" spans="1:63" ht="18" customHeight="1">
      <c r="A16" s="829" t="s">
        <v>725</v>
      </c>
      <c r="B16" s="688"/>
      <c r="C16" s="688"/>
      <c r="D16" s="296"/>
      <c r="E16" s="688"/>
      <c r="F16" s="296"/>
      <c r="G16" s="688"/>
      <c r="H16" s="296"/>
      <c r="I16" s="354"/>
      <c r="M16" s="392"/>
      <c r="N16" s="392" t="s">
        <v>654</v>
      </c>
      <c r="O16" s="372" t="str">
        <f ca="1">CELL("address",D16)</f>
        <v>$D$16</v>
      </c>
      <c r="P16" s="458" t="str">
        <f t="shared" si="0"/>
        <v>3c</v>
      </c>
      <c r="Q16" s="390" t="str">
        <f t="shared" ca="1" si="2"/>
        <v>3c. Energy Storage</v>
      </c>
      <c r="R16" t="s">
        <v>1041</v>
      </c>
      <c r="S16" t="s">
        <v>1048</v>
      </c>
      <c r="T16" s="458">
        <v>1</v>
      </c>
      <c r="U16" s="385" t="str">
        <f t="shared" ca="1" si="3"/>
        <v>3c_$D$16_Resource_status_1</v>
      </c>
      <c r="V16" t="s">
        <v>589</v>
      </c>
      <c r="X16" s="381" t="str">
        <f>CONCATENATE(AH16,",",AI16)</f>
        <v>Development,Operational</v>
      </c>
      <c r="Y16" t="s">
        <v>86</v>
      </c>
      <c r="Z16" t="s">
        <v>86</v>
      </c>
      <c r="AB16" s="715" t="str">
        <f ca="1">"Requirement for "&amp;O16&amp; " based on "&amp;$O$7&amp;" answer of ""Yes"""</f>
        <v>Requirement for $D$16 based on $D$7 answer of "Yes"</v>
      </c>
      <c r="AH16" t="s">
        <v>22</v>
      </c>
      <c r="AI16" t="s">
        <v>1039</v>
      </c>
    </row>
    <row r="17" spans="1:35" ht="5.25" customHeight="1">
      <c r="A17" s="677"/>
      <c r="B17" s="688"/>
      <c r="C17" s="688"/>
      <c r="D17" s="688"/>
      <c r="E17" s="688"/>
      <c r="F17" s="688"/>
      <c r="G17" s="688"/>
      <c r="H17" s="688"/>
      <c r="I17" s="354"/>
      <c r="M17" s="392" t="s">
        <v>653</v>
      </c>
      <c r="N17" s="392"/>
      <c r="O17" s="372" t="str">
        <f ca="1">CELL("address",F16)</f>
        <v>$F$16</v>
      </c>
      <c r="P17" s="458" t="str">
        <f t="shared" si="0"/>
        <v>3c</v>
      </c>
      <c r="Q17" s="390" t="str">
        <f t="shared" ca="1" si="2"/>
        <v>3c. Energy Storage</v>
      </c>
      <c r="R17" t="s">
        <v>1041</v>
      </c>
      <c r="S17" t="s">
        <v>1048</v>
      </c>
      <c r="T17" s="458">
        <v>2</v>
      </c>
      <c r="U17" s="385" t="str">
        <f t="shared" ca="1" si="3"/>
        <v>3c_$F$16_Resource_status_2</v>
      </c>
      <c r="V17" t="s">
        <v>589</v>
      </c>
      <c r="X17" s="381" t="str">
        <f t="shared" ref="X17:X18" si="4">CONCATENATE(AH17,",",AI17)</f>
        <v>Development,Operational</v>
      </c>
      <c r="Y17" t="s">
        <v>86</v>
      </c>
      <c r="Z17" t="s">
        <v>86</v>
      </c>
      <c r="AB17" s="715" t="str">
        <f ca="1">"Requirement for "&amp;O17&amp; " based on "&amp;$O$8&amp;" answer of ""Yes"""</f>
        <v>Requirement for $F$16 based on $F$7 answer of "Yes"</v>
      </c>
      <c r="AH17" t="s">
        <v>22</v>
      </c>
      <c r="AI17" t="s">
        <v>1039</v>
      </c>
    </row>
    <row r="18" spans="1:35" ht="5.25" customHeight="1">
      <c r="A18" s="677"/>
      <c r="B18" s="688"/>
      <c r="C18" s="688"/>
      <c r="D18" s="688"/>
      <c r="E18" s="688"/>
      <c r="F18" s="688"/>
      <c r="G18" s="688"/>
      <c r="H18" s="688"/>
      <c r="I18" s="354"/>
      <c r="M18" s="392" t="s">
        <v>653</v>
      </c>
      <c r="N18" s="392"/>
      <c r="O18" s="372" t="str">
        <f ca="1">CELL("address",H16)</f>
        <v>$H$16</v>
      </c>
      <c r="P18" s="458" t="str">
        <f t="shared" si="0"/>
        <v>3c</v>
      </c>
      <c r="Q18" s="390" t="str">
        <f t="shared" ca="1" si="2"/>
        <v>3c. Energy Storage</v>
      </c>
      <c r="R18" t="s">
        <v>1041</v>
      </c>
      <c r="S18" t="s">
        <v>1048</v>
      </c>
      <c r="T18" s="458">
        <v>3</v>
      </c>
      <c r="U18" s="385" t="str">
        <f t="shared" ca="1" si="3"/>
        <v>3c_$H$16_Resource_status_3</v>
      </c>
      <c r="V18" t="s">
        <v>589</v>
      </c>
      <c r="X18" s="381" t="str">
        <f t="shared" si="4"/>
        <v>Development,Operational</v>
      </c>
      <c r="Y18" t="s">
        <v>86</v>
      </c>
      <c r="Z18" t="s">
        <v>86</v>
      </c>
      <c r="AB18" s="715" t="str">
        <f ca="1">"Requirement for "&amp;O18&amp; " based on "&amp;$O$9&amp;" answer of ""Yes"""</f>
        <v>Requirement for $H$16 based on $H$7 answer of "Yes"</v>
      </c>
      <c r="AH18" t="s">
        <v>22</v>
      </c>
      <c r="AI18" t="s">
        <v>1039</v>
      </c>
    </row>
    <row r="19" spans="1:35">
      <c r="A19" s="831" t="s">
        <v>809</v>
      </c>
      <c r="B19" s="688" t="s">
        <v>599</v>
      </c>
      <c r="C19" s="688"/>
      <c r="D19" s="306"/>
      <c r="E19" s="688"/>
      <c r="F19" s="306"/>
      <c r="G19" s="688"/>
      <c r="H19" s="306"/>
      <c r="I19" s="354"/>
      <c r="M19" s="392"/>
      <c r="N19" s="392" t="s">
        <v>654</v>
      </c>
      <c r="O19" s="372" t="str">
        <f ca="1">CELL("address",D19)</f>
        <v>$D$19</v>
      </c>
      <c r="P19" s="458" t="str">
        <f t="shared" si="0"/>
        <v>3c</v>
      </c>
      <c r="Q19" s="390" t="str">
        <f t="shared" ca="1" si="2"/>
        <v>3c. Energy Storage</v>
      </c>
      <c r="R19" t="s">
        <v>1041</v>
      </c>
      <c r="S19" t="s">
        <v>1049</v>
      </c>
      <c r="T19" s="458">
        <v>1</v>
      </c>
      <c r="U19" s="385" t="str">
        <f t="shared" ca="1" si="3"/>
        <v>3c_$D$19_remaining_life_1</v>
      </c>
      <c r="V19" s="375" t="s">
        <v>1678</v>
      </c>
      <c r="W19" s="458"/>
      <c r="X19" s="458" t="s">
        <v>1605</v>
      </c>
      <c r="Y19" t="s">
        <v>86</v>
      </c>
      <c r="Z19" t="s">
        <v>86</v>
      </c>
      <c r="AB19" s="715" t="str">
        <f ca="1">"Requirement for "&amp;O19&amp; " based on "&amp;O16&amp;" answer of ""Operational"""</f>
        <v>Requirement for $D$19 based on $D$16 answer of "Operational"</v>
      </c>
    </row>
    <row r="20" spans="1:35" ht="5.25" customHeight="1">
      <c r="A20" s="677"/>
      <c r="B20" s="688"/>
      <c r="C20" s="688"/>
      <c r="D20" s="688"/>
      <c r="E20" s="688"/>
      <c r="F20" s="688"/>
      <c r="G20" s="688"/>
      <c r="H20" s="688"/>
      <c r="I20" s="354"/>
      <c r="M20" s="392" t="s">
        <v>653</v>
      </c>
      <c r="N20" s="392"/>
      <c r="O20" s="372" t="str">
        <f ca="1">CELL("address",F19)</f>
        <v>$F$19</v>
      </c>
      <c r="P20" s="458" t="str">
        <f t="shared" si="0"/>
        <v>3c</v>
      </c>
      <c r="Q20" s="390" t="str">
        <f t="shared" ca="1" si="2"/>
        <v>3c. Energy Storage</v>
      </c>
      <c r="R20" t="s">
        <v>1041</v>
      </c>
      <c r="S20" t="s">
        <v>1049</v>
      </c>
      <c r="T20" s="458">
        <v>2</v>
      </c>
      <c r="U20" s="385" t="str">
        <f t="shared" ca="1" si="3"/>
        <v>3c_$F$19_remaining_life_2</v>
      </c>
      <c r="V20" s="375" t="s">
        <v>1678</v>
      </c>
      <c r="W20" s="458"/>
      <c r="X20" s="458" t="s">
        <v>1605</v>
      </c>
      <c r="Y20" t="s">
        <v>86</v>
      </c>
      <c r="Z20" t="s">
        <v>86</v>
      </c>
      <c r="AB20" s="715" t="str">
        <f ca="1">"Requirement for "&amp;O20&amp; " based on "&amp;O14&amp;" answer of ""Operational"""</f>
        <v>Requirement for $F$19 based on $F$13 answer of "Operational"</v>
      </c>
    </row>
    <row r="21" spans="1:35" ht="5.25" customHeight="1">
      <c r="A21" s="677"/>
      <c r="B21" s="688"/>
      <c r="C21" s="688"/>
      <c r="D21" s="688"/>
      <c r="E21" s="688"/>
      <c r="F21" s="688"/>
      <c r="G21" s="688"/>
      <c r="H21" s="688"/>
      <c r="I21" s="354"/>
      <c r="M21" s="392" t="s">
        <v>653</v>
      </c>
      <c r="N21" s="392"/>
      <c r="O21" s="372" t="str">
        <f ca="1">CELL("address",H19)</f>
        <v>$H$19</v>
      </c>
      <c r="P21" s="458" t="str">
        <f t="shared" si="0"/>
        <v>3c</v>
      </c>
      <c r="Q21" s="390" t="str">
        <f t="shared" ca="1" si="2"/>
        <v>3c. Energy Storage</v>
      </c>
      <c r="R21" t="s">
        <v>1041</v>
      </c>
      <c r="S21" t="s">
        <v>1049</v>
      </c>
      <c r="T21" s="458">
        <v>3</v>
      </c>
      <c r="U21" s="385" t="str">
        <f t="shared" ca="1" si="3"/>
        <v>3c_$H$19_remaining_life_3</v>
      </c>
      <c r="V21" s="375" t="s">
        <v>1678</v>
      </c>
      <c r="W21" s="458"/>
      <c r="X21" s="458" t="s">
        <v>1605</v>
      </c>
      <c r="Y21" t="s">
        <v>86</v>
      </c>
      <c r="Z21" t="s">
        <v>86</v>
      </c>
      <c r="AB21" s="715" t="str">
        <f ca="1">"Requirement for "&amp;O21&amp; " based on "&amp;O15&amp;" answer of ""Operational"""</f>
        <v>Requirement for $H$19 based on $H$13 answer of "Operational"</v>
      </c>
    </row>
    <row r="22" spans="1:35" ht="16.5" customHeight="1">
      <c r="A22" s="829" t="s">
        <v>810</v>
      </c>
      <c r="B22" s="688"/>
      <c r="C22" s="688"/>
      <c r="D22" s="296"/>
      <c r="E22" s="688"/>
      <c r="F22" s="296"/>
      <c r="G22" s="688"/>
      <c r="H22" s="296"/>
      <c r="I22" s="354"/>
      <c r="M22" s="392"/>
      <c r="N22" s="392" t="s">
        <v>654</v>
      </c>
      <c r="O22" s="372" t="str">
        <f ca="1">CELL("address",D22)</f>
        <v>$D$22</v>
      </c>
      <c r="P22" s="458" t="str">
        <f t="shared" si="0"/>
        <v>3c</v>
      </c>
      <c r="Q22" s="390" t="str">
        <f t="shared" ca="1" si="2"/>
        <v>3c. Energy Storage</v>
      </c>
      <c r="R22" t="s">
        <v>1041</v>
      </c>
      <c r="S22" t="s">
        <v>1050</v>
      </c>
      <c r="T22" s="458">
        <v>1</v>
      </c>
      <c r="U22" s="385" t="str">
        <f t="shared" ca="1" si="3"/>
        <v>3c_$D$22_storage_charge_source_1</v>
      </c>
      <c r="V22" t="s">
        <v>589</v>
      </c>
      <c r="X22" s="381" t="str">
        <f t="shared" ref="X22:X24" si="5">CONCATENATE(AH22,",",AI22)</f>
        <v>Hybrid,Offsite</v>
      </c>
      <c r="Y22" t="s">
        <v>86</v>
      </c>
      <c r="Z22" t="s">
        <v>86</v>
      </c>
      <c r="AB22" s="715" t="str">
        <f ca="1">"Requirement for "&amp;O22&amp; " based on "&amp;$O$7&amp;" answer of ""Yes"""</f>
        <v>Requirement for $D$22 based on $D$7 answer of "Yes"</v>
      </c>
      <c r="AH22" t="s">
        <v>1587</v>
      </c>
      <c r="AI22" t="s">
        <v>1588</v>
      </c>
    </row>
    <row r="23" spans="1:35" ht="5.25" customHeight="1">
      <c r="A23" s="682"/>
      <c r="B23" s="688"/>
      <c r="C23" s="688"/>
      <c r="D23" s="688"/>
      <c r="E23" s="688"/>
      <c r="F23" s="688"/>
      <c r="G23" s="688"/>
      <c r="H23" s="688"/>
      <c r="I23" s="354"/>
      <c r="M23" s="392" t="s">
        <v>653</v>
      </c>
      <c r="N23" s="392"/>
      <c r="O23" s="372" t="str">
        <f ca="1">CELL("address",F22)</f>
        <v>$F$22</v>
      </c>
      <c r="P23" s="458" t="str">
        <f t="shared" si="0"/>
        <v>3c</v>
      </c>
      <c r="Q23" s="390" t="str">
        <f t="shared" ca="1" si="2"/>
        <v>3c. Energy Storage</v>
      </c>
      <c r="R23" t="s">
        <v>1041</v>
      </c>
      <c r="S23" t="s">
        <v>1050</v>
      </c>
      <c r="T23" s="458">
        <v>2</v>
      </c>
      <c r="U23" s="385" t="str">
        <f t="shared" ca="1" si="3"/>
        <v>3c_$F$22_storage_charge_source_2</v>
      </c>
      <c r="V23" t="s">
        <v>589</v>
      </c>
      <c r="X23" s="381" t="str">
        <f t="shared" si="5"/>
        <v>Hybrid,Offsite</v>
      </c>
      <c r="Y23" t="s">
        <v>86</v>
      </c>
      <c r="Z23" t="s">
        <v>86</v>
      </c>
      <c r="AB23" s="715" t="str">
        <f ca="1">"Requirement for "&amp;O23&amp; " based on "&amp;$O$8&amp;" answer of ""Yes"""</f>
        <v>Requirement for $F$22 based on $F$7 answer of "Yes"</v>
      </c>
      <c r="AH23" t="s">
        <v>1587</v>
      </c>
      <c r="AI23" t="s">
        <v>1588</v>
      </c>
    </row>
    <row r="24" spans="1:35" ht="5.25" customHeight="1">
      <c r="A24" s="682"/>
      <c r="B24" s="688"/>
      <c r="C24" s="688"/>
      <c r="D24" s="688"/>
      <c r="E24" s="688"/>
      <c r="F24" s="688"/>
      <c r="G24" s="688"/>
      <c r="H24" s="688"/>
      <c r="I24" s="354"/>
      <c r="M24" s="392" t="s">
        <v>653</v>
      </c>
      <c r="N24" s="392"/>
      <c r="O24" s="372" t="str">
        <f ca="1">CELL("address",H22)</f>
        <v>$H$22</v>
      </c>
      <c r="P24" s="458" t="str">
        <f t="shared" si="0"/>
        <v>3c</v>
      </c>
      <c r="Q24" s="390" t="str">
        <f t="shared" ca="1" si="2"/>
        <v>3c. Energy Storage</v>
      </c>
      <c r="R24" t="s">
        <v>1041</v>
      </c>
      <c r="S24" t="s">
        <v>1050</v>
      </c>
      <c r="T24" s="458">
        <v>3</v>
      </c>
      <c r="U24" s="385" t="str">
        <f t="shared" ca="1" si="3"/>
        <v>3c_$H$22_storage_charge_source_3</v>
      </c>
      <c r="V24" t="s">
        <v>589</v>
      </c>
      <c r="X24" s="381" t="str">
        <f t="shared" si="5"/>
        <v>Hybrid,Offsite</v>
      </c>
      <c r="Y24" t="s">
        <v>86</v>
      </c>
      <c r="Z24" t="s">
        <v>86</v>
      </c>
      <c r="AB24" s="715" t="str">
        <f ca="1">"Requirement for "&amp;O24&amp; " based on "&amp;$O$9&amp;" answer of ""Yes"""</f>
        <v>Requirement for $H$22 based on $H$7 answer of "Yes"</v>
      </c>
      <c r="AH24" t="s">
        <v>1587</v>
      </c>
      <c r="AI24" t="s">
        <v>1588</v>
      </c>
    </row>
    <row r="25" spans="1:35" ht="51.75" customHeight="1">
      <c r="A25" s="830" t="s">
        <v>811</v>
      </c>
      <c r="B25" s="688"/>
      <c r="C25" s="688"/>
      <c r="D25" s="307"/>
      <c r="E25" s="688"/>
      <c r="F25" s="307"/>
      <c r="G25" s="688"/>
      <c r="H25" s="307"/>
      <c r="I25" s="354"/>
      <c r="M25" s="392"/>
      <c r="N25" s="392" t="s">
        <v>654</v>
      </c>
      <c r="O25" s="372" t="str">
        <f ca="1">CELL("address",D25)</f>
        <v>$D$25</v>
      </c>
      <c r="P25" s="458" t="str">
        <f t="shared" si="0"/>
        <v>3c</v>
      </c>
      <c r="Q25" s="390" t="str">
        <f t="shared" ca="1" si="2"/>
        <v>3c. Energy Storage</v>
      </c>
      <c r="R25" t="s">
        <v>1041</v>
      </c>
      <c r="S25" t="s">
        <v>1051</v>
      </c>
      <c r="T25" s="458">
        <v>1</v>
      </c>
      <c r="U25" s="385" t="str">
        <f t="shared" ca="1" si="3"/>
        <v>3c_$D$25_offsite_charging_1</v>
      </c>
      <c r="V25" t="s">
        <v>1011</v>
      </c>
      <c r="W25">
        <v>2000</v>
      </c>
      <c r="Y25" t="s">
        <v>86</v>
      </c>
      <c r="Z25" t="s">
        <v>86</v>
      </c>
      <c r="AB25" s="715" t="str">
        <f ca="1">"Requirement for "&amp;O25&amp; " based on "&amp;O22&amp;" answer of ""offsite"""</f>
        <v>Requirement for $D$25 based on $D$22 answer of "offsite"</v>
      </c>
    </row>
    <row r="26" spans="1:35" ht="5.25" customHeight="1">
      <c r="A26" s="682"/>
      <c r="B26" s="688"/>
      <c r="C26" s="688"/>
      <c r="D26" s="688"/>
      <c r="E26" s="688"/>
      <c r="F26" s="688"/>
      <c r="G26" s="688"/>
      <c r="H26" s="688"/>
      <c r="I26" s="354"/>
      <c r="M26" s="392" t="s">
        <v>653</v>
      </c>
      <c r="N26" s="392"/>
      <c r="O26" s="372" t="str">
        <f ca="1">CELL("address",F25)</f>
        <v>$F$25</v>
      </c>
      <c r="P26" s="458" t="str">
        <f t="shared" si="0"/>
        <v>3c</v>
      </c>
      <c r="Q26" s="390" t="str">
        <f t="shared" ca="1" si="2"/>
        <v>3c. Energy Storage</v>
      </c>
      <c r="R26" t="s">
        <v>1041</v>
      </c>
      <c r="S26" t="s">
        <v>1051</v>
      </c>
      <c r="T26" s="458">
        <v>2</v>
      </c>
      <c r="U26" s="385" t="str">
        <f t="shared" ca="1" si="3"/>
        <v>3c_$F$25_offsite_charging_2</v>
      </c>
      <c r="V26" t="s">
        <v>1011</v>
      </c>
      <c r="W26">
        <v>2000</v>
      </c>
      <c r="Y26" t="s">
        <v>86</v>
      </c>
      <c r="Z26" t="s">
        <v>86</v>
      </c>
      <c r="AB26" s="715" t="str">
        <f ca="1">"Requirement for "&amp;O26&amp; " based on "&amp;O23&amp;" answer of ""offsite"""</f>
        <v>Requirement for $F$25 based on $F$22 answer of "offsite"</v>
      </c>
    </row>
    <row r="27" spans="1:35" ht="5.25" customHeight="1" thickBot="1">
      <c r="A27" s="687"/>
      <c r="B27" s="688"/>
      <c r="C27" s="688"/>
      <c r="D27" s="688"/>
      <c r="E27" s="688"/>
      <c r="F27" s="688"/>
      <c r="G27" s="688"/>
      <c r="H27" s="688"/>
      <c r="I27" s="354"/>
      <c r="M27" s="392" t="s">
        <v>653</v>
      </c>
      <c r="N27" s="392"/>
      <c r="O27" s="372" t="str">
        <f ca="1">CELL("address",H25)</f>
        <v>$H$25</v>
      </c>
      <c r="P27" s="458" t="str">
        <f t="shared" si="0"/>
        <v>3c</v>
      </c>
      <c r="Q27" s="390" t="str">
        <f t="shared" ca="1" si="2"/>
        <v>3c. Energy Storage</v>
      </c>
      <c r="R27" t="s">
        <v>1041</v>
      </c>
      <c r="S27" t="s">
        <v>1051</v>
      </c>
      <c r="T27" s="458">
        <v>3</v>
      </c>
      <c r="U27" s="385" t="str">
        <f t="shared" ca="1" si="3"/>
        <v>3c_$H$25_offsite_charging_3</v>
      </c>
      <c r="V27" t="s">
        <v>1011</v>
      </c>
      <c r="W27">
        <v>2000</v>
      </c>
      <c r="Y27" t="s">
        <v>86</v>
      </c>
      <c r="Z27" t="s">
        <v>86</v>
      </c>
      <c r="AB27" s="715" t="str">
        <f ca="1">"Requirement for "&amp;O27&amp; " based on "&amp;O24&amp;" answer of ""offsite"""</f>
        <v>Requirement for $H$25 based on $H$22 answer of "offsite"</v>
      </c>
    </row>
    <row r="28" spans="1:35" ht="13.5" thickBot="1">
      <c r="A28" s="1154" t="s">
        <v>812</v>
      </c>
      <c r="B28" s="1155"/>
      <c r="C28" s="1155"/>
      <c r="D28" s="1155"/>
      <c r="E28" s="1155"/>
      <c r="F28" s="1155"/>
      <c r="G28" s="1155"/>
      <c r="H28" s="1155"/>
      <c r="I28" s="1156"/>
      <c r="M28" s="461"/>
      <c r="N28" s="392" t="s">
        <v>654</v>
      </c>
    </row>
    <row r="29" spans="1:35" ht="5.25" customHeight="1">
      <c r="A29" s="687"/>
      <c r="B29" s="688"/>
      <c r="C29" s="688"/>
      <c r="D29" s="688"/>
      <c r="E29" s="688"/>
      <c r="F29" s="688"/>
      <c r="G29" s="688"/>
      <c r="H29" s="688"/>
      <c r="I29" s="354"/>
      <c r="M29" s="392" t="s">
        <v>653</v>
      </c>
      <c r="N29" s="461"/>
    </row>
    <row r="30" spans="1:35">
      <c r="A30" s="497" t="s">
        <v>813</v>
      </c>
      <c r="B30" s="688"/>
      <c r="C30" s="688"/>
      <c r="D30" s="688"/>
      <c r="E30" s="688"/>
      <c r="F30" s="688"/>
      <c r="G30" s="688"/>
      <c r="H30" s="688"/>
      <c r="I30" s="354"/>
      <c r="M30" s="392"/>
      <c r="N30" s="461" t="s">
        <v>654</v>
      </c>
    </row>
    <row r="31" spans="1:35">
      <c r="A31" s="677" t="s">
        <v>597</v>
      </c>
      <c r="B31" s="688"/>
      <c r="C31" s="688"/>
      <c r="D31" s="307"/>
      <c r="E31" s="688"/>
      <c r="F31" s="307"/>
      <c r="G31" s="688"/>
      <c r="H31" s="307"/>
      <c r="I31" s="354"/>
      <c r="M31" s="392"/>
      <c r="N31" s="392" t="s">
        <v>654</v>
      </c>
      <c r="O31" s="372" t="str">
        <f ca="1">CELL("address",D31)</f>
        <v>$D$31</v>
      </c>
      <c r="P31" s="458" t="str">
        <f t="shared" ref="P31:P51" si="6">$P$7</f>
        <v>3c</v>
      </c>
      <c r="Q31" s="390" t="str">
        <f t="shared" ref="Q31:Q51" ca="1" si="7">MID(CELL("filename",P31),FIND("]",CELL("filename",P31))+1,256)</f>
        <v>3c. Energy Storage</v>
      </c>
      <c r="R31" t="s">
        <v>1042</v>
      </c>
      <c r="S31" t="s">
        <v>1052</v>
      </c>
      <c r="T31" s="458">
        <v>1</v>
      </c>
      <c r="U31" s="385" t="str">
        <f t="shared" ref="U31:U51" ca="1" si="8">P31&amp;"_"&amp;O31&amp;"_"&amp;S31&amp;"_"&amp;T31</f>
        <v>3c_$D$31_technology_1</v>
      </c>
      <c r="V31" t="s">
        <v>1011</v>
      </c>
      <c r="W31">
        <v>100</v>
      </c>
      <c r="Y31" t="s">
        <v>86</v>
      </c>
      <c r="Z31" t="s">
        <v>86</v>
      </c>
      <c r="AB31" s="715" t="str">
        <f ca="1">"Requirement for "&amp;O31&amp; " based on "&amp;$O$7&amp;" answer of ""Yes"""</f>
        <v>Requirement for $D$31 based on $D$7 answer of "Yes"</v>
      </c>
    </row>
    <row r="32" spans="1:35" ht="5.25" customHeight="1">
      <c r="A32" s="677"/>
      <c r="B32" s="688"/>
      <c r="C32" s="688"/>
      <c r="D32" s="688"/>
      <c r="E32" s="688"/>
      <c r="F32" s="688"/>
      <c r="G32" s="688"/>
      <c r="H32" s="688"/>
      <c r="I32" s="354"/>
      <c r="M32" s="392" t="s">
        <v>653</v>
      </c>
      <c r="N32" s="392"/>
      <c r="O32" s="372" t="str">
        <f ca="1">CELL("address",F31)</f>
        <v>$F$31</v>
      </c>
      <c r="P32" s="458" t="str">
        <f t="shared" si="6"/>
        <v>3c</v>
      </c>
      <c r="Q32" s="390" t="str">
        <f t="shared" ca="1" si="7"/>
        <v>3c. Energy Storage</v>
      </c>
      <c r="R32" t="s">
        <v>1042</v>
      </c>
      <c r="S32" t="s">
        <v>1052</v>
      </c>
      <c r="T32" s="458">
        <v>2</v>
      </c>
      <c r="U32" s="385" t="str">
        <f t="shared" ca="1" si="8"/>
        <v>3c_$F$31_technology_2</v>
      </c>
      <c r="V32" t="s">
        <v>1011</v>
      </c>
      <c r="W32">
        <v>100</v>
      </c>
      <c r="Y32" t="s">
        <v>86</v>
      </c>
      <c r="Z32" t="s">
        <v>86</v>
      </c>
      <c r="AB32" s="715" t="str">
        <f ca="1">"Requirement for "&amp;O32&amp; " based on "&amp;$O$8&amp;" answer of ""Yes"""</f>
        <v>Requirement for $F$31 based on $F$7 answer of "Yes"</v>
      </c>
    </row>
    <row r="33" spans="1:35" ht="5.25" customHeight="1">
      <c r="A33" s="677"/>
      <c r="B33" s="688"/>
      <c r="C33" s="688"/>
      <c r="D33" s="688"/>
      <c r="E33" s="688"/>
      <c r="F33" s="688"/>
      <c r="G33" s="688"/>
      <c r="H33" s="688"/>
      <c r="I33" s="354"/>
      <c r="M33" s="392" t="s">
        <v>653</v>
      </c>
      <c r="N33" s="392"/>
      <c r="O33" s="372" t="str">
        <f ca="1">CELL("address",H31)</f>
        <v>$H$31</v>
      </c>
      <c r="P33" s="458" t="str">
        <f t="shared" si="6"/>
        <v>3c</v>
      </c>
      <c r="Q33" s="390" t="str">
        <f t="shared" ca="1" si="7"/>
        <v>3c. Energy Storage</v>
      </c>
      <c r="R33" t="s">
        <v>1042</v>
      </c>
      <c r="S33" t="s">
        <v>1052</v>
      </c>
      <c r="T33" s="458">
        <v>3</v>
      </c>
      <c r="U33" s="385" t="str">
        <f t="shared" ca="1" si="8"/>
        <v>3c_$H$31_technology_3</v>
      </c>
      <c r="V33" t="s">
        <v>1011</v>
      </c>
      <c r="W33">
        <v>100</v>
      </c>
      <c r="Y33" t="s">
        <v>86</v>
      </c>
      <c r="Z33" t="s">
        <v>86</v>
      </c>
      <c r="AB33" s="715" t="str">
        <f ca="1">"Requirement for "&amp;O33&amp; " based on "&amp;$O$9&amp;" answer of ""Yes"""</f>
        <v>Requirement for $H$31 based on $H$7 answer of "Yes"</v>
      </c>
    </row>
    <row r="34" spans="1:35">
      <c r="A34" s="682" t="s">
        <v>574</v>
      </c>
      <c r="B34" s="688"/>
      <c r="C34" s="688"/>
      <c r="D34" s="307"/>
      <c r="E34" s="688"/>
      <c r="F34" s="307"/>
      <c r="G34" s="688"/>
      <c r="H34" s="307"/>
      <c r="I34" s="354"/>
      <c r="M34" s="392"/>
      <c r="N34" s="392" t="s">
        <v>654</v>
      </c>
      <c r="O34" s="372" t="str">
        <f ca="1">CELL("address",D34)</f>
        <v>$D$34</v>
      </c>
      <c r="P34" s="458" t="str">
        <f t="shared" si="6"/>
        <v>3c</v>
      </c>
      <c r="Q34" s="390" t="str">
        <f t="shared" ca="1" si="7"/>
        <v>3c. Energy Storage</v>
      </c>
      <c r="R34" t="s">
        <v>1042</v>
      </c>
      <c r="S34" t="s">
        <v>1053</v>
      </c>
      <c r="T34" s="458">
        <v>1</v>
      </c>
      <c r="U34" s="385" t="str">
        <f t="shared" ca="1" si="8"/>
        <v>3c_$D$34_manufacturer_1</v>
      </c>
      <c r="V34" t="s">
        <v>1011</v>
      </c>
      <c r="W34">
        <v>100</v>
      </c>
      <c r="Y34" t="s">
        <v>86</v>
      </c>
      <c r="Z34" t="s">
        <v>86</v>
      </c>
      <c r="AB34" s="715" t="str">
        <f ca="1">"Requirement for "&amp;O34&amp; " based on "&amp;$O$7&amp;" answer of ""Yes"""</f>
        <v>Requirement for $D$34 based on $D$7 answer of "Yes"</v>
      </c>
    </row>
    <row r="35" spans="1:35" ht="5.25" hidden="1" customHeight="1">
      <c r="A35" s="682"/>
      <c r="B35" s="688"/>
      <c r="C35" s="688"/>
      <c r="D35" s="688"/>
      <c r="E35" s="688"/>
      <c r="F35" s="688"/>
      <c r="G35" s="688"/>
      <c r="H35" s="688"/>
      <c r="I35" s="354"/>
      <c r="M35" s="392" t="s">
        <v>653</v>
      </c>
      <c r="N35" s="392"/>
      <c r="O35" s="372" t="str">
        <f ca="1">CELL("address",F34)</f>
        <v>$F$34</v>
      </c>
      <c r="P35" s="458" t="str">
        <f t="shared" si="6"/>
        <v>3c</v>
      </c>
      <c r="Q35" s="390" t="str">
        <f t="shared" ca="1" si="7"/>
        <v>3c. Energy Storage</v>
      </c>
      <c r="R35" t="s">
        <v>1042</v>
      </c>
      <c r="S35" t="s">
        <v>1053</v>
      </c>
      <c r="T35" s="458">
        <v>2</v>
      </c>
      <c r="U35" s="385" t="str">
        <f t="shared" ca="1" si="8"/>
        <v>3c_$F$34_manufacturer_2</v>
      </c>
      <c r="V35" t="s">
        <v>1011</v>
      </c>
      <c r="W35">
        <v>100</v>
      </c>
      <c r="Y35" t="s">
        <v>86</v>
      </c>
      <c r="Z35" t="s">
        <v>86</v>
      </c>
      <c r="AB35" s="715" t="str">
        <f ca="1">"Requirement for "&amp;O35&amp; " based on "&amp;$O$8&amp;" answer of ""Yes"""</f>
        <v>Requirement for $F$34 based on $F$7 answer of "Yes"</v>
      </c>
    </row>
    <row r="36" spans="1:35" ht="5.25" hidden="1" customHeight="1" thickBot="1">
      <c r="A36" s="682"/>
      <c r="B36" s="688"/>
      <c r="C36" s="688"/>
      <c r="D36" s="688"/>
      <c r="E36" s="688"/>
      <c r="F36" s="688"/>
      <c r="G36" s="688"/>
      <c r="H36" s="688"/>
      <c r="I36" s="354"/>
      <c r="M36" s="392" t="s">
        <v>653</v>
      </c>
      <c r="N36" s="392"/>
      <c r="O36" s="372" t="str">
        <f ca="1">CELL("address",H34)</f>
        <v>$H$34</v>
      </c>
      <c r="P36" s="458" t="str">
        <f t="shared" si="6"/>
        <v>3c</v>
      </c>
      <c r="Q36" s="390" t="str">
        <f t="shared" ca="1" si="7"/>
        <v>3c. Energy Storage</v>
      </c>
      <c r="R36" t="s">
        <v>1042</v>
      </c>
      <c r="S36" t="s">
        <v>1053</v>
      </c>
      <c r="T36" s="458">
        <v>3</v>
      </c>
      <c r="U36" s="385" t="str">
        <f t="shared" ca="1" si="8"/>
        <v>3c_$H$34_manufacturer_3</v>
      </c>
      <c r="V36" t="s">
        <v>1011</v>
      </c>
      <c r="W36">
        <v>100</v>
      </c>
      <c r="Y36" t="s">
        <v>86</v>
      </c>
      <c r="Z36" t="s">
        <v>86</v>
      </c>
      <c r="AB36" s="715" t="str">
        <f ca="1">"Requirement for "&amp;O36&amp; " based on "&amp;$O$9&amp;" answer of ""Yes"""</f>
        <v>Requirement for $H$34 based on $H$7 answer of "Yes"</v>
      </c>
    </row>
    <row r="37" spans="1:35" ht="14.25" hidden="1" thickTop="1" thickBot="1">
      <c r="A37" s="942" t="s">
        <v>814</v>
      </c>
      <c r="B37" s="900"/>
      <c r="C37" s="900"/>
      <c r="D37" s="945"/>
      <c r="E37" s="688"/>
      <c r="F37" s="945"/>
      <c r="G37" s="688"/>
      <c r="H37" s="945"/>
      <c r="I37" s="354"/>
      <c r="K37" s="940" t="s">
        <v>1806</v>
      </c>
      <c r="M37" s="392"/>
      <c r="N37" s="392" t="s">
        <v>654</v>
      </c>
      <c r="O37" s="372" t="str">
        <f ca="1">CELL("address",D37)</f>
        <v>$D$37</v>
      </c>
      <c r="P37" s="458" t="str">
        <f t="shared" si="6"/>
        <v>3c</v>
      </c>
      <c r="Q37" s="390" t="str">
        <f t="shared" ca="1" si="7"/>
        <v>3c. Energy Storage</v>
      </c>
      <c r="R37" t="s">
        <v>1042</v>
      </c>
      <c r="S37" t="s">
        <v>1054</v>
      </c>
      <c r="T37" s="458">
        <v>1</v>
      </c>
      <c r="U37" s="385" t="str">
        <f t="shared" ca="1" si="8"/>
        <v>3c_$D$37_SOC_units_1</v>
      </c>
      <c r="V37" t="s">
        <v>589</v>
      </c>
      <c r="X37" s="381" t="str">
        <f>CONCATENATE(AH37,",",AI37)</f>
        <v>%,MWh</v>
      </c>
      <c r="Y37" t="s">
        <v>86</v>
      </c>
      <c r="Z37" t="s">
        <v>86</v>
      </c>
      <c r="AB37" s="715" t="str">
        <f ca="1">"Requirement for "&amp;O37&amp; " based on "&amp;$O$7&amp;" answer of ""Yes"""</f>
        <v>Requirement for $D$37 based on $D$7 answer of "Yes"</v>
      </c>
      <c r="AH37" t="s">
        <v>21</v>
      </c>
      <c r="AI37" t="s">
        <v>91</v>
      </c>
    </row>
    <row r="38" spans="1:35" ht="5.25" customHeight="1">
      <c r="A38" s="682"/>
      <c r="B38" s="688"/>
      <c r="C38" s="688"/>
      <c r="D38" s="688"/>
      <c r="E38" s="688"/>
      <c r="F38" s="688"/>
      <c r="G38" s="688"/>
      <c r="H38" s="688"/>
      <c r="I38" s="354"/>
      <c r="M38" s="392" t="s">
        <v>653</v>
      </c>
      <c r="N38" s="392"/>
      <c r="O38" s="372" t="str">
        <f ca="1">CELL("address",F37)</f>
        <v>$F$37</v>
      </c>
      <c r="P38" s="458" t="str">
        <f t="shared" si="6"/>
        <v>3c</v>
      </c>
      <c r="Q38" s="390" t="str">
        <f t="shared" ca="1" si="7"/>
        <v>3c. Energy Storage</v>
      </c>
      <c r="R38" t="s">
        <v>1042</v>
      </c>
      <c r="S38" t="s">
        <v>1054</v>
      </c>
      <c r="T38" s="458">
        <v>2</v>
      </c>
      <c r="U38" s="385" t="str">
        <f t="shared" ca="1" si="8"/>
        <v>3c_$F$37_SOC_units_2</v>
      </c>
      <c r="V38" t="s">
        <v>589</v>
      </c>
      <c r="X38" s="381" t="str">
        <f t="shared" ref="X38:X39" si="9">CONCATENATE(AH38,",",AI38)</f>
        <v>%,MWh</v>
      </c>
      <c r="Y38" t="s">
        <v>86</v>
      </c>
      <c r="Z38" t="s">
        <v>86</v>
      </c>
      <c r="AB38" s="715" t="str">
        <f ca="1">"Requirement for "&amp;O38&amp; " based on "&amp;$O$8&amp;" answer of ""Yes"""</f>
        <v>Requirement for $F$37 based on $F$7 answer of "Yes"</v>
      </c>
      <c r="AH38" t="s">
        <v>21</v>
      </c>
      <c r="AI38" t="s">
        <v>91</v>
      </c>
    </row>
    <row r="39" spans="1:35" ht="5.25" customHeight="1">
      <c r="A39" s="682"/>
      <c r="B39" s="688"/>
      <c r="C39" s="688"/>
      <c r="D39" s="688"/>
      <c r="E39" s="688"/>
      <c r="F39" s="688"/>
      <c r="G39" s="688"/>
      <c r="H39" s="688"/>
      <c r="I39" s="354"/>
      <c r="M39" s="392" t="s">
        <v>653</v>
      </c>
      <c r="N39" s="392"/>
      <c r="O39" s="372" t="str">
        <f ca="1">CELL("address",H37)</f>
        <v>$H$37</v>
      </c>
      <c r="P39" s="458" t="str">
        <f t="shared" si="6"/>
        <v>3c</v>
      </c>
      <c r="Q39" s="390" t="str">
        <f t="shared" ca="1" si="7"/>
        <v>3c. Energy Storage</v>
      </c>
      <c r="R39" t="s">
        <v>1042</v>
      </c>
      <c r="S39" t="s">
        <v>1054</v>
      </c>
      <c r="T39" s="458">
        <v>3</v>
      </c>
      <c r="U39" s="385" t="str">
        <f t="shared" ca="1" si="8"/>
        <v>3c_$H$37_SOC_units_3</v>
      </c>
      <c r="V39" t="s">
        <v>589</v>
      </c>
      <c r="X39" s="381" t="str">
        <f t="shared" si="9"/>
        <v>%,MWh</v>
      </c>
      <c r="Y39" t="s">
        <v>86</v>
      </c>
      <c r="Z39" t="s">
        <v>86</v>
      </c>
      <c r="AB39" s="715" t="str">
        <f ca="1">"Requirement for "&amp;O39&amp; " based on "&amp;$O$9&amp;" answer of ""Yes"""</f>
        <v>Requirement for $H$37 based on $H$7 answer of "Yes"</v>
      </c>
      <c r="AH39" t="s">
        <v>21</v>
      </c>
      <c r="AI39" t="s">
        <v>91</v>
      </c>
    </row>
    <row r="40" spans="1:35">
      <c r="A40" s="677" t="s">
        <v>815</v>
      </c>
      <c r="B40" s="688" t="s">
        <v>21</v>
      </c>
      <c r="C40" s="688"/>
      <c r="D40" s="894"/>
      <c r="E40" s="688"/>
      <c r="F40" s="894"/>
      <c r="G40" s="688"/>
      <c r="H40" s="894"/>
      <c r="I40" s="354"/>
      <c r="L40" s="870"/>
      <c r="M40" s="392"/>
      <c r="N40" s="392" t="s">
        <v>654</v>
      </c>
      <c r="O40" s="372" t="str">
        <f ca="1">CELL("address",D40)</f>
        <v>$D$40</v>
      </c>
      <c r="P40" s="458" t="str">
        <f t="shared" si="6"/>
        <v>3c</v>
      </c>
      <c r="Q40" s="390" t="str">
        <f t="shared" ca="1" si="7"/>
        <v>3c. Energy Storage</v>
      </c>
      <c r="R40" t="s">
        <v>1042</v>
      </c>
      <c r="S40" t="s">
        <v>1055</v>
      </c>
      <c r="T40" s="458">
        <v>1</v>
      </c>
      <c r="U40" s="385" t="str">
        <f t="shared" ca="1" si="8"/>
        <v>3c_$D$40_max_SOC_1</v>
      </c>
      <c r="V40" s="375" t="s">
        <v>1678</v>
      </c>
      <c r="W40" s="458"/>
      <c r="X40" s="458" t="s">
        <v>1605</v>
      </c>
      <c r="Y40" t="s">
        <v>86</v>
      </c>
      <c r="Z40" t="s">
        <v>86</v>
      </c>
      <c r="AB40" s="715" t="str">
        <f ca="1">"Requirement for "&amp;O40&amp; " based on "&amp;$O$7&amp;" answer of ""Yes"""</f>
        <v>Requirement for $D$40 based on $D$7 answer of "Yes"</v>
      </c>
    </row>
    <row r="41" spans="1:35" ht="5.25" customHeight="1">
      <c r="A41" s="682"/>
      <c r="B41" s="688"/>
      <c r="C41" s="688"/>
      <c r="D41" s="688"/>
      <c r="E41" s="688"/>
      <c r="F41" s="688"/>
      <c r="G41" s="688"/>
      <c r="H41" s="688"/>
      <c r="I41" s="354"/>
      <c r="M41" s="392" t="s">
        <v>653</v>
      </c>
      <c r="N41" s="392"/>
      <c r="O41" s="372" t="str">
        <f ca="1">CELL("address",F40)</f>
        <v>$F$40</v>
      </c>
      <c r="P41" s="458" t="str">
        <f t="shared" si="6"/>
        <v>3c</v>
      </c>
      <c r="Q41" s="390" t="str">
        <f t="shared" ca="1" si="7"/>
        <v>3c. Energy Storage</v>
      </c>
      <c r="R41" t="s">
        <v>1042</v>
      </c>
      <c r="S41" t="s">
        <v>1055</v>
      </c>
      <c r="T41" s="458">
        <v>2</v>
      </c>
      <c r="U41" s="385" t="str">
        <f t="shared" ca="1" si="8"/>
        <v>3c_$F$40_max_SOC_2</v>
      </c>
      <c r="V41" s="375" t="s">
        <v>1678</v>
      </c>
      <c r="W41" s="458"/>
      <c r="X41" s="458" t="s">
        <v>1605</v>
      </c>
      <c r="Y41" t="s">
        <v>86</v>
      </c>
      <c r="Z41" t="s">
        <v>86</v>
      </c>
      <c r="AB41" s="715" t="str">
        <f ca="1">"Requirement for "&amp;O41&amp; " based on "&amp;$O$8&amp;" answer of ""Yes"""</f>
        <v>Requirement for $F$40 based on $F$7 answer of "Yes"</v>
      </c>
    </row>
    <row r="42" spans="1:35" ht="5.25" customHeight="1">
      <c r="A42" s="682"/>
      <c r="B42" s="688"/>
      <c r="C42" s="688"/>
      <c r="D42" s="688"/>
      <c r="E42" s="688"/>
      <c r="F42" s="688"/>
      <c r="G42" s="688"/>
      <c r="H42" s="688"/>
      <c r="I42" s="354"/>
      <c r="M42" s="392" t="s">
        <v>653</v>
      </c>
      <c r="N42" s="392"/>
      <c r="O42" s="372" t="str">
        <f ca="1">CELL("address",H40)</f>
        <v>$H$40</v>
      </c>
      <c r="P42" s="458" t="str">
        <f t="shared" si="6"/>
        <v>3c</v>
      </c>
      <c r="Q42" s="390" t="str">
        <f t="shared" ca="1" si="7"/>
        <v>3c. Energy Storage</v>
      </c>
      <c r="R42" t="s">
        <v>1042</v>
      </c>
      <c r="S42" t="s">
        <v>1055</v>
      </c>
      <c r="T42" s="458">
        <v>3</v>
      </c>
      <c r="U42" s="385" t="str">
        <f t="shared" ca="1" si="8"/>
        <v>3c_$H$40_max_SOC_3</v>
      </c>
      <c r="V42" s="375" t="s">
        <v>1678</v>
      </c>
      <c r="W42" s="458"/>
      <c r="X42" s="458" t="s">
        <v>1605</v>
      </c>
      <c r="Y42" t="s">
        <v>86</v>
      </c>
      <c r="Z42" t="s">
        <v>86</v>
      </c>
      <c r="AB42" s="715" t="str">
        <f ca="1">"Requirement for "&amp;O42&amp; " based on "&amp;$O$9&amp;" answer of ""Yes"""</f>
        <v>Requirement for $H$40 based on $H$7 answer of "Yes"</v>
      </c>
    </row>
    <row r="43" spans="1:35">
      <c r="A43" s="677" t="s">
        <v>816</v>
      </c>
      <c r="B43" s="688" t="s">
        <v>21</v>
      </c>
      <c r="C43" s="688"/>
      <c r="D43" s="894"/>
      <c r="E43" s="688"/>
      <c r="F43" s="894"/>
      <c r="G43" s="688"/>
      <c r="H43" s="894"/>
      <c r="I43" s="354"/>
      <c r="L43" s="870"/>
      <c r="M43" s="392"/>
      <c r="N43" s="392" t="s">
        <v>654</v>
      </c>
      <c r="O43" s="372" t="str">
        <f ca="1">CELL("address",D43)</f>
        <v>$D$43</v>
      </c>
      <c r="P43" s="458" t="str">
        <f t="shared" si="6"/>
        <v>3c</v>
      </c>
      <c r="Q43" s="390" t="str">
        <f t="shared" ca="1" si="7"/>
        <v>3c. Energy Storage</v>
      </c>
      <c r="R43" t="s">
        <v>1042</v>
      </c>
      <c r="S43" t="s">
        <v>1056</v>
      </c>
      <c r="T43" s="458">
        <v>1</v>
      </c>
      <c r="U43" s="385" t="str">
        <f t="shared" ca="1" si="8"/>
        <v>3c_$D$43_min_SOC_1</v>
      </c>
      <c r="V43" s="375" t="s">
        <v>1678</v>
      </c>
      <c r="W43" s="458"/>
      <c r="X43" s="458" t="s">
        <v>1605</v>
      </c>
      <c r="Y43" t="s">
        <v>86</v>
      </c>
      <c r="Z43" t="s">
        <v>86</v>
      </c>
      <c r="AB43" s="715" t="str">
        <f ca="1">"Requirement for "&amp;O43&amp; " based on "&amp;$O$7&amp;" answer of ""Yes"""</f>
        <v>Requirement for $D$43 based on $D$7 answer of "Yes"</v>
      </c>
    </row>
    <row r="44" spans="1:35" ht="5.25" customHeight="1">
      <c r="A44" s="682"/>
      <c r="B44" s="688"/>
      <c r="C44" s="688"/>
      <c r="D44" s="688"/>
      <c r="E44" s="688"/>
      <c r="F44" s="688"/>
      <c r="G44" s="688"/>
      <c r="H44" s="688"/>
      <c r="I44" s="354"/>
      <c r="M44" s="392" t="s">
        <v>653</v>
      </c>
      <c r="N44" s="392"/>
      <c r="O44" s="372" t="str">
        <f ca="1">CELL("address",F43)</f>
        <v>$F$43</v>
      </c>
      <c r="P44" s="458" t="str">
        <f t="shared" si="6"/>
        <v>3c</v>
      </c>
      <c r="Q44" s="390" t="str">
        <f t="shared" ca="1" si="7"/>
        <v>3c. Energy Storage</v>
      </c>
      <c r="R44" t="s">
        <v>1042</v>
      </c>
      <c r="S44" t="s">
        <v>1056</v>
      </c>
      <c r="T44" s="458">
        <v>2</v>
      </c>
      <c r="U44" s="385" t="str">
        <f t="shared" ca="1" si="8"/>
        <v>3c_$F$43_min_SOC_2</v>
      </c>
      <c r="V44" s="375" t="s">
        <v>1678</v>
      </c>
      <c r="W44" s="458"/>
      <c r="X44" s="458" t="s">
        <v>1605</v>
      </c>
      <c r="Y44" t="s">
        <v>86</v>
      </c>
      <c r="Z44" t="s">
        <v>86</v>
      </c>
      <c r="AB44" s="715" t="str">
        <f ca="1">"Requirement for "&amp;O44&amp; " based on "&amp;$O$8&amp;" answer of ""Yes"""</f>
        <v>Requirement for $F$43 based on $F$7 answer of "Yes"</v>
      </c>
    </row>
    <row r="45" spans="1:35" ht="5.25" customHeight="1">
      <c r="A45" s="682"/>
      <c r="B45" s="688"/>
      <c r="C45" s="688"/>
      <c r="D45" s="688"/>
      <c r="E45" s="688"/>
      <c r="F45" s="688"/>
      <c r="G45" s="688"/>
      <c r="H45" s="688"/>
      <c r="I45" s="354"/>
      <c r="M45" s="392" t="s">
        <v>653</v>
      </c>
      <c r="N45" s="392"/>
      <c r="O45" s="372" t="str">
        <f ca="1">CELL("address",H43)</f>
        <v>$H$43</v>
      </c>
      <c r="P45" s="458" t="str">
        <f t="shared" si="6"/>
        <v>3c</v>
      </c>
      <c r="Q45" s="390" t="str">
        <f t="shared" ca="1" si="7"/>
        <v>3c. Energy Storage</v>
      </c>
      <c r="R45" t="s">
        <v>1042</v>
      </c>
      <c r="S45" t="s">
        <v>1056</v>
      </c>
      <c r="T45" s="458">
        <v>3</v>
      </c>
      <c r="U45" s="385" t="str">
        <f t="shared" ca="1" si="8"/>
        <v>3c_$H$43_min_SOC_3</v>
      </c>
      <c r="V45" s="375" t="s">
        <v>1678</v>
      </c>
      <c r="W45" s="458"/>
      <c r="X45" s="458" t="s">
        <v>1605</v>
      </c>
      <c r="Y45" t="s">
        <v>86</v>
      </c>
      <c r="Z45" t="s">
        <v>86</v>
      </c>
      <c r="AB45" s="715" t="str">
        <f ca="1">"Requirement for "&amp;O45&amp; " based on "&amp;$O$9&amp;" answer of ""Yes"""</f>
        <v>Requirement for $H$43 based on $H$7 answer of "Yes"</v>
      </c>
    </row>
    <row r="46" spans="1:35">
      <c r="A46" s="677" t="s">
        <v>817</v>
      </c>
      <c r="B46" s="688"/>
      <c r="C46" s="688"/>
      <c r="D46" s="296"/>
      <c r="E46" s="688"/>
      <c r="F46" s="296"/>
      <c r="G46" s="688"/>
      <c r="H46" s="296"/>
      <c r="I46" s="354"/>
      <c r="M46" s="392"/>
      <c r="N46" s="392" t="s">
        <v>654</v>
      </c>
      <c r="O46" s="372" t="str">
        <f ca="1">CELL("address",D46)</f>
        <v>$D$46</v>
      </c>
      <c r="P46" s="458" t="str">
        <f t="shared" si="6"/>
        <v>3c</v>
      </c>
      <c r="Q46" s="390" t="str">
        <f t="shared" ca="1" si="7"/>
        <v>3c. Energy Storage</v>
      </c>
      <c r="R46" t="s">
        <v>1042</v>
      </c>
      <c r="S46" t="s">
        <v>1057</v>
      </c>
      <c r="T46" s="458">
        <v>1</v>
      </c>
      <c r="U46" s="385" t="str">
        <f t="shared" ca="1" si="8"/>
        <v>3c_$D$46_cycles_impact_1</v>
      </c>
      <c r="V46" t="s">
        <v>589</v>
      </c>
      <c r="X46" s="381" t="str">
        <f>CONCATENATE(AH46,",",AI46)</f>
        <v>Yes,No</v>
      </c>
      <c r="Y46" t="s">
        <v>86</v>
      </c>
      <c r="Z46" t="s">
        <v>86</v>
      </c>
      <c r="AB46" s="715" t="str">
        <f ca="1">"Requirement for "&amp;O46&amp; " based on "&amp;$O$7&amp;" answer of ""Yes"""</f>
        <v>Requirement for $D$46 based on $D$7 answer of "Yes"</v>
      </c>
      <c r="AH46" t="s">
        <v>82</v>
      </c>
      <c r="AI46" t="s">
        <v>86</v>
      </c>
    </row>
    <row r="47" spans="1:35" ht="5.25" customHeight="1">
      <c r="A47" s="682"/>
      <c r="B47" s="688"/>
      <c r="C47" s="688"/>
      <c r="D47" s="688"/>
      <c r="E47" s="688"/>
      <c r="F47" s="688"/>
      <c r="G47" s="688"/>
      <c r="H47" s="688"/>
      <c r="I47" s="354"/>
      <c r="M47" s="392" t="s">
        <v>653</v>
      </c>
      <c r="N47" s="392"/>
      <c r="O47" s="372" t="str">
        <f ca="1">CELL("address",F46)</f>
        <v>$F$46</v>
      </c>
      <c r="P47" s="458" t="str">
        <f t="shared" si="6"/>
        <v>3c</v>
      </c>
      <c r="Q47" s="390" t="str">
        <f t="shared" ca="1" si="7"/>
        <v>3c. Energy Storage</v>
      </c>
      <c r="R47" t="s">
        <v>1042</v>
      </c>
      <c r="S47" t="s">
        <v>1057</v>
      </c>
      <c r="T47" s="458">
        <v>2</v>
      </c>
      <c r="U47" s="385" t="str">
        <f t="shared" ca="1" si="8"/>
        <v>3c_$F$46_cycles_impact_2</v>
      </c>
      <c r="V47" t="s">
        <v>589</v>
      </c>
      <c r="X47" s="381" t="str">
        <f t="shared" ref="X47:X48" si="10">CONCATENATE(AH47,",",AI47)</f>
        <v>Yes,No</v>
      </c>
      <c r="Y47" t="s">
        <v>86</v>
      </c>
      <c r="Z47" t="s">
        <v>86</v>
      </c>
      <c r="AB47" s="715" t="str">
        <f ca="1">"Requirement for "&amp;O47&amp; " based on "&amp;$O$8&amp;" answer of ""Yes"""</f>
        <v>Requirement for $F$46 based on $F$7 answer of "Yes"</v>
      </c>
      <c r="AH47" t="s">
        <v>82</v>
      </c>
      <c r="AI47" t="s">
        <v>86</v>
      </c>
    </row>
    <row r="48" spans="1:35" ht="5.25" customHeight="1">
      <c r="A48" s="682"/>
      <c r="B48" s="688"/>
      <c r="C48" s="688"/>
      <c r="D48" s="688"/>
      <c r="E48" s="688"/>
      <c r="F48" s="688"/>
      <c r="G48" s="688"/>
      <c r="H48" s="688"/>
      <c r="I48" s="354"/>
      <c r="M48" s="392" t="s">
        <v>653</v>
      </c>
      <c r="N48" s="392"/>
      <c r="O48" s="372" t="str">
        <f ca="1">CELL("address",H46)</f>
        <v>$H$46</v>
      </c>
      <c r="P48" s="458" t="str">
        <f t="shared" si="6"/>
        <v>3c</v>
      </c>
      <c r="Q48" s="390" t="str">
        <f t="shared" ca="1" si="7"/>
        <v>3c. Energy Storage</v>
      </c>
      <c r="R48" t="s">
        <v>1042</v>
      </c>
      <c r="S48" t="s">
        <v>1057</v>
      </c>
      <c r="T48" s="458">
        <v>3</v>
      </c>
      <c r="U48" s="385" t="str">
        <f t="shared" ca="1" si="8"/>
        <v>3c_$H$46_cycles_impact_3</v>
      </c>
      <c r="V48" t="s">
        <v>589</v>
      </c>
      <c r="X48" s="381" t="str">
        <f t="shared" si="10"/>
        <v>Yes,No</v>
      </c>
      <c r="Y48" t="s">
        <v>86</v>
      </c>
      <c r="Z48" t="s">
        <v>86</v>
      </c>
      <c r="AB48" s="715" t="str">
        <f ca="1">"Requirement for "&amp;O48&amp; " based on "&amp;$O$9&amp;" answer of ""Yes"""</f>
        <v>Requirement for $H$46 based on $H$7 answer of "Yes"</v>
      </c>
      <c r="AH48" t="s">
        <v>82</v>
      </c>
      <c r="AI48" t="s">
        <v>86</v>
      </c>
    </row>
    <row r="49" spans="1:28" ht="54.75" customHeight="1">
      <c r="A49" s="674" t="s">
        <v>1392</v>
      </c>
      <c r="B49" s="688"/>
      <c r="C49" s="688"/>
      <c r="D49" s="884"/>
      <c r="E49" s="688"/>
      <c r="F49" s="884"/>
      <c r="G49" s="688"/>
      <c r="H49" s="884"/>
      <c r="I49" s="354"/>
      <c r="M49" s="392"/>
      <c r="N49" s="392" t="s">
        <v>654</v>
      </c>
      <c r="O49" s="372" t="str">
        <f ca="1">CELL("address",D49)</f>
        <v>$D$49</v>
      </c>
      <c r="P49" s="458" t="str">
        <f t="shared" si="6"/>
        <v>3c</v>
      </c>
      <c r="Q49" s="390" t="str">
        <f t="shared" ca="1" si="7"/>
        <v>3c. Energy Storage</v>
      </c>
      <c r="R49" t="s">
        <v>1042</v>
      </c>
      <c r="S49" t="s">
        <v>1058</v>
      </c>
      <c r="T49" s="458">
        <v>1</v>
      </c>
      <c r="U49" s="385" t="str">
        <f t="shared" ca="1" si="8"/>
        <v>3c_$D$49_cycles_description_1</v>
      </c>
      <c r="V49" t="s">
        <v>1011</v>
      </c>
      <c r="W49">
        <v>2000</v>
      </c>
      <c r="Y49" t="s">
        <v>86</v>
      </c>
      <c r="Z49" t="s">
        <v>86</v>
      </c>
      <c r="AB49" s="715" t="str">
        <f ca="1">"Requirement for "&amp;O49&amp; " based on "&amp;$O$7&amp;" answer of ""Yes"""</f>
        <v>Requirement for $D$49 based on $D$7 answer of "Yes"</v>
      </c>
    </row>
    <row r="50" spans="1:28" ht="5.25" customHeight="1">
      <c r="A50" s="682"/>
      <c r="B50" s="688"/>
      <c r="C50" s="688"/>
      <c r="D50" s="688"/>
      <c r="E50" s="688"/>
      <c r="F50" s="688"/>
      <c r="G50" s="688"/>
      <c r="H50" s="688"/>
      <c r="I50" s="354"/>
      <c r="M50" s="392" t="s">
        <v>653</v>
      </c>
      <c r="N50" s="392"/>
      <c r="O50" s="372" t="str">
        <f ca="1">CELL("address",F49)</f>
        <v>$F$49</v>
      </c>
      <c r="P50" s="458" t="str">
        <f t="shared" si="6"/>
        <v>3c</v>
      </c>
      <c r="Q50" s="390" t="str">
        <f t="shared" ca="1" si="7"/>
        <v>3c. Energy Storage</v>
      </c>
      <c r="R50" t="s">
        <v>1042</v>
      </c>
      <c r="S50" t="s">
        <v>1058</v>
      </c>
      <c r="T50" s="458">
        <v>2</v>
      </c>
      <c r="U50" s="385" t="str">
        <f t="shared" ca="1" si="8"/>
        <v>3c_$F$49_cycles_description_2</v>
      </c>
      <c r="V50" t="s">
        <v>1011</v>
      </c>
      <c r="W50">
        <v>2000</v>
      </c>
      <c r="Y50" t="s">
        <v>86</v>
      </c>
      <c r="Z50" t="s">
        <v>86</v>
      </c>
      <c r="AB50" s="715" t="str">
        <f ca="1">"Requirement for "&amp;O50&amp; " based on "&amp;$O$8&amp;" answer of ""Yes"""</f>
        <v>Requirement for $F$49 based on $F$7 answer of "Yes"</v>
      </c>
    </row>
    <row r="51" spans="1:28" ht="5.25" customHeight="1">
      <c r="A51" s="682"/>
      <c r="B51" s="688"/>
      <c r="C51" s="688"/>
      <c r="D51" s="688"/>
      <c r="E51" s="688"/>
      <c r="F51" s="688"/>
      <c r="G51" s="688"/>
      <c r="H51" s="688"/>
      <c r="I51" s="354"/>
      <c r="M51" s="392" t="s">
        <v>653</v>
      </c>
      <c r="N51" s="392"/>
      <c r="O51" s="372" t="str">
        <f ca="1">CELL("address",H49)</f>
        <v>$H$49</v>
      </c>
      <c r="P51" s="458" t="str">
        <f t="shared" si="6"/>
        <v>3c</v>
      </c>
      <c r="Q51" s="390" t="str">
        <f t="shared" ca="1" si="7"/>
        <v>3c. Energy Storage</v>
      </c>
      <c r="R51" t="s">
        <v>1042</v>
      </c>
      <c r="S51" t="s">
        <v>1058</v>
      </c>
      <c r="T51" s="458">
        <v>3</v>
      </c>
      <c r="U51" s="385" t="str">
        <f t="shared" ca="1" si="8"/>
        <v>3c_$H$49_cycles_description_3</v>
      </c>
      <c r="V51" t="s">
        <v>1011</v>
      </c>
      <c r="W51">
        <v>2000</v>
      </c>
      <c r="Y51" t="s">
        <v>86</v>
      </c>
      <c r="Z51" t="s">
        <v>86</v>
      </c>
      <c r="AB51" s="715" t="str">
        <f ca="1">"Requirement for "&amp;O51&amp; " based on "&amp;$O$9&amp;" answer of ""Yes"""</f>
        <v>Requirement for $H$49 based on $H$7 answer of "Yes"</v>
      </c>
    </row>
    <row r="52" spans="1:28">
      <c r="A52" s="497" t="s">
        <v>1292</v>
      </c>
      <c r="B52" s="688"/>
      <c r="C52" s="688"/>
      <c r="D52" s="688"/>
      <c r="E52" s="688"/>
      <c r="F52" s="688"/>
      <c r="G52" s="688"/>
      <c r="H52" s="688"/>
      <c r="I52" s="354"/>
      <c r="M52" s="461"/>
      <c r="N52" s="7" t="s">
        <v>654</v>
      </c>
      <c r="P52" s="458"/>
      <c r="Q52" s="390"/>
    </row>
    <row r="53" spans="1:28">
      <c r="A53" s="682" t="s">
        <v>574</v>
      </c>
      <c r="B53" s="688"/>
      <c r="C53" s="688"/>
      <c r="D53" s="307"/>
      <c r="E53" s="688"/>
      <c r="F53" s="307"/>
      <c r="G53" s="688"/>
      <c r="H53" s="307"/>
      <c r="I53" s="354"/>
      <c r="M53" s="392"/>
      <c r="N53" s="392" t="s">
        <v>654</v>
      </c>
      <c r="O53" s="372" t="str">
        <f ca="1">CELL("address",D53)</f>
        <v>$D$53</v>
      </c>
      <c r="P53" s="458" t="str">
        <f t="shared" ref="P53:P58" si="11">$P$7</f>
        <v>3c</v>
      </c>
      <c r="Q53" s="390" t="str">
        <f t="shared" ref="Q53:Q58" ca="1" si="12">MID(CELL("filename",P53),FIND("]",CELL("filename",P53))+1,256)</f>
        <v>3c. Energy Storage</v>
      </c>
      <c r="R53" t="s">
        <v>1042</v>
      </c>
      <c r="S53" t="s">
        <v>1053</v>
      </c>
      <c r="T53" s="458">
        <v>1</v>
      </c>
      <c r="U53" s="385" t="str">
        <f t="shared" ref="U53:U58" ca="1" si="13">P53&amp;"_"&amp;O53&amp;"_"&amp;S53&amp;"_"&amp;T53</f>
        <v>3c_$D$53_manufacturer_1</v>
      </c>
      <c r="V53" t="s">
        <v>1011</v>
      </c>
      <c r="W53">
        <v>100</v>
      </c>
      <c r="Y53" t="s">
        <v>86</v>
      </c>
      <c r="Z53" t="s">
        <v>86</v>
      </c>
      <c r="AB53" s="715" t="str">
        <f ca="1">"Requirement for "&amp;O53&amp; " based on "&amp;$O$7&amp;" answer of ""Yes"""</f>
        <v>Requirement for $D$53 based on $D$7 answer of "Yes"</v>
      </c>
    </row>
    <row r="54" spans="1:28" ht="5.25" customHeight="1">
      <c r="A54" s="682"/>
      <c r="B54" s="688"/>
      <c r="C54" s="688"/>
      <c r="D54" s="688"/>
      <c r="E54" s="688"/>
      <c r="F54" s="688"/>
      <c r="G54" s="688"/>
      <c r="H54" s="688"/>
      <c r="I54" s="354"/>
      <c r="M54" s="392" t="s">
        <v>653</v>
      </c>
      <c r="N54" s="392"/>
      <c r="O54" s="372" t="str">
        <f ca="1">CELL("address",F53)</f>
        <v>$F$53</v>
      </c>
      <c r="P54" s="458" t="str">
        <f t="shared" si="11"/>
        <v>3c</v>
      </c>
      <c r="Q54" s="390" t="str">
        <f t="shared" ca="1" si="12"/>
        <v>3c. Energy Storage</v>
      </c>
      <c r="R54" t="s">
        <v>1042</v>
      </c>
      <c r="S54" t="s">
        <v>1053</v>
      </c>
      <c r="T54" s="458">
        <v>2</v>
      </c>
      <c r="U54" s="385" t="str">
        <f t="shared" ca="1" si="13"/>
        <v>3c_$F$53_manufacturer_2</v>
      </c>
      <c r="V54" t="s">
        <v>1011</v>
      </c>
      <c r="W54">
        <v>100</v>
      </c>
      <c r="Y54" t="s">
        <v>86</v>
      </c>
      <c r="Z54" t="s">
        <v>86</v>
      </c>
      <c r="AB54" s="715" t="str">
        <f ca="1">"Requirement for "&amp;O54&amp; " based on "&amp;$O$8&amp;" answer of ""Yes"""</f>
        <v>Requirement for $F$53 based on $F$7 answer of "Yes"</v>
      </c>
    </row>
    <row r="55" spans="1:28" ht="5.25" customHeight="1">
      <c r="A55" s="682"/>
      <c r="B55" s="688"/>
      <c r="C55" s="688"/>
      <c r="D55" s="688"/>
      <c r="E55" s="688"/>
      <c r="F55" s="688"/>
      <c r="G55" s="688"/>
      <c r="H55" s="688"/>
      <c r="I55" s="354"/>
      <c r="M55" s="392" t="s">
        <v>653</v>
      </c>
      <c r="N55" s="392"/>
      <c r="O55" s="372" t="str">
        <f ca="1">CELL("address",H53)</f>
        <v>$H$53</v>
      </c>
      <c r="P55" s="458" t="str">
        <f t="shared" si="11"/>
        <v>3c</v>
      </c>
      <c r="Q55" s="390" t="str">
        <f t="shared" ca="1" si="12"/>
        <v>3c. Energy Storage</v>
      </c>
      <c r="R55" t="s">
        <v>1042</v>
      </c>
      <c r="S55" t="s">
        <v>1053</v>
      </c>
      <c r="T55" s="458">
        <v>3</v>
      </c>
      <c r="U55" s="385" t="str">
        <f t="shared" ca="1" si="13"/>
        <v>3c_$H$53_manufacturer_3</v>
      </c>
      <c r="V55" t="s">
        <v>1011</v>
      </c>
      <c r="W55">
        <v>100</v>
      </c>
      <c r="Y55" t="s">
        <v>86</v>
      </c>
      <c r="Z55" t="s">
        <v>86</v>
      </c>
      <c r="AB55" s="715" t="str">
        <f ca="1">"Requirement for "&amp;O55&amp; " based on "&amp;$O$9&amp;" answer of ""Yes"""</f>
        <v>Requirement for $H$53 based on $H$7 answer of "Yes"</v>
      </c>
    </row>
    <row r="56" spans="1:28">
      <c r="A56" s="682" t="s">
        <v>681</v>
      </c>
      <c r="B56" s="688"/>
      <c r="C56" s="688"/>
      <c r="D56" s="307"/>
      <c r="E56" s="688"/>
      <c r="F56" s="307"/>
      <c r="G56" s="688"/>
      <c r="H56" s="307"/>
      <c r="I56" s="354"/>
      <c r="M56" s="392"/>
      <c r="N56" s="392" t="s">
        <v>654</v>
      </c>
      <c r="O56" s="372" t="str">
        <f ca="1">CELL("address",D56)</f>
        <v>$D$56</v>
      </c>
      <c r="P56" s="458" t="str">
        <f t="shared" si="11"/>
        <v>3c</v>
      </c>
      <c r="Q56" s="390" t="str">
        <f t="shared" ca="1" si="12"/>
        <v>3c. Energy Storage</v>
      </c>
      <c r="R56" t="s">
        <v>1042</v>
      </c>
      <c r="S56" t="s">
        <v>1293</v>
      </c>
      <c r="T56" s="458">
        <v>1</v>
      </c>
      <c r="U56" s="385" t="str">
        <f t="shared" ca="1" si="13"/>
        <v>3c_$D$56_model_1</v>
      </c>
      <c r="V56" t="s">
        <v>1011</v>
      </c>
      <c r="W56">
        <v>100</v>
      </c>
      <c r="Y56" t="s">
        <v>86</v>
      </c>
      <c r="Z56" t="s">
        <v>86</v>
      </c>
      <c r="AB56" s="715" t="str">
        <f ca="1">"Requirement for "&amp;O56&amp; " based on "&amp;$O$7&amp;" answer of ""Yes"""</f>
        <v>Requirement for $D$56 based on $D$7 answer of "Yes"</v>
      </c>
    </row>
    <row r="57" spans="1:28" ht="5.25" customHeight="1">
      <c r="A57" s="682"/>
      <c r="B57" s="688"/>
      <c r="C57" s="688"/>
      <c r="D57" s="688"/>
      <c r="E57" s="688"/>
      <c r="F57" s="688"/>
      <c r="G57" s="688"/>
      <c r="H57" s="688"/>
      <c r="I57" s="354"/>
      <c r="M57" s="392" t="s">
        <v>653</v>
      </c>
      <c r="N57" s="392"/>
      <c r="O57" s="372" t="str">
        <f ca="1">CELL("address",F56)</f>
        <v>$F$56</v>
      </c>
      <c r="P57" s="458" t="str">
        <f t="shared" si="11"/>
        <v>3c</v>
      </c>
      <c r="Q57" s="390" t="str">
        <f t="shared" ca="1" si="12"/>
        <v>3c. Energy Storage</v>
      </c>
      <c r="R57" t="s">
        <v>1042</v>
      </c>
      <c r="S57" t="s">
        <v>1293</v>
      </c>
      <c r="T57" s="458">
        <v>2</v>
      </c>
      <c r="U57" s="385" t="str">
        <f t="shared" ca="1" si="13"/>
        <v>3c_$F$56_model_2</v>
      </c>
      <c r="V57" t="s">
        <v>1011</v>
      </c>
      <c r="W57">
        <v>100</v>
      </c>
      <c r="Y57" t="s">
        <v>86</v>
      </c>
      <c r="Z57" t="s">
        <v>86</v>
      </c>
      <c r="AB57" s="715" t="str">
        <f ca="1">"Requirement for "&amp;O57&amp; " based on "&amp;$O$8&amp;" answer of ""Yes"""</f>
        <v>Requirement for $F$56 based on $F$7 answer of "Yes"</v>
      </c>
    </row>
    <row r="58" spans="1:28" ht="5.25" customHeight="1">
      <c r="A58" s="682"/>
      <c r="B58" s="688"/>
      <c r="C58" s="688"/>
      <c r="D58" s="688"/>
      <c r="E58" s="688"/>
      <c r="F58" s="688"/>
      <c r="G58" s="688"/>
      <c r="H58" s="688"/>
      <c r="I58" s="354"/>
      <c r="M58" s="392" t="s">
        <v>653</v>
      </c>
      <c r="N58" s="392"/>
      <c r="O58" s="372" t="str">
        <f ca="1">CELL("address",H56)</f>
        <v>$H$56</v>
      </c>
      <c r="P58" s="458" t="str">
        <f t="shared" si="11"/>
        <v>3c</v>
      </c>
      <c r="Q58" s="390" t="str">
        <f t="shared" ca="1" si="12"/>
        <v>3c. Energy Storage</v>
      </c>
      <c r="R58" t="s">
        <v>1042</v>
      </c>
      <c r="S58" t="s">
        <v>1293</v>
      </c>
      <c r="T58" s="458">
        <v>3</v>
      </c>
      <c r="U58" s="385" t="str">
        <f t="shared" ca="1" si="13"/>
        <v>3c_$H$56_model_3</v>
      </c>
      <c r="V58" t="s">
        <v>1011</v>
      </c>
      <c r="W58">
        <v>100</v>
      </c>
      <c r="Y58" t="s">
        <v>86</v>
      </c>
      <c r="Z58" t="s">
        <v>86</v>
      </c>
      <c r="AB58" s="715" t="str">
        <f ca="1">"Requirement for "&amp;O58&amp; " based on "&amp;$O$9&amp;" answer of ""Yes"""</f>
        <v>Requirement for $H$56 based on $H$7 answer of "Yes"</v>
      </c>
    </row>
    <row r="59" spans="1:28">
      <c r="A59" s="497" t="s">
        <v>592</v>
      </c>
      <c r="B59" s="688"/>
      <c r="C59" s="688"/>
      <c r="D59" s="688"/>
      <c r="E59" s="688"/>
      <c r="F59" s="688"/>
      <c r="G59" s="688"/>
      <c r="H59" s="688"/>
      <c r="I59" s="354"/>
      <c r="M59" s="461"/>
      <c r="N59" s="7" t="s">
        <v>654</v>
      </c>
      <c r="P59" s="458"/>
      <c r="Q59" s="390"/>
    </row>
    <row r="60" spans="1:28" ht="5.25" customHeight="1">
      <c r="A60" s="689"/>
      <c r="B60" s="688"/>
      <c r="C60" s="688"/>
      <c r="D60" s="688"/>
      <c r="E60" s="688"/>
      <c r="F60" s="688"/>
      <c r="G60" s="688"/>
      <c r="H60" s="688"/>
      <c r="I60" s="354"/>
      <c r="M60" s="392" t="s">
        <v>653</v>
      </c>
      <c r="N60" s="7"/>
      <c r="P60" s="458"/>
      <c r="Q60" s="390"/>
    </row>
    <row r="61" spans="1:28">
      <c r="A61" s="682" t="s">
        <v>1227</v>
      </c>
      <c r="B61" s="688"/>
      <c r="C61" s="688"/>
      <c r="D61" s="307"/>
      <c r="E61" s="688"/>
      <c r="F61" s="307"/>
      <c r="G61" s="688"/>
      <c r="H61" s="307"/>
      <c r="I61" s="354"/>
      <c r="M61" s="392"/>
      <c r="N61" s="392" t="s">
        <v>654</v>
      </c>
      <c r="O61" s="372" t="str">
        <f ca="1">CELL("address",D61)</f>
        <v>$D$61</v>
      </c>
      <c r="P61" s="458" t="str">
        <f t="shared" ref="P61:P66" si="14">$P$7</f>
        <v>3c</v>
      </c>
      <c r="Q61" s="390" t="str">
        <f t="shared" ref="Q61:Q66" ca="1" si="15">MID(CELL("filename",P61),FIND("]",CELL("filename",P61))+1,256)</f>
        <v>3c. Energy Storage</v>
      </c>
      <c r="R61" t="s">
        <v>1042</v>
      </c>
      <c r="S61" t="s">
        <v>1246</v>
      </c>
      <c r="T61" s="458">
        <v>1</v>
      </c>
      <c r="U61" s="385" t="str">
        <f t="shared" ref="U61:U66" ca="1" si="16">P61&amp;"_"&amp;O61&amp;"_"&amp;S61&amp;"_"&amp;T61</f>
        <v>3c_$D$61_integrator_1</v>
      </c>
      <c r="V61" t="s">
        <v>1011</v>
      </c>
      <c r="W61">
        <v>100</v>
      </c>
      <c r="Y61" t="s">
        <v>86</v>
      </c>
      <c r="Z61" t="s">
        <v>86</v>
      </c>
      <c r="AB61" s="715" t="str">
        <f ca="1">"Requirement for "&amp;O61&amp; " based on "&amp;$O$7&amp;" answer of ""Yes"""</f>
        <v>Requirement for $D$61 based on $D$7 answer of "Yes"</v>
      </c>
    </row>
    <row r="62" spans="1:28" ht="5.25" customHeight="1">
      <c r="A62" s="682"/>
      <c r="B62" s="688"/>
      <c r="C62" s="688"/>
      <c r="D62" s="688"/>
      <c r="E62" s="688"/>
      <c r="F62" s="688"/>
      <c r="G62" s="688"/>
      <c r="H62" s="688"/>
      <c r="I62" s="354"/>
      <c r="M62" s="392" t="s">
        <v>653</v>
      </c>
      <c r="N62" s="392"/>
      <c r="O62" s="372" t="str">
        <f ca="1">CELL("address",F61)</f>
        <v>$F$61</v>
      </c>
      <c r="P62" s="458" t="str">
        <f t="shared" si="14"/>
        <v>3c</v>
      </c>
      <c r="Q62" s="390" t="str">
        <f t="shared" ca="1" si="15"/>
        <v>3c. Energy Storage</v>
      </c>
      <c r="R62" t="s">
        <v>1042</v>
      </c>
      <c r="S62" t="s">
        <v>1246</v>
      </c>
      <c r="T62" s="458">
        <v>2</v>
      </c>
      <c r="U62" s="385" t="str">
        <f t="shared" ca="1" si="16"/>
        <v>3c_$F$61_integrator_2</v>
      </c>
      <c r="V62" t="s">
        <v>1011</v>
      </c>
      <c r="W62">
        <v>100</v>
      </c>
      <c r="Y62" t="s">
        <v>86</v>
      </c>
      <c r="Z62" t="s">
        <v>86</v>
      </c>
      <c r="AB62" s="715" t="str">
        <f ca="1">"Requirement for "&amp;O62&amp; " based on "&amp;$O$8&amp;" answer of ""Yes"""</f>
        <v>Requirement for $F$61 based on $F$7 answer of "Yes"</v>
      </c>
    </row>
    <row r="63" spans="1:28" ht="5.25" customHeight="1">
      <c r="A63" s="682"/>
      <c r="B63" s="688"/>
      <c r="C63" s="688"/>
      <c r="D63" s="688"/>
      <c r="E63" s="688"/>
      <c r="F63" s="688"/>
      <c r="G63" s="688"/>
      <c r="H63" s="688"/>
      <c r="I63" s="354"/>
      <c r="M63" s="392" t="s">
        <v>653</v>
      </c>
      <c r="N63" s="392"/>
      <c r="O63" s="372" t="str">
        <f ca="1">CELL("address",H61)</f>
        <v>$H$61</v>
      </c>
      <c r="P63" s="458" t="str">
        <f t="shared" si="14"/>
        <v>3c</v>
      </c>
      <c r="Q63" s="390" t="str">
        <f t="shared" ca="1" si="15"/>
        <v>3c. Energy Storage</v>
      </c>
      <c r="R63" t="s">
        <v>1042</v>
      </c>
      <c r="S63" t="s">
        <v>1246</v>
      </c>
      <c r="T63" s="458">
        <v>3</v>
      </c>
      <c r="U63" s="385" t="str">
        <f t="shared" ca="1" si="16"/>
        <v>3c_$H$61_integrator_3</v>
      </c>
      <c r="V63" t="s">
        <v>1011</v>
      </c>
      <c r="W63">
        <v>100</v>
      </c>
      <c r="Y63" t="s">
        <v>86</v>
      </c>
      <c r="Z63" t="s">
        <v>86</v>
      </c>
      <c r="AB63" s="715" t="str">
        <f ca="1">"Requirement for "&amp;O63&amp; " based on "&amp;$O$9&amp;" answer of ""Yes"""</f>
        <v>Requirement for $H$61 based on $H$7 answer of "Yes"</v>
      </c>
    </row>
    <row r="64" spans="1:28" ht="54.75" customHeight="1">
      <c r="A64" s="859" t="s">
        <v>1747</v>
      </c>
      <c r="B64" s="688"/>
      <c r="C64" s="688"/>
      <c r="D64" s="884"/>
      <c r="E64" s="688"/>
      <c r="F64" s="884"/>
      <c r="G64" s="688"/>
      <c r="H64" s="884"/>
      <c r="I64" s="354"/>
      <c r="M64" s="392"/>
      <c r="N64" s="392" t="s">
        <v>654</v>
      </c>
      <c r="O64" s="372" t="str">
        <f ca="1">CELL("address",D64)</f>
        <v>$D$64</v>
      </c>
      <c r="P64" s="458" t="str">
        <f t="shared" si="14"/>
        <v>3c</v>
      </c>
      <c r="Q64" s="390" t="str">
        <f t="shared" ca="1" si="15"/>
        <v>3c. Energy Storage</v>
      </c>
      <c r="R64" t="s">
        <v>1042</v>
      </c>
      <c r="S64" t="s">
        <v>1247</v>
      </c>
      <c r="T64" s="458">
        <v>1</v>
      </c>
      <c r="U64" s="385" t="str">
        <f t="shared" ca="1" si="16"/>
        <v>3c_$D$64_integrator_experience_1</v>
      </c>
      <c r="V64" t="s">
        <v>1011</v>
      </c>
      <c r="W64">
        <v>2000</v>
      </c>
      <c r="Y64" t="s">
        <v>86</v>
      </c>
      <c r="Z64" t="s">
        <v>86</v>
      </c>
      <c r="AB64" s="715" t="str">
        <f ca="1">"Requirement for "&amp;O64&amp; " based on "&amp;$O$7&amp;" answer of ""Yes"""</f>
        <v>Requirement for $D$64 based on $D$7 answer of "Yes"</v>
      </c>
    </row>
    <row r="65" spans="1:35" ht="5.25" customHeight="1">
      <c r="A65" s="682"/>
      <c r="B65" s="688"/>
      <c r="C65" s="688"/>
      <c r="D65" s="688"/>
      <c r="E65" s="688"/>
      <c r="F65" s="688"/>
      <c r="G65" s="688"/>
      <c r="H65" s="688"/>
      <c r="I65" s="354"/>
      <c r="M65" s="392" t="s">
        <v>653</v>
      </c>
      <c r="N65" s="392"/>
      <c r="O65" s="372" t="str">
        <f ca="1">CELL("address",F64)</f>
        <v>$F$64</v>
      </c>
      <c r="P65" s="458" t="str">
        <f t="shared" si="14"/>
        <v>3c</v>
      </c>
      <c r="Q65" s="390" t="str">
        <f t="shared" ca="1" si="15"/>
        <v>3c. Energy Storage</v>
      </c>
      <c r="R65" t="s">
        <v>1042</v>
      </c>
      <c r="S65" t="s">
        <v>1247</v>
      </c>
      <c r="T65" s="458">
        <v>2</v>
      </c>
      <c r="U65" s="385" t="str">
        <f t="shared" ca="1" si="16"/>
        <v>3c_$F$64_integrator_experience_2</v>
      </c>
      <c r="V65" t="s">
        <v>1011</v>
      </c>
      <c r="W65">
        <v>2000</v>
      </c>
      <c r="Y65" t="s">
        <v>86</v>
      </c>
      <c r="Z65" t="s">
        <v>86</v>
      </c>
      <c r="AB65" s="715" t="str">
        <f ca="1">"Requirement for "&amp;O65&amp; " based on "&amp;$O$8&amp;" answer of ""Yes"""</f>
        <v>Requirement for $F$64 based on $F$7 answer of "Yes"</v>
      </c>
    </row>
    <row r="66" spans="1:35" ht="5.25" customHeight="1">
      <c r="A66" s="682"/>
      <c r="B66" s="688"/>
      <c r="C66" s="688"/>
      <c r="D66" s="688"/>
      <c r="E66" s="688"/>
      <c r="F66" s="688"/>
      <c r="G66" s="688"/>
      <c r="H66" s="688"/>
      <c r="I66" s="354"/>
      <c r="M66" s="392" t="s">
        <v>653</v>
      </c>
      <c r="N66" s="392"/>
      <c r="O66" s="372" t="str">
        <f ca="1">CELL("address",H64)</f>
        <v>$H$64</v>
      </c>
      <c r="P66" s="458" t="str">
        <f t="shared" si="14"/>
        <v>3c</v>
      </c>
      <c r="Q66" s="390" t="str">
        <f t="shared" ca="1" si="15"/>
        <v>3c. Energy Storage</v>
      </c>
      <c r="R66" t="s">
        <v>1042</v>
      </c>
      <c r="S66" t="s">
        <v>1247</v>
      </c>
      <c r="T66" s="458">
        <v>3</v>
      </c>
      <c r="U66" s="385" t="str">
        <f t="shared" ca="1" si="16"/>
        <v>3c_$H$64_integrator_experience_3</v>
      </c>
      <c r="V66" t="s">
        <v>1011</v>
      </c>
      <c r="W66">
        <v>2000</v>
      </c>
      <c r="Y66" t="s">
        <v>86</v>
      </c>
      <c r="Z66" t="s">
        <v>86</v>
      </c>
      <c r="AB66" s="715" t="str">
        <f ca="1">"Requirement for "&amp;O66&amp; " based on "&amp;$O$9&amp;" answer of ""Yes"""</f>
        <v>Requirement for $H$64 based on $H$7 answer of "Yes"</v>
      </c>
    </row>
    <row r="67" spans="1:35">
      <c r="A67" s="497" t="s">
        <v>1224</v>
      </c>
      <c r="B67" s="688"/>
      <c r="C67" s="688"/>
      <c r="D67" s="688"/>
      <c r="E67" s="688"/>
      <c r="F67" s="688"/>
      <c r="G67" s="688"/>
      <c r="H67" s="688"/>
      <c r="I67" s="354"/>
      <c r="M67" s="461"/>
      <c r="N67" s="7" t="s">
        <v>654</v>
      </c>
      <c r="P67" s="458"/>
      <c r="Q67" s="390"/>
    </row>
    <row r="68" spans="1:35" ht="54.75" customHeight="1">
      <c r="A68" s="585" t="s">
        <v>1393</v>
      </c>
      <c r="B68" s="688"/>
      <c r="C68" s="688"/>
      <c r="D68" s="884"/>
      <c r="E68" s="688"/>
      <c r="F68" s="884"/>
      <c r="G68" s="688"/>
      <c r="H68" s="884"/>
      <c r="I68" s="354"/>
      <c r="M68" s="392"/>
      <c r="N68" s="392" t="s">
        <v>654</v>
      </c>
      <c r="O68" s="372" t="str">
        <f ca="1">CELL("address",D68)</f>
        <v>$D$68</v>
      </c>
      <c r="P68" s="458" t="str">
        <f>$P$7</f>
        <v>3c</v>
      </c>
      <c r="Q68" s="390" t="str">
        <f ca="1">MID(CELL("filename",P68),FIND("]",CELL("filename",P68))+1,256)</f>
        <v>3c. Energy Storage</v>
      </c>
      <c r="R68" t="s">
        <v>1042</v>
      </c>
      <c r="S68" t="s">
        <v>1248</v>
      </c>
      <c r="T68" s="458">
        <v>1</v>
      </c>
      <c r="U68" s="385" t="str">
        <f ca="1">P68&amp;"_"&amp;O68&amp;"_"&amp;S68&amp;"_"&amp;T68</f>
        <v>3c_$D$68_cooling_descript_1</v>
      </c>
      <c r="V68" t="s">
        <v>1011</v>
      </c>
      <c r="W68">
        <v>2000</v>
      </c>
      <c r="Y68" t="s">
        <v>86</v>
      </c>
      <c r="Z68" t="s">
        <v>86</v>
      </c>
      <c r="AB68" s="715" t="str">
        <f ca="1">"Requirement for "&amp;O68&amp; " based on "&amp;$O$7&amp;" answer of ""Yes"""</f>
        <v>Requirement for $D$68 based on $D$7 answer of "Yes"</v>
      </c>
    </row>
    <row r="69" spans="1:35" ht="5.25" customHeight="1">
      <c r="A69" s="682"/>
      <c r="B69" s="688"/>
      <c r="C69" s="688"/>
      <c r="D69" s="688"/>
      <c r="E69" s="688"/>
      <c r="F69" s="688"/>
      <c r="G69" s="688"/>
      <c r="H69" s="688"/>
      <c r="I69" s="354"/>
      <c r="M69" s="392" t="s">
        <v>653</v>
      </c>
      <c r="N69" s="392"/>
      <c r="O69" s="372" t="str">
        <f ca="1">CELL("address",F68)</f>
        <v>$F$68</v>
      </c>
      <c r="P69" s="458" t="str">
        <f>$P$7</f>
        <v>3c</v>
      </c>
      <c r="Q69" s="390" t="str">
        <f ca="1">MID(CELL("filename",P69),FIND("]",CELL("filename",P69))+1,256)</f>
        <v>3c. Energy Storage</v>
      </c>
      <c r="R69" t="s">
        <v>1042</v>
      </c>
      <c r="S69" t="s">
        <v>1248</v>
      </c>
      <c r="T69" s="458">
        <v>2</v>
      </c>
      <c r="U69" s="385" t="str">
        <f ca="1">P69&amp;"_"&amp;O69&amp;"_"&amp;S69&amp;"_"&amp;T69</f>
        <v>3c_$F$68_cooling_descript_2</v>
      </c>
      <c r="V69" t="s">
        <v>1011</v>
      </c>
      <c r="W69">
        <v>2000</v>
      </c>
      <c r="Y69" t="s">
        <v>86</v>
      </c>
      <c r="Z69" t="s">
        <v>86</v>
      </c>
      <c r="AB69" s="715" t="str">
        <f ca="1">"Requirement for "&amp;O69&amp; " based on "&amp;$O$8&amp;" answer of ""Yes"""</f>
        <v>Requirement for $F$68 based on $F$7 answer of "Yes"</v>
      </c>
    </row>
    <row r="70" spans="1:35" ht="14.25" customHeight="1">
      <c r="A70" s="497" t="s">
        <v>1225</v>
      </c>
      <c r="B70" s="688"/>
      <c r="C70" s="688"/>
      <c r="D70" s="688"/>
      <c r="E70" s="688"/>
      <c r="F70" s="688"/>
      <c r="G70" s="688"/>
      <c r="H70" s="688"/>
      <c r="I70" s="354"/>
      <c r="M70" s="392"/>
      <c r="N70" s="392" t="s">
        <v>654</v>
      </c>
      <c r="O70" s="372" t="str">
        <f ca="1">CELL("address",H68)</f>
        <v>$H$68</v>
      </c>
      <c r="P70" s="458" t="str">
        <f>$P$7</f>
        <v>3c</v>
      </c>
      <c r="Q70" s="390" t="str">
        <f ca="1">MID(CELL("filename",P70),FIND("]",CELL("filename",P70))+1,256)</f>
        <v>3c. Energy Storage</v>
      </c>
      <c r="R70" t="s">
        <v>1042</v>
      </c>
      <c r="S70" t="s">
        <v>1248</v>
      </c>
      <c r="T70" s="458">
        <v>3</v>
      </c>
      <c r="U70" s="385" t="str">
        <f ca="1">P70&amp;"_"&amp;O70&amp;"_"&amp;S70&amp;"_"&amp;T70</f>
        <v>3c_$H$68_cooling_descript_3</v>
      </c>
      <c r="V70" t="s">
        <v>1011</v>
      </c>
      <c r="W70">
        <v>2000</v>
      </c>
      <c r="Y70" t="s">
        <v>86</v>
      </c>
      <c r="Z70" t="s">
        <v>86</v>
      </c>
      <c r="AB70" s="715" t="str">
        <f ca="1">"Requirement for "&amp;O70&amp; " based on "&amp;$O$9&amp;" answer of ""Yes"""</f>
        <v>Requirement for $H$68 based on $H$7 answer of "Yes"</v>
      </c>
    </row>
    <row r="71" spans="1:35" ht="5.25" customHeight="1">
      <c r="A71" s="689"/>
      <c r="B71" s="688"/>
      <c r="C71" s="688"/>
      <c r="D71" s="688"/>
      <c r="E71" s="688"/>
      <c r="F71" s="688"/>
      <c r="G71" s="688"/>
      <c r="H71" s="688"/>
      <c r="I71" s="354"/>
      <c r="M71" s="392" t="s">
        <v>653</v>
      </c>
      <c r="N71" s="392"/>
      <c r="O71" s="372"/>
      <c r="P71" s="458"/>
      <c r="Q71" s="390"/>
      <c r="U71" s="385"/>
    </row>
    <row r="72" spans="1:35" ht="15" customHeight="1">
      <c r="A72" s="1235" t="s">
        <v>1226</v>
      </c>
      <c r="B72" s="688"/>
      <c r="C72" s="688"/>
      <c r="D72" s="296"/>
      <c r="E72" s="688"/>
      <c r="F72" s="296"/>
      <c r="G72" s="688"/>
      <c r="H72" s="296"/>
      <c r="I72" s="354"/>
      <c r="M72" s="392"/>
      <c r="N72" s="392" t="s">
        <v>654</v>
      </c>
      <c r="O72" s="372" t="str">
        <f ca="1">CELL("address",D72)</f>
        <v>$D$72</v>
      </c>
      <c r="P72" s="458" t="str">
        <f t="shared" ref="P72:P77" si="17">$P$7</f>
        <v>3c</v>
      </c>
      <c r="Q72" s="390" t="str">
        <f t="shared" ref="Q72:Q77" ca="1" si="18">MID(CELL("filename",P72),FIND("]",CELL("filename",P72))+1,256)</f>
        <v>3c. Energy Storage</v>
      </c>
      <c r="R72" t="s">
        <v>1042</v>
      </c>
      <c r="S72" t="s">
        <v>1249</v>
      </c>
      <c r="T72" s="458">
        <v>1</v>
      </c>
      <c r="U72" s="385" t="str">
        <f t="shared" ref="U72:U77" ca="1" si="19">P72&amp;"_"&amp;O72&amp;"_"&amp;S72&amp;"_"&amp;T72</f>
        <v>3c_$D$72_fire_system_1</v>
      </c>
      <c r="V72" t="s">
        <v>589</v>
      </c>
      <c r="X72" s="381" t="str">
        <f>CONCATENATE(AH72,",",AI72)</f>
        <v>Yes,No</v>
      </c>
      <c r="Y72" t="s">
        <v>86</v>
      </c>
      <c r="Z72" t="s">
        <v>86</v>
      </c>
      <c r="AB72" s="715" t="str">
        <f ca="1">"Requirement for "&amp;O72&amp; " based on "&amp;$O$7&amp;" answer of ""Yes"""</f>
        <v>Requirement for $D$72 based on $D$7 answer of "Yes"</v>
      </c>
      <c r="AH72" t="s">
        <v>82</v>
      </c>
      <c r="AI72" t="s">
        <v>86</v>
      </c>
    </row>
    <row r="73" spans="1:35" ht="10.5" customHeight="1">
      <c r="A73" s="1235"/>
      <c r="B73" s="688"/>
      <c r="C73" s="688"/>
      <c r="D73" s="688"/>
      <c r="E73" s="688"/>
      <c r="F73" s="688"/>
      <c r="G73" s="688"/>
      <c r="H73" s="688"/>
      <c r="I73" s="354"/>
      <c r="M73" s="392"/>
      <c r="N73" s="392" t="s">
        <v>654</v>
      </c>
      <c r="O73" s="372" t="str">
        <f ca="1">CELL("address",F72)</f>
        <v>$F$72</v>
      </c>
      <c r="P73" s="458" t="str">
        <f t="shared" si="17"/>
        <v>3c</v>
      </c>
      <c r="Q73" s="390" t="str">
        <f t="shared" ca="1" si="18"/>
        <v>3c. Energy Storage</v>
      </c>
      <c r="R73" t="s">
        <v>1042</v>
      </c>
      <c r="S73" t="s">
        <v>1249</v>
      </c>
      <c r="T73" s="458">
        <v>2</v>
      </c>
      <c r="U73" s="385" t="str">
        <f t="shared" ca="1" si="19"/>
        <v>3c_$F$72_fire_system_2</v>
      </c>
      <c r="V73" t="s">
        <v>589</v>
      </c>
      <c r="X73" s="381" t="str">
        <f t="shared" ref="X73:X74" si="20">CONCATENATE(AH73,",",AI73)</f>
        <v>Yes,No</v>
      </c>
      <c r="Y73" t="s">
        <v>86</v>
      </c>
      <c r="Z73" t="s">
        <v>86</v>
      </c>
      <c r="AB73" s="715" t="str">
        <f ca="1">"Requirement for "&amp;O73&amp; " based on "&amp;$O$8&amp;" answer of ""Yes"""</f>
        <v>Requirement for $F$72 based on $F$7 answer of "Yes"</v>
      </c>
      <c r="AH73" t="s">
        <v>82</v>
      </c>
      <c r="AI73" t="s">
        <v>86</v>
      </c>
    </row>
    <row r="74" spans="1:35" ht="10.5" customHeight="1">
      <c r="A74" s="1235"/>
      <c r="B74" s="688"/>
      <c r="C74" s="688"/>
      <c r="D74" s="688"/>
      <c r="E74" s="688"/>
      <c r="F74" s="688"/>
      <c r="G74" s="688"/>
      <c r="H74" s="688"/>
      <c r="I74" s="354"/>
      <c r="M74" s="392"/>
      <c r="N74" s="392" t="s">
        <v>654</v>
      </c>
      <c r="O74" s="372" t="str">
        <f ca="1">CELL("address",H72)</f>
        <v>$H$72</v>
      </c>
      <c r="P74" s="458" t="str">
        <f t="shared" si="17"/>
        <v>3c</v>
      </c>
      <c r="Q74" s="390" t="str">
        <f t="shared" ca="1" si="18"/>
        <v>3c. Energy Storage</v>
      </c>
      <c r="R74" t="s">
        <v>1042</v>
      </c>
      <c r="S74" t="s">
        <v>1249</v>
      </c>
      <c r="T74" s="458">
        <v>3</v>
      </c>
      <c r="U74" s="385" t="str">
        <f t="shared" ca="1" si="19"/>
        <v>3c_$H$72_fire_system_3</v>
      </c>
      <c r="V74" t="s">
        <v>589</v>
      </c>
      <c r="X74" s="381" t="str">
        <f t="shared" si="20"/>
        <v>Yes,No</v>
      </c>
      <c r="Y74" t="s">
        <v>86</v>
      </c>
      <c r="Z74" t="s">
        <v>86</v>
      </c>
      <c r="AB74" s="715" t="str">
        <f ca="1">"Requirement for "&amp;O74&amp; " based on "&amp;$O$9&amp;" answer of ""Yes"""</f>
        <v>Requirement for $H$72 based on $H$7 answer of "Yes"</v>
      </c>
      <c r="AH74" t="s">
        <v>82</v>
      </c>
      <c r="AI74" t="s">
        <v>86</v>
      </c>
    </row>
    <row r="75" spans="1:35" ht="54.75" customHeight="1">
      <c r="A75" s="585" t="s">
        <v>1394</v>
      </c>
      <c r="B75" s="688"/>
      <c r="C75" s="688"/>
      <c r="D75" s="307"/>
      <c r="E75" s="688"/>
      <c r="F75" s="307"/>
      <c r="G75" s="688"/>
      <c r="H75" s="307"/>
      <c r="I75" s="354"/>
      <c r="M75" s="392"/>
      <c r="N75" s="392" t="s">
        <v>654</v>
      </c>
      <c r="O75" s="372" t="str">
        <f ca="1">CELL("address",D75)</f>
        <v>$D$75</v>
      </c>
      <c r="P75" s="458" t="str">
        <f t="shared" si="17"/>
        <v>3c</v>
      </c>
      <c r="Q75" s="390" t="str">
        <f t="shared" ca="1" si="18"/>
        <v>3c. Energy Storage</v>
      </c>
      <c r="R75" t="s">
        <v>1042</v>
      </c>
      <c r="S75" t="s">
        <v>1250</v>
      </c>
      <c r="T75" s="458">
        <v>1</v>
      </c>
      <c r="U75" s="385" t="str">
        <f t="shared" ca="1" si="19"/>
        <v>3c_$D$75_fire_descript_1</v>
      </c>
      <c r="V75" t="s">
        <v>1011</v>
      </c>
      <c r="W75">
        <v>2000</v>
      </c>
      <c r="Y75" t="s">
        <v>86</v>
      </c>
      <c r="Z75" t="s">
        <v>86</v>
      </c>
      <c r="AB75" s="715" t="str">
        <f ca="1">"Requirement for "&amp;O75&amp; " based on "&amp;$O$7&amp;" answer of ""Yes"""</f>
        <v>Requirement for $D$75 based on $D$7 answer of "Yes"</v>
      </c>
    </row>
    <row r="76" spans="1:35" ht="5.25" customHeight="1">
      <c r="A76" s="585"/>
      <c r="B76" s="688"/>
      <c r="C76" s="688"/>
      <c r="D76" s="688"/>
      <c r="E76" s="688"/>
      <c r="F76" s="688"/>
      <c r="G76" s="688"/>
      <c r="H76" s="688"/>
      <c r="I76" s="354"/>
      <c r="M76" s="392" t="s">
        <v>653</v>
      </c>
      <c r="N76" s="392"/>
      <c r="O76" s="372" t="str">
        <f ca="1">CELL("address",F75)</f>
        <v>$F$75</v>
      </c>
      <c r="P76" s="458" t="str">
        <f t="shared" si="17"/>
        <v>3c</v>
      </c>
      <c r="Q76" s="390" t="str">
        <f t="shared" ca="1" si="18"/>
        <v>3c. Energy Storage</v>
      </c>
      <c r="R76" t="s">
        <v>1042</v>
      </c>
      <c r="S76" t="s">
        <v>1250</v>
      </c>
      <c r="T76" s="458">
        <v>2</v>
      </c>
      <c r="U76" s="385" t="str">
        <f t="shared" ca="1" si="19"/>
        <v>3c_$F$75_fire_descript_2</v>
      </c>
      <c r="V76" t="s">
        <v>1011</v>
      </c>
      <c r="W76">
        <v>2000</v>
      </c>
      <c r="Y76" t="s">
        <v>86</v>
      </c>
      <c r="Z76" t="s">
        <v>86</v>
      </c>
      <c r="AB76" s="715" t="str">
        <f ca="1">"Requirement for "&amp;O76&amp; " based on "&amp;$O$8&amp;" answer of ""Yes"""</f>
        <v>Requirement for $F$75 based on $F$7 answer of "Yes"</v>
      </c>
    </row>
    <row r="77" spans="1:35" ht="5.25" customHeight="1" thickBot="1">
      <c r="A77" s="682"/>
      <c r="B77" s="688"/>
      <c r="C77" s="688"/>
      <c r="D77" s="688"/>
      <c r="E77" s="688"/>
      <c r="F77" s="688"/>
      <c r="G77" s="688"/>
      <c r="H77" s="688"/>
      <c r="I77" s="354"/>
      <c r="M77" s="392" t="s">
        <v>653</v>
      </c>
      <c r="N77" s="7"/>
      <c r="O77" s="372" t="str">
        <f ca="1">CELL("address",H75)</f>
        <v>$H$75</v>
      </c>
      <c r="P77" s="458" t="str">
        <f t="shared" si="17"/>
        <v>3c</v>
      </c>
      <c r="Q77" s="390" t="str">
        <f t="shared" ca="1" si="18"/>
        <v>3c. Energy Storage</v>
      </c>
      <c r="R77" t="s">
        <v>1042</v>
      </c>
      <c r="S77" t="s">
        <v>1250</v>
      </c>
      <c r="T77" s="458">
        <v>3</v>
      </c>
      <c r="U77" s="385" t="str">
        <f t="shared" ca="1" si="19"/>
        <v>3c_$H$75_fire_descript_3</v>
      </c>
      <c r="V77" t="s">
        <v>1011</v>
      </c>
      <c r="W77">
        <v>2000</v>
      </c>
      <c r="Y77" t="s">
        <v>86</v>
      </c>
      <c r="Z77" t="s">
        <v>86</v>
      </c>
      <c r="AB77" s="715" t="str">
        <f ca="1">"Requirement for "&amp;O77&amp; " based on "&amp;$O$9&amp;" answer of ""Yes"""</f>
        <v>Requirement for $H$75 based on $H$7 answer of "Yes"</v>
      </c>
    </row>
    <row r="78" spans="1:35" ht="13.5" thickBot="1">
      <c r="A78" s="1154" t="s">
        <v>601</v>
      </c>
      <c r="B78" s="1155"/>
      <c r="C78" s="1155"/>
      <c r="D78" s="1155"/>
      <c r="E78" s="1155"/>
      <c r="F78" s="1155"/>
      <c r="G78" s="1155"/>
      <c r="H78" s="1155"/>
      <c r="I78" s="1156"/>
      <c r="J78" s="590"/>
      <c r="K78" s="7"/>
      <c r="L78" s="7"/>
      <c r="M78" s="461"/>
      <c r="N78" s="7"/>
    </row>
    <row r="79" spans="1:35">
      <c r="A79" s="682"/>
      <c r="B79" s="688"/>
      <c r="C79" s="688"/>
      <c r="D79" s="688"/>
      <c r="E79" s="688"/>
      <c r="F79" s="688"/>
      <c r="G79" s="688"/>
      <c r="H79" s="688"/>
      <c r="I79" s="354"/>
      <c r="M79" s="461"/>
      <c r="N79" s="7"/>
    </row>
    <row r="80" spans="1:35">
      <c r="A80" s="497" t="s">
        <v>1289</v>
      </c>
      <c r="B80" s="688"/>
      <c r="C80" s="688"/>
      <c r="D80" s="688"/>
      <c r="E80" s="688"/>
      <c r="F80" s="688"/>
      <c r="G80" s="688"/>
      <c r="H80" s="688"/>
      <c r="I80" s="354"/>
      <c r="M80" s="461"/>
      <c r="N80" s="7"/>
    </row>
    <row r="81" spans="1:28">
      <c r="A81" s="679" t="s">
        <v>820</v>
      </c>
      <c r="B81" s="688" t="s">
        <v>575</v>
      </c>
      <c r="C81" s="688"/>
      <c r="D81" s="901"/>
      <c r="E81" s="688"/>
      <c r="F81" s="901"/>
      <c r="G81" s="688"/>
      <c r="H81" s="901"/>
      <c r="I81" s="354"/>
      <c r="M81" s="392"/>
      <c r="N81" s="392" t="s">
        <v>654</v>
      </c>
      <c r="O81" s="372" t="str">
        <f ca="1">CELL("address",D81)</f>
        <v>$D$81</v>
      </c>
      <c r="P81" s="458" t="str">
        <f t="shared" ref="P81:P116" si="21">$P$7</f>
        <v>3c</v>
      </c>
      <c r="Q81" s="390" t="str">
        <f t="shared" ref="Q81:Q116" ca="1" si="22">MID(CELL("filename",P81),FIND("]",CELL("filename",P81))+1,256)</f>
        <v>3c. Energy Storage</v>
      </c>
      <c r="R81" t="s">
        <v>601</v>
      </c>
      <c r="S81" t="s">
        <v>1061</v>
      </c>
      <c r="T81" s="458">
        <v>1</v>
      </c>
      <c r="U81" s="385" t="str">
        <f t="shared" ref="U81:U116" ca="1" si="23">P81&amp;"_"&amp;O81&amp;"_"&amp;S81&amp;"_"&amp;T81</f>
        <v>3c_$D$81_max_discharge_MW_1</v>
      </c>
      <c r="V81" t="s">
        <v>426</v>
      </c>
      <c r="X81" t="str">
        <f t="shared" ref="X81:X107" si="24">"0.00"</f>
        <v>0.00</v>
      </c>
      <c r="Y81" t="s">
        <v>86</v>
      </c>
      <c r="Z81" t="s">
        <v>86</v>
      </c>
      <c r="AB81" s="715" t="str">
        <f ca="1">"Requirement for "&amp;O81&amp; " based on "&amp;$O$7&amp;" answer of ""Yes"""</f>
        <v>Requirement for $D$81 based on $D$7 answer of "Yes"</v>
      </c>
    </row>
    <row r="82" spans="1:28" ht="5.25" customHeight="1">
      <c r="A82" s="680"/>
      <c r="B82" s="688"/>
      <c r="C82" s="688"/>
      <c r="D82" s="688"/>
      <c r="E82" s="688"/>
      <c r="F82" s="688"/>
      <c r="G82" s="688"/>
      <c r="H82" s="688"/>
      <c r="I82" s="354"/>
      <c r="M82" s="392" t="s">
        <v>653</v>
      </c>
      <c r="N82" s="392"/>
      <c r="O82" s="372" t="str">
        <f ca="1">CELL("address",F81)</f>
        <v>$F$81</v>
      </c>
      <c r="P82" s="458" t="str">
        <f t="shared" si="21"/>
        <v>3c</v>
      </c>
      <c r="Q82" s="390" t="str">
        <f t="shared" ca="1" si="22"/>
        <v>3c. Energy Storage</v>
      </c>
      <c r="R82" t="s">
        <v>601</v>
      </c>
      <c r="S82" t="s">
        <v>1061</v>
      </c>
      <c r="T82" s="458">
        <v>2</v>
      </c>
      <c r="U82" s="385" t="str">
        <f t="shared" ca="1" si="23"/>
        <v>3c_$F$81_max_discharge_MW_2</v>
      </c>
      <c r="V82" t="s">
        <v>426</v>
      </c>
      <c r="X82" t="str">
        <f t="shared" si="24"/>
        <v>0.00</v>
      </c>
      <c r="Y82" t="s">
        <v>86</v>
      </c>
      <c r="Z82" t="s">
        <v>86</v>
      </c>
      <c r="AB82" s="715" t="str">
        <f ca="1">"Requirement for "&amp;O82&amp; " based on "&amp;$O$8&amp;" answer of ""Yes"""</f>
        <v>Requirement for $F$81 based on $F$7 answer of "Yes"</v>
      </c>
    </row>
    <row r="83" spans="1:28" ht="5.25" customHeight="1">
      <c r="A83" s="680"/>
      <c r="B83" s="688"/>
      <c r="C83" s="688"/>
      <c r="D83" s="688"/>
      <c r="E83" s="688"/>
      <c r="F83" s="688"/>
      <c r="G83" s="688"/>
      <c r="H83" s="688"/>
      <c r="I83" s="354"/>
      <c r="M83" s="392" t="s">
        <v>653</v>
      </c>
      <c r="N83" s="392"/>
      <c r="O83" s="372" t="str">
        <f ca="1">CELL("address",H81)</f>
        <v>$H$81</v>
      </c>
      <c r="P83" s="458" t="str">
        <f t="shared" si="21"/>
        <v>3c</v>
      </c>
      <c r="Q83" s="390" t="str">
        <f t="shared" ca="1" si="22"/>
        <v>3c. Energy Storage</v>
      </c>
      <c r="R83" t="s">
        <v>601</v>
      </c>
      <c r="S83" t="s">
        <v>1061</v>
      </c>
      <c r="T83" s="458">
        <v>3</v>
      </c>
      <c r="U83" s="385" t="str">
        <f t="shared" ca="1" si="23"/>
        <v>3c_$H$81_max_discharge_MW_3</v>
      </c>
      <c r="V83" t="s">
        <v>426</v>
      </c>
      <c r="X83" t="str">
        <f t="shared" si="24"/>
        <v>0.00</v>
      </c>
      <c r="Y83" t="s">
        <v>86</v>
      </c>
      <c r="Z83" t="s">
        <v>86</v>
      </c>
      <c r="AB83" s="715" t="str">
        <f ca="1">"Requirement for "&amp;O83&amp; " based on "&amp;$O$9&amp;" answer of ""Yes"""</f>
        <v>Requirement for $H$81 based on $H$7 answer of "Yes"</v>
      </c>
    </row>
    <row r="84" spans="1:28">
      <c r="A84" s="679" t="s">
        <v>820</v>
      </c>
      <c r="B84" s="688" t="s">
        <v>576</v>
      </c>
      <c r="C84" s="688"/>
      <c r="D84" s="901"/>
      <c r="E84" s="688"/>
      <c r="F84" s="901"/>
      <c r="G84" s="688"/>
      <c r="H84" s="901"/>
      <c r="I84" s="354"/>
      <c r="M84" s="392"/>
      <c r="N84" s="392" t="s">
        <v>654</v>
      </c>
      <c r="O84" s="372" t="str">
        <f ca="1">CELL("address",D84)</f>
        <v>$D$84</v>
      </c>
      <c r="P84" s="458" t="str">
        <f t="shared" si="21"/>
        <v>3c</v>
      </c>
      <c r="Q84" s="390" t="str">
        <f t="shared" ca="1" si="22"/>
        <v>3c. Energy Storage</v>
      </c>
      <c r="R84" t="s">
        <v>601</v>
      </c>
      <c r="S84" t="s">
        <v>1062</v>
      </c>
      <c r="T84" s="458">
        <v>1</v>
      </c>
      <c r="U84" s="385" t="str">
        <f t="shared" ca="1" si="23"/>
        <v>3c_$D$84_max_discharge_MVA_1</v>
      </c>
      <c r="V84" t="s">
        <v>426</v>
      </c>
      <c r="X84" t="str">
        <f t="shared" si="24"/>
        <v>0.00</v>
      </c>
      <c r="Y84" t="s">
        <v>86</v>
      </c>
      <c r="Z84" t="s">
        <v>86</v>
      </c>
      <c r="AB84" s="715" t="str">
        <f ca="1">"Requirement for "&amp;O84&amp; " based on "&amp;$O$7&amp;" answer of ""Yes"""</f>
        <v>Requirement for $D$84 based on $D$7 answer of "Yes"</v>
      </c>
    </row>
    <row r="85" spans="1:28" ht="5.25" customHeight="1">
      <c r="A85" s="680"/>
      <c r="B85" s="688"/>
      <c r="C85" s="688"/>
      <c r="D85" s="688"/>
      <c r="E85" s="688"/>
      <c r="F85" s="688"/>
      <c r="G85" s="688"/>
      <c r="H85" s="688"/>
      <c r="I85" s="354"/>
      <c r="M85" s="392" t="s">
        <v>653</v>
      </c>
      <c r="N85" s="392"/>
      <c r="O85" s="372" t="str">
        <f ca="1">CELL("address",F84)</f>
        <v>$F$84</v>
      </c>
      <c r="P85" s="458" t="str">
        <f t="shared" si="21"/>
        <v>3c</v>
      </c>
      <c r="Q85" s="390" t="str">
        <f t="shared" ca="1" si="22"/>
        <v>3c. Energy Storage</v>
      </c>
      <c r="R85" t="s">
        <v>601</v>
      </c>
      <c r="S85" t="s">
        <v>1062</v>
      </c>
      <c r="T85" s="458">
        <v>2</v>
      </c>
      <c r="U85" s="385" t="str">
        <f t="shared" ca="1" si="23"/>
        <v>3c_$F$84_max_discharge_MVA_2</v>
      </c>
      <c r="V85" t="s">
        <v>426</v>
      </c>
      <c r="X85" t="str">
        <f t="shared" si="24"/>
        <v>0.00</v>
      </c>
      <c r="Y85" t="s">
        <v>86</v>
      </c>
      <c r="Z85" t="s">
        <v>86</v>
      </c>
      <c r="AB85" s="715" t="str">
        <f ca="1">"Requirement for "&amp;O85&amp; " based on "&amp;$O$8&amp;" answer of ""Yes"""</f>
        <v>Requirement for $F$84 based on $F$7 answer of "Yes"</v>
      </c>
    </row>
    <row r="86" spans="1:28" ht="5.25" customHeight="1">
      <c r="A86" s="680"/>
      <c r="B86" s="688"/>
      <c r="C86" s="688"/>
      <c r="D86" s="688"/>
      <c r="E86" s="688"/>
      <c r="F86" s="688"/>
      <c r="G86" s="688"/>
      <c r="H86" s="688"/>
      <c r="I86" s="354"/>
      <c r="M86" s="392" t="s">
        <v>653</v>
      </c>
      <c r="N86" s="392"/>
      <c r="O86" s="372" t="str">
        <f ca="1">CELL("address",H84)</f>
        <v>$H$84</v>
      </c>
      <c r="P86" s="458" t="str">
        <f t="shared" si="21"/>
        <v>3c</v>
      </c>
      <c r="Q86" s="390" t="str">
        <f t="shared" ca="1" si="22"/>
        <v>3c. Energy Storage</v>
      </c>
      <c r="R86" t="s">
        <v>601</v>
      </c>
      <c r="S86" t="s">
        <v>1062</v>
      </c>
      <c r="T86" s="458">
        <v>3</v>
      </c>
      <c r="U86" s="385" t="str">
        <f t="shared" ca="1" si="23"/>
        <v>3c_$H$84_max_discharge_MVA_3</v>
      </c>
      <c r="V86" t="s">
        <v>426</v>
      </c>
      <c r="X86" t="str">
        <f t="shared" si="24"/>
        <v>0.00</v>
      </c>
      <c r="Y86" t="s">
        <v>86</v>
      </c>
      <c r="Z86" t="s">
        <v>86</v>
      </c>
      <c r="AB86" s="715" t="str">
        <f ca="1">"Requirement for "&amp;O86&amp; " based on "&amp;$O$9&amp;" answer of ""Yes"""</f>
        <v>Requirement for $H$84 based on $H$7 answer of "Yes"</v>
      </c>
    </row>
    <row r="87" spans="1:28">
      <c r="A87" s="679" t="s">
        <v>1298</v>
      </c>
      <c r="B87" s="688" t="s">
        <v>575</v>
      </c>
      <c r="C87" s="688"/>
      <c r="D87" s="901"/>
      <c r="E87" s="688"/>
      <c r="F87" s="901"/>
      <c r="G87" s="688"/>
      <c r="H87" s="901"/>
      <c r="I87" s="354"/>
      <c r="M87" s="392"/>
      <c r="N87" s="392" t="s">
        <v>654</v>
      </c>
      <c r="O87" s="372" t="str">
        <f ca="1">CELL("address",D87)</f>
        <v>$D$87</v>
      </c>
      <c r="P87" s="458" t="str">
        <f t="shared" si="21"/>
        <v>3c</v>
      </c>
      <c r="Q87" s="390" t="str">
        <f t="shared" ca="1" si="22"/>
        <v>3c. Energy Storage</v>
      </c>
      <c r="R87" t="s">
        <v>601</v>
      </c>
      <c r="S87" t="s">
        <v>1299</v>
      </c>
      <c r="T87" s="458">
        <v>1</v>
      </c>
      <c r="U87" s="385" t="str">
        <f t="shared" ca="1" si="23"/>
        <v>3c_$D$87_min_discharge_MW_1</v>
      </c>
      <c r="V87" t="s">
        <v>426</v>
      </c>
      <c r="X87" t="str">
        <f t="shared" si="24"/>
        <v>0.00</v>
      </c>
      <c r="Y87" t="s">
        <v>86</v>
      </c>
      <c r="Z87" t="s">
        <v>86</v>
      </c>
      <c r="AB87" s="715" t="str">
        <f ca="1">"Requirement for "&amp;O87&amp; " based on "&amp;$O$7&amp;" answer of ""Yes"""</f>
        <v>Requirement for $D$87 based on $D$7 answer of "Yes"</v>
      </c>
    </row>
    <row r="88" spans="1:28" ht="5.25" customHeight="1">
      <c r="A88" s="680"/>
      <c r="B88" s="688"/>
      <c r="C88" s="688"/>
      <c r="D88" s="688"/>
      <c r="E88" s="688"/>
      <c r="F88" s="688"/>
      <c r="G88" s="688"/>
      <c r="H88" s="688"/>
      <c r="I88" s="354"/>
      <c r="M88" s="392" t="s">
        <v>653</v>
      </c>
      <c r="N88" s="392"/>
      <c r="O88" s="372" t="str">
        <f ca="1">CELL("address",F87)</f>
        <v>$F$87</v>
      </c>
      <c r="P88" s="458" t="str">
        <f t="shared" si="21"/>
        <v>3c</v>
      </c>
      <c r="Q88" s="390" t="str">
        <f t="shared" ca="1" si="22"/>
        <v>3c. Energy Storage</v>
      </c>
      <c r="R88" t="s">
        <v>601</v>
      </c>
      <c r="S88" t="s">
        <v>1299</v>
      </c>
      <c r="T88" s="458">
        <v>2</v>
      </c>
      <c r="U88" s="385" t="str">
        <f t="shared" ca="1" si="23"/>
        <v>3c_$F$87_min_discharge_MW_2</v>
      </c>
      <c r="V88" t="s">
        <v>426</v>
      </c>
      <c r="X88" t="str">
        <f t="shared" si="24"/>
        <v>0.00</v>
      </c>
      <c r="Y88" t="s">
        <v>86</v>
      </c>
      <c r="Z88" t="s">
        <v>86</v>
      </c>
      <c r="AB88" s="715" t="str">
        <f ca="1">"Requirement for "&amp;O88&amp; " based on "&amp;$O$8&amp;" answer of ""Yes"""</f>
        <v>Requirement for $F$87 based on $F$7 answer of "Yes"</v>
      </c>
    </row>
    <row r="89" spans="1:28" ht="5.25" customHeight="1">
      <c r="A89" s="680"/>
      <c r="B89" s="688"/>
      <c r="C89" s="688"/>
      <c r="D89" s="688"/>
      <c r="E89" s="688"/>
      <c r="F89" s="688"/>
      <c r="G89" s="688"/>
      <c r="H89" s="688"/>
      <c r="I89" s="354"/>
      <c r="M89" s="392" t="s">
        <v>653</v>
      </c>
      <c r="N89" s="392"/>
      <c r="O89" s="372" t="str">
        <f ca="1">CELL("address",H87)</f>
        <v>$H$87</v>
      </c>
      <c r="P89" s="458" t="str">
        <f t="shared" si="21"/>
        <v>3c</v>
      </c>
      <c r="Q89" s="390" t="str">
        <f t="shared" ca="1" si="22"/>
        <v>3c. Energy Storage</v>
      </c>
      <c r="R89" t="s">
        <v>601</v>
      </c>
      <c r="S89" t="s">
        <v>1299</v>
      </c>
      <c r="T89" s="458">
        <v>3</v>
      </c>
      <c r="U89" s="385" t="str">
        <f t="shared" ca="1" si="23"/>
        <v>3c_$H$87_min_discharge_MW_3</v>
      </c>
      <c r="V89" t="s">
        <v>426</v>
      </c>
      <c r="X89" t="str">
        <f t="shared" si="24"/>
        <v>0.00</v>
      </c>
      <c r="Y89" t="s">
        <v>86</v>
      </c>
      <c r="Z89" t="s">
        <v>86</v>
      </c>
      <c r="AB89" s="715" t="str">
        <f ca="1">"Requirement for "&amp;O89&amp; " based on "&amp;$O$9&amp;" answer of ""Yes"""</f>
        <v>Requirement for $H$87 based on $H$7 answer of "Yes"</v>
      </c>
    </row>
    <row r="90" spans="1:28">
      <c r="A90" s="679" t="s">
        <v>821</v>
      </c>
      <c r="B90" s="688" t="s">
        <v>575</v>
      </c>
      <c r="C90" s="688"/>
      <c r="D90" s="901"/>
      <c r="E90" s="688"/>
      <c r="F90" s="901"/>
      <c r="G90" s="688"/>
      <c r="H90" s="901"/>
      <c r="I90" s="354"/>
      <c r="M90" s="392"/>
      <c r="N90" s="392" t="s">
        <v>654</v>
      </c>
      <c r="O90" s="372" t="str">
        <f ca="1">CELL("address",D90)</f>
        <v>$D$90</v>
      </c>
      <c r="P90" s="458" t="str">
        <f t="shared" si="21"/>
        <v>3c</v>
      </c>
      <c r="Q90" s="390" t="str">
        <f t="shared" ca="1" si="22"/>
        <v>3c. Energy Storage</v>
      </c>
      <c r="R90" t="s">
        <v>601</v>
      </c>
      <c r="S90" t="s">
        <v>1063</v>
      </c>
      <c r="T90" s="458">
        <v>1</v>
      </c>
      <c r="U90" s="385" t="str">
        <f t="shared" ca="1" si="23"/>
        <v>3c_$D$90_max_charge_MW_1</v>
      </c>
      <c r="V90" t="s">
        <v>426</v>
      </c>
      <c r="X90" t="str">
        <f t="shared" si="24"/>
        <v>0.00</v>
      </c>
      <c r="Y90" t="s">
        <v>86</v>
      </c>
      <c r="Z90" t="s">
        <v>86</v>
      </c>
      <c r="AB90" s="715" t="str">
        <f ca="1">"Requirement for "&amp;O90&amp; " based on "&amp;$O$7&amp;" answer of ""Yes"""</f>
        <v>Requirement for $D$90 based on $D$7 answer of "Yes"</v>
      </c>
    </row>
    <row r="91" spans="1:28" ht="5.25" customHeight="1">
      <c r="A91" s="680"/>
      <c r="B91" s="688"/>
      <c r="C91" s="688"/>
      <c r="D91" s="688"/>
      <c r="E91" s="688"/>
      <c r="F91" s="688"/>
      <c r="G91" s="688"/>
      <c r="H91" s="688"/>
      <c r="I91" s="354"/>
      <c r="M91" s="392" t="s">
        <v>653</v>
      </c>
      <c r="N91" s="392"/>
      <c r="O91" s="372" t="str">
        <f ca="1">CELL("address",F90)</f>
        <v>$F$90</v>
      </c>
      <c r="P91" s="458" t="str">
        <f t="shared" si="21"/>
        <v>3c</v>
      </c>
      <c r="Q91" s="390" t="str">
        <f t="shared" ca="1" si="22"/>
        <v>3c. Energy Storage</v>
      </c>
      <c r="R91" t="s">
        <v>601</v>
      </c>
      <c r="S91" t="s">
        <v>1063</v>
      </c>
      <c r="T91" s="458">
        <v>2</v>
      </c>
      <c r="U91" s="385" t="str">
        <f t="shared" ca="1" si="23"/>
        <v>3c_$F$90_max_charge_MW_2</v>
      </c>
      <c r="V91" t="s">
        <v>426</v>
      </c>
      <c r="X91" t="str">
        <f t="shared" si="24"/>
        <v>0.00</v>
      </c>
      <c r="Y91" t="s">
        <v>86</v>
      </c>
      <c r="Z91" t="s">
        <v>86</v>
      </c>
      <c r="AB91" s="715" t="str">
        <f ca="1">"Requirement for "&amp;O91&amp; " based on "&amp;$O$8&amp;" answer of ""Yes"""</f>
        <v>Requirement for $F$90 based on $F$7 answer of "Yes"</v>
      </c>
    </row>
    <row r="92" spans="1:28" ht="5.25" customHeight="1">
      <c r="A92" s="680"/>
      <c r="B92" s="688"/>
      <c r="C92" s="688"/>
      <c r="D92" s="688"/>
      <c r="E92" s="688"/>
      <c r="F92" s="688"/>
      <c r="G92" s="688"/>
      <c r="H92" s="688"/>
      <c r="I92" s="354"/>
      <c r="M92" s="392" t="s">
        <v>653</v>
      </c>
      <c r="N92" s="392"/>
      <c r="O92" s="372" t="str">
        <f ca="1">CELL("address",H90)</f>
        <v>$H$90</v>
      </c>
      <c r="P92" s="458" t="str">
        <f t="shared" si="21"/>
        <v>3c</v>
      </c>
      <c r="Q92" s="390" t="str">
        <f t="shared" ca="1" si="22"/>
        <v>3c. Energy Storage</v>
      </c>
      <c r="R92" t="s">
        <v>601</v>
      </c>
      <c r="S92" t="s">
        <v>1063</v>
      </c>
      <c r="T92" s="458">
        <v>3</v>
      </c>
      <c r="U92" s="385" t="str">
        <f t="shared" ca="1" si="23"/>
        <v>3c_$H$90_max_charge_MW_3</v>
      </c>
      <c r="V92" t="s">
        <v>426</v>
      </c>
      <c r="X92" t="str">
        <f t="shared" si="24"/>
        <v>0.00</v>
      </c>
      <c r="Y92" t="s">
        <v>86</v>
      </c>
      <c r="Z92" t="s">
        <v>86</v>
      </c>
      <c r="AB92" s="715" t="str">
        <f ca="1">"Requirement for "&amp;O92&amp; " based on "&amp;$O$9&amp;" answer of ""Yes"""</f>
        <v>Requirement for $H$90 based on $H$7 answer of "Yes"</v>
      </c>
    </row>
    <row r="93" spans="1:28">
      <c r="A93" s="679" t="s">
        <v>821</v>
      </c>
      <c r="B93" s="688" t="s">
        <v>576</v>
      </c>
      <c r="C93" s="688"/>
      <c r="D93" s="901"/>
      <c r="E93" s="688"/>
      <c r="F93" s="901"/>
      <c r="G93" s="688"/>
      <c r="H93" s="901"/>
      <c r="I93" s="354"/>
      <c r="M93" s="392"/>
      <c r="N93" s="392" t="s">
        <v>654</v>
      </c>
      <c r="O93" s="372" t="str">
        <f ca="1">CELL("address",D93)</f>
        <v>$D$93</v>
      </c>
      <c r="P93" s="458" t="str">
        <f t="shared" si="21"/>
        <v>3c</v>
      </c>
      <c r="Q93" s="390" t="str">
        <f t="shared" ca="1" si="22"/>
        <v>3c. Energy Storage</v>
      </c>
      <c r="R93" t="s">
        <v>601</v>
      </c>
      <c r="S93" t="s">
        <v>1300</v>
      </c>
      <c r="T93" s="458">
        <v>1</v>
      </c>
      <c r="U93" s="385" t="str">
        <f t="shared" ca="1" si="23"/>
        <v>3c_$D$93_max_charge_MVA_1</v>
      </c>
      <c r="V93" t="s">
        <v>426</v>
      </c>
      <c r="X93" t="str">
        <f t="shared" si="24"/>
        <v>0.00</v>
      </c>
      <c r="Y93" t="s">
        <v>86</v>
      </c>
      <c r="Z93" t="s">
        <v>86</v>
      </c>
      <c r="AB93" s="715" t="str">
        <f ca="1">"Requirement for "&amp;O93&amp; " based on "&amp;$O$7&amp;" answer of ""Yes"""</f>
        <v>Requirement for $D$93 based on $D$7 answer of "Yes"</v>
      </c>
    </row>
    <row r="94" spans="1:28" ht="5.25" customHeight="1">
      <c r="A94" s="680"/>
      <c r="B94" s="688"/>
      <c r="C94" s="688"/>
      <c r="D94" s="688"/>
      <c r="E94" s="688"/>
      <c r="F94" s="688"/>
      <c r="G94" s="688"/>
      <c r="H94" s="688"/>
      <c r="I94" s="354"/>
      <c r="M94" s="392" t="s">
        <v>653</v>
      </c>
      <c r="N94" s="392"/>
      <c r="O94" s="372" t="str">
        <f ca="1">CELL("address",F93)</f>
        <v>$F$93</v>
      </c>
      <c r="P94" s="458" t="str">
        <f t="shared" si="21"/>
        <v>3c</v>
      </c>
      <c r="Q94" s="390" t="str">
        <f t="shared" ca="1" si="22"/>
        <v>3c. Energy Storage</v>
      </c>
      <c r="R94" t="s">
        <v>601</v>
      </c>
      <c r="S94" t="s">
        <v>1300</v>
      </c>
      <c r="T94" s="458">
        <v>2</v>
      </c>
      <c r="U94" s="385" t="str">
        <f t="shared" ca="1" si="23"/>
        <v>3c_$F$93_max_charge_MVA_2</v>
      </c>
      <c r="V94" t="s">
        <v>426</v>
      </c>
      <c r="X94" t="str">
        <f t="shared" si="24"/>
        <v>0.00</v>
      </c>
      <c r="Y94" t="s">
        <v>86</v>
      </c>
      <c r="Z94" t="s">
        <v>86</v>
      </c>
      <c r="AB94" s="715" t="str">
        <f ca="1">"Requirement for "&amp;O94&amp; " based on "&amp;$O$8&amp;" answer of ""Yes"""</f>
        <v>Requirement for $F$93 based on $F$7 answer of "Yes"</v>
      </c>
    </row>
    <row r="95" spans="1:28" ht="5.25" customHeight="1">
      <c r="A95" s="680"/>
      <c r="B95" s="688"/>
      <c r="C95" s="688"/>
      <c r="D95" s="688"/>
      <c r="E95" s="688"/>
      <c r="F95" s="688"/>
      <c r="G95" s="688"/>
      <c r="H95" s="688"/>
      <c r="I95" s="354"/>
      <c r="M95" s="392" t="s">
        <v>653</v>
      </c>
      <c r="N95" s="392"/>
      <c r="O95" s="372" t="str">
        <f ca="1">CELL("address",H93)</f>
        <v>$H$93</v>
      </c>
      <c r="P95" s="458" t="str">
        <f t="shared" si="21"/>
        <v>3c</v>
      </c>
      <c r="Q95" s="390" t="str">
        <f t="shared" ca="1" si="22"/>
        <v>3c. Energy Storage</v>
      </c>
      <c r="R95" t="s">
        <v>601</v>
      </c>
      <c r="S95" t="s">
        <v>1300</v>
      </c>
      <c r="T95" s="458">
        <v>3</v>
      </c>
      <c r="U95" s="385" t="str">
        <f t="shared" ca="1" si="23"/>
        <v>3c_$H$93_max_charge_MVA_3</v>
      </c>
      <c r="V95" t="s">
        <v>426</v>
      </c>
      <c r="X95" t="str">
        <f t="shared" si="24"/>
        <v>0.00</v>
      </c>
      <c r="Y95" t="s">
        <v>86</v>
      </c>
      <c r="Z95" t="s">
        <v>86</v>
      </c>
      <c r="AB95" s="715" t="str">
        <f ca="1">"Requirement for "&amp;O95&amp; " based on "&amp;$O$9&amp;" answer of ""Yes"""</f>
        <v>Requirement for $H$93 based on $H$7 answer of "Yes"</v>
      </c>
    </row>
    <row r="96" spans="1:28">
      <c r="A96" s="679" t="s">
        <v>1297</v>
      </c>
      <c r="B96" s="688" t="s">
        <v>575</v>
      </c>
      <c r="C96" s="688"/>
      <c r="D96" s="901"/>
      <c r="E96" s="688"/>
      <c r="F96" s="901"/>
      <c r="G96" s="688"/>
      <c r="H96" s="901"/>
      <c r="I96" s="354"/>
      <c r="M96" s="392"/>
      <c r="N96" s="392" t="s">
        <v>654</v>
      </c>
      <c r="O96" s="372" t="str">
        <f ca="1">CELL("address",D96)</f>
        <v>$D$96</v>
      </c>
      <c r="P96" s="458" t="str">
        <f t="shared" si="21"/>
        <v>3c</v>
      </c>
      <c r="Q96" s="390" t="str">
        <f t="shared" ca="1" si="22"/>
        <v>3c. Energy Storage</v>
      </c>
      <c r="R96" t="s">
        <v>601</v>
      </c>
      <c r="S96" t="s">
        <v>1301</v>
      </c>
      <c r="T96" s="458">
        <v>1</v>
      </c>
      <c r="U96" s="385" t="str">
        <f t="shared" ca="1" si="23"/>
        <v>3c_$D$96_min_charge_MW_1</v>
      </c>
      <c r="V96" t="s">
        <v>426</v>
      </c>
      <c r="X96" t="str">
        <f t="shared" si="24"/>
        <v>0.00</v>
      </c>
      <c r="Y96" t="s">
        <v>86</v>
      </c>
      <c r="Z96" t="s">
        <v>86</v>
      </c>
      <c r="AB96" s="715" t="str">
        <f ca="1">"Requirement for "&amp;O96&amp; " based on "&amp;$O$7&amp;" answer of ""Yes"""</f>
        <v>Requirement for $D$96 based on $D$7 answer of "Yes"</v>
      </c>
    </row>
    <row r="97" spans="1:35" ht="5.25" customHeight="1">
      <c r="A97" s="680"/>
      <c r="B97" s="688"/>
      <c r="C97" s="688"/>
      <c r="D97" s="688"/>
      <c r="E97" s="688"/>
      <c r="F97" s="688"/>
      <c r="G97" s="688"/>
      <c r="H97" s="688"/>
      <c r="I97" s="354"/>
      <c r="M97" s="392" t="s">
        <v>653</v>
      </c>
      <c r="N97" s="392"/>
      <c r="O97" s="372" t="str">
        <f ca="1">CELL("address",F96)</f>
        <v>$F$96</v>
      </c>
      <c r="P97" s="458" t="str">
        <f t="shared" si="21"/>
        <v>3c</v>
      </c>
      <c r="Q97" s="390" t="str">
        <f t="shared" ca="1" si="22"/>
        <v>3c. Energy Storage</v>
      </c>
      <c r="R97" t="s">
        <v>601</v>
      </c>
      <c r="S97" t="s">
        <v>1301</v>
      </c>
      <c r="T97" s="458">
        <v>2</v>
      </c>
      <c r="U97" s="385" t="str">
        <f t="shared" ca="1" si="23"/>
        <v>3c_$F$96_min_charge_MW_2</v>
      </c>
      <c r="V97" t="s">
        <v>426</v>
      </c>
      <c r="X97" t="str">
        <f t="shared" si="24"/>
        <v>0.00</v>
      </c>
      <c r="Y97" t="s">
        <v>86</v>
      </c>
      <c r="Z97" t="s">
        <v>86</v>
      </c>
      <c r="AB97" s="715" t="str">
        <f ca="1">"Requirement for "&amp;O97&amp; " based on "&amp;$O$8&amp;" answer of ""Yes"""</f>
        <v>Requirement for $F$96 based on $F$7 answer of "Yes"</v>
      </c>
    </row>
    <row r="98" spans="1:35" ht="5.25" customHeight="1">
      <c r="A98" s="680"/>
      <c r="B98" s="688"/>
      <c r="C98" s="688"/>
      <c r="D98" s="688"/>
      <c r="E98" s="688"/>
      <c r="F98" s="688"/>
      <c r="G98" s="688"/>
      <c r="H98" s="688"/>
      <c r="I98" s="354"/>
      <c r="M98" s="392" t="s">
        <v>653</v>
      </c>
      <c r="N98" s="392"/>
      <c r="O98" s="372" t="str">
        <f ca="1">CELL("address",H96)</f>
        <v>$H$96</v>
      </c>
      <c r="P98" s="458" t="str">
        <f t="shared" si="21"/>
        <v>3c</v>
      </c>
      <c r="Q98" s="390" t="str">
        <f t="shared" ca="1" si="22"/>
        <v>3c. Energy Storage</v>
      </c>
      <c r="R98" t="s">
        <v>601</v>
      </c>
      <c r="S98" t="s">
        <v>1301</v>
      </c>
      <c r="T98" s="458">
        <v>3</v>
      </c>
      <c r="U98" s="385" t="str">
        <f t="shared" ca="1" si="23"/>
        <v>3c_$H$96_min_charge_MW_3</v>
      </c>
      <c r="V98" t="s">
        <v>426</v>
      </c>
      <c r="X98" t="str">
        <f t="shared" si="24"/>
        <v>0.00</v>
      </c>
      <c r="Y98" t="s">
        <v>86</v>
      </c>
      <c r="Z98" t="s">
        <v>86</v>
      </c>
      <c r="AB98" s="715" t="str">
        <f ca="1">"Requirement for "&amp;O98&amp; " based on "&amp;$O$9&amp;" answer of ""Yes"""</f>
        <v>Requirement for $H$96 based on $H$7 answer of "Yes"</v>
      </c>
    </row>
    <row r="99" spans="1:35">
      <c r="A99" s="679" t="s">
        <v>822</v>
      </c>
      <c r="B99" s="688" t="s">
        <v>1746</v>
      </c>
      <c r="C99" s="688"/>
      <c r="D99" s="931"/>
      <c r="E99" s="688"/>
      <c r="F99" s="931"/>
      <c r="G99" s="688"/>
      <c r="H99" s="931"/>
      <c r="I99" s="354"/>
      <c r="L99" s="870"/>
      <c r="M99" s="392"/>
      <c r="N99" s="392" t="s">
        <v>654</v>
      </c>
      <c r="O99" s="372" t="str">
        <f ca="1">CELL("address",D99)</f>
        <v>$D$99</v>
      </c>
      <c r="P99" s="458" t="str">
        <f t="shared" si="21"/>
        <v>3c</v>
      </c>
      <c r="Q99" s="390" t="str">
        <f t="shared" ca="1" si="22"/>
        <v>3c. Energy Storage</v>
      </c>
      <c r="R99" t="s">
        <v>601</v>
      </c>
      <c r="S99" t="s">
        <v>1066</v>
      </c>
      <c r="T99" s="458">
        <v>1</v>
      </c>
      <c r="U99" s="385" t="str">
        <f t="shared" ca="1" si="23"/>
        <v>3c_$D$99_power_degradation_cycles_1</v>
      </c>
      <c r="V99" s="375" t="s">
        <v>1678</v>
      </c>
      <c r="X99" s="384" t="s">
        <v>1741</v>
      </c>
      <c r="Y99" t="s">
        <v>86</v>
      </c>
      <c r="Z99" t="s">
        <v>86</v>
      </c>
      <c r="AB99" s="715" t="str">
        <f ca="1">"Requirement for "&amp;O99&amp; " based on "&amp;$O$7&amp;" answer of ""Yes"""</f>
        <v>Requirement for $D$99 based on $D$7 answer of "Yes"</v>
      </c>
    </row>
    <row r="100" spans="1:35" ht="5.25" customHeight="1">
      <c r="A100" s="680"/>
      <c r="B100" s="688"/>
      <c r="C100" s="688"/>
      <c r="D100" s="688"/>
      <c r="E100" s="688"/>
      <c r="F100" s="688"/>
      <c r="G100" s="688"/>
      <c r="H100" s="688"/>
      <c r="I100" s="354"/>
      <c r="M100" s="392" t="s">
        <v>653</v>
      </c>
      <c r="N100" s="392"/>
      <c r="O100" s="372" t="str">
        <f ca="1">CELL("address",F99)</f>
        <v>$F$99</v>
      </c>
      <c r="P100" s="458" t="str">
        <f t="shared" si="21"/>
        <v>3c</v>
      </c>
      <c r="Q100" s="390" t="str">
        <f t="shared" ca="1" si="22"/>
        <v>3c. Energy Storage</v>
      </c>
      <c r="R100" t="s">
        <v>601</v>
      </c>
      <c r="S100" t="s">
        <v>1066</v>
      </c>
      <c r="T100" s="458">
        <v>2</v>
      </c>
      <c r="U100" s="385" t="str">
        <f t="shared" ca="1" si="23"/>
        <v>3c_$F$99_power_degradation_cycles_2</v>
      </c>
      <c r="V100" s="375" t="s">
        <v>1678</v>
      </c>
      <c r="X100" s="384" t="s">
        <v>1741</v>
      </c>
      <c r="Y100" t="s">
        <v>86</v>
      </c>
      <c r="Z100" t="s">
        <v>86</v>
      </c>
      <c r="AB100" s="715" t="str">
        <f ca="1">"Requirement for "&amp;O100&amp; " based on "&amp;$O$8&amp;" answer of ""Yes"""</f>
        <v>Requirement for $F$99 based on $F$7 answer of "Yes"</v>
      </c>
    </row>
    <row r="101" spans="1:35" ht="5.25" customHeight="1">
      <c r="A101" s="680"/>
      <c r="B101" s="688"/>
      <c r="C101" s="688"/>
      <c r="D101" s="688"/>
      <c r="E101" s="688"/>
      <c r="F101" s="688"/>
      <c r="G101" s="688"/>
      <c r="H101" s="688"/>
      <c r="I101" s="354"/>
      <c r="M101" s="392" t="s">
        <v>653</v>
      </c>
      <c r="N101" s="392"/>
      <c r="O101" s="372" t="str">
        <f ca="1">CELL("address",H99)</f>
        <v>$H$99</v>
      </c>
      <c r="P101" s="458" t="str">
        <f t="shared" si="21"/>
        <v>3c</v>
      </c>
      <c r="Q101" s="390" t="str">
        <f t="shared" ca="1" si="22"/>
        <v>3c. Energy Storage</v>
      </c>
      <c r="R101" t="s">
        <v>601</v>
      </c>
      <c r="S101" t="s">
        <v>1066</v>
      </c>
      <c r="T101" s="458">
        <v>3</v>
      </c>
      <c r="U101" s="385" t="str">
        <f t="shared" ca="1" si="23"/>
        <v>3c_$H$99_power_degradation_cycles_3</v>
      </c>
      <c r="V101" s="375" t="s">
        <v>1678</v>
      </c>
      <c r="X101" s="384" t="s">
        <v>1741</v>
      </c>
      <c r="Y101" t="s">
        <v>86</v>
      </c>
      <c r="Z101" t="s">
        <v>86</v>
      </c>
      <c r="AB101" s="715" t="str">
        <f ca="1">"Requirement for "&amp;O101&amp; " based on "&amp;$O$9&amp;" answer of ""Yes"""</f>
        <v>Requirement for $H$99 based on $H$7 answer of "Yes"</v>
      </c>
    </row>
    <row r="102" spans="1:35">
      <c r="A102" s="679" t="s">
        <v>823</v>
      </c>
      <c r="B102" s="688" t="s">
        <v>598</v>
      </c>
      <c r="C102" s="688"/>
      <c r="D102" s="901"/>
      <c r="E102" s="688"/>
      <c r="F102" s="901"/>
      <c r="G102" s="688"/>
      <c r="H102" s="901"/>
      <c r="I102" s="354"/>
      <c r="M102" s="392"/>
      <c r="N102" s="392" t="s">
        <v>654</v>
      </c>
      <c r="O102" s="372" t="str">
        <f ca="1">CELL("address",D102)</f>
        <v>$D$102</v>
      </c>
      <c r="P102" s="458" t="str">
        <f t="shared" si="21"/>
        <v>3c</v>
      </c>
      <c r="Q102" s="390" t="str">
        <f t="shared" ca="1" si="22"/>
        <v>3c. Energy Storage</v>
      </c>
      <c r="R102" t="s">
        <v>601</v>
      </c>
      <c r="S102" t="s">
        <v>1064</v>
      </c>
      <c r="T102" s="458">
        <v>1</v>
      </c>
      <c r="U102" s="385" t="str">
        <f t="shared" ca="1" si="23"/>
        <v>3c_$D$102_MWh_max_1</v>
      </c>
      <c r="V102" t="s">
        <v>426</v>
      </c>
      <c r="X102" t="str">
        <f t="shared" si="24"/>
        <v>0.00</v>
      </c>
      <c r="Y102" t="s">
        <v>86</v>
      </c>
      <c r="Z102" t="s">
        <v>86</v>
      </c>
      <c r="AB102" s="715" t="str">
        <f ca="1">"Requirement for "&amp;O102&amp; " based on "&amp;$O$7&amp;" answer of ""Yes"""</f>
        <v>Requirement for $D$102 based on $D$7 answer of "Yes"</v>
      </c>
    </row>
    <row r="103" spans="1:35" ht="5.25" customHeight="1">
      <c r="A103" s="680"/>
      <c r="B103" s="688"/>
      <c r="C103" s="688"/>
      <c r="D103" s="688"/>
      <c r="E103" s="688"/>
      <c r="F103" s="688"/>
      <c r="G103" s="688"/>
      <c r="H103" s="688"/>
      <c r="I103" s="354"/>
      <c r="M103" s="392" t="s">
        <v>653</v>
      </c>
      <c r="N103" s="392"/>
      <c r="O103" s="372" t="str">
        <f ca="1">CELL("address",F102)</f>
        <v>$F$102</v>
      </c>
      <c r="P103" s="458" t="str">
        <f t="shared" si="21"/>
        <v>3c</v>
      </c>
      <c r="Q103" s="390" t="str">
        <f t="shared" ca="1" si="22"/>
        <v>3c. Energy Storage</v>
      </c>
      <c r="R103" t="s">
        <v>601</v>
      </c>
      <c r="S103" t="s">
        <v>1064</v>
      </c>
      <c r="T103" s="458">
        <v>2</v>
      </c>
      <c r="U103" s="385" t="str">
        <f t="shared" ca="1" si="23"/>
        <v>3c_$F$102_MWh_max_2</v>
      </c>
      <c r="V103" t="s">
        <v>426</v>
      </c>
      <c r="X103" t="str">
        <f t="shared" si="24"/>
        <v>0.00</v>
      </c>
      <c r="Y103" t="s">
        <v>86</v>
      </c>
      <c r="Z103" t="s">
        <v>86</v>
      </c>
      <c r="AB103" s="715" t="str">
        <f ca="1">"Requirement for "&amp;O103&amp; " based on "&amp;$O$8&amp;" answer of ""Yes"""</f>
        <v>Requirement for $F$102 based on $F$7 answer of "Yes"</v>
      </c>
    </row>
    <row r="104" spans="1:35" ht="5.25" customHeight="1">
      <c r="A104" s="680"/>
      <c r="B104" s="688"/>
      <c r="C104" s="688"/>
      <c r="D104" s="688"/>
      <c r="E104" s="688"/>
      <c r="F104" s="688"/>
      <c r="G104" s="688"/>
      <c r="H104" s="688"/>
      <c r="I104" s="354"/>
      <c r="M104" s="392" t="s">
        <v>653</v>
      </c>
      <c r="N104" s="392"/>
      <c r="O104" s="372" t="str">
        <f ca="1">CELL("address",H102)</f>
        <v>$H$102</v>
      </c>
      <c r="P104" s="458" t="str">
        <f t="shared" si="21"/>
        <v>3c</v>
      </c>
      <c r="Q104" s="390" t="str">
        <f t="shared" ca="1" si="22"/>
        <v>3c. Energy Storage</v>
      </c>
      <c r="R104" t="s">
        <v>601</v>
      </c>
      <c r="S104" t="s">
        <v>1064</v>
      </c>
      <c r="T104" s="458">
        <v>3</v>
      </c>
      <c r="U104" s="385" t="str">
        <f t="shared" ca="1" si="23"/>
        <v>3c_$H$102_MWh_max_3</v>
      </c>
      <c r="V104" t="s">
        <v>426</v>
      </c>
      <c r="X104" t="str">
        <f t="shared" si="24"/>
        <v>0.00</v>
      </c>
      <c r="Y104" t="s">
        <v>86</v>
      </c>
      <c r="Z104" t="s">
        <v>86</v>
      </c>
      <c r="AB104" s="715" t="str">
        <f ca="1">"Requirement for "&amp;O104&amp; " based on "&amp;$O$9&amp;" answer of ""Yes"""</f>
        <v>Requirement for $H$102 based on $H$7 answer of "Yes"</v>
      </c>
    </row>
    <row r="105" spans="1:35">
      <c r="A105" s="679" t="s">
        <v>824</v>
      </c>
      <c r="B105" s="688" t="s">
        <v>598</v>
      </c>
      <c r="C105" s="688"/>
      <c r="D105" s="901"/>
      <c r="E105" s="688"/>
      <c r="F105" s="901"/>
      <c r="G105" s="688"/>
      <c r="H105" s="901"/>
      <c r="I105" s="354"/>
      <c r="M105" s="392"/>
      <c r="N105" s="392" t="s">
        <v>654</v>
      </c>
      <c r="O105" s="372" t="str">
        <f ca="1">CELL("address",D105)</f>
        <v>$D$105</v>
      </c>
      <c r="P105" s="458" t="str">
        <f t="shared" si="21"/>
        <v>3c</v>
      </c>
      <c r="Q105" s="390" t="str">
        <f t="shared" ca="1" si="22"/>
        <v>3c. Energy Storage</v>
      </c>
      <c r="R105" t="s">
        <v>601</v>
      </c>
      <c r="S105" t="s">
        <v>1065</v>
      </c>
      <c r="T105" s="458">
        <v>1</v>
      </c>
      <c r="U105" s="385" t="str">
        <f t="shared" ca="1" si="23"/>
        <v>3c_$D$105_MWh_min_1</v>
      </c>
      <c r="V105" t="s">
        <v>426</v>
      </c>
      <c r="X105" t="str">
        <f t="shared" si="24"/>
        <v>0.00</v>
      </c>
      <c r="Y105" t="s">
        <v>86</v>
      </c>
      <c r="Z105" t="s">
        <v>86</v>
      </c>
      <c r="AB105" s="715" t="str">
        <f ca="1">"Requirement for "&amp;O105&amp; " based on "&amp;$O$7&amp;" answer of ""Yes"""</f>
        <v>Requirement for $D$105 based on $D$7 answer of "Yes"</v>
      </c>
    </row>
    <row r="106" spans="1:35" ht="5.25" customHeight="1">
      <c r="A106" s="680"/>
      <c r="B106" s="688"/>
      <c r="C106" s="688"/>
      <c r="D106" s="688"/>
      <c r="E106" s="688"/>
      <c r="F106" s="688"/>
      <c r="G106" s="688"/>
      <c r="H106" s="688"/>
      <c r="I106" s="354"/>
      <c r="M106" s="392" t="s">
        <v>653</v>
      </c>
      <c r="N106" s="392"/>
      <c r="O106" s="372" t="str">
        <f ca="1">CELL("address",F105)</f>
        <v>$F$105</v>
      </c>
      <c r="P106" s="458" t="str">
        <f t="shared" si="21"/>
        <v>3c</v>
      </c>
      <c r="Q106" s="390" t="str">
        <f t="shared" ca="1" si="22"/>
        <v>3c. Energy Storage</v>
      </c>
      <c r="R106" t="s">
        <v>601</v>
      </c>
      <c r="S106" t="s">
        <v>1065</v>
      </c>
      <c r="T106" s="458">
        <v>2</v>
      </c>
      <c r="U106" s="385" t="str">
        <f t="shared" ca="1" si="23"/>
        <v>3c_$F$105_MWh_min_2</v>
      </c>
      <c r="V106" t="s">
        <v>426</v>
      </c>
      <c r="X106" t="str">
        <f t="shared" si="24"/>
        <v>0.00</v>
      </c>
      <c r="Y106" t="s">
        <v>86</v>
      </c>
      <c r="Z106" t="s">
        <v>86</v>
      </c>
      <c r="AB106" s="715" t="str">
        <f ca="1">"Requirement for "&amp;O106&amp; " based on "&amp;$O$8&amp;" answer of ""Yes"""</f>
        <v>Requirement for $F$105 based on $F$7 answer of "Yes"</v>
      </c>
    </row>
    <row r="107" spans="1:35" ht="5.25" customHeight="1">
      <c r="A107" s="680"/>
      <c r="B107" s="688"/>
      <c r="C107" s="688"/>
      <c r="D107" s="688"/>
      <c r="E107" s="688"/>
      <c r="F107" s="688"/>
      <c r="G107" s="688"/>
      <c r="H107" s="688"/>
      <c r="I107" s="354"/>
      <c r="M107" s="392" t="s">
        <v>653</v>
      </c>
      <c r="N107" s="392"/>
      <c r="O107" s="372" t="str">
        <f ca="1">CELL("address",H105)</f>
        <v>$H$105</v>
      </c>
      <c r="P107" s="458" t="str">
        <f t="shared" si="21"/>
        <v>3c</v>
      </c>
      <c r="Q107" s="390" t="str">
        <f t="shared" ca="1" si="22"/>
        <v>3c. Energy Storage</v>
      </c>
      <c r="R107" t="s">
        <v>601</v>
      </c>
      <c r="S107" t="s">
        <v>1065</v>
      </c>
      <c r="T107" s="458">
        <v>3</v>
      </c>
      <c r="U107" s="385" t="str">
        <f t="shared" ca="1" si="23"/>
        <v>3c_$H$105_MWh_min_3</v>
      </c>
      <c r="V107" t="s">
        <v>426</v>
      </c>
      <c r="X107" t="str">
        <f t="shared" si="24"/>
        <v>0.00</v>
      </c>
      <c r="Y107" t="s">
        <v>86</v>
      </c>
      <c r="Z107" t="s">
        <v>86</v>
      </c>
      <c r="AB107" s="715" t="str">
        <f ca="1">"Requirement for "&amp;O107&amp; " based on "&amp;$O$9&amp;" answer of ""Yes"""</f>
        <v>Requirement for $H$105 based on $H$7 answer of "Yes"</v>
      </c>
    </row>
    <row r="108" spans="1:35">
      <c r="A108" s="679" t="s">
        <v>825</v>
      </c>
      <c r="B108" s="688" t="s">
        <v>1746</v>
      </c>
      <c r="C108" s="688"/>
      <c r="D108" s="931"/>
      <c r="E108" s="688"/>
      <c r="F108" s="931"/>
      <c r="G108" s="688"/>
      <c r="H108" s="931"/>
      <c r="I108" s="354"/>
      <c r="L108" s="870"/>
      <c r="M108" s="392"/>
      <c r="N108" s="392" t="s">
        <v>654</v>
      </c>
      <c r="O108" s="372" t="str">
        <f ca="1">CELL("address",D108)</f>
        <v>$D$108</v>
      </c>
      <c r="P108" s="458" t="str">
        <f t="shared" si="21"/>
        <v>3c</v>
      </c>
      <c r="Q108" s="390" t="str">
        <f t="shared" ca="1" si="22"/>
        <v>3c. Energy Storage</v>
      </c>
      <c r="R108" t="s">
        <v>601</v>
      </c>
      <c r="S108" t="s">
        <v>1067</v>
      </c>
      <c r="T108" s="458">
        <v>1</v>
      </c>
      <c r="U108" s="385" t="str">
        <f t="shared" ca="1" si="23"/>
        <v>3c_$D$108_energy_degradation_cycles_1</v>
      </c>
      <c r="V108" s="375" t="s">
        <v>1678</v>
      </c>
      <c r="X108" s="384" t="s">
        <v>1741</v>
      </c>
      <c r="Y108" t="s">
        <v>86</v>
      </c>
      <c r="Z108" t="s">
        <v>86</v>
      </c>
      <c r="AB108" s="715" t="str">
        <f ca="1">"Requirement for "&amp;O108&amp; " based on "&amp;$O$7&amp;" answer of ""Yes"""</f>
        <v>Requirement for $D$108 based on $D$7 answer of "Yes"</v>
      </c>
    </row>
    <row r="109" spans="1:35" ht="5.25" customHeight="1">
      <c r="A109" s="680"/>
      <c r="B109" s="688"/>
      <c r="C109" s="688"/>
      <c r="D109" s="688"/>
      <c r="E109" s="688"/>
      <c r="F109" s="688"/>
      <c r="G109" s="688"/>
      <c r="H109" s="688"/>
      <c r="I109" s="354"/>
      <c r="M109" s="392" t="s">
        <v>653</v>
      </c>
      <c r="N109" s="392"/>
      <c r="O109" s="372" t="str">
        <f ca="1">CELL("address",F108)</f>
        <v>$F$108</v>
      </c>
      <c r="P109" s="458" t="str">
        <f t="shared" si="21"/>
        <v>3c</v>
      </c>
      <c r="Q109" s="390" t="str">
        <f t="shared" ca="1" si="22"/>
        <v>3c. Energy Storage</v>
      </c>
      <c r="R109" t="s">
        <v>601</v>
      </c>
      <c r="S109" t="s">
        <v>1067</v>
      </c>
      <c r="T109" s="458">
        <v>2</v>
      </c>
      <c r="U109" s="385" t="str">
        <f t="shared" ca="1" si="23"/>
        <v>3c_$F$108_energy_degradation_cycles_2</v>
      </c>
      <c r="V109" s="375" t="s">
        <v>1678</v>
      </c>
      <c r="X109" s="384" t="s">
        <v>1741</v>
      </c>
      <c r="Y109" t="s">
        <v>86</v>
      </c>
      <c r="Z109" t="s">
        <v>86</v>
      </c>
      <c r="AB109" s="715" t="str">
        <f ca="1">"Requirement for "&amp;O109&amp; " based on "&amp;$O$8&amp;" answer of ""Yes"""</f>
        <v>Requirement for $F$108 based on $F$7 answer of "Yes"</v>
      </c>
    </row>
    <row r="110" spans="1:35" ht="5.25" customHeight="1">
      <c r="A110" s="680"/>
      <c r="B110" s="688"/>
      <c r="C110" s="688"/>
      <c r="D110" s="688"/>
      <c r="E110" s="688"/>
      <c r="F110" s="688"/>
      <c r="G110" s="688"/>
      <c r="H110" s="688"/>
      <c r="I110" s="354"/>
      <c r="M110" s="392" t="s">
        <v>653</v>
      </c>
      <c r="N110" s="392"/>
      <c r="O110" s="372" t="str">
        <f ca="1">CELL("address",H108)</f>
        <v>$H$108</v>
      </c>
      <c r="P110" s="458" t="str">
        <f t="shared" si="21"/>
        <v>3c</v>
      </c>
      <c r="Q110" s="390" t="str">
        <f t="shared" ca="1" si="22"/>
        <v>3c. Energy Storage</v>
      </c>
      <c r="R110" t="s">
        <v>601</v>
      </c>
      <c r="S110" t="s">
        <v>1067</v>
      </c>
      <c r="T110" s="458">
        <v>3</v>
      </c>
      <c r="U110" s="385" t="str">
        <f t="shared" ca="1" si="23"/>
        <v>3c_$H$108_energy_degradation_cycles_3</v>
      </c>
      <c r="V110" s="375" t="s">
        <v>1678</v>
      </c>
      <c r="X110" s="384" t="s">
        <v>1741</v>
      </c>
      <c r="Y110" t="s">
        <v>86</v>
      </c>
      <c r="Z110" t="s">
        <v>86</v>
      </c>
      <c r="AB110" s="715" t="str">
        <f ca="1">"Requirement for "&amp;O110&amp; " based on "&amp;$O$9&amp;" answer of ""Yes"""</f>
        <v>Requirement for $H$108 based on $H$7 answer of "Yes"</v>
      </c>
    </row>
    <row r="111" spans="1:35">
      <c r="A111" s="679" t="s">
        <v>1753</v>
      </c>
      <c r="B111" s="688"/>
      <c r="C111" s="688"/>
      <c r="D111" s="296"/>
      <c r="E111" s="688"/>
      <c r="F111" s="296"/>
      <c r="G111" s="688"/>
      <c r="H111" s="296"/>
      <c r="I111" s="354"/>
      <c r="M111" s="392"/>
      <c r="N111" s="392" t="s">
        <v>654</v>
      </c>
      <c r="O111" s="372" t="str">
        <f ca="1">CELL("address",D111)</f>
        <v>$D$111</v>
      </c>
      <c r="P111" s="458" t="str">
        <f t="shared" si="21"/>
        <v>3c</v>
      </c>
      <c r="Q111" s="390" t="str">
        <f t="shared" ca="1" si="22"/>
        <v>3c. Energy Storage</v>
      </c>
      <c r="R111" t="s">
        <v>601</v>
      </c>
      <c r="S111" t="s">
        <v>1068</v>
      </c>
      <c r="T111" s="458">
        <v>1</v>
      </c>
      <c r="U111" s="385" t="str">
        <f t="shared" ca="1" si="23"/>
        <v>3c_$D$111_augmentation_1</v>
      </c>
      <c r="V111" t="s">
        <v>589</v>
      </c>
      <c r="X111" s="381" t="str">
        <f>CONCATENATE(AH111,",",AI111)</f>
        <v>Yes,No</v>
      </c>
      <c r="Y111" t="s">
        <v>86</v>
      </c>
      <c r="Z111" t="s">
        <v>86</v>
      </c>
      <c r="AB111" s="715" t="str">
        <f ca="1">"Requirement for "&amp;O111&amp; " based on "&amp;$O$7&amp;" answer of ""Yes"""</f>
        <v>Requirement for $D$111 based on $D$7 answer of "Yes"</v>
      </c>
      <c r="AH111" t="s">
        <v>82</v>
      </c>
      <c r="AI111" t="s">
        <v>86</v>
      </c>
    </row>
    <row r="112" spans="1:35" ht="5.25" customHeight="1">
      <c r="A112" s="680"/>
      <c r="B112" s="688"/>
      <c r="C112" s="688"/>
      <c r="D112" s="688"/>
      <c r="E112" s="688"/>
      <c r="F112" s="688"/>
      <c r="G112" s="688"/>
      <c r="H112" s="688"/>
      <c r="I112" s="354"/>
      <c r="M112" s="392" t="s">
        <v>653</v>
      </c>
      <c r="N112" s="392"/>
      <c r="O112" s="372" t="str">
        <f ca="1">CELL("address",F111)</f>
        <v>$F$111</v>
      </c>
      <c r="P112" s="458" t="str">
        <f t="shared" si="21"/>
        <v>3c</v>
      </c>
      <c r="Q112" s="390" t="str">
        <f t="shared" ca="1" si="22"/>
        <v>3c. Energy Storage</v>
      </c>
      <c r="R112" t="s">
        <v>601</v>
      </c>
      <c r="S112" t="s">
        <v>1068</v>
      </c>
      <c r="T112" s="458">
        <v>2</v>
      </c>
      <c r="U112" s="385" t="str">
        <f t="shared" ca="1" si="23"/>
        <v>3c_$F$111_augmentation_2</v>
      </c>
      <c r="V112" t="s">
        <v>589</v>
      </c>
      <c r="X112" s="381" t="str">
        <f t="shared" ref="X112:X113" si="25">CONCATENATE(AH112,",",AI112)</f>
        <v>Yes,No</v>
      </c>
      <c r="Y112" t="s">
        <v>86</v>
      </c>
      <c r="Z112" t="s">
        <v>86</v>
      </c>
      <c r="AB112" s="715" t="str">
        <f ca="1">"Requirement for "&amp;O112&amp; " based on "&amp;$O$8&amp;" answer of ""Yes"""</f>
        <v>Requirement for $F$111 based on $F$7 answer of "Yes"</v>
      </c>
      <c r="AH112" t="s">
        <v>82</v>
      </c>
      <c r="AI112" t="s">
        <v>86</v>
      </c>
    </row>
    <row r="113" spans="1:35" ht="5.25" customHeight="1">
      <c r="A113" s="680"/>
      <c r="B113" s="688"/>
      <c r="C113" s="688"/>
      <c r="D113" s="688"/>
      <c r="E113" s="688"/>
      <c r="F113" s="688"/>
      <c r="G113" s="688"/>
      <c r="H113" s="688"/>
      <c r="I113" s="354"/>
      <c r="M113" s="392" t="s">
        <v>653</v>
      </c>
      <c r="N113" s="392"/>
      <c r="O113" s="372" t="str">
        <f ca="1">CELL("address",H111)</f>
        <v>$H$111</v>
      </c>
      <c r="P113" s="458" t="str">
        <f t="shared" si="21"/>
        <v>3c</v>
      </c>
      <c r="Q113" s="390" t="str">
        <f t="shared" ca="1" si="22"/>
        <v>3c. Energy Storage</v>
      </c>
      <c r="R113" t="s">
        <v>601</v>
      </c>
      <c r="S113" t="s">
        <v>1068</v>
      </c>
      <c r="T113" s="458">
        <v>3</v>
      </c>
      <c r="U113" s="385" t="str">
        <f t="shared" ca="1" si="23"/>
        <v>3c_$H$111_augmentation_3</v>
      </c>
      <c r="V113" t="s">
        <v>589</v>
      </c>
      <c r="X113" s="381" t="str">
        <f t="shared" si="25"/>
        <v>Yes,No</v>
      </c>
      <c r="Y113" t="s">
        <v>86</v>
      </c>
      <c r="Z113" t="s">
        <v>86</v>
      </c>
      <c r="AB113" s="715" t="str">
        <f ca="1">"Requirement for "&amp;O113&amp; " based on "&amp;$O$9&amp;" answer of ""Yes"""</f>
        <v>Requirement for $H$111 based on $H$7 answer of "Yes"</v>
      </c>
      <c r="AH113" t="s">
        <v>82</v>
      </c>
      <c r="AI113" t="s">
        <v>86</v>
      </c>
    </row>
    <row r="114" spans="1:35" ht="51.75" customHeight="1">
      <c r="A114" s="679" t="s">
        <v>826</v>
      </c>
      <c r="B114" s="688"/>
      <c r="C114" s="688"/>
      <c r="D114" s="307"/>
      <c r="E114" s="688"/>
      <c r="F114" s="307"/>
      <c r="G114" s="688"/>
      <c r="H114" s="307"/>
      <c r="I114" s="354"/>
      <c r="M114" s="392"/>
      <c r="N114" s="392" t="s">
        <v>654</v>
      </c>
      <c r="O114" s="372" t="str">
        <f ca="1">CELL("address",D114)</f>
        <v>$D$114</v>
      </c>
      <c r="P114" s="458" t="str">
        <f t="shared" si="21"/>
        <v>3c</v>
      </c>
      <c r="Q114" s="390" t="str">
        <f t="shared" ca="1" si="22"/>
        <v>3c. Energy Storage</v>
      </c>
      <c r="R114" t="s">
        <v>601</v>
      </c>
      <c r="S114" t="s">
        <v>1069</v>
      </c>
      <c r="T114" s="458">
        <v>1</v>
      </c>
      <c r="U114" s="385" t="str">
        <f t="shared" ca="1" si="23"/>
        <v>3c_$D$114_augmentation_schedule_1</v>
      </c>
      <c r="V114" t="s">
        <v>1011</v>
      </c>
      <c r="W114">
        <v>2000</v>
      </c>
      <c r="Y114" t="s">
        <v>86</v>
      </c>
      <c r="Z114" t="s">
        <v>86</v>
      </c>
      <c r="AB114" s="715" t="str">
        <f ca="1">"Requirement for "&amp;O114&amp; " based on "&amp;O111&amp;" answer of ""Yes"""</f>
        <v>Requirement for $D$114 based on $D$111 answer of "Yes"</v>
      </c>
    </row>
    <row r="115" spans="1:35" ht="5.25" customHeight="1">
      <c r="A115" s="680"/>
      <c r="B115" s="688"/>
      <c r="C115" s="688"/>
      <c r="D115" s="688"/>
      <c r="E115" s="688"/>
      <c r="F115" s="688"/>
      <c r="G115" s="688"/>
      <c r="H115" s="688"/>
      <c r="I115" s="354"/>
      <c r="M115" s="392" t="s">
        <v>653</v>
      </c>
      <c r="N115" s="392"/>
      <c r="O115" s="372" t="str">
        <f ca="1">CELL("address",F114)</f>
        <v>$F$114</v>
      </c>
      <c r="P115" s="458" t="str">
        <f t="shared" si="21"/>
        <v>3c</v>
      </c>
      <c r="Q115" s="390" t="str">
        <f t="shared" ca="1" si="22"/>
        <v>3c. Energy Storage</v>
      </c>
      <c r="R115" t="s">
        <v>601</v>
      </c>
      <c r="S115" t="s">
        <v>1069</v>
      </c>
      <c r="T115" s="458">
        <v>2</v>
      </c>
      <c r="U115" s="385" t="str">
        <f t="shared" ca="1" si="23"/>
        <v>3c_$F$114_augmentation_schedule_2</v>
      </c>
      <c r="V115" t="s">
        <v>1011</v>
      </c>
      <c r="W115">
        <v>2000</v>
      </c>
      <c r="Y115" t="s">
        <v>86</v>
      </c>
      <c r="Z115" t="s">
        <v>86</v>
      </c>
      <c r="AB115" s="715" t="str">
        <f ca="1">"Requirement for "&amp;O115&amp; " based on "&amp;O112&amp;" answer of ""Yes"""</f>
        <v>Requirement for $F$114 based on $F$111 answer of "Yes"</v>
      </c>
    </row>
    <row r="116" spans="1:35" ht="5.25" customHeight="1">
      <c r="A116" s="680"/>
      <c r="B116" s="688"/>
      <c r="C116" s="688"/>
      <c r="D116" s="688"/>
      <c r="E116" s="688"/>
      <c r="F116" s="688"/>
      <c r="G116" s="688"/>
      <c r="H116" s="688"/>
      <c r="I116" s="354"/>
      <c r="M116" s="392" t="s">
        <v>653</v>
      </c>
      <c r="N116" s="392"/>
      <c r="O116" s="372" t="str">
        <f ca="1">CELL("address",H114)</f>
        <v>$H$114</v>
      </c>
      <c r="P116" s="458" t="str">
        <f t="shared" si="21"/>
        <v>3c</v>
      </c>
      <c r="Q116" s="390" t="str">
        <f t="shared" ca="1" si="22"/>
        <v>3c. Energy Storage</v>
      </c>
      <c r="R116" t="s">
        <v>601</v>
      </c>
      <c r="S116" t="s">
        <v>1069</v>
      </c>
      <c r="T116" s="458">
        <v>3</v>
      </c>
      <c r="U116" s="385" t="str">
        <f t="shared" ca="1" si="23"/>
        <v>3c_$H$114_augmentation_schedule_3</v>
      </c>
      <c r="V116" t="s">
        <v>1011</v>
      </c>
      <c r="W116">
        <v>2000</v>
      </c>
      <c r="Y116" t="s">
        <v>86</v>
      </c>
      <c r="Z116" t="s">
        <v>86</v>
      </c>
      <c r="AB116" s="715" t="str">
        <f ca="1">"Requirement for "&amp;O116&amp; " based on "&amp;O113&amp;" answer of ""Yes"""</f>
        <v>Requirement for $H$114 based on $H$111 answer of "Yes"</v>
      </c>
    </row>
    <row r="117" spans="1:35">
      <c r="A117" s="497" t="s">
        <v>1748</v>
      </c>
      <c r="B117" s="688"/>
      <c r="C117" s="688"/>
      <c r="D117" s="688"/>
      <c r="E117" s="688"/>
      <c r="F117" s="688"/>
      <c r="G117" s="688"/>
      <c r="H117" s="688"/>
      <c r="I117" s="354"/>
      <c r="M117" s="461"/>
      <c r="N117" s="392" t="s">
        <v>654</v>
      </c>
    </row>
    <row r="118" spans="1:35">
      <c r="A118" s="677" t="s">
        <v>736</v>
      </c>
      <c r="B118" s="688" t="s">
        <v>591</v>
      </c>
      <c r="C118" s="688"/>
      <c r="D118" s="894"/>
      <c r="E118" s="688"/>
      <c r="F118" s="894"/>
      <c r="G118" s="688"/>
      <c r="H118" s="894"/>
      <c r="I118" s="354"/>
      <c r="L118" s="870" t="s">
        <v>1749</v>
      </c>
      <c r="M118" s="392"/>
      <c r="N118" s="392" t="s">
        <v>654</v>
      </c>
      <c r="O118" s="372" t="str">
        <f ca="1">CELL("address",D118)</f>
        <v>$D$118</v>
      </c>
      <c r="P118" s="458" t="str">
        <f t="shared" ref="P118:P129" si="26">$P$7</f>
        <v>3c</v>
      </c>
      <c r="Q118" s="390" t="str">
        <f t="shared" ref="Q118:Q129" ca="1" si="27">MID(CELL("filename",P118),FIND("]",CELL("filename",P118))+1,256)</f>
        <v>3c. Energy Storage</v>
      </c>
      <c r="R118" t="s">
        <v>601</v>
      </c>
      <c r="S118" t="s">
        <v>1030</v>
      </c>
      <c r="T118" s="458">
        <v>1</v>
      </c>
      <c r="U118" s="385" t="str">
        <f t="shared" ref="U118:U129" ca="1" si="28">P118&amp;"_"&amp;O118&amp;"_"&amp;S118&amp;"_"&amp;T118</f>
        <v>3c_$D$118_net_annual_CF_1</v>
      </c>
      <c r="V118" s="375" t="s">
        <v>1678</v>
      </c>
      <c r="X118" s="384" t="s">
        <v>1741</v>
      </c>
      <c r="Y118" t="s">
        <v>86</v>
      </c>
      <c r="Z118" t="s">
        <v>86</v>
      </c>
      <c r="AB118" s="715" t="str">
        <f ca="1">"Requirement for "&amp;O118&amp; " based on "&amp;$O$7&amp;" answer of ""Yes"""</f>
        <v>Requirement for $D$118 based on $D$7 answer of "Yes"</v>
      </c>
    </row>
    <row r="119" spans="1:35" ht="5.25" customHeight="1">
      <c r="A119" s="682"/>
      <c r="B119" s="688"/>
      <c r="C119" s="688"/>
      <c r="D119" s="688"/>
      <c r="E119" s="688"/>
      <c r="F119" s="688"/>
      <c r="G119" s="688"/>
      <c r="H119" s="688"/>
      <c r="I119" s="354"/>
      <c r="M119" s="392" t="s">
        <v>653</v>
      </c>
      <c r="N119" s="392"/>
      <c r="O119" s="372" t="str">
        <f ca="1">CELL("address",F118)</f>
        <v>$F$118</v>
      </c>
      <c r="P119" s="458" t="str">
        <f t="shared" si="26"/>
        <v>3c</v>
      </c>
      <c r="Q119" s="390" t="str">
        <f t="shared" ca="1" si="27"/>
        <v>3c. Energy Storage</v>
      </c>
      <c r="R119" t="s">
        <v>601</v>
      </c>
      <c r="S119" t="s">
        <v>1030</v>
      </c>
      <c r="T119" s="458">
        <v>2</v>
      </c>
      <c r="U119" s="385" t="str">
        <f t="shared" ca="1" si="28"/>
        <v>3c_$F$118_net_annual_CF_2</v>
      </c>
      <c r="V119" s="375" t="s">
        <v>1678</v>
      </c>
      <c r="X119" s="384" t="s">
        <v>1741</v>
      </c>
      <c r="Y119" t="s">
        <v>86</v>
      </c>
      <c r="Z119" t="s">
        <v>86</v>
      </c>
      <c r="AB119" s="715" t="str">
        <f ca="1">"Requirement for "&amp;O119&amp; " based on "&amp;$O$8&amp;" answer of ""Yes"""</f>
        <v>Requirement for $F$118 based on $F$7 answer of "Yes"</v>
      </c>
    </row>
    <row r="120" spans="1:35" ht="5.25" customHeight="1">
      <c r="A120" s="682"/>
      <c r="B120" s="688"/>
      <c r="C120" s="688"/>
      <c r="D120" s="688"/>
      <c r="E120" s="688"/>
      <c r="F120" s="688"/>
      <c r="G120" s="688"/>
      <c r="H120" s="688"/>
      <c r="I120" s="354"/>
      <c r="M120" s="392" t="s">
        <v>653</v>
      </c>
      <c r="N120" s="392"/>
      <c r="O120" s="372" t="str">
        <f ca="1">CELL("address",H118)</f>
        <v>$H$118</v>
      </c>
      <c r="P120" s="458" t="str">
        <f t="shared" si="26"/>
        <v>3c</v>
      </c>
      <c r="Q120" s="390" t="str">
        <f t="shared" ca="1" si="27"/>
        <v>3c. Energy Storage</v>
      </c>
      <c r="R120" t="s">
        <v>601</v>
      </c>
      <c r="S120" t="s">
        <v>1030</v>
      </c>
      <c r="T120" s="458">
        <v>3</v>
      </c>
      <c r="U120" s="385" t="str">
        <f t="shared" ca="1" si="28"/>
        <v>3c_$H$118_net_annual_CF_3</v>
      </c>
      <c r="V120" s="375" t="s">
        <v>1678</v>
      </c>
      <c r="X120" s="384" t="s">
        <v>1741</v>
      </c>
      <c r="Y120" t="s">
        <v>86</v>
      </c>
      <c r="Z120" t="s">
        <v>86</v>
      </c>
      <c r="AB120" s="715" t="str">
        <f ca="1">"Requirement for "&amp;O120&amp; " based on "&amp;$O$9&amp;" answer of ""Yes"""</f>
        <v>Requirement for $H$118 based on $H$7 answer of "Yes"</v>
      </c>
    </row>
    <row r="121" spans="1:35">
      <c r="A121" s="677" t="s">
        <v>737</v>
      </c>
      <c r="B121" s="688" t="s">
        <v>591</v>
      </c>
      <c r="C121" s="688"/>
      <c r="D121" s="894"/>
      <c r="E121" s="688"/>
      <c r="F121" s="894"/>
      <c r="G121" s="688"/>
      <c r="H121" s="894"/>
      <c r="I121" s="354"/>
      <c r="L121" s="870" t="s">
        <v>1749</v>
      </c>
      <c r="M121" s="392"/>
      <c r="N121" s="392" t="s">
        <v>654</v>
      </c>
      <c r="O121" s="372" t="str">
        <f ca="1">CELL("address",D121)</f>
        <v>$D$121</v>
      </c>
      <c r="P121" s="458" t="str">
        <f t="shared" si="26"/>
        <v>3c</v>
      </c>
      <c r="Q121" s="390" t="str">
        <f t="shared" ca="1" si="27"/>
        <v>3c. Energy Storage</v>
      </c>
      <c r="R121" t="s">
        <v>601</v>
      </c>
      <c r="S121" t="s">
        <v>1031</v>
      </c>
      <c r="T121" s="458">
        <v>1</v>
      </c>
      <c r="U121" s="385" t="str">
        <f t="shared" ca="1" si="28"/>
        <v>3c_$D$121_winter_CF_1</v>
      </c>
      <c r="V121" s="375" t="s">
        <v>1678</v>
      </c>
      <c r="X121" s="384" t="s">
        <v>1741</v>
      </c>
      <c r="Y121" t="s">
        <v>86</v>
      </c>
      <c r="Z121" t="s">
        <v>86</v>
      </c>
      <c r="AB121" s="715" t="str">
        <f ca="1">"Requirement for "&amp;O121&amp; " based on "&amp;$O$7&amp;" answer of ""Yes"""</f>
        <v>Requirement for $D$121 based on $D$7 answer of "Yes"</v>
      </c>
    </row>
    <row r="122" spans="1:35" ht="5.25" customHeight="1">
      <c r="A122" s="682"/>
      <c r="B122" s="688"/>
      <c r="C122" s="688"/>
      <c r="D122" s="688"/>
      <c r="E122" s="688"/>
      <c r="F122" s="688"/>
      <c r="G122" s="688"/>
      <c r="H122" s="688"/>
      <c r="I122" s="354"/>
      <c r="M122" s="392" t="s">
        <v>653</v>
      </c>
      <c r="N122" s="392"/>
      <c r="O122" s="372" t="str">
        <f ca="1">CELL("address",F121)</f>
        <v>$F$121</v>
      </c>
      <c r="P122" s="458" t="str">
        <f t="shared" si="26"/>
        <v>3c</v>
      </c>
      <c r="Q122" s="390" t="str">
        <f t="shared" ca="1" si="27"/>
        <v>3c. Energy Storage</v>
      </c>
      <c r="R122" t="s">
        <v>601</v>
      </c>
      <c r="S122" t="s">
        <v>1031</v>
      </c>
      <c r="T122" s="458">
        <v>2</v>
      </c>
      <c r="U122" s="385" t="str">
        <f t="shared" ca="1" si="28"/>
        <v>3c_$F$121_winter_CF_2</v>
      </c>
      <c r="V122" s="375" t="s">
        <v>1678</v>
      </c>
      <c r="X122" s="384" t="s">
        <v>1741</v>
      </c>
      <c r="Y122" t="s">
        <v>86</v>
      </c>
      <c r="Z122" t="s">
        <v>86</v>
      </c>
      <c r="AB122" s="715" t="str">
        <f ca="1">"Requirement for "&amp;O122&amp; " based on "&amp;$O$8&amp;" answer of ""Yes"""</f>
        <v>Requirement for $F$121 based on $F$7 answer of "Yes"</v>
      </c>
    </row>
    <row r="123" spans="1:35" ht="5.25" customHeight="1" thickBot="1">
      <c r="A123" s="682"/>
      <c r="B123" s="688"/>
      <c r="C123" s="688"/>
      <c r="D123" s="688"/>
      <c r="E123" s="688"/>
      <c r="F123" s="688"/>
      <c r="G123" s="688"/>
      <c r="H123" s="688"/>
      <c r="I123" s="354"/>
      <c r="M123" s="392" t="s">
        <v>653</v>
      </c>
      <c r="N123" s="392"/>
      <c r="O123" s="372" t="str">
        <f ca="1">CELL("address",H121)</f>
        <v>$H$121</v>
      </c>
      <c r="P123" s="458" t="str">
        <f t="shared" si="26"/>
        <v>3c</v>
      </c>
      <c r="Q123" s="390" t="str">
        <f t="shared" ca="1" si="27"/>
        <v>3c. Energy Storage</v>
      </c>
      <c r="R123" t="s">
        <v>601</v>
      </c>
      <c r="S123" t="s">
        <v>1031</v>
      </c>
      <c r="T123" s="458">
        <v>3</v>
      </c>
      <c r="U123" s="385" t="str">
        <f t="shared" ca="1" si="28"/>
        <v>3c_$H$121_winter_CF_3</v>
      </c>
      <c r="V123" s="375" t="s">
        <v>1678</v>
      </c>
      <c r="X123" s="384" t="s">
        <v>1741</v>
      </c>
      <c r="Y123" t="s">
        <v>86</v>
      </c>
      <c r="Z123" t="s">
        <v>86</v>
      </c>
      <c r="AB123" s="715" t="str">
        <f ca="1">"Requirement for "&amp;O123&amp; " based on "&amp;$O$9&amp;" answer of ""Yes"""</f>
        <v>Requirement for $H$121 based on $H$7 answer of "Yes"</v>
      </c>
    </row>
    <row r="124" spans="1:35" ht="14.25" thickTop="1" thickBot="1">
      <c r="A124" s="925" t="s">
        <v>1761</v>
      </c>
      <c r="B124" s="926" t="s">
        <v>91</v>
      </c>
      <c r="C124" s="688"/>
      <c r="D124" s="930"/>
      <c r="E124" s="688"/>
      <c r="F124" s="930"/>
      <c r="G124" s="688"/>
      <c r="H124" s="930"/>
      <c r="I124" s="354"/>
      <c r="K124" s="940" t="s">
        <v>1770</v>
      </c>
      <c r="L124" t="s">
        <v>1749</v>
      </c>
      <c r="M124" s="392"/>
      <c r="N124" s="392" t="s">
        <v>654</v>
      </c>
      <c r="O124" s="372" t="str">
        <f ca="1">CELL("address",D124)</f>
        <v>$D$124</v>
      </c>
      <c r="P124" s="458" t="str">
        <f t="shared" si="26"/>
        <v>3c</v>
      </c>
      <c r="Q124" s="390" t="str">
        <f t="shared" ca="1" si="27"/>
        <v>3c. Energy Storage</v>
      </c>
      <c r="R124" t="s">
        <v>601</v>
      </c>
      <c r="S124" t="s">
        <v>1070</v>
      </c>
      <c r="T124" s="458">
        <v>1</v>
      </c>
      <c r="U124" s="385" t="str">
        <f t="shared" ca="1" si="28"/>
        <v>3c_$D$124_net_avg_energy_1</v>
      </c>
      <c r="V124" t="s">
        <v>426</v>
      </c>
      <c r="X124" t="str">
        <f t="shared" ref="X124:X129" si="29">"0.00"</f>
        <v>0.00</v>
      </c>
      <c r="Y124" t="s">
        <v>86</v>
      </c>
      <c r="Z124" t="s">
        <v>86</v>
      </c>
      <c r="AB124" s="715" t="str">
        <f ca="1">"Requirement for "&amp;O124&amp; " based on "&amp;$O$7&amp;" answer of ""Yes"""</f>
        <v>Requirement for $D$124 based on $D$7 answer of "Yes"</v>
      </c>
    </row>
    <row r="125" spans="1:35" ht="5.25" customHeight="1" thickTop="1">
      <c r="A125" s="925"/>
      <c r="B125" s="926"/>
      <c r="C125" s="688"/>
      <c r="D125" s="688"/>
      <c r="E125" s="688"/>
      <c r="F125" s="688"/>
      <c r="G125" s="688"/>
      <c r="H125" s="688"/>
      <c r="I125" s="354"/>
      <c r="M125" s="392" t="s">
        <v>653</v>
      </c>
      <c r="N125" s="392"/>
      <c r="O125" s="372" t="str">
        <f ca="1">CELL("address",F124)</f>
        <v>$F$124</v>
      </c>
      <c r="P125" s="458" t="str">
        <f t="shared" si="26"/>
        <v>3c</v>
      </c>
      <c r="Q125" s="390" t="str">
        <f t="shared" ca="1" si="27"/>
        <v>3c. Energy Storage</v>
      </c>
      <c r="R125" t="s">
        <v>601</v>
      </c>
      <c r="S125" t="s">
        <v>1070</v>
      </c>
      <c r="T125" s="458">
        <v>2</v>
      </c>
      <c r="U125" s="385" t="str">
        <f t="shared" ca="1" si="28"/>
        <v>3c_$F$124_net_avg_energy_2</v>
      </c>
      <c r="V125" t="s">
        <v>426</v>
      </c>
      <c r="X125" t="str">
        <f t="shared" si="29"/>
        <v>0.00</v>
      </c>
      <c r="Y125" t="s">
        <v>86</v>
      </c>
      <c r="Z125" t="s">
        <v>86</v>
      </c>
      <c r="AB125" s="715" t="str">
        <f ca="1">"Requirement for "&amp;O125&amp; " based on "&amp;$O$8&amp;" answer of ""Yes"""</f>
        <v>Requirement for $F$124 based on $F$7 answer of "Yes"</v>
      </c>
    </row>
    <row r="126" spans="1:35" ht="5.25" customHeight="1" thickBot="1">
      <c r="A126" s="925"/>
      <c r="B126" s="926"/>
      <c r="C126" s="688"/>
      <c r="D126" s="688"/>
      <c r="E126" s="688"/>
      <c r="F126" s="688"/>
      <c r="G126" s="688"/>
      <c r="H126" s="688"/>
      <c r="I126" s="354"/>
      <c r="M126" s="392" t="s">
        <v>653</v>
      </c>
      <c r="N126" s="392"/>
      <c r="O126" s="372" t="str">
        <f ca="1">CELL("address",H124)</f>
        <v>$H$124</v>
      </c>
      <c r="P126" s="458" t="str">
        <f t="shared" si="26"/>
        <v>3c</v>
      </c>
      <c r="Q126" s="390" t="str">
        <f t="shared" ca="1" si="27"/>
        <v>3c. Energy Storage</v>
      </c>
      <c r="R126" t="s">
        <v>601</v>
      </c>
      <c r="S126" t="s">
        <v>1070</v>
      </c>
      <c r="T126" s="458">
        <v>3</v>
      </c>
      <c r="U126" s="385" t="str">
        <f t="shared" ca="1" si="28"/>
        <v>3c_$H$124_net_avg_energy_3</v>
      </c>
      <c r="V126" t="s">
        <v>426</v>
      </c>
      <c r="X126" t="str">
        <f t="shared" si="29"/>
        <v>0.00</v>
      </c>
      <c r="Y126" t="s">
        <v>86</v>
      </c>
      <c r="Z126" t="s">
        <v>86</v>
      </c>
      <c r="AB126" s="715" t="str">
        <f ca="1">"Requirement for "&amp;O126&amp; " based on "&amp;$O$9&amp;" answer of ""Yes"""</f>
        <v>Requirement for $H$124 based on $H$7 answer of "Yes"</v>
      </c>
    </row>
    <row r="127" spans="1:35" ht="14.25" thickTop="1" thickBot="1">
      <c r="A127" s="925" t="s">
        <v>827</v>
      </c>
      <c r="B127" s="926" t="s">
        <v>91</v>
      </c>
      <c r="C127" s="688"/>
      <c r="D127" s="930"/>
      <c r="E127" s="688"/>
      <c r="F127" s="930"/>
      <c r="G127" s="688"/>
      <c r="H127" s="930"/>
      <c r="I127" s="354"/>
      <c r="K127" s="940" t="s">
        <v>1770</v>
      </c>
      <c r="L127" t="s">
        <v>1749</v>
      </c>
      <c r="M127" s="392"/>
      <c r="N127" s="392" t="s">
        <v>654</v>
      </c>
      <c r="O127" s="372" t="str">
        <f ca="1">CELL("address",D127)</f>
        <v>$D$127</v>
      </c>
      <c r="P127" s="458" t="str">
        <f t="shared" si="26"/>
        <v>3c</v>
      </c>
      <c r="Q127" s="390" t="str">
        <f t="shared" ca="1" si="27"/>
        <v>3c. Energy Storage</v>
      </c>
      <c r="R127" t="s">
        <v>601</v>
      </c>
      <c r="S127" t="s">
        <v>1071</v>
      </c>
      <c r="T127" s="458">
        <v>1</v>
      </c>
      <c r="U127" s="385" t="str">
        <f t="shared" ca="1" si="28"/>
        <v>3c_$D$127_winter_energy_1</v>
      </c>
      <c r="V127" t="s">
        <v>426</v>
      </c>
      <c r="X127" t="str">
        <f t="shared" si="29"/>
        <v>0.00</v>
      </c>
      <c r="Y127" t="s">
        <v>86</v>
      </c>
      <c r="Z127" t="s">
        <v>86</v>
      </c>
      <c r="AB127" s="715" t="str">
        <f ca="1">"Requirement for "&amp;O127&amp; " based on "&amp;$O$7&amp;" answer of ""Yes"""</f>
        <v>Requirement for $D$127 based on $D$7 answer of "Yes"</v>
      </c>
    </row>
    <row r="128" spans="1:35" ht="5.25" customHeight="1" thickTop="1">
      <c r="A128" s="682"/>
      <c r="B128" s="688"/>
      <c r="C128" s="688"/>
      <c r="D128" s="688"/>
      <c r="E128" s="688"/>
      <c r="F128" s="688"/>
      <c r="G128" s="688"/>
      <c r="H128" s="688"/>
      <c r="I128" s="354"/>
      <c r="M128" s="392" t="s">
        <v>653</v>
      </c>
      <c r="N128" s="392"/>
      <c r="O128" s="372" t="str">
        <f ca="1">CELL("address",F127)</f>
        <v>$F$127</v>
      </c>
      <c r="P128" s="458" t="str">
        <f t="shared" si="26"/>
        <v>3c</v>
      </c>
      <c r="Q128" s="390" t="str">
        <f t="shared" ca="1" si="27"/>
        <v>3c. Energy Storage</v>
      </c>
      <c r="R128" t="s">
        <v>601</v>
      </c>
      <c r="S128" t="s">
        <v>1071</v>
      </c>
      <c r="T128" s="458">
        <v>2</v>
      </c>
      <c r="U128" s="385" t="str">
        <f t="shared" ca="1" si="28"/>
        <v>3c_$F$127_winter_energy_2</v>
      </c>
      <c r="V128" t="s">
        <v>426</v>
      </c>
      <c r="X128" t="str">
        <f t="shared" si="29"/>
        <v>0.00</v>
      </c>
      <c r="Y128" t="s">
        <v>86</v>
      </c>
      <c r="Z128" t="s">
        <v>86</v>
      </c>
      <c r="AB128" s="715" t="str">
        <f ca="1">"Requirement for "&amp;O128&amp; " based on "&amp;$O$8&amp;" answer of ""Yes"""</f>
        <v>Requirement for $F$127 based on $F$7 answer of "Yes"</v>
      </c>
    </row>
    <row r="129" spans="1:28" ht="5.25" customHeight="1" thickBot="1">
      <c r="A129" s="682"/>
      <c r="B129" s="688"/>
      <c r="C129" s="688"/>
      <c r="D129" s="688"/>
      <c r="E129" s="688"/>
      <c r="F129" s="688"/>
      <c r="G129" s="688"/>
      <c r="H129" s="688"/>
      <c r="I129" s="354"/>
      <c r="M129" s="392" t="s">
        <v>653</v>
      </c>
      <c r="N129" s="392"/>
      <c r="O129" s="372" t="str">
        <f ca="1">CELL("address",H127)</f>
        <v>$H$127</v>
      </c>
      <c r="P129" s="458" t="str">
        <f t="shared" si="26"/>
        <v>3c</v>
      </c>
      <c r="Q129" s="390" t="str">
        <f t="shared" ca="1" si="27"/>
        <v>3c. Energy Storage</v>
      </c>
      <c r="R129" t="s">
        <v>601</v>
      </c>
      <c r="S129" t="s">
        <v>1071</v>
      </c>
      <c r="T129" s="458">
        <v>3</v>
      </c>
      <c r="U129" s="385" t="str">
        <f t="shared" ca="1" si="28"/>
        <v>3c_$H$127_winter_energy_3</v>
      </c>
      <c r="V129" t="s">
        <v>426</v>
      </c>
      <c r="X129" t="str">
        <f t="shared" si="29"/>
        <v>0.00</v>
      </c>
      <c r="Y129" t="s">
        <v>86</v>
      </c>
      <c r="Z129" t="s">
        <v>86</v>
      </c>
      <c r="AB129" s="715" t="str">
        <f ca="1">"Requirement for "&amp;O129&amp; " based on "&amp;$O$9&amp;" answer of ""Yes"""</f>
        <v>Requirement for $H$127 based on $H$7 answer of "Yes"</v>
      </c>
    </row>
    <row r="130" spans="1:28" ht="13.5" thickBot="1">
      <c r="A130" s="1154" t="s">
        <v>828</v>
      </c>
      <c r="B130" s="1155"/>
      <c r="C130" s="1155"/>
      <c r="D130" s="1155"/>
      <c r="E130" s="1155"/>
      <c r="F130" s="1155"/>
      <c r="G130" s="1155"/>
      <c r="H130" s="1155"/>
      <c r="I130" s="1156"/>
      <c r="N130" s="392" t="s">
        <v>654</v>
      </c>
    </row>
    <row r="131" spans="1:28" ht="5.25" customHeight="1">
      <c r="A131" s="680"/>
      <c r="B131" s="688"/>
      <c r="C131" s="688"/>
      <c r="D131" s="688"/>
      <c r="E131" s="688"/>
      <c r="F131" s="688"/>
      <c r="G131" s="688"/>
      <c r="H131" s="688"/>
      <c r="I131" s="354"/>
      <c r="M131" s="392" t="s">
        <v>653</v>
      </c>
      <c r="N131" s="461"/>
    </row>
    <row r="132" spans="1:28">
      <c r="A132" s="497" t="s">
        <v>732</v>
      </c>
      <c r="B132" s="688"/>
      <c r="C132" s="688"/>
      <c r="D132" s="688"/>
      <c r="E132" s="688"/>
      <c r="F132" s="688"/>
      <c r="G132" s="688"/>
      <c r="H132" s="688"/>
      <c r="I132" s="354"/>
      <c r="M132" s="461"/>
      <c r="N132" s="392" t="s">
        <v>654</v>
      </c>
    </row>
    <row r="133" spans="1:28">
      <c r="A133" s="677" t="s">
        <v>733</v>
      </c>
      <c r="B133" s="683" t="s">
        <v>641</v>
      </c>
      <c r="C133" s="688"/>
      <c r="D133" s="901"/>
      <c r="E133" s="688"/>
      <c r="F133" s="901"/>
      <c r="G133" s="688"/>
      <c r="H133" s="901"/>
      <c r="I133" s="354"/>
      <c r="M133" s="392"/>
      <c r="N133" s="392" t="s">
        <v>654</v>
      </c>
      <c r="O133" s="372" t="str">
        <f ca="1">CELL("address",D133)</f>
        <v>$D$133</v>
      </c>
      <c r="P133" s="458" t="str">
        <f t="shared" ref="P133:P141" si="30">$P$7</f>
        <v>3c</v>
      </c>
      <c r="Q133" s="390" t="str">
        <f t="shared" ref="Q133:Q141" ca="1" si="31">MID(CELL("filename",P133),FIND("]",CELL("filename",P133))+1,256)</f>
        <v>3c. Energy Storage</v>
      </c>
      <c r="R133" t="s">
        <v>1043</v>
      </c>
      <c r="S133" t="s">
        <v>1022</v>
      </c>
      <c r="T133" s="458">
        <v>1</v>
      </c>
      <c r="U133" s="385" t="str">
        <f t="shared" ref="U133:U141" ca="1" si="32">P133&amp;"_"&amp;O133&amp;"_"&amp;S133&amp;"_"&amp;T133</f>
        <v>3c_$D$133_ramp_up_1</v>
      </c>
      <c r="V133" t="s">
        <v>426</v>
      </c>
      <c r="X133" t="str">
        <f t="shared" ref="X133:X138" si="33">"0.00"</f>
        <v>0.00</v>
      </c>
      <c r="Y133" t="s">
        <v>86</v>
      </c>
      <c r="Z133" t="s">
        <v>86</v>
      </c>
      <c r="AB133" s="715" t="str">
        <f ca="1">"Requirement for "&amp;O133&amp; " based on "&amp;$O$7&amp;" answer of ""Yes"""</f>
        <v>Requirement for $D$133 based on $D$7 answer of "Yes"</v>
      </c>
    </row>
    <row r="134" spans="1:28" ht="5.25" customHeight="1">
      <c r="A134" s="682"/>
      <c r="B134" s="688"/>
      <c r="C134" s="688"/>
      <c r="D134" s="688"/>
      <c r="E134" s="688"/>
      <c r="F134" s="688"/>
      <c r="G134" s="688"/>
      <c r="H134" s="688"/>
      <c r="I134" s="354"/>
      <c r="M134" s="392" t="s">
        <v>653</v>
      </c>
      <c r="N134" s="392"/>
      <c r="O134" s="372" t="str">
        <f ca="1">CELL("address",F133)</f>
        <v>$F$133</v>
      </c>
      <c r="P134" s="458" t="str">
        <f t="shared" si="30"/>
        <v>3c</v>
      </c>
      <c r="Q134" s="390" t="str">
        <f t="shared" ca="1" si="31"/>
        <v>3c. Energy Storage</v>
      </c>
      <c r="R134" t="s">
        <v>1043</v>
      </c>
      <c r="S134" t="s">
        <v>1022</v>
      </c>
      <c r="T134" s="458">
        <v>2</v>
      </c>
      <c r="U134" s="385" t="str">
        <f t="shared" ca="1" si="32"/>
        <v>3c_$F$133_ramp_up_2</v>
      </c>
      <c r="V134" t="s">
        <v>426</v>
      </c>
      <c r="X134" t="str">
        <f t="shared" si="33"/>
        <v>0.00</v>
      </c>
      <c r="Y134" t="s">
        <v>86</v>
      </c>
      <c r="Z134" t="s">
        <v>86</v>
      </c>
      <c r="AB134" s="715" t="str">
        <f ca="1">"Requirement for "&amp;O134&amp; " based on "&amp;$O$8&amp;" answer of ""Yes"""</f>
        <v>Requirement for $F$133 based on $F$7 answer of "Yes"</v>
      </c>
    </row>
    <row r="135" spans="1:28" ht="5.25" customHeight="1">
      <c r="A135" s="682"/>
      <c r="B135" s="688"/>
      <c r="C135" s="688"/>
      <c r="D135" s="688"/>
      <c r="E135" s="688"/>
      <c r="F135" s="688"/>
      <c r="G135" s="688"/>
      <c r="H135" s="688"/>
      <c r="I135" s="354"/>
      <c r="M135" s="392" t="s">
        <v>653</v>
      </c>
      <c r="N135" s="392"/>
      <c r="O135" s="372" t="str">
        <f ca="1">CELL("address",H133)</f>
        <v>$H$133</v>
      </c>
      <c r="P135" s="458" t="str">
        <f t="shared" si="30"/>
        <v>3c</v>
      </c>
      <c r="Q135" s="390" t="str">
        <f t="shared" ca="1" si="31"/>
        <v>3c. Energy Storage</v>
      </c>
      <c r="R135" t="s">
        <v>1043</v>
      </c>
      <c r="S135" t="s">
        <v>1022</v>
      </c>
      <c r="T135" s="458">
        <v>3</v>
      </c>
      <c r="U135" s="385" t="str">
        <f t="shared" ca="1" si="32"/>
        <v>3c_$H$133_ramp_up_3</v>
      </c>
      <c r="V135" t="s">
        <v>426</v>
      </c>
      <c r="X135" t="str">
        <f t="shared" si="33"/>
        <v>0.00</v>
      </c>
      <c r="Y135" t="s">
        <v>86</v>
      </c>
      <c r="Z135" t="s">
        <v>86</v>
      </c>
      <c r="AB135" s="715" t="str">
        <f ca="1">"Requirement for "&amp;O135&amp; " based on "&amp;$O$9&amp;" answer of ""Yes"""</f>
        <v>Requirement for $H$133 based on $H$7 answer of "Yes"</v>
      </c>
    </row>
    <row r="136" spans="1:28">
      <c r="A136" s="677" t="s">
        <v>734</v>
      </c>
      <c r="B136" s="683" t="s">
        <v>641</v>
      </c>
      <c r="C136" s="688"/>
      <c r="D136" s="901"/>
      <c r="E136" s="688"/>
      <c r="F136" s="901"/>
      <c r="G136" s="688"/>
      <c r="H136" s="901"/>
      <c r="I136" s="354"/>
      <c r="M136" s="392"/>
      <c r="N136" s="392" t="s">
        <v>654</v>
      </c>
      <c r="O136" s="372" t="str">
        <f ca="1">CELL("address",D136)</f>
        <v>$D$136</v>
      </c>
      <c r="P136" s="458" t="str">
        <f t="shared" si="30"/>
        <v>3c</v>
      </c>
      <c r="Q136" s="390" t="str">
        <f t="shared" ca="1" si="31"/>
        <v>3c. Energy Storage</v>
      </c>
      <c r="R136" t="s">
        <v>1043</v>
      </c>
      <c r="S136" t="s">
        <v>1023</v>
      </c>
      <c r="T136" s="458">
        <v>1</v>
      </c>
      <c r="U136" s="385" t="str">
        <f t="shared" ca="1" si="32"/>
        <v>3c_$D$136_ramp_down_1</v>
      </c>
      <c r="V136" t="s">
        <v>426</v>
      </c>
      <c r="X136" t="str">
        <f t="shared" si="33"/>
        <v>0.00</v>
      </c>
      <c r="Y136" t="s">
        <v>86</v>
      </c>
      <c r="Z136" t="s">
        <v>86</v>
      </c>
      <c r="AB136" s="715" t="str">
        <f ca="1">"Requirement for "&amp;O136&amp; " based on "&amp;$O$7&amp;" answer of ""Yes"""</f>
        <v>Requirement for $D$136 based on $D$7 answer of "Yes"</v>
      </c>
    </row>
    <row r="137" spans="1:28" ht="5.25" customHeight="1">
      <c r="A137" s="682"/>
      <c r="B137" s="688"/>
      <c r="C137" s="688"/>
      <c r="D137" s="688"/>
      <c r="E137" s="688"/>
      <c r="F137" s="688"/>
      <c r="G137" s="688"/>
      <c r="H137" s="688"/>
      <c r="I137" s="354"/>
      <c r="M137" s="392" t="s">
        <v>653</v>
      </c>
      <c r="N137" s="392"/>
      <c r="O137" s="372" t="str">
        <f ca="1">CELL("address",F136)</f>
        <v>$F$136</v>
      </c>
      <c r="P137" s="458" t="str">
        <f t="shared" si="30"/>
        <v>3c</v>
      </c>
      <c r="Q137" s="390" t="str">
        <f t="shared" ca="1" si="31"/>
        <v>3c. Energy Storage</v>
      </c>
      <c r="R137" t="s">
        <v>1043</v>
      </c>
      <c r="S137" t="s">
        <v>1023</v>
      </c>
      <c r="T137" s="458">
        <v>2</v>
      </c>
      <c r="U137" s="385" t="str">
        <f t="shared" ca="1" si="32"/>
        <v>3c_$F$136_ramp_down_2</v>
      </c>
      <c r="V137" t="s">
        <v>426</v>
      </c>
      <c r="X137" t="str">
        <f t="shared" si="33"/>
        <v>0.00</v>
      </c>
      <c r="Y137" t="s">
        <v>86</v>
      </c>
      <c r="Z137" t="s">
        <v>86</v>
      </c>
      <c r="AB137" s="715" t="str">
        <f ca="1">"Requirement for "&amp;O137&amp; " based on "&amp;$O$8&amp;" answer of ""Yes"""</f>
        <v>Requirement for $F$136 based on $F$7 answer of "Yes"</v>
      </c>
    </row>
    <row r="138" spans="1:28" ht="5.25" customHeight="1">
      <c r="A138" s="682"/>
      <c r="B138" s="688"/>
      <c r="C138" s="688"/>
      <c r="D138" s="688"/>
      <c r="E138" s="688"/>
      <c r="F138" s="688"/>
      <c r="G138" s="688"/>
      <c r="H138" s="688"/>
      <c r="I138" s="354"/>
      <c r="M138" s="392" t="s">
        <v>653</v>
      </c>
      <c r="N138" s="392"/>
      <c r="O138" s="372" t="str">
        <f ca="1">CELL("address",H136)</f>
        <v>$H$136</v>
      </c>
      <c r="P138" s="458" t="str">
        <f t="shared" si="30"/>
        <v>3c</v>
      </c>
      <c r="Q138" s="390" t="str">
        <f t="shared" ca="1" si="31"/>
        <v>3c. Energy Storage</v>
      </c>
      <c r="R138" t="s">
        <v>1043</v>
      </c>
      <c r="S138" t="s">
        <v>1023</v>
      </c>
      <c r="T138" s="458">
        <v>3</v>
      </c>
      <c r="U138" s="385" t="str">
        <f t="shared" ca="1" si="32"/>
        <v>3c_$H$136_ramp_down_3</v>
      </c>
      <c r="V138" t="s">
        <v>426</v>
      </c>
      <c r="X138" t="str">
        <f t="shared" si="33"/>
        <v>0.00</v>
      </c>
      <c r="Y138" t="s">
        <v>86</v>
      </c>
      <c r="Z138" t="s">
        <v>86</v>
      </c>
      <c r="AB138" s="715" t="str">
        <f ca="1">"Requirement for "&amp;O138&amp; " based on "&amp;$O$9&amp;" answer of ""Yes"""</f>
        <v>Requirement for $H$136 based on $H$7 answer of "Yes"</v>
      </c>
    </row>
    <row r="139" spans="1:28" ht="43.5" customHeight="1">
      <c r="A139" s="680" t="s">
        <v>580</v>
      </c>
      <c r="B139" s="688"/>
      <c r="C139" s="688"/>
      <c r="D139" s="307"/>
      <c r="E139" s="688"/>
      <c r="F139" s="307"/>
      <c r="G139" s="688"/>
      <c r="H139" s="307"/>
      <c r="I139" s="354"/>
      <c r="M139" s="392"/>
      <c r="N139" s="392" t="s">
        <v>654</v>
      </c>
      <c r="O139" s="372" t="str">
        <f ca="1">CELL("address",D139)</f>
        <v>$D$139</v>
      </c>
      <c r="P139" s="458" t="str">
        <f t="shared" si="30"/>
        <v>3c</v>
      </c>
      <c r="Q139" s="390" t="str">
        <f t="shared" ca="1" si="31"/>
        <v>3c. Energy Storage</v>
      </c>
      <c r="R139" t="s">
        <v>1043</v>
      </c>
      <c r="S139" t="s">
        <v>1024</v>
      </c>
      <c r="T139" s="458">
        <v>1</v>
      </c>
      <c r="U139" s="385" t="str">
        <f t="shared" ca="1" si="32"/>
        <v>3c_$D$139_ramp_description_1</v>
      </c>
      <c r="V139" t="s">
        <v>1011</v>
      </c>
      <c r="W139">
        <v>2000</v>
      </c>
      <c r="Y139" t="s">
        <v>86</v>
      </c>
      <c r="Z139" t="s">
        <v>86</v>
      </c>
      <c r="AB139" s="715" t="str">
        <f ca="1">"Requirement for "&amp;O139&amp; " based on "&amp;$O$7&amp;" answer of ""Yes"""</f>
        <v>Requirement for $D$139 based on $D$7 answer of "Yes"</v>
      </c>
    </row>
    <row r="140" spans="1:28" ht="5.25" customHeight="1">
      <c r="A140" s="682"/>
      <c r="B140" s="688"/>
      <c r="C140" s="688"/>
      <c r="D140" s="688"/>
      <c r="E140" s="688"/>
      <c r="F140" s="688"/>
      <c r="G140" s="688"/>
      <c r="H140" s="688"/>
      <c r="I140" s="354"/>
      <c r="M140" s="392" t="s">
        <v>653</v>
      </c>
      <c r="N140" s="392"/>
      <c r="O140" s="372" t="str">
        <f ca="1">CELL("address",F139)</f>
        <v>$F$139</v>
      </c>
      <c r="P140" s="458" t="str">
        <f t="shared" si="30"/>
        <v>3c</v>
      </c>
      <c r="Q140" s="390" t="str">
        <f t="shared" ca="1" si="31"/>
        <v>3c. Energy Storage</v>
      </c>
      <c r="R140" t="s">
        <v>1043</v>
      </c>
      <c r="S140" t="s">
        <v>1024</v>
      </c>
      <c r="T140" s="458">
        <v>2</v>
      </c>
      <c r="U140" s="385" t="str">
        <f t="shared" ca="1" si="32"/>
        <v>3c_$F$139_ramp_description_2</v>
      </c>
      <c r="V140" t="s">
        <v>1011</v>
      </c>
      <c r="W140">
        <v>2000</v>
      </c>
      <c r="Y140" t="s">
        <v>86</v>
      </c>
      <c r="Z140" t="s">
        <v>86</v>
      </c>
      <c r="AB140" s="715" t="str">
        <f ca="1">"Requirement for "&amp;O140&amp; " based on "&amp;$O$8&amp;" answer of ""Yes"""</f>
        <v>Requirement for $F$139 based on $F$7 answer of "Yes"</v>
      </c>
    </row>
    <row r="141" spans="1:28" ht="5.25" customHeight="1">
      <c r="A141" s="682"/>
      <c r="B141" s="688"/>
      <c r="C141" s="688"/>
      <c r="D141" s="688"/>
      <c r="E141" s="688"/>
      <c r="F141" s="688"/>
      <c r="G141" s="688"/>
      <c r="H141" s="688"/>
      <c r="I141" s="354"/>
      <c r="M141" s="392" t="s">
        <v>653</v>
      </c>
      <c r="N141" s="392"/>
      <c r="O141" s="372" t="str">
        <f ca="1">CELL("address",H139)</f>
        <v>$H$139</v>
      </c>
      <c r="P141" s="458" t="str">
        <f t="shared" si="30"/>
        <v>3c</v>
      </c>
      <c r="Q141" s="390" t="str">
        <f t="shared" ca="1" si="31"/>
        <v>3c. Energy Storage</v>
      </c>
      <c r="R141" t="s">
        <v>1043</v>
      </c>
      <c r="S141" t="s">
        <v>1024</v>
      </c>
      <c r="T141" s="458">
        <v>3</v>
      </c>
      <c r="U141" s="385" t="str">
        <f t="shared" ca="1" si="32"/>
        <v>3c_$H$139_ramp_description_3</v>
      </c>
      <c r="V141" t="s">
        <v>1011</v>
      </c>
      <c r="W141">
        <v>2000</v>
      </c>
      <c r="Y141" t="s">
        <v>86</v>
      </c>
      <c r="Z141" t="s">
        <v>86</v>
      </c>
      <c r="AB141" s="715" t="str">
        <f ca="1">"Requirement for "&amp;O141&amp; " based on "&amp;$O$9&amp;" answer of ""Yes"""</f>
        <v>Requirement for $H$139 based on $H$7 answer of "Yes"</v>
      </c>
    </row>
    <row r="142" spans="1:28">
      <c r="A142" s="497" t="s">
        <v>1290</v>
      </c>
      <c r="B142" s="688"/>
      <c r="C142" s="688"/>
      <c r="D142" s="688"/>
      <c r="E142" s="688"/>
      <c r="F142" s="688"/>
      <c r="G142" s="688"/>
      <c r="H142" s="688"/>
      <c r="I142" s="354"/>
      <c r="M142" s="461"/>
      <c r="N142" s="392" t="s">
        <v>654</v>
      </c>
    </row>
    <row r="143" spans="1:28">
      <c r="A143" s="677" t="s">
        <v>818</v>
      </c>
      <c r="B143" s="688" t="s">
        <v>21</v>
      </c>
      <c r="C143" s="688"/>
      <c r="D143" s="894"/>
      <c r="E143" s="688"/>
      <c r="F143" s="894"/>
      <c r="G143" s="688"/>
      <c r="H143" s="894"/>
      <c r="I143" s="354"/>
      <c r="L143" s="870"/>
      <c r="M143" s="392"/>
      <c r="N143" s="392" t="s">
        <v>654</v>
      </c>
      <c r="O143" s="372" t="str">
        <f ca="1">CELL("address",D143)</f>
        <v>$D$143</v>
      </c>
      <c r="P143" s="458" t="str">
        <f t="shared" ref="P143:P151" si="34">$P$7</f>
        <v>3c</v>
      </c>
      <c r="Q143" s="390" t="str">
        <f t="shared" ref="Q143:Q151" ca="1" si="35">MID(CELL("filename",P143),FIND("]",CELL("filename",P143))+1,256)</f>
        <v>3c. Energy Storage</v>
      </c>
      <c r="R143" t="s">
        <v>1042</v>
      </c>
      <c r="S143" t="s">
        <v>1059</v>
      </c>
      <c r="T143" s="458">
        <v>1</v>
      </c>
      <c r="U143" s="385" t="str">
        <f t="shared" ref="U143:U151" ca="1" si="36">P143&amp;"_"&amp;O143&amp;"_"&amp;S143&amp;"_"&amp;T143</f>
        <v>3c_$D$143_charging_eff_1</v>
      </c>
      <c r="V143" s="375" t="s">
        <v>1678</v>
      </c>
      <c r="X143" s="384" t="s">
        <v>1741</v>
      </c>
      <c r="Y143" t="s">
        <v>86</v>
      </c>
      <c r="Z143" t="s">
        <v>86</v>
      </c>
      <c r="AB143" s="715" t="str">
        <f ca="1">"Requirement for "&amp;O143&amp; " based on "&amp;$O$7&amp;" answer of ""Yes"""</f>
        <v>Requirement for $D$143 based on $D$7 answer of "Yes"</v>
      </c>
    </row>
    <row r="144" spans="1:28" ht="5.25" customHeight="1">
      <c r="A144" s="682"/>
      <c r="B144" s="688"/>
      <c r="C144" s="688"/>
      <c r="D144" s="688"/>
      <c r="E144" s="688"/>
      <c r="F144" s="688"/>
      <c r="G144" s="688"/>
      <c r="H144" s="688"/>
      <c r="I144" s="354"/>
      <c r="M144" s="392" t="s">
        <v>653</v>
      </c>
      <c r="N144" s="392"/>
      <c r="O144" s="372" t="str">
        <f ca="1">CELL("address",F143)</f>
        <v>$F$143</v>
      </c>
      <c r="P144" s="458" t="str">
        <f t="shared" si="34"/>
        <v>3c</v>
      </c>
      <c r="Q144" s="390" t="str">
        <f t="shared" ca="1" si="35"/>
        <v>3c. Energy Storage</v>
      </c>
      <c r="R144" t="s">
        <v>1042</v>
      </c>
      <c r="S144" t="s">
        <v>1059</v>
      </c>
      <c r="T144" s="458">
        <v>2</v>
      </c>
      <c r="U144" s="385" t="str">
        <f t="shared" ca="1" si="36"/>
        <v>3c_$F$143_charging_eff_2</v>
      </c>
      <c r="V144" s="375" t="s">
        <v>1678</v>
      </c>
      <c r="X144" s="384" t="s">
        <v>1741</v>
      </c>
      <c r="Y144" t="s">
        <v>86</v>
      </c>
      <c r="Z144" t="s">
        <v>86</v>
      </c>
      <c r="AB144" s="715" t="str">
        <f ca="1">"Requirement for "&amp;O144&amp; " based on "&amp;$O$8&amp;" answer of ""Yes"""</f>
        <v>Requirement for $F$143 based on $F$7 answer of "Yes"</v>
      </c>
    </row>
    <row r="145" spans="1:35" ht="5.25" customHeight="1">
      <c r="A145" s="682"/>
      <c r="B145" s="688"/>
      <c r="C145" s="688"/>
      <c r="D145" s="688"/>
      <c r="E145" s="688"/>
      <c r="F145" s="688"/>
      <c r="G145" s="688"/>
      <c r="H145" s="688"/>
      <c r="I145" s="354"/>
      <c r="M145" s="392" t="s">
        <v>653</v>
      </c>
      <c r="N145" s="392"/>
      <c r="O145" s="372" t="str">
        <f ca="1">CELL("address",H143)</f>
        <v>$H$143</v>
      </c>
      <c r="P145" s="458" t="str">
        <f t="shared" si="34"/>
        <v>3c</v>
      </c>
      <c r="Q145" s="390" t="str">
        <f t="shared" ca="1" si="35"/>
        <v>3c. Energy Storage</v>
      </c>
      <c r="R145" t="s">
        <v>1042</v>
      </c>
      <c r="S145" t="s">
        <v>1059</v>
      </c>
      <c r="T145" s="458">
        <v>3</v>
      </c>
      <c r="U145" s="385" t="str">
        <f t="shared" ca="1" si="36"/>
        <v>3c_$H$143_charging_eff_3</v>
      </c>
      <c r="V145" s="375" t="s">
        <v>1678</v>
      </c>
      <c r="X145" s="384" t="s">
        <v>1741</v>
      </c>
      <c r="Y145" t="s">
        <v>86</v>
      </c>
      <c r="Z145" t="s">
        <v>86</v>
      </c>
      <c r="AB145" s="715" t="str">
        <f ca="1">"Requirement for "&amp;O145&amp; " based on "&amp;$O$9&amp;" answer of ""Yes"""</f>
        <v>Requirement for $H$143 based on $H$7 answer of "Yes"</v>
      </c>
    </row>
    <row r="146" spans="1:35">
      <c r="A146" s="677" t="s">
        <v>819</v>
      </c>
      <c r="B146" s="688" t="s">
        <v>21</v>
      </c>
      <c r="C146" s="688"/>
      <c r="D146" s="894"/>
      <c r="E146" s="688"/>
      <c r="F146" s="894"/>
      <c r="G146" s="688"/>
      <c r="H146" s="894"/>
      <c r="I146" s="354"/>
      <c r="L146" s="870"/>
      <c r="M146" s="392"/>
      <c r="N146" s="392" t="s">
        <v>654</v>
      </c>
      <c r="O146" s="372" t="str">
        <f ca="1">CELL("address",D146)</f>
        <v>$D$146</v>
      </c>
      <c r="P146" s="458" t="str">
        <f t="shared" si="34"/>
        <v>3c</v>
      </c>
      <c r="Q146" s="390" t="str">
        <f t="shared" ca="1" si="35"/>
        <v>3c. Energy Storage</v>
      </c>
      <c r="R146" t="s">
        <v>1042</v>
      </c>
      <c r="S146" t="s">
        <v>1060</v>
      </c>
      <c r="T146" s="458">
        <v>1</v>
      </c>
      <c r="U146" s="385" t="str">
        <f t="shared" ca="1" si="36"/>
        <v>3c_$D$146_discharge_eff_1</v>
      </c>
      <c r="V146" s="375" t="s">
        <v>1678</v>
      </c>
      <c r="X146" s="384" t="s">
        <v>1741</v>
      </c>
      <c r="Y146" t="s">
        <v>86</v>
      </c>
      <c r="Z146" t="s">
        <v>86</v>
      </c>
      <c r="AB146" s="715" t="str">
        <f ca="1">"Requirement for "&amp;O146&amp; " based on "&amp;$O$7&amp;" answer of ""Yes"""</f>
        <v>Requirement for $D$146 based on $D$7 answer of "Yes"</v>
      </c>
    </row>
    <row r="147" spans="1:35" ht="5.25" customHeight="1">
      <c r="A147" s="682"/>
      <c r="B147" s="688"/>
      <c r="C147" s="688"/>
      <c r="D147" s="688"/>
      <c r="E147" s="688"/>
      <c r="F147" s="688"/>
      <c r="G147" s="688"/>
      <c r="H147" s="688"/>
      <c r="I147" s="354"/>
      <c r="M147" s="392" t="s">
        <v>653</v>
      </c>
      <c r="N147" s="392"/>
      <c r="O147" s="372" t="str">
        <f ca="1">CELL("address",F146)</f>
        <v>$F$146</v>
      </c>
      <c r="P147" s="458" t="str">
        <f t="shared" si="34"/>
        <v>3c</v>
      </c>
      <c r="Q147" s="390" t="str">
        <f t="shared" ca="1" si="35"/>
        <v>3c. Energy Storage</v>
      </c>
      <c r="R147" t="s">
        <v>1042</v>
      </c>
      <c r="S147" t="s">
        <v>1060</v>
      </c>
      <c r="T147" s="458">
        <v>2</v>
      </c>
      <c r="U147" s="385" t="str">
        <f t="shared" ca="1" si="36"/>
        <v>3c_$F$146_discharge_eff_2</v>
      </c>
      <c r="V147" s="375" t="s">
        <v>1678</v>
      </c>
      <c r="X147" s="384" t="s">
        <v>1741</v>
      </c>
      <c r="Y147" t="s">
        <v>86</v>
      </c>
      <c r="Z147" t="s">
        <v>86</v>
      </c>
      <c r="AB147" s="715" t="str">
        <f ca="1">"Requirement for "&amp;O147&amp; " based on "&amp;$O$8&amp;" answer of ""Yes"""</f>
        <v>Requirement for $F$146 based on $F$7 answer of "Yes"</v>
      </c>
    </row>
    <row r="148" spans="1:35" ht="5.25" customHeight="1">
      <c r="A148" s="682"/>
      <c r="B148" s="688"/>
      <c r="C148" s="688"/>
      <c r="D148" s="688"/>
      <c r="E148" s="688"/>
      <c r="F148" s="688"/>
      <c r="G148" s="688"/>
      <c r="H148" s="688"/>
      <c r="I148" s="354"/>
      <c r="M148" s="392" t="s">
        <v>653</v>
      </c>
      <c r="N148" s="392"/>
      <c r="O148" s="372" t="str">
        <f ca="1">CELL("address",H146)</f>
        <v>$H$146</v>
      </c>
      <c r="P148" s="458" t="str">
        <f t="shared" si="34"/>
        <v>3c</v>
      </c>
      <c r="Q148" s="390" t="str">
        <f t="shared" ca="1" si="35"/>
        <v>3c. Energy Storage</v>
      </c>
      <c r="R148" t="s">
        <v>1042</v>
      </c>
      <c r="S148" t="s">
        <v>1060</v>
      </c>
      <c r="T148" s="458">
        <v>3</v>
      </c>
      <c r="U148" s="385" t="str">
        <f t="shared" ca="1" si="36"/>
        <v>3c_$H$146_discharge_eff_3</v>
      </c>
      <c r="V148" s="375" t="s">
        <v>1678</v>
      </c>
      <c r="X148" s="384" t="s">
        <v>1741</v>
      </c>
      <c r="Y148" t="s">
        <v>86</v>
      </c>
      <c r="Z148" t="s">
        <v>86</v>
      </c>
      <c r="AB148" s="715" t="str">
        <f ca="1">"Requirement for "&amp;O148&amp; " based on "&amp;$O$9&amp;" answer of ""Yes"""</f>
        <v>Requirement for $H$146 based on $H$7 answer of "Yes"</v>
      </c>
    </row>
    <row r="149" spans="1:35">
      <c r="A149" s="677" t="s">
        <v>1291</v>
      </c>
      <c r="B149" s="688" t="s">
        <v>21</v>
      </c>
      <c r="C149" s="688"/>
      <c r="D149" s="894"/>
      <c r="E149" s="688"/>
      <c r="F149" s="894"/>
      <c r="G149" s="688"/>
      <c r="H149" s="894"/>
      <c r="I149" s="354"/>
      <c r="L149" s="870"/>
      <c r="M149" s="392"/>
      <c r="N149" s="392" t="s">
        <v>654</v>
      </c>
      <c r="O149" s="372" t="str">
        <f ca="1">CELL("address",D149)</f>
        <v>$D$149</v>
      </c>
      <c r="P149" s="458" t="str">
        <f t="shared" si="34"/>
        <v>3c</v>
      </c>
      <c r="Q149" s="390" t="str">
        <f t="shared" ca="1" si="35"/>
        <v>3c. Energy Storage</v>
      </c>
      <c r="R149" t="s">
        <v>1042</v>
      </c>
      <c r="S149" t="s">
        <v>1294</v>
      </c>
      <c r="T149" s="458">
        <v>1</v>
      </c>
      <c r="U149" s="385" t="str">
        <f t="shared" ca="1" si="36"/>
        <v>3c_$D$149_round_trip_eff_1</v>
      </c>
      <c r="V149" s="375" t="s">
        <v>1678</v>
      </c>
      <c r="X149" s="384" t="s">
        <v>1741</v>
      </c>
      <c r="Y149" t="s">
        <v>86</v>
      </c>
      <c r="Z149" t="s">
        <v>86</v>
      </c>
      <c r="AB149" s="715" t="str">
        <f ca="1">"Requirement for "&amp;O149&amp; " based on "&amp;$O$7&amp;" answer of ""Yes"""</f>
        <v>Requirement for $D$149 based on $D$7 answer of "Yes"</v>
      </c>
    </row>
    <row r="150" spans="1:35" ht="5.25" customHeight="1">
      <c r="A150" s="682"/>
      <c r="B150" s="688"/>
      <c r="C150" s="688"/>
      <c r="D150" s="688"/>
      <c r="E150" s="688"/>
      <c r="F150" s="688"/>
      <c r="G150" s="688"/>
      <c r="H150" s="688"/>
      <c r="I150" s="354"/>
      <c r="M150" s="392" t="s">
        <v>653</v>
      </c>
      <c r="N150" s="392"/>
      <c r="O150" s="372" t="str">
        <f ca="1">CELL("address",F149)</f>
        <v>$F$149</v>
      </c>
      <c r="P150" s="458" t="str">
        <f t="shared" si="34"/>
        <v>3c</v>
      </c>
      <c r="Q150" s="390" t="str">
        <f t="shared" ca="1" si="35"/>
        <v>3c. Energy Storage</v>
      </c>
      <c r="R150" t="s">
        <v>1042</v>
      </c>
      <c r="S150" t="s">
        <v>1294</v>
      </c>
      <c r="T150" s="458">
        <v>2</v>
      </c>
      <c r="U150" s="385" t="str">
        <f t="shared" ca="1" si="36"/>
        <v>3c_$F$149_round_trip_eff_2</v>
      </c>
      <c r="V150" s="375" t="s">
        <v>1678</v>
      </c>
      <c r="X150" s="384" t="s">
        <v>1741</v>
      </c>
      <c r="Y150" t="s">
        <v>86</v>
      </c>
      <c r="Z150" t="s">
        <v>86</v>
      </c>
      <c r="AB150" s="715" t="str">
        <f ca="1">"Requirement for "&amp;O150&amp; " based on "&amp;$O$8&amp;" answer of ""Yes"""</f>
        <v>Requirement for $F$149 based on $F$7 answer of "Yes"</v>
      </c>
    </row>
    <row r="151" spans="1:35" ht="5.25" customHeight="1">
      <c r="A151" s="682"/>
      <c r="B151" s="688"/>
      <c r="C151" s="688"/>
      <c r="D151" s="688"/>
      <c r="E151" s="688"/>
      <c r="F151" s="688"/>
      <c r="G151" s="688"/>
      <c r="H151" s="688"/>
      <c r="I151" s="354"/>
      <c r="M151" s="392" t="s">
        <v>653</v>
      </c>
      <c r="N151" s="392"/>
      <c r="O151" s="372" t="str">
        <f ca="1">CELL("address",H149)</f>
        <v>$H$149</v>
      </c>
      <c r="P151" s="458" t="str">
        <f t="shared" si="34"/>
        <v>3c</v>
      </c>
      <c r="Q151" s="390" t="str">
        <f t="shared" ca="1" si="35"/>
        <v>3c. Energy Storage</v>
      </c>
      <c r="R151" t="s">
        <v>1042</v>
      </c>
      <c r="S151" t="s">
        <v>1294</v>
      </c>
      <c r="T151" s="458">
        <v>3</v>
      </c>
      <c r="U151" s="385" t="str">
        <f t="shared" ca="1" si="36"/>
        <v>3c_$H$149_round_trip_eff_3</v>
      </c>
      <c r="V151" s="375" t="s">
        <v>1678</v>
      </c>
      <c r="X151" s="384" t="s">
        <v>1741</v>
      </c>
      <c r="Y151" t="s">
        <v>86</v>
      </c>
      <c r="Z151" t="s">
        <v>86</v>
      </c>
      <c r="AB151" s="715" t="str">
        <f ca="1">"Requirement for "&amp;O151&amp; " based on "&amp;$O$9&amp;" answer of ""Yes"""</f>
        <v>Requirement for $H$149 based on $H$7 answer of "Yes"</v>
      </c>
    </row>
    <row r="152" spans="1:35">
      <c r="A152" s="497" t="s">
        <v>829</v>
      </c>
      <c r="B152" s="688"/>
      <c r="C152" s="688"/>
      <c r="D152" s="688"/>
      <c r="E152" s="688"/>
      <c r="F152" s="688"/>
      <c r="G152" s="688"/>
      <c r="H152" s="688"/>
      <c r="I152" s="354"/>
      <c r="M152" s="461"/>
      <c r="N152" s="392" t="s">
        <v>654</v>
      </c>
    </row>
    <row r="153" spans="1:35">
      <c r="A153" s="677" t="s">
        <v>622</v>
      </c>
      <c r="B153" s="688"/>
      <c r="C153" s="688"/>
      <c r="D153" s="296"/>
      <c r="E153" s="688"/>
      <c r="F153" s="296"/>
      <c r="G153" s="688"/>
      <c r="H153" s="296"/>
      <c r="I153" s="354"/>
      <c r="M153" s="392"/>
      <c r="N153" s="392" t="s">
        <v>654</v>
      </c>
      <c r="O153" s="372" t="str">
        <f ca="1">CELL("address",D153)</f>
        <v>$D$153</v>
      </c>
      <c r="P153" s="458" t="str">
        <f t="shared" ref="P153:P173" si="37">$P$7</f>
        <v>3c</v>
      </c>
      <c r="Q153" s="390" t="str">
        <f t="shared" ref="Q153:Q173" ca="1" si="38">MID(CELL("filename",P153),FIND("]",CELL("filename",P153))+1,256)</f>
        <v>3c. Energy Storage</v>
      </c>
      <c r="R153" t="s">
        <v>1043</v>
      </c>
      <c r="S153" t="s">
        <v>1072</v>
      </c>
      <c r="T153" s="458">
        <v>1</v>
      </c>
      <c r="U153" s="385" t="str">
        <f t="shared" ref="U153:U173" ca="1" si="39">P153&amp;"_"&amp;O153&amp;"_"&amp;S153&amp;"_"&amp;T153</f>
        <v>3c_$D$153_hybrid_control_1</v>
      </c>
      <c r="V153" t="s">
        <v>589</v>
      </c>
      <c r="X153" s="381" t="str">
        <f t="shared" ref="X153:X161" si="40">CONCATENATE(AH153,",",AI153)</f>
        <v>Yes,No</v>
      </c>
      <c r="Y153" t="s">
        <v>86</v>
      </c>
      <c r="Z153" t="s">
        <v>86</v>
      </c>
      <c r="AB153" s="715" t="str">
        <f ca="1">"Requirement for "&amp;O153&amp; " based on "&amp;$O$7&amp;" answer of ""Yes"""</f>
        <v>Requirement for $D$153 based on $D$7 answer of "Yes"</v>
      </c>
      <c r="AH153" t="s">
        <v>82</v>
      </c>
      <c r="AI153" t="s">
        <v>86</v>
      </c>
    </row>
    <row r="154" spans="1:35" ht="5.25" customHeight="1">
      <c r="A154" s="677"/>
      <c r="B154" s="688"/>
      <c r="C154" s="688"/>
      <c r="D154" s="688"/>
      <c r="E154" s="688"/>
      <c r="F154" s="688"/>
      <c r="G154" s="688"/>
      <c r="H154" s="688"/>
      <c r="I154" s="354"/>
      <c r="M154" s="392" t="s">
        <v>653</v>
      </c>
      <c r="N154" s="392"/>
      <c r="O154" s="372" t="str">
        <f ca="1">CELL("address",F153)</f>
        <v>$F$153</v>
      </c>
      <c r="P154" s="458" t="str">
        <f t="shared" si="37"/>
        <v>3c</v>
      </c>
      <c r="Q154" s="390" t="str">
        <f t="shared" ca="1" si="38"/>
        <v>3c. Energy Storage</v>
      </c>
      <c r="R154" t="s">
        <v>1043</v>
      </c>
      <c r="S154" t="s">
        <v>1072</v>
      </c>
      <c r="T154" s="458">
        <v>2</v>
      </c>
      <c r="U154" s="385" t="str">
        <f t="shared" ca="1" si="39"/>
        <v>3c_$F$153_hybrid_control_2</v>
      </c>
      <c r="V154" t="s">
        <v>589</v>
      </c>
      <c r="X154" s="381" t="str">
        <f t="shared" si="40"/>
        <v>Yes,No</v>
      </c>
      <c r="Y154" t="s">
        <v>86</v>
      </c>
      <c r="Z154" t="s">
        <v>86</v>
      </c>
      <c r="AB154" s="715" t="str">
        <f ca="1">"Requirement for "&amp;O154&amp; " based on "&amp;$O$8&amp;" answer of ""Yes"""</f>
        <v>Requirement for $F$153 based on $F$7 answer of "Yes"</v>
      </c>
      <c r="AH154" t="s">
        <v>82</v>
      </c>
      <c r="AI154" t="s">
        <v>86</v>
      </c>
    </row>
    <row r="155" spans="1:35" ht="5.25" customHeight="1">
      <c r="A155" s="677"/>
      <c r="B155" s="688"/>
      <c r="C155" s="688"/>
      <c r="D155" s="688"/>
      <c r="E155" s="688"/>
      <c r="F155" s="688"/>
      <c r="G155" s="688"/>
      <c r="H155" s="688"/>
      <c r="I155" s="354"/>
      <c r="M155" s="392" t="s">
        <v>653</v>
      </c>
      <c r="N155" s="392"/>
      <c r="O155" s="372" t="str">
        <f ca="1">CELL("address",H153)</f>
        <v>$H$153</v>
      </c>
      <c r="P155" s="458" t="str">
        <f t="shared" si="37"/>
        <v>3c</v>
      </c>
      <c r="Q155" s="390" t="str">
        <f t="shared" ca="1" si="38"/>
        <v>3c. Energy Storage</v>
      </c>
      <c r="R155" t="s">
        <v>1043</v>
      </c>
      <c r="S155" t="s">
        <v>1072</v>
      </c>
      <c r="T155" s="458">
        <v>3</v>
      </c>
      <c r="U155" s="385" t="str">
        <f t="shared" ca="1" si="39"/>
        <v>3c_$H$153_hybrid_control_3</v>
      </c>
      <c r="V155" t="s">
        <v>589</v>
      </c>
      <c r="X155" s="381" t="str">
        <f t="shared" si="40"/>
        <v>Yes,No</v>
      </c>
      <c r="Y155" t="s">
        <v>86</v>
      </c>
      <c r="Z155" t="s">
        <v>86</v>
      </c>
      <c r="AB155" s="715" t="str">
        <f ca="1">"Requirement for "&amp;O155&amp; " based on "&amp;$O$9&amp;" answer of ""Yes"""</f>
        <v>Requirement for $H$153 based on $H$7 answer of "Yes"</v>
      </c>
      <c r="AH155" t="s">
        <v>82</v>
      </c>
      <c r="AI155" t="s">
        <v>86</v>
      </c>
    </row>
    <row r="156" spans="1:35">
      <c r="A156" s="682" t="s">
        <v>125</v>
      </c>
      <c r="B156" s="688"/>
      <c r="C156" s="688"/>
      <c r="D156" s="296"/>
      <c r="E156" s="688"/>
      <c r="F156" s="296"/>
      <c r="G156" s="688"/>
      <c r="H156" s="296"/>
      <c r="I156" s="354"/>
      <c r="M156" s="392"/>
      <c r="N156" s="392" t="s">
        <v>654</v>
      </c>
      <c r="O156" s="372" t="str">
        <f ca="1">CELL("address",D156)</f>
        <v>$D$156</v>
      </c>
      <c r="P156" s="458" t="str">
        <f t="shared" si="37"/>
        <v>3c</v>
      </c>
      <c r="Q156" s="390" t="str">
        <f t="shared" ca="1" si="38"/>
        <v>3c. Energy Storage</v>
      </c>
      <c r="R156" t="s">
        <v>1043</v>
      </c>
      <c r="S156" t="s">
        <v>1073</v>
      </c>
      <c r="T156" s="458">
        <v>1</v>
      </c>
      <c r="U156" s="385" t="str">
        <f t="shared" ca="1" si="39"/>
        <v>3c_$D$156_SOC_schedule_1</v>
      </c>
      <c r="V156" t="s">
        <v>589</v>
      </c>
      <c r="X156" s="381" t="str">
        <f t="shared" si="40"/>
        <v>Yes,No</v>
      </c>
      <c r="Y156" t="s">
        <v>86</v>
      </c>
      <c r="Z156" t="s">
        <v>86</v>
      </c>
      <c r="AB156" s="715" t="str">
        <f ca="1">"Requirement for "&amp;O156&amp; " based on "&amp;$O$7&amp;" answer of ""Yes"""</f>
        <v>Requirement for $D$156 based on $D$7 answer of "Yes"</v>
      </c>
      <c r="AH156" t="s">
        <v>82</v>
      </c>
      <c r="AI156" t="s">
        <v>86</v>
      </c>
    </row>
    <row r="157" spans="1:35" ht="5.25" customHeight="1">
      <c r="A157" s="682"/>
      <c r="B157" s="688"/>
      <c r="C157" s="688"/>
      <c r="D157" s="688"/>
      <c r="E157" s="688"/>
      <c r="F157" s="688"/>
      <c r="G157" s="688"/>
      <c r="H157" s="688"/>
      <c r="I157" s="354"/>
      <c r="M157" s="392" t="s">
        <v>653</v>
      </c>
      <c r="N157" s="392"/>
      <c r="O157" s="372" t="str">
        <f ca="1">CELL("address",F156)</f>
        <v>$F$156</v>
      </c>
      <c r="P157" s="458" t="str">
        <f t="shared" si="37"/>
        <v>3c</v>
      </c>
      <c r="Q157" s="390" t="str">
        <f t="shared" ca="1" si="38"/>
        <v>3c. Energy Storage</v>
      </c>
      <c r="R157" t="s">
        <v>1043</v>
      </c>
      <c r="S157" t="s">
        <v>1073</v>
      </c>
      <c r="T157" s="458">
        <v>2</v>
      </c>
      <c r="U157" s="385" t="str">
        <f t="shared" ca="1" si="39"/>
        <v>3c_$F$156_SOC_schedule_2</v>
      </c>
      <c r="V157" t="s">
        <v>589</v>
      </c>
      <c r="X157" s="381" t="str">
        <f t="shared" si="40"/>
        <v>Yes,No</v>
      </c>
      <c r="Y157" t="s">
        <v>86</v>
      </c>
      <c r="Z157" t="s">
        <v>86</v>
      </c>
      <c r="AB157" s="715" t="str">
        <f ca="1">"Requirement for "&amp;O157&amp; " based on "&amp;$O$8&amp;" answer of ""Yes"""</f>
        <v>Requirement for $F$156 based on $F$7 answer of "Yes"</v>
      </c>
      <c r="AH157" t="s">
        <v>82</v>
      </c>
      <c r="AI157" t="s">
        <v>86</v>
      </c>
    </row>
    <row r="158" spans="1:35" ht="5.25" customHeight="1">
      <c r="A158" s="682"/>
      <c r="B158" s="688"/>
      <c r="C158" s="688"/>
      <c r="D158" s="688"/>
      <c r="E158" s="688"/>
      <c r="F158" s="688"/>
      <c r="G158" s="688"/>
      <c r="H158" s="688"/>
      <c r="I158" s="354"/>
      <c r="M158" s="392" t="s">
        <v>653</v>
      </c>
      <c r="N158" s="392"/>
      <c r="O158" s="372" t="str">
        <f ca="1">CELL("address",H156)</f>
        <v>$H$156</v>
      </c>
      <c r="P158" s="458" t="str">
        <f t="shared" si="37"/>
        <v>3c</v>
      </c>
      <c r="Q158" s="390" t="str">
        <f t="shared" ca="1" si="38"/>
        <v>3c. Energy Storage</v>
      </c>
      <c r="R158" t="s">
        <v>1043</v>
      </c>
      <c r="S158" t="s">
        <v>1073</v>
      </c>
      <c r="T158" s="458">
        <v>3</v>
      </c>
      <c r="U158" s="385" t="str">
        <f t="shared" ca="1" si="39"/>
        <v>3c_$H$156_SOC_schedule_3</v>
      </c>
      <c r="V158" t="s">
        <v>589</v>
      </c>
      <c r="X158" s="381" t="str">
        <f t="shared" si="40"/>
        <v>Yes,No</v>
      </c>
      <c r="Y158" t="s">
        <v>86</v>
      </c>
      <c r="Z158" t="s">
        <v>86</v>
      </c>
      <c r="AB158" s="715" t="str">
        <f ca="1">"Requirement for "&amp;O158&amp; " based on "&amp;$O$9&amp;" answer of ""Yes"""</f>
        <v>Requirement for $H$156 based on $H$7 answer of "Yes"</v>
      </c>
      <c r="AH158" t="s">
        <v>82</v>
      </c>
      <c r="AI158" t="s">
        <v>86</v>
      </c>
    </row>
    <row r="159" spans="1:35">
      <c r="A159" s="468" t="s">
        <v>711</v>
      </c>
      <c r="B159" s="688"/>
      <c r="C159" s="688"/>
      <c r="D159" s="296"/>
      <c r="E159" s="688"/>
      <c r="F159" s="296"/>
      <c r="G159" s="688"/>
      <c r="H159" s="296"/>
      <c r="I159" s="354"/>
      <c r="M159" s="392"/>
      <c r="N159" s="392" t="s">
        <v>654</v>
      </c>
      <c r="O159" s="372" t="str">
        <f ca="1">CELL("address",D159)</f>
        <v>$D$159</v>
      </c>
      <c r="P159" s="458" t="str">
        <f t="shared" si="37"/>
        <v>3c</v>
      </c>
      <c r="Q159" s="390" t="str">
        <f t="shared" ca="1" si="38"/>
        <v>3c. Energy Storage</v>
      </c>
      <c r="R159" t="s">
        <v>1043</v>
      </c>
      <c r="S159" t="s">
        <v>1074</v>
      </c>
      <c r="T159" s="458">
        <v>1</v>
      </c>
      <c r="U159" s="385" t="str">
        <f t="shared" ca="1" si="39"/>
        <v>3c_$D$159_time_shift_1</v>
      </c>
      <c r="V159" t="s">
        <v>589</v>
      </c>
      <c r="X159" s="381" t="str">
        <f t="shared" si="40"/>
        <v>Yes,No</v>
      </c>
      <c r="Y159" t="s">
        <v>86</v>
      </c>
      <c r="Z159" t="s">
        <v>86</v>
      </c>
      <c r="AB159" s="715" t="str">
        <f ca="1">"Requirement for "&amp;O159&amp; " based on "&amp;$O$7&amp;" answer of ""Yes"""</f>
        <v>Requirement for $D$159 based on $D$7 answer of "Yes"</v>
      </c>
      <c r="AH159" t="s">
        <v>82</v>
      </c>
      <c r="AI159" t="s">
        <v>86</v>
      </c>
    </row>
    <row r="160" spans="1:35" ht="5.25" customHeight="1">
      <c r="A160" s="687"/>
      <c r="B160" s="688"/>
      <c r="C160" s="688"/>
      <c r="D160" s="688"/>
      <c r="E160" s="688"/>
      <c r="F160" s="688"/>
      <c r="G160" s="688"/>
      <c r="H160" s="688"/>
      <c r="I160" s="354"/>
      <c r="M160" s="392" t="s">
        <v>653</v>
      </c>
      <c r="N160" s="392"/>
      <c r="O160" s="372" t="str">
        <f ca="1">CELL("address",F159)</f>
        <v>$F$159</v>
      </c>
      <c r="P160" s="458" t="str">
        <f t="shared" si="37"/>
        <v>3c</v>
      </c>
      <c r="Q160" s="390" t="str">
        <f t="shared" ca="1" si="38"/>
        <v>3c. Energy Storage</v>
      </c>
      <c r="R160" t="s">
        <v>1043</v>
      </c>
      <c r="S160" t="s">
        <v>1074</v>
      </c>
      <c r="T160" s="458">
        <v>2</v>
      </c>
      <c r="U160" s="385" t="str">
        <f t="shared" ca="1" si="39"/>
        <v>3c_$F$159_time_shift_2</v>
      </c>
      <c r="V160" t="s">
        <v>589</v>
      </c>
      <c r="X160" s="381" t="str">
        <f t="shared" si="40"/>
        <v>Yes,No</v>
      </c>
      <c r="Y160" t="s">
        <v>86</v>
      </c>
      <c r="Z160" t="s">
        <v>86</v>
      </c>
      <c r="AB160" s="715" t="str">
        <f ca="1">"Requirement for "&amp;O160&amp; " based on "&amp;$O$8&amp;" answer of ""Yes"""</f>
        <v>Requirement for $F$159 based on $F$7 answer of "Yes"</v>
      </c>
      <c r="AH160" t="s">
        <v>82</v>
      </c>
      <c r="AI160" t="s">
        <v>86</v>
      </c>
    </row>
    <row r="161" spans="1:35" ht="5.25" customHeight="1">
      <c r="A161" s="687"/>
      <c r="B161" s="688"/>
      <c r="C161" s="688"/>
      <c r="D161" s="688"/>
      <c r="E161" s="688"/>
      <c r="F161" s="688"/>
      <c r="G161" s="688"/>
      <c r="H161" s="688"/>
      <c r="I161" s="354"/>
      <c r="M161" s="392" t="s">
        <v>653</v>
      </c>
      <c r="N161" s="392"/>
      <c r="O161" s="372" t="str">
        <f ca="1">CELL("address",H159)</f>
        <v>$H$159</v>
      </c>
      <c r="P161" s="458" t="str">
        <f t="shared" si="37"/>
        <v>3c</v>
      </c>
      <c r="Q161" s="390" t="str">
        <f t="shared" ca="1" si="38"/>
        <v>3c. Energy Storage</v>
      </c>
      <c r="R161" t="s">
        <v>1043</v>
      </c>
      <c r="S161" t="s">
        <v>1074</v>
      </c>
      <c r="T161" s="458">
        <v>3</v>
      </c>
      <c r="U161" s="385" t="str">
        <f t="shared" ca="1" si="39"/>
        <v>3c_$H$159_time_shift_3</v>
      </c>
      <c r="V161" t="s">
        <v>589</v>
      </c>
      <c r="X161" s="381" t="str">
        <f t="shared" si="40"/>
        <v>Yes,No</v>
      </c>
      <c r="Y161" t="s">
        <v>86</v>
      </c>
      <c r="Z161" t="s">
        <v>86</v>
      </c>
      <c r="AB161" s="715" t="str">
        <f ca="1">"Requirement for "&amp;O161&amp; " based on "&amp;$O$9&amp;" answer of ""Yes"""</f>
        <v>Requirement for $H$159 based on $H$7 answer of "Yes"</v>
      </c>
      <c r="AH161" t="s">
        <v>82</v>
      </c>
      <c r="AI161" t="s">
        <v>86</v>
      </c>
    </row>
    <row r="162" spans="1:35" ht="43.5" customHeight="1">
      <c r="A162" s="677" t="s">
        <v>830</v>
      </c>
      <c r="B162" s="688"/>
      <c r="C162" s="688"/>
      <c r="D162" s="307"/>
      <c r="E162" s="688"/>
      <c r="F162" s="307"/>
      <c r="G162" s="688"/>
      <c r="H162" s="307"/>
      <c r="I162" s="354"/>
      <c r="M162" s="392"/>
      <c r="N162" s="392" t="s">
        <v>654</v>
      </c>
      <c r="O162" s="372" t="str">
        <f ca="1">CELL("address",D162)</f>
        <v>$D$162</v>
      </c>
      <c r="P162" s="458" t="str">
        <f t="shared" si="37"/>
        <v>3c</v>
      </c>
      <c r="Q162" s="390" t="str">
        <f t="shared" ca="1" si="38"/>
        <v>3c. Energy Storage</v>
      </c>
      <c r="R162" t="s">
        <v>1043</v>
      </c>
      <c r="S162" t="s">
        <v>1075</v>
      </c>
      <c r="T162" s="458">
        <v>1</v>
      </c>
      <c r="U162" s="385" t="str">
        <f t="shared" ca="1" si="39"/>
        <v>3c_$D$162_time_shift_control_1</v>
      </c>
      <c r="V162" t="s">
        <v>1011</v>
      </c>
      <c r="W162">
        <v>2000</v>
      </c>
      <c r="Y162" t="s">
        <v>86</v>
      </c>
      <c r="Z162" t="s">
        <v>86</v>
      </c>
      <c r="AB162" s="715" t="str">
        <f ca="1">"Requirement for "&amp;O162&amp; " based on "&amp;O159&amp;" answer of ""Yes"""</f>
        <v>Requirement for $D$162 based on $D$159 answer of "Yes"</v>
      </c>
    </row>
    <row r="163" spans="1:35" ht="5.25" customHeight="1">
      <c r="A163" s="682"/>
      <c r="B163" s="688"/>
      <c r="C163" s="688"/>
      <c r="D163" s="688"/>
      <c r="E163" s="688"/>
      <c r="F163" s="688"/>
      <c r="G163" s="688"/>
      <c r="H163" s="688"/>
      <c r="I163" s="354"/>
      <c r="M163" s="392" t="s">
        <v>653</v>
      </c>
      <c r="N163" s="392"/>
      <c r="O163" s="372" t="str">
        <f ca="1">CELL("address",F162)</f>
        <v>$F$162</v>
      </c>
      <c r="P163" s="458" t="str">
        <f t="shared" si="37"/>
        <v>3c</v>
      </c>
      <c r="Q163" s="390" t="str">
        <f t="shared" ca="1" si="38"/>
        <v>3c. Energy Storage</v>
      </c>
      <c r="R163" t="s">
        <v>1043</v>
      </c>
      <c r="S163" t="s">
        <v>1075</v>
      </c>
      <c r="T163" s="458">
        <v>2</v>
      </c>
      <c r="U163" s="385" t="str">
        <f t="shared" ca="1" si="39"/>
        <v>3c_$F$162_time_shift_control_2</v>
      </c>
      <c r="V163" t="s">
        <v>1011</v>
      </c>
      <c r="W163">
        <v>2000</v>
      </c>
      <c r="Y163" t="s">
        <v>86</v>
      </c>
      <c r="Z163" t="s">
        <v>86</v>
      </c>
      <c r="AB163" s="715" t="str">
        <f ca="1">"Requirement for "&amp;O163&amp; " based on "&amp;O160&amp;" answer of ""Yes"""</f>
        <v>Requirement for $F$162 based on $F$159 answer of "Yes"</v>
      </c>
    </row>
    <row r="164" spans="1:35" ht="5.25" customHeight="1">
      <c r="A164" s="682"/>
      <c r="B164" s="688"/>
      <c r="C164" s="688"/>
      <c r="D164" s="688"/>
      <c r="E164" s="688"/>
      <c r="F164" s="688"/>
      <c r="G164" s="688"/>
      <c r="H164" s="688"/>
      <c r="I164" s="354"/>
      <c r="M164" s="392" t="s">
        <v>653</v>
      </c>
      <c r="N164" s="392"/>
      <c r="O164" s="372" t="str">
        <f ca="1">CELL("address",H162)</f>
        <v>$H$162</v>
      </c>
      <c r="P164" s="458" t="str">
        <f t="shared" si="37"/>
        <v>3c</v>
      </c>
      <c r="Q164" s="390" t="str">
        <f t="shared" ca="1" si="38"/>
        <v>3c. Energy Storage</v>
      </c>
      <c r="R164" t="s">
        <v>1043</v>
      </c>
      <c r="S164" t="s">
        <v>1075</v>
      </c>
      <c r="T164" s="458">
        <v>3</v>
      </c>
      <c r="U164" s="385" t="str">
        <f t="shared" ca="1" si="39"/>
        <v>3c_$H$162_time_shift_control_3</v>
      </c>
      <c r="V164" t="s">
        <v>1011</v>
      </c>
      <c r="W164">
        <v>2000</v>
      </c>
      <c r="Y164" t="s">
        <v>86</v>
      </c>
      <c r="Z164" t="s">
        <v>86</v>
      </c>
      <c r="AB164" s="715" t="str">
        <f ca="1">"Requirement for "&amp;O164&amp; " based on "&amp;O161&amp;" answer of ""Yes"""</f>
        <v>Requirement for $H$162 based on $H$159 answer of "Yes"</v>
      </c>
    </row>
    <row r="165" spans="1:35">
      <c r="A165" s="682" t="s">
        <v>610</v>
      </c>
      <c r="B165" s="688"/>
      <c r="C165" s="688"/>
      <c r="D165" s="296"/>
      <c r="E165" s="688"/>
      <c r="F165" s="296"/>
      <c r="G165" s="688"/>
      <c r="H165" s="296"/>
      <c r="I165" s="354"/>
      <c r="M165" s="392"/>
      <c r="N165" s="392" t="s">
        <v>654</v>
      </c>
      <c r="O165" s="372" t="str">
        <f ca="1">CELL("address",D165)</f>
        <v>$D$165</v>
      </c>
      <c r="P165" s="458" t="str">
        <f t="shared" si="37"/>
        <v>3c</v>
      </c>
      <c r="Q165" s="390" t="str">
        <f t="shared" ca="1" si="38"/>
        <v>3c. Energy Storage</v>
      </c>
      <c r="R165" t="s">
        <v>1043</v>
      </c>
      <c r="S165" t="s">
        <v>1076</v>
      </c>
      <c r="T165" s="458">
        <v>1</v>
      </c>
      <c r="U165" s="385" t="str">
        <f t="shared" ca="1" si="39"/>
        <v>3c_$D$165_operational_flexibility_1</v>
      </c>
      <c r="V165" t="s">
        <v>589</v>
      </c>
      <c r="X165" s="381" t="str">
        <f t="shared" ref="X165:X167" si="41">CONCATENATE(AH165,",",AI165)</f>
        <v>Yes,No</v>
      </c>
      <c r="Y165" t="s">
        <v>86</v>
      </c>
      <c r="Z165" t="s">
        <v>86</v>
      </c>
      <c r="AB165" s="715" t="str">
        <f ca="1">"Requirement for "&amp;O165&amp; " based on "&amp;$O$7&amp;" answer of ""Yes"""</f>
        <v>Requirement for $D$165 based on $D$7 answer of "Yes"</v>
      </c>
      <c r="AH165" t="s">
        <v>82</v>
      </c>
      <c r="AI165" t="s">
        <v>86</v>
      </c>
    </row>
    <row r="166" spans="1:35" ht="5.25" customHeight="1">
      <c r="A166" s="682"/>
      <c r="B166" s="688"/>
      <c r="C166" s="688"/>
      <c r="D166" s="688"/>
      <c r="E166" s="688"/>
      <c r="F166" s="688"/>
      <c r="G166" s="688"/>
      <c r="H166" s="688"/>
      <c r="I166" s="354"/>
      <c r="M166" s="392" t="s">
        <v>653</v>
      </c>
      <c r="N166" s="392"/>
      <c r="O166" s="372" t="str">
        <f ca="1">CELL("address",F165)</f>
        <v>$F$165</v>
      </c>
      <c r="P166" s="458" t="str">
        <f t="shared" si="37"/>
        <v>3c</v>
      </c>
      <c r="Q166" s="390" t="str">
        <f t="shared" ca="1" si="38"/>
        <v>3c. Energy Storage</v>
      </c>
      <c r="R166" t="s">
        <v>1043</v>
      </c>
      <c r="S166" t="s">
        <v>1076</v>
      </c>
      <c r="T166" s="458">
        <v>2</v>
      </c>
      <c r="U166" s="385" t="str">
        <f t="shared" ca="1" si="39"/>
        <v>3c_$F$165_operational_flexibility_2</v>
      </c>
      <c r="V166" t="s">
        <v>589</v>
      </c>
      <c r="X166" s="381" t="str">
        <f t="shared" si="41"/>
        <v>Yes,No</v>
      </c>
      <c r="Y166" t="s">
        <v>86</v>
      </c>
      <c r="Z166" t="s">
        <v>86</v>
      </c>
      <c r="AB166" s="715" t="str">
        <f ca="1">"Requirement for "&amp;O166&amp; " based on "&amp;$O$8&amp;" answer of ""Yes"""</f>
        <v>Requirement for $F$165 based on $F$7 answer of "Yes"</v>
      </c>
      <c r="AH166" t="s">
        <v>82</v>
      </c>
      <c r="AI166" t="s">
        <v>86</v>
      </c>
    </row>
    <row r="167" spans="1:35" ht="5.25" customHeight="1">
      <c r="A167" s="682"/>
      <c r="B167" s="688"/>
      <c r="C167" s="688"/>
      <c r="D167" s="688"/>
      <c r="E167" s="688"/>
      <c r="F167" s="688"/>
      <c r="G167" s="688"/>
      <c r="H167" s="688"/>
      <c r="I167" s="354"/>
      <c r="M167" s="392" t="s">
        <v>653</v>
      </c>
      <c r="N167" s="392"/>
      <c r="O167" s="372" t="str">
        <f ca="1">CELL("address",H165)</f>
        <v>$H$165</v>
      </c>
      <c r="P167" s="458" t="str">
        <f t="shared" si="37"/>
        <v>3c</v>
      </c>
      <c r="Q167" s="390" t="str">
        <f t="shared" ca="1" si="38"/>
        <v>3c. Energy Storage</v>
      </c>
      <c r="R167" t="s">
        <v>1043</v>
      </c>
      <c r="S167" t="s">
        <v>1076</v>
      </c>
      <c r="T167" s="458">
        <v>3</v>
      </c>
      <c r="U167" s="385" t="str">
        <f t="shared" ca="1" si="39"/>
        <v>3c_$H$165_operational_flexibility_3</v>
      </c>
      <c r="V167" t="s">
        <v>589</v>
      </c>
      <c r="X167" s="381" t="str">
        <f t="shared" si="41"/>
        <v>Yes,No</v>
      </c>
      <c r="Y167" t="s">
        <v>86</v>
      </c>
      <c r="Z167" t="s">
        <v>86</v>
      </c>
      <c r="AB167" s="715" t="str">
        <f ca="1">"Requirement for "&amp;O167&amp; " based on "&amp;$O$9&amp;" answer of ""Yes"""</f>
        <v>Requirement for $H$165 based on $H$7 answer of "Yes"</v>
      </c>
      <c r="AH167" t="s">
        <v>82</v>
      </c>
      <c r="AI167" t="s">
        <v>86</v>
      </c>
    </row>
    <row r="168" spans="1:35" ht="43.5" customHeight="1">
      <c r="A168" s="677" t="s">
        <v>831</v>
      </c>
      <c r="B168" s="688"/>
      <c r="C168" s="688"/>
      <c r="D168" s="307"/>
      <c r="E168" s="688"/>
      <c r="F168" s="307"/>
      <c r="G168" s="688"/>
      <c r="H168" s="307"/>
      <c r="I168" s="354"/>
      <c r="M168" s="392"/>
      <c r="N168" s="392" t="s">
        <v>654</v>
      </c>
      <c r="O168" s="372" t="str">
        <f ca="1">CELL("address",D168)</f>
        <v>$D$168</v>
      </c>
      <c r="P168" s="458" t="str">
        <f t="shared" si="37"/>
        <v>3c</v>
      </c>
      <c r="Q168" s="390" t="str">
        <f t="shared" ca="1" si="38"/>
        <v>3c. Energy Storage</v>
      </c>
      <c r="R168" t="s">
        <v>1043</v>
      </c>
      <c r="S168" t="s">
        <v>1077</v>
      </c>
      <c r="T168" s="458">
        <v>1</v>
      </c>
      <c r="U168" s="385" t="str">
        <f t="shared" ca="1" si="39"/>
        <v>3c_$D$168_operation_flexibility_lifespan_1</v>
      </c>
      <c r="V168" t="s">
        <v>1011</v>
      </c>
      <c r="W168">
        <v>2000</v>
      </c>
      <c r="Y168" t="s">
        <v>86</v>
      </c>
      <c r="Z168" t="s">
        <v>86</v>
      </c>
      <c r="AB168" s="715" t="str">
        <f ca="1">"Requirement for "&amp;O168&amp; " based on "&amp;O165&amp;" answer of ""Yes"""</f>
        <v>Requirement for $D$168 based on $D$165 answer of "Yes"</v>
      </c>
    </row>
    <row r="169" spans="1:35" ht="5.25" customHeight="1">
      <c r="A169" s="682"/>
      <c r="B169" s="688"/>
      <c r="C169" s="688"/>
      <c r="D169" s="688"/>
      <c r="E169" s="688"/>
      <c r="F169" s="688"/>
      <c r="G169" s="688"/>
      <c r="H169" s="688"/>
      <c r="I169" s="354"/>
      <c r="M169" s="392" t="s">
        <v>653</v>
      </c>
      <c r="N169" s="392"/>
      <c r="O169" s="372" t="str">
        <f ca="1">CELL("address",F168)</f>
        <v>$F$168</v>
      </c>
      <c r="P169" s="458" t="str">
        <f t="shared" si="37"/>
        <v>3c</v>
      </c>
      <c r="Q169" s="390" t="str">
        <f t="shared" ca="1" si="38"/>
        <v>3c. Energy Storage</v>
      </c>
      <c r="R169" t="s">
        <v>1043</v>
      </c>
      <c r="S169" t="s">
        <v>1077</v>
      </c>
      <c r="T169" s="458">
        <v>2</v>
      </c>
      <c r="U169" s="385" t="str">
        <f t="shared" ca="1" si="39"/>
        <v>3c_$F$168_operation_flexibility_lifespan_2</v>
      </c>
      <c r="V169" t="s">
        <v>1011</v>
      </c>
      <c r="W169">
        <v>2000</v>
      </c>
      <c r="Y169" t="s">
        <v>86</v>
      </c>
      <c r="Z169" t="s">
        <v>86</v>
      </c>
      <c r="AB169" s="715" t="str">
        <f ca="1">"Requirement for "&amp;O169&amp; " based on "&amp;O166&amp;" answer of ""Yes"""</f>
        <v>Requirement for $F$168 based on $F$165 answer of "Yes"</v>
      </c>
    </row>
    <row r="170" spans="1:35" ht="5.25" customHeight="1">
      <c r="A170" s="682"/>
      <c r="B170" s="688"/>
      <c r="C170" s="688"/>
      <c r="D170" s="688"/>
      <c r="E170" s="688"/>
      <c r="F170" s="688"/>
      <c r="G170" s="688"/>
      <c r="H170" s="688"/>
      <c r="I170" s="354"/>
      <c r="M170" s="392" t="s">
        <v>653</v>
      </c>
      <c r="N170" s="392"/>
      <c r="O170" s="372" t="str">
        <f ca="1">CELL("address",H168)</f>
        <v>$H$168</v>
      </c>
      <c r="P170" s="458" t="str">
        <f t="shared" si="37"/>
        <v>3c</v>
      </c>
      <c r="Q170" s="390" t="str">
        <f t="shared" ca="1" si="38"/>
        <v>3c. Energy Storage</v>
      </c>
      <c r="R170" t="s">
        <v>1043</v>
      </c>
      <c r="S170" t="s">
        <v>1077</v>
      </c>
      <c r="T170" s="458">
        <v>3</v>
      </c>
      <c r="U170" s="385" t="str">
        <f t="shared" ca="1" si="39"/>
        <v>3c_$H$168_operation_flexibility_lifespan_3</v>
      </c>
      <c r="V170" t="s">
        <v>1011</v>
      </c>
      <c r="W170">
        <v>2000</v>
      </c>
      <c r="Y170" t="s">
        <v>86</v>
      </c>
      <c r="Z170" t="s">
        <v>86</v>
      </c>
      <c r="AB170" s="715" t="str">
        <f ca="1">"Requirement for "&amp;O170&amp; " based on "&amp;O167&amp;" answer of ""Yes"""</f>
        <v>Requirement for $H$168 based on $H$165 answer of "Yes"</v>
      </c>
    </row>
    <row r="171" spans="1:35" ht="25.5" customHeight="1">
      <c r="A171" s="532" t="s">
        <v>1395</v>
      </c>
      <c r="B171" s="688"/>
      <c r="C171" s="688"/>
      <c r="D171" s="296"/>
      <c r="E171" s="688"/>
      <c r="F171" s="296"/>
      <c r="G171" s="688"/>
      <c r="H171" s="296"/>
      <c r="I171" s="354"/>
      <c r="M171" s="392"/>
      <c r="N171" s="392" t="s">
        <v>654</v>
      </c>
      <c r="O171" s="372" t="str">
        <f ca="1">CELL("address",D171)</f>
        <v>$D$171</v>
      </c>
      <c r="P171" s="458" t="str">
        <f t="shared" si="37"/>
        <v>3c</v>
      </c>
      <c r="Q171" s="390" t="str">
        <f t="shared" ca="1" si="38"/>
        <v>3c. Energy Storage</v>
      </c>
      <c r="R171" t="s">
        <v>1043</v>
      </c>
      <c r="S171" t="s">
        <v>1078</v>
      </c>
      <c r="T171" s="458">
        <v>1</v>
      </c>
      <c r="U171" s="385" t="str">
        <f t="shared" ca="1" si="39"/>
        <v>3c_$D$171_curtail_EMS_1</v>
      </c>
      <c r="V171" t="s">
        <v>589</v>
      </c>
      <c r="X171" s="381" t="str">
        <f t="shared" ref="X171:X173" si="42">CONCATENATE(AH171,",",AI171)</f>
        <v>Yes,No</v>
      </c>
      <c r="Y171" t="s">
        <v>86</v>
      </c>
      <c r="Z171" t="s">
        <v>86</v>
      </c>
      <c r="AB171" s="715" t="str">
        <f ca="1">"Requirement for "&amp;O171&amp; " based on "&amp;$O$7&amp;" answer of ""Yes"""</f>
        <v>Requirement for $D$171 based on $D$7 answer of "Yes"</v>
      </c>
      <c r="AH171" t="s">
        <v>82</v>
      </c>
      <c r="AI171" t="s">
        <v>86</v>
      </c>
    </row>
    <row r="172" spans="1:35" ht="5.25" customHeight="1">
      <c r="A172" s="486"/>
      <c r="B172" s="688"/>
      <c r="C172" s="688"/>
      <c r="D172" s="688"/>
      <c r="E172" s="688"/>
      <c r="F172" s="688"/>
      <c r="G172" s="688"/>
      <c r="H172" s="688"/>
      <c r="I172" s="354"/>
      <c r="M172" s="392" t="s">
        <v>653</v>
      </c>
      <c r="N172" s="392"/>
      <c r="O172" s="372" t="str">
        <f ca="1">CELL("address",F171)</f>
        <v>$F$171</v>
      </c>
      <c r="P172" s="458" t="str">
        <f t="shared" si="37"/>
        <v>3c</v>
      </c>
      <c r="Q172" s="390" t="str">
        <f t="shared" ca="1" si="38"/>
        <v>3c. Energy Storage</v>
      </c>
      <c r="R172" t="s">
        <v>1043</v>
      </c>
      <c r="S172" t="s">
        <v>1078</v>
      </c>
      <c r="T172" s="458">
        <v>2</v>
      </c>
      <c r="U172" s="385" t="str">
        <f t="shared" ca="1" si="39"/>
        <v>3c_$F$171_curtail_EMS_2</v>
      </c>
      <c r="V172" t="s">
        <v>589</v>
      </c>
      <c r="X172" s="381" t="str">
        <f t="shared" si="42"/>
        <v>Yes,No</v>
      </c>
      <c r="Y172" t="s">
        <v>86</v>
      </c>
      <c r="Z172" t="s">
        <v>86</v>
      </c>
      <c r="AB172" s="715" t="str">
        <f ca="1">"Requirement for "&amp;O172&amp; " based on "&amp;$O$8&amp;" answer of ""Yes"""</f>
        <v>Requirement for $F$171 based on $F$7 answer of "Yes"</v>
      </c>
      <c r="AH172" t="s">
        <v>82</v>
      </c>
      <c r="AI172" t="s">
        <v>86</v>
      </c>
    </row>
    <row r="173" spans="1:35" ht="5.25" customHeight="1">
      <c r="A173" s="486"/>
      <c r="B173" s="688"/>
      <c r="C173" s="688"/>
      <c r="D173" s="688"/>
      <c r="E173" s="688"/>
      <c r="F173" s="688"/>
      <c r="G173" s="688"/>
      <c r="H173" s="688"/>
      <c r="I173" s="354"/>
      <c r="M173" s="392" t="s">
        <v>653</v>
      </c>
      <c r="N173" s="392"/>
      <c r="O173" s="372" t="str">
        <f ca="1">CELL("address",H171)</f>
        <v>$H$171</v>
      </c>
      <c r="P173" s="458" t="str">
        <f t="shared" si="37"/>
        <v>3c</v>
      </c>
      <c r="Q173" s="390" t="str">
        <f t="shared" ca="1" si="38"/>
        <v>3c. Energy Storage</v>
      </c>
      <c r="R173" t="s">
        <v>1043</v>
      </c>
      <c r="S173" t="s">
        <v>1078</v>
      </c>
      <c r="T173" s="458">
        <v>3</v>
      </c>
      <c r="U173" s="385" t="str">
        <f t="shared" ca="1" si="39"/>
        <v>3c_$H$171_curtail_EMS_3</v>
      </c>
      <c r="V173" t="s">
        <v>589</v>
      </c>
      <c r="X173" s="381" t="str">
        <f t="shared" si="42"/>
        <v>Yes,No</v>
      </c>
      <c r="Y173" t="s">
        <v>86</v>
      </c>
      <c r="Z173" t="s">
        <v>86</v>
      </c>
      <c r="AB173" s="715" t="str">
        <f ca="1">"Requirement for "&amp;O173&amp; " based on "&amp;$O$9&amp;" answer of ""Yes"""</f>
        <v>Requirement for $H$171 based on $H$7 answer of "Yes"</v>
      </c>
      <c r="AH173" t="s">
        <v>82</v>
      </c>
      <c r="AI173" t="s">
        <v>86</v>
      </c>
    </row>
    <row r="174" spans="1:35">
      <c r="A174" s="497" t="s">
        <v>585</v>
      </c>
      <c r="B174" s="688"/>
      <c r="C174" s="688"/>
      <c r="D174" s="688"/>
      <c r="E174" s="688"/>
      <c r="F174" s="688"/>
      <c r="G174" s="688"/>
      <c r="H174" s="688"/>
      <c r="I174" s="354"/>
      <c r="M174" s="461"/>
      <c r="N174" s="392" t="s">
        <v>654</v>
      </c>
    </row>
    <row r="175" spans="1:35">
      <c r="A175" s="677" t="s">
        <v>121</v>
      </c>
      <c r="B175" s="688" t="s">
        <v>21</v>
      </c>
      <c r="C175" s="688"/>
      <c r="D175" s="931"/>
      <c r="E175" s="688"/>
      <c r="F175" s="931"/>
      <c r="G175" s="688"/>
      <c r="H175" s="931"/>
      <c r="I175" s="354"/>
      <c r="M175" s="392"/>
      <c r="N175" s="392" t="s">
        <v>654</v>
      </c>
      <c r="O175" s="372" t="str">
        <f ca="1">CELL("address",D175)</f>
        <v>$D$175</v>
      </c>
      <c r="P175" s="458" t="str">
        <f t="shared" ref="P175:P180" si="43">$P$7</f>
        <v>3c</v>
      </c>
      <c r="Q175" s="390" t="str">
        <f t="shared" ref="Q175:Q180" ca="1" si="44">MID(CELL("filename",P175),FIND("]",CELL("filename",P175))+1,256)</f>
        <v>3c. Energy Storage</v>
      </c>
      <c r="R175" t="s">
        <v>1043</v>
      </c>
      <c r="S175" t="s">
        <v>1079</v>
      </c>
      <c r="T175" s="458">
        <v>1</v>
      </c>
      <c r="U175" s="385" t="str">
        <f t="shared" ref="U175:U180" ca="1" si="45">P175&amp;"_"&amp;O175&amp;"_"&amp;S175&amp;"_"&amp;T175</f>
        <v>3c_$D$175_forced_out_rate_1</v>
      </c>
      <c r="V175" s="375" t="s">
        <v>1678</v>
      </c>
      <c r="X175" s="384" t="s">
        <v>1741</v>
      </c>
      <c r="Y175" t="s">
        <v>86</v>
      </c>
      <c r="Z175" t="s">
        <v>86</v>
      </c>
      <c r="AB175" s="715" t="str">
        <f ca="1">"Requirement for "&amp;O175&amp; " based on "&amp;$O$7&amp;" answer of ""Yes"""</f>
        <v>Requirement for $D$175 based on $D$7 answer of "Yes"</v>
      </c>
    </row>
    <row r="176" spans="1:35" ht="5.25" customHeight="1">
      <c r="A176" s="682"/>
      <c r="B176" s="688"/>
      <c r="C176" s="688"/>
      <c r="D176" s="688"/>
      <c r="E176" s="688"/>
      <c r="F176" s="688"/>
      <c r="G176" s="688"/>
      <c r="H176" s="688"/>
      <c r="I176" s="354"/>
      <c r="M176" s="392" t="s">
        <v>653</v>
      </c>
      <c r="N176" s="392"/>
      <c r="O176" s="372" t="str">
        <f ca="1">CELL("address",F175)</f>
        <v>$F$175</v>
      </c>
      <c r="P176" s="458" t="str">
        <f t="shared" si="43"/>
        <v>3c</v>
      </c>
      <c r="Q176" s="390" t="str">
        <f t="shared" ca="1" si="44"/>
        <v>3c. Energy Storage</v>
      </c>
      <c r="R176" t="s">
        <v>1043</v>
      </c>
      <c r="S176" t="s">
        <v>1079</v>
      </c>
      <c r="T176" s="458">
        <v>2</v>
      </c>
      <c r="U176" s="385" t="str">
        <f t="shared" ca="1" si="45"/>
        <v>3c_$F$175_forced_out_rate_2</v>
      </c>
      <c r="V176" s="375" t="s">
        <v>1678</v>
      </c>
      <c r="X176" s="384" t="s">
        <v>1741</v>
      </c>
      <c r="Y176" t="s">
        <v>86</v>
      </c>
      <c r="Z176" t="s">
        <v>86</v>
      </c>
      <c r="AB176" s="715" t="str">
        <f ca="1">"Requirement for "&amp;O176&amp; " based on "&amp;$O$8&amp;" answer of ""Yes"""</f>
        <v>Requirement for $F$175 based on $F$7 answer of "Yes"</v>
      </c>
    </row>
    <row r="177" spans="1:28" ht="5.25" customHeight="1">
      <c r="A177" s="682"/>
      <c r="B177" s="688"/>
      <c r="C177" s="688"/>
      <c r="D177" s="688"/>
      <c r="E177" s="688"/>
      <c r="F177" s="688"/>
      <c r="G177" s="688"/>
      <c r="H177" s="688"/>
      <c r="I177" s="354"/>
      <c r="M177" s="392" t="s">
        <v>653</v>
      </c>
      <c r="N177" s="392"/>
      <c r="O177" s="372" t="str">
        <f ca="1">CELL("address",H175)</f>
        <v>$H$175</v>
      </c>
      <c r="P177" s="458" t="str">
        <f t="shared" si="43"/>
        <v>3c</v>
      </c>
      <c r="Q177" s="390" t="str">
        <f t="shared" ca="1" si="44"/>
        <v>3c. Energy Storage</v>
      </c>
      <c r="R177" t="s">
        <v>1043</v>
      </c>
      <c r="S177" t="s">
        <v>1079</v>
      </c>
      <c r="T177" s="458">
        <v>3</v>
      </c>
      <c r="U177" s="385" t="str">
        <f t="shared" ca="1" si="45"/>
        <v>3c_$H$175_forced_out_rate_3</v>
      </c>
      <c r="V177" s="375" t="s">
        <v>1678</v>
      </c>
      <c r="X177" s="384" t="s">
        <v>1741</v>
      </c>
      <c r="Y177" t="s">
        <v>86</v>
      </c>
      <c r="Z177" t="s">
        <v>86</v>
      </c>
      <c r="AB177" s="715" t="str">
        <f ca="1">"Requirement for "&amp;O177&amp; " based on "&amp;$O$9&amp;" answer of ""Yes"""</f>
        <v>Requirement for $H$175 based on $H$7 answer of "Yes"</v>
      </c>
    </row>
    <row r="178" spans="1:28">
      <c r="A178" s="677" t="s">
        <v>745</v>
      </c>
      <c r="B178" s="683" t="s">
        <v>797</v>
      </c>
      <c r="C178" s="688"/>
      <c r="D178" s="898"/>
      <c r="E178" s="688"/>
      <c r="F178" s="898"/>
      <c r="G178" s="688"/>
      <c r="H178" s="898"/>
      <c r="I178" s="354"/>
      <c r="M178" s="392"/>
      <c r="N178" s="392" t="s">
        <v>654</v>
      </c>
      <c r="O178" s="372" t="str">
        <f ca="1">CELL("address",D178)</f>
        <v>$D$178</v>
      </c>
      <c r="P178" s="458" t="str">
        <f t="shared" si="43"/>
        <v>3c</v>
      </c>
      <c r="Q178" s="390" t="str">
        <f t="shared" ca="1" si="44"/>
        <v>3c. Energy Storage</v>
      </c>
      <c r="R178" t="s">
        <v>1043</v>
      </c>
      <c r="S178" t="s">
        <v>1080</v>
      </c>
      <c r="T178" s="458">
        <v>1</v>
      </c>
      <c r="U178" s="385" t="str">
        <f t="shared" ca="1" si="45"/>
        <v>3c_$D$178_mean_time_repair_1</v>
      </c>
      <c r="V178" t="s">
        <v>426</v>
      </c>
      <c r="X178" t="str">
        <f t="shared" ref="X178:X180" si="46">"0.00"</f>
        <v>0.00</v>
      </c>
      <c r="Y178" t="s">
        <v>86</v>
      </c>
      <c r="Z178" t="s">
        <v>86</v>
      </c>
      <c r="AB178" s="715" t="str">
        <f ca="1">"Requirement for "&amp;O178&amp; " based on "&amp;$O$7&amp;" answer of ""Yes"""</f>
        <v>Requirement for $D$178 based on $D$7 answer of "Yes"</v>
      </c>
    </row>
    <row r="179" spans="1:28" ht="5.25" customHeight="1">
      <c r="A179" s="677"/>
      <c r="B179" s="683"/>
      <c r="C179" s="688"/>
      <c r="D179" s="688"/>
      <c r="E179" s="688"/>
      <c r="F179" s="688"/>
      <c r="G179" s="688"/>
      <c r="H179" s="688"/>
      <c r="I179" s="354"/>
      <c r="M179" s="392" t="s">
        <v>653</v>
      </c>
      <c r="N179" s="392"/>
      <c r="O179" s="372" t="str">
        <f ca="1">CELL("address",F178)</f>
        <v>$F$178</v>
      </c>
      <c r="P179" s="458" t="str">
        <f t="shared" si="43"/>
        <v>3c</v>
      </c>
      <c r="Q179" s="390" t="str">
        <f t="shared" ca="1" si="44"/>
        <v>3c. Energy Storage</v>
      </c>
      <c r="R179" t="s">
        <v>1043</v>
      </c>
      <c r="S179" t="s">
        <v>1080</v>
      </c>
      <c r="T179" s="458">
        <v>2</v>
      </c>
      <c r="U179" s="385" t="str">
        <f t="shared" ca="1" si="45"/>
        <v>3c_$F$178_mean_time_repair_2</v>
      </c>
      <c r="V179" t="s">
        <v>426</v>
      </c>
      <c r="X179" t="str">
        <f t="shared" si="46"/>
        <v>0.00</v>
      </c>
      <c r="Y179" t="s">
        <v>86</v>
      </c>
      <c r="Z179" t="s">
        <v>86</v>
      </c>
      <c r="AB179" s="715" t="str">
        <f ca="1">"Requirement for "&amp;O179&amp; " based on "&amp;$O$8&amp;" answer of ""Yes"""</f>
        <v>Requirement for $F$178 based on $F$7 answer of "Yes"</v>
      </c>
    </row>
    <row r="180" spans="1:28" ht="5.25" customHeight="1">
      <c r="A180" s="682"/>
      <c r="B180" s="688"/>
      <c r="C180" s="688"/>
      <c r="D180" s="688"/>
      <c r="E180" s="688"/>
      <c r="F180" s="688"/>
      <c r="G180" s="688"/>
      <c r="H180" s="688"/>
      <c r="I180" s="354"/>
      <c r="M180" s="392" t="s">
        <v>653</v>
      </c>
      <c r="N180" s="392"/>
      <c r="O180" s="372" t="str">
        <f ca="1">CELL("address",H178)</f>
        <v>$H$178</v>
      </c>
      <c r="P180" s="458" t="str">
        <f t="shared" si="43"/>
        <v>3c</v>
      </c>
      <c r="Q180" s="390" t="str">
        <f t="shared" ca="1" si="44"/>
        <v>3c. Energy Storage</v>
      </c>
      <c r="R180" t="s">
        <v>1043</v>
      </c>
      <c r="S180" t="s">
        <v>1080</v>
      </c>
      <c r="T180" s="458">
        <v>3</v>
      </c>
      <c r="U180" s="385" t="str">
        <f t="shared" ca="1" si="45"/>
        <v>3c_$H$178_mean_time_repair_3</v>
      </c>
      <c r="V180" t="s">
        <v>426</v>
      </c>
      <c r="X180" t="str">
        <f t="shared" si="46"/>
        <v>0.00</v>
      </c>
      <c r="Y180" t="s">
        <v>86</v>
      </c>
      <c r="Z180" t="s">
        <v>86</v>
      </c>
      <c r="AB180" s="715" t="str">
        <f ca="1">"Requirement for "&amp;O180&amp; " based on "&amp;$O$9&amp;" answer of ""Yes"""</f>
        <v>Requirement for $H$178 based on $H$7 answer of "Yes"</v>
      </c>
    </row>
    <row r="181" spans="1:28">
      <c r="A181" s="497" t="s">
        <v>741</v>
      </c>
      <c r="B181" s="688"/>
      <c r="C181" s="688"/>
      <c r="D181" s="688"/>
      <c r="E181" s="688"/>
      <c r="F181" s="688"/>
      <c r="G181" s="688"/>
      <c r="H181" s="688"/>
      <c r="I181" s="354"/>
      <c r="M181" s="392"/>
      <c r="N181" s="392" t="s">
        <v>654</v>
      </c>
      <c r="O181" s="372"/>
    </row>
    <row r="182" spans="1:28" ht="13.5" thickBot="1">
      <c r="A182" s="677" t="s">
        <v>742</v>
      </c>
      <c r="B182" s="683" t="s">
        <v>642</v>
      </c>
      <c r="C182" s="688"/>
      <c r="D182" s="896"/>
      <c r="E182" s="688"/>
      <c r="F182" s="896"/>
      <c r="G182" s="688"/>
      <c r="H182" s="896"/>
      <c r="I182" s="354"/>
      <c r="M182" s="392"/>
      <c r="N182" s="392" t="s">
        <v>654</v>
      </c>
      <c r="O182" s="372" t="str">
        <f ca="1">CELL("address",D182)</f>
        <v>$D$182</v>
      </c>
      <c r="P182" s="458" t="str">
        <f t="shared" ref="P182:P187" si="47">$P$7</f>
        <v>3c</v>
      </c>
      <c r="Q182" s="390" t="str">
        <f t="shared" ref="Q182:Q187" ca="1" si="48">MID(CELL("filename",P182),FIND("]",CELL("filename",P182))+1,256)</f>
        <v>3c. Energy Storage</v>
      </c>
      <c r="R182" t="s">
        <v>1043</v>
      </c>
      <c r="S182" t="s">
        <v>1082</v>
      </c>
      <c r="T182" s="458">
        <v>1</v>
      </c>
      <c r="U182" s="385" t="str">
        <f t="shared" ref="U182:U187" ca="1" si="49">P182&amp;"_"&amp;O182&amp;"_"&amp;S182&amp;"_"&amp;T182</f>
        <v>3c_$D$182_VO&amp;M_1</v>
      </c>
      <c r="V182" t="s">
        <v>426</v>
      </c>
      <c r="X182" t="str">
        <f t="shared" ref="X182:X187" si="50">"0.00"</f>
        <v>0.00</v>
      </c>
      <c r="Y182" t="s">
        <v>86</v>
      </c>
      <c r="Z182" t="s">
        <v>86</v>
      </c>
      <c r="AB182" s="715" t="str">
        <f ca="1">"Requirement for "&amp;O182&amp; " based on "&amp;$O$7&amp;" answer of ""Yes"""</f>
        <v>Requirement for $D$182 based on $D$7 answer of "Yes"</v>
      </c>
    </row>
    <row r="183" spans="1:28" ht="12.75" customHeight="1" thickTop="1" thickBot="1">
      <c r="A183" s="1173" t="s">
        <v>1780</v>
      </c>
      <c r="B183" s="1174"/>
      <c r="C183" s="688"/>
      <c r="D183" s="688"/>
      <c r="E183" s="688"/>
      <c r="F183" s="688"/>
      <c r="G183" s="688"/>
      <c r="H183" s="688"/>
      <c r="I183" s="354"/>
      <c r="K183" s="940" t="s">
        <v>1808</v>
      </c>
      <c r="M183" s="392" t="s">
        <v>653</v>
      </c>
      <c r="N183" s="392"/>
      <c r="O183" s="372" t="str">
        <f ca="1">CELL("address",F182)</f>
        <v>$F$182</v>
      </c>
      <c r="P183" s="458" t="str">
        <f t="shared" si="47"/>
        <v>3c</v>
      </c>
      <c r="Q183" s="390" t="str">
        <f t="shared" ca="1" si="48"/>
        <v>3c. Energy Storage</v>
      </c>
      <c r="R183" t="s">
        <v>1043</v>
      </c>
      <c r="S183" t="s">
        <v>1082</v>
      </c>
      <c r="T183" s="458">
        <v>2</v>
      </c>
      <c r="U183" s="385" t="str">
        <f t="shared" ca="1" si="49"/>
        <v>3c_$F$182_VO&amp;M_2</v>
      </c>
      <c r="V183" t="s">
        <v>426</v>
      </c>
      <c r="X183" t="str">
        <f t="shared" si="50"/>
        <v>0.00</v>
      </c>
      <c r="Y183" t="s">
        <v>86</v>
      </c>
      <c r="Z183" t="s">
        <v>86</v>
      </c>
      <c r="AB183" s="715" t="str">
        <f ca="1">"Requirement for "&amp;O183&amp; " based on "&amp;$O$8&amp;" answer of ""Yes"""</f>
        <v>Requirement for $F$182 based on $F$7 answer of "Yes"</v>
      </c>
    </row>
    <row r="184" spans="1:28" ht="5.25" customHeight="1" thickTop="1">
      <c r="A184" s="677"/>
      <c r="B184" s="688"/>
      <c r="C184" s="688"/>
      <c r="D184" s="688"/>
      <c r="E184" s="688"/>
      <c r="F184" s="688"/>
      <c r="G184" s="688"/>
      <c r="H184" s="688"/>
      <c r="I184" s="354"/>
      <c r="M184" s="392" t="s">
        <v>653</v>
      </c>
      <c r="N184" s="392"/>
      <c r="O184" s="372" t="str">
        <f ca="1">CELL("address",H182)</f>
        <v>$H$182</v>
      </c>
      <c r="P184" s="458" t="str">
        <f t="shared" si="47"/>
        <v>3c</v>
      </c>
      <c r="Q184" s="390" t="str">
        <f t="shared" ca="1" si="48"/>
        <v>3c. Energy Storage</v>
      </c>
      <c r="R184" t="s">
        <v>1043</v>
      </c>
      <c r="S184" t="s">
        <v>1082</v>
      </c>
      <c r="T184" s="458">
        <v>3</v>
      </c>
      <c r="U184" s="385" t="str">
        <f t="shared" ca="1" si="49"/>
        <v>3c_$H$182_VO&amp;M_3</v>
      </c>
      <c r="V184" t="s">
        <v>426</v>
      </c>
      <c r="X184" t="str">
        <f t="shared" si="50"/>
        <v>0.00</v>
      </c>
      <c r="Y184" t="s">
        <v>86</v>
      </c>
      <c r="Z184" t="s">
        <v>86</v>
      </c>
      <c r="AB184" s="715" t="str">
        <f ca="1">"Requirement for "&amp;O184&amp; " based on "&amp;$O$9&amp;" answer of ""Yes"""</f>
        <v>Requirement for $H$182 based on $H$7 answer of "Yes"</v>
      </c>
    </row>
    <row r="185" spans="1:28" ht="13.5" thickBot="1">
      <c r="A185" s="677" t="s">
        <v>628</v>
      </c>
      <c r="B185" s="464" t="s">
        <v>72</v>
      </c>
      <c r="C185" s="688"/>
      <c r="D185" s="902"/>
      <c r="E185" s="688"/>
      <c r="F185" s="902"/>
      <c r="G185" s="688"/>
      <c r="H185" s="902"/>
      <c r="I185" s="354"/>
      <c r="M185" s="392"/>
      <c r="N185" s="392" t="s">
        <v>654</v>
      </c>
      <c r="O185" s="372" t="str">
        <f ca="1">CELL("address",D185)</f>
        <v>$D$185</v>
      </c>
      <c r="P185" s="458" t="str">
        <f t="shared" si="47"/>
        <v>3c</v>
      </c>
      <c r="Q185" s="390" t="str">
        <f t="shared" ca="1" si="48"/>
        <v>3c. Energy Storage</v>
      </c>
      <c r="R185" t="s">
        <v>1043</v>
      </c>
      <c r="S185" t="s">
        <v>1081</v>
      </c>
      <c r="T185" s="458">
        <v>1</v>
      </c>
      <c r="U185" s="385" t="str">
        <f t="shared" ca="1" si="49"/>
        <v>3c_$D$185_FO&amp;M_1</v>
      </c>
      <c r="V185" t="s">
        <v>426</v>
      </c>
      <c r="X185" t="str">
        <f t="shared" si="50"/>
        <v>0.00</v>
      </c>
      <c r="Y185" t="s">
        <v>86</v>
      </c>
      <c r="Z185" t="s">
        <v>86</v>
      </c>
      <c r="AB185" s="715" t="str">
        <f ca="1">"Requirement for "&amp;O185&amp; " based on "&amp;$O$7&amp;" answer of ""Yes"""</f>
        <v>Requirement for $D$185 based on $D$7 answer of "Yes"</v>
      </c>
    </row>
    <row r="186" spans="1:28" ht="12.75" customHeight="1" thickTop="1" thickBot="1">
      <c r="A186" s="1173" t="s">
        <v>1780</v>
      </c>
      <c r="B186" s="1174"/>
      <c r="C186" s="688"/>
      <c r="D186" s="688"/>
      <c r="E186" s="688"/>
      <c r="F186" s="688"/>
      <c r="G186" s="688"/>
      <c r="H186" s="688"/>
      <c r="I186" s="354"/>
      <c r="K186" s="940" t="s">
        <v>1809</v>
      </c>
      <c r="M186" s="392"/>
      <c r="N186" s="392" t="s">
        <v>654</v>
      </c>
      <c r="O186" s="372" t="str">
        <f ca="1">CELL("address",F185)</f>
        <v>$F$185</v>
      </c>
      <c r="P186" s="458" t="str">
        <f t="shared" si="47"/>
        <v>3c</v>
      </c>
      <c r="Q186" s="390" t="str">
        <f t="shared" ca="1" si="48"/>
        <v>3c. Energy Storage</v>
      </c>
      <c r="R186" t="s">
        <v>1043</v>
      </c>
      <c r="S186" t="s">
        <v>1081</v>
      </c>
      <c r="T186" s="458">
        <v>2</v>
      </c>
      <c r="U186" s="385" t="str">
        <f t="shared" ca="1" si="49"/>
        <v>3c_$F$185_FO&amp;M_2</v>
      </c>
      <c r="V186" t="s">
        <v>426</v>
      </c>
      <c r="X186" t="str">
        <f t="shared" si="50"/>
        <v>0.00</v>
      </c>
      <c r="Y186" t="s">
        <v>86</v>
      </c>
      <c r="Z186" t="s">
        <v>86</v>
      </c>
      <c r="AB186" s="715" t="str">
        <f ca="1">"Requirement for "&amp;O186&amp; " based on "&amp;$O$8&amp;" answer of ""Yes"""</f>
        <v>Requirement for $F$185 based on $F$7 answer of "Yes"</v>
      </c>
    </row>
    <row r="187" spans="1:28" ht="10.5" customHeight="1" thickTop="1">
      <c r="A187" s="1173"/>
      <c r="B187" s="1174"/>
      <c r="C187" s="688"/>
      <c r="D187" s="688"/>
      <c r="E187" s="688"/>
      <c r="F187" s="688"/>
      <c r="G187" s="688"/>
      <c r="H187" s="688"/>
      <c r="I187" s="354"/>
      <c r="M187" s="392"/>
      <c r="N187" s="392" t="s">
        <v>654</v>
      </c>
      <c r="O187" s="372" t="str">
        <f ca="1">CELL("address",H185)</f>
        <v>$H$185</v>
      </c>
      <c r="P187" s="458" t="str">
        <f t="shared" si="47"/>
        <v>3c</v>
      </c>
      <c r="Q187" s="390" t="str">
        <f t="shared" ca="1" si="48"/>
        <v>3c. Energy Storage</v>
      </c>
      <c r="R187" t="s">
        <v>1043</v>
      </c>
      <c r="S187" t="s">
        <v>1081</v>
      </c>
      <c r="T187" s="458">
        <v>3</v>
      </c>
      <c r="U187" s="385" t="str">
        <f t="shared" ca="1" si="49"/>
        <v>3c_$H$185_FO&amp;M_3</v>
      </c>
      <c r="V187" t="s">
        <v>426</v>
      </c>
      <c r="X187" t="str">
        <f t="shared" si="50"/>
        <v>0.00</v>
      </c>
      <c r="Y187" t="s">
        <v>86</v>
      </c>
      <c r="Z187" t="s">
        <v>86</v>
      </c>
      <c r="AB187" s="715" t="str">
        <f ca="1">"Requirement for "&amp;O187&amp; " based on "&amp;$O$9&amp;" answer of ""Yes"""</f>
        <v>Requirement for $H$185 based on $H$7 answer of "Yes"</v>
      </c>
    </row>
    <row r="188" spans="1:28">
      <c r="A188" s="497" t="s">
        <v>747</v>
      </c>
      <c r="B188" s="688"/>
      <c r="C188" s="688"/>
      <c r="D188" s="688"/>
      <c r="E188" s="688"/>
      <c r="F188" s="688"/>
      <c r="G188" s="688"/>
      <c r="H188" s="688"/>
      <c r="I188" s="354"/>
      <c r="M188" s="461"/>
      <c r="N188" s="392" t="s">
        <v>654</v>
      </c>
    </row>
    <row r="189" spans="1:28">
      <c r="A189" s="682" t="s">
        <v>633</v>
      </c>
      <c r="B189" s="688"/>
      <c r="C189" s="688"/>
      <c r="D189" s="897"/>
      <c r="E189" s="688"/>
      <c r="F189" s="897"/>
      <c r="G189" s="688"/>
      <c r="H189" s="897"/>
      <c r="I189" s="354"/>
      <c r="M189" s="392"/>
      <c r="N189" s="392" t="s">
        <v>654</v>
      </c>
      <c r="O189" s="372" t="str">
        <f ca="1">CELL("address",D189)</f>
        <v>$D$189</v>
      </c>
      <c r="P189" s="458" t="str">
        <f t="shared" ref="P189:P197" si="51">$P$7</f>
        <v>3c</v>
      </c>
      <c r="Q189" s="390" t="str">
        <f t="shared" ref="Q189:Q197" ca="1" si="52">MID(CELL("filename",P189),FIND("]",CELL("filename",P189))+1,256)</f>
        <v>3c. Energy Storage</v>
      </c>
      <c r="R189" t="s">
        <v>1043</v>
      </c>
      <c r="S189" t="s">
        <v>1083</v>
      </c>
      <c r="T189" s="458">
        <v>1</v>
      </c>
      <c r="U189" s="385" t="str">
        <f t="shared" ref="U189:U197" ca="1" si="53">P189&amp;"_"&amp;O189&amp;"_"&amp;S189&amp;"_"&amp;T189</f>
        <v>3c_$D$189_maint_days_year_1</v>
      </c>
      <c r="V189" t="s">
        <v>426</v>
      </c>
      <c r="X189" t="str">
        <f t="shared" ref="X189:X191" si="54">"0.00"</f>
        <v>0.00</v>
      </c>
      <c r="Y189" t="s">
        <v>86</v>
      </c>
      <c r="Z189" t="s">
        <v>86</v>
      </c>
      <c r="AB189" s="715" t="str">
        <f ca="1">"Requirement for "&amp;O189&amp; " based on "&amp;$O$7&amp;" answer of ""Yes"""</f>
        <v>Requirement for $D$189 based on $D$7 answer of "Yes"</v>
      </c>
    </row>
    <row r="190" spans="1:28" ht="5.25" customHeight="1">
      <c r="A190" s="682"/>
      <c r="B190" s="688"/>
      <c r="C190" s="688"/>
      <c r="D190" s="688"/>
      <c r="E190" s="688"/>
      <c r="F190" s="688"/>
      <c r="G190" s="688"/>
      <c r="H190" s="688"/>
      <c r="I190" s="354"/>
      <c r="M190" s="392" t="s">
        <v>653</v>
      </c>
      <c r="N190" s="392"/>
      <c r="O190" s="372" t="str">
        <f ca="1">CELL("address",F189)</f>
        <v>$F$189</v>
      </c>
      <c r="P190" s="458" t="str">
        <f t="shared" si="51"/>
        <v>3c</v>
      </c>
      <c r="Q190" s="390" t="str">
        <f t="shared" ca="1" si="52"/>
        <v>3c. Energy Storage</v>
      </c>
      <c r="R190" t="s">
        <v>1043</v>
      </c>
      <c r="S190" t="s">
        <v>1083</v>
      </c>
      <c r="T190" s="458">
        <v>2</v>
      </c>
      <c r="U190" s="385" t="str">
        <f t="shared" ca="1" si="53"/>
        <v>3c_$F$189_maint_days_year_2</v>
      </c>
      <c r="V190" t="s">
        <v>426</v>
      </c>
      <c r="X190" t="str">
        <f t="shared" si="54"/>
        <v>0.00</v>
      </c>
      <c r="Y190" t="s">
        <v>86</v>
      </c>
      <c r="Z190" t="s">
        <v>86</v>
      </c>
      <c r="AB190" s="715" t="str">
        <f ca="1">"Requirement for "&amp;O190&amp; " based on "&amp;$O$8&amp;" answer of ""Yes"""</f>
        <v>Requirement for $F$189 based on $F$7 answer of "Yes"</v>
      </c>
    </row>
    <row r="191" spans="1:28" ht="5.25" customHeight="1">
      <c r="A191" s="682"/>
      <c r="B191" s="688"/>
      <c r="C191" s="688"/>
      <c r="D191" s="688"/>
      <c r="E191" s="688"/>
      <c r="F191" s="688"/>
      <c r="G191" s="688"/>
      <c r="H191" s="688"/>
      <c r="I191" s="354"/>
      <c r="M191" s="392" t="s">
        <v>653</v>
      </c>
      <c r="N191" s="392"/>
      <c r="O191" s="372" t="str">
        <f ca="1">CELL("address",H189)</f>
        <v>$H$189</v>
      </c>
      <c r="P191" s="458" t="str">
        <f t="shared" si="51"/>
        <v>3c</v>
      </c>
      <c r="Q191" s="390" t="str">
        <f t="shared" ca="1" si="52"/>
        <v>3c. Energy Storage</v>
      </c>
      <c r="R191" t="s">
        <v>1043</v>
      </c>
      <c r="S191" t="s">
        <v>1083</v>
      </c>
      <c r="T191" s="458">
        <v>3</v>
      </c>
      <c r="U191" s="385" t="str">
        <f t="shared" ca="1" si="53"/>
        <v>3c_$H$189_maint_days_year_3</v>
      </c>
      <c r="V191" t="s">
        <v>426</v>
      </c>
      <c r="X191" t="str">
        <f t="shared" si="54"/>
        <v>0.00</v>
      </c>
      <c r="Y191" t="s">
        <v>86</v>
      </c>
      <c r="Z191" t="s">
        <v>86</v>
      </c>
      <c r="AB191" s="715" t="str">
        <f ca="1">"Requirement for "&amp;O191&amp; " based on "&amp;$O$9&amp;" answer of ""Yes"""</f>
        <v>Requirement for $H$189 based on $H$7 answer of "Yes"</v>
      </c>
    </row>
    <row r="192" spans="1:28" ht="18" customHeight="1">
      <c r="A192" s="677" t="s">
        <v>832</v>
      </c>
      <c r="B192" s="688"/>
      <c r="C192" s="688"/>
      <c r="D192" s="307"/>
      <c r="E192" s="688"/>
      <c r="F192" s="307"/>
      <c r="G192" s="688"/>
      <c r="H192" s="307"/>
      <c r="I192" s="354"/>
      <c r="M192" s="392"/>
      <c r="N192" s="392" t="s">
        <v>654</v>
      </c>
      <c r="O192" s="372" t="str">
        <f ca="1">CELL("address",D192)</f>
        <v>$D$192</v>
      </c>
      <c r="P192" s="458" t="str">
        <f t="shared" si="51"/>
        <v>3c</v>
      </c>
      <c r="Q192" s="390" t="str">
        <f t="shared" ca="1" si="52"/>
        <v>3c. Energy Storage</v>
      </c>
      <c r="R192" t="s">
        <v>1043</v>
      </c>
      <c r="S192" t="s">
        <v>1084</v>
      </c>
      <c r="T192" s="458">
        <v>1</v>
      </c>
      <c r="U192" s="385" t="str">
        <f t="shared" ca="1" si="53"/>
        <v>3c_$D$192_maint_timing_1</v>
      </c>
      <c r="V192" t="s">
        <v>1011</v>
      </c>
      <c r="W192">
        <v>100</v>
      </c>
      <c r="Y192" t="s">
        <v>86</v>
      </c>
      <c r="Z192" t="s">
        <v>86</v>
      </c>
      <c r="AB192" s="715" t="str">
        <f ca="1">"Requirement for "&amp;O192&amp; " based on "&amp;$O$7&amp;" answer of ""Yes"""</f>
        <v>Requirement for $D$192 based on $D$7 answer of "Yes"</v>
      </c>
    </row>
    <row r="193" spans="1:28" ht="5.25" customHeight="1">
      <c r="A193" s="682"/>
      <c r="B193" s="688"/>
      <c r="C193" s="688"/>
      <c r="D193" s="688"/>
      <c r="E193" s="688"/>
      <c r="F193" s="688"/>
      <c r="G193" s="688"/>
      <c r="H193" s="688"/>
      <c r="I193" s="354"/>
      <c r="M193" s="392" t="s">
        <v>653</v>
      </c>
      <c r="N193" s="392"/>
      <c r="O193" s="372" t="str">
        <f ca="1">CELL("address",F192)</f>
        <v>$F$192</v>
      </c>
      <c r="P193" s="458" t="str">
        <f t="shared" si="51"/>
        <v>3c</v>
      </c>
      <c r="Q193" s="390" t="str">
        <f t="shared" ca="1" si="52"/>
        <v>3c. Energy Storage</v>
      </c>
      <c r="R193" t="s">
        <v>1043</v>
      </c>
      <c r="S193" t="s">
        <v>1084</v>
      </c>
      <c r="T193" s="458">
        <v>2</v>
      </c>
      <c r="U193" s="385" t="str">
        <f t="shared" ca="1" si="53"/>
        <v>3c_$F$192_maint_timing_2</v>
      </c>
      <c r="V193" t="s">
        <v>1011</v>
      </c>
      <c r="W193">
        <v>100</v>
      </c>
      <c r="Y193" t="s">
        <v>86</v>
      </c>
      <c r="Z193" t="s">
        <v>86</v>
      </c>
      <c r="AB193" s="715" t="str">
        <f ca="1">"Requirement for "&amp;O193&amp; " based on "&amp;$O$8&amp;" answer of ""Yes"""</f>
        <v>Requirement for $F$192 based on $F$7 answer of "Yes"</v>
      </c>
    </row>
    <row r="194" spans="1:28" ht="5.25" customHeight="1">
      <c r="A194" s="682"/>
      <c r="B194" s="688"/>
      <c r="C194" s="688"/>
      <c r="D194" s="688"/>
      <c r="E194" s="688"/>
      <c r="F194" s="688"/>
      <c r="G194" s="688"/>
      <c r="H194" s="688"/>
      <c r="I194" s="354"/>
      <c r="M194" s="392" t="s">
        <v>653</v>
      </c>
      <c r="N194" s="392"/>
      <c r="O194" s="372" t="str">
        <f ca="1">CELL("address",H192)</f>
        <v>$H$192</v>
      </c>
      <c r="P194" s="458" t="str">
        <f t="shared" si="51"/>
        <v>3c</v>
      </c>
      <c r="Q194" s="390" t="str">
        <f t="shared" ca="1" si="52"/>
        <v>3c. Energy Storage</v>
      </c>
      <c r="R194" t="s">
        <v>1043</v>
      </c>
      <c r="S194" t="s">
        <v>1084</v>
      </c>
      <c r="T194" s="458">
        <v>3</v>
      </c>
      <c r="U194" s="385" t="str">
        <f t="shared" ca="1" si="53"/>
        <v>3c_$H$192_maint_timing_3</v>
      </c>
      <c r="V194" t="s">
        <v>1011</v>
      </c>
      <c r="W194">
        <v>100</v>
      </c>
      <c r="Y194" t="s">
        <v>86</v>
      </c>
      <c r="Z194" t="s">
        <v>86</v>
      </c>
      <c r="AB194" s="715" t="str">
        <f ca="1">"Requirement for "&amp;O194&amp; " based on "&amp;$O$9&amp;" answer of ""Yes"""</f>
        <v>Requirement for $H$192 based on $H$7 answer of "Yes"</v>
      </c>
    </row>
    <row r="195" spans="1:28" ht="18" customHeight="1">
      <c r="A195" s="682" t="s">
        <v>586</v>
      </c>
      <c r="B195" s="688"/>
      <c r="C195" s="688"/>
      <c r="D195" s="905"/>
      <c r="E195" s="688"/>
      <c r="F195" s="905"/>
      <c r="G195" s="688"/>
      <c r="H195" s="905"/>
      <c r="I195" s="354"/>
      <c r="M195" s="392"/>
      <c r="N195" s="392" t="s">
        <v>654</v>
      </c>
      <c r="O195" s="372" t="str">
        <f ca="1">CELL("address",D195)</f>
        <v>$D$195</v>
      </c>
      <c r="P195" s="458" t="str">
        <f t="shared" si="51"/>
        <v>3c</v>
      </c>
      <c r="Q195" s="390" t="str">
        <f t="shared" ca="1" si="52"/>
        <v>3c. Energy Storage</v>
      </c>
      <c r="R195" t="s">
        <v>1043</v>
      </c>
      <c r="S195" t="s">
        <v>1085</v>
      </c>
      <c r="T195" s="458">
        <v>1</v>
      </c>
      <c r="U195" s="385" t="str">
        <f t="shared" ca="1" si="53"/>
        <v>3c_$D$195_annual_avail_1</v>
      </c>
      <c r="V195" t="s">
        <v>1011</v>
      </c>
      <c r="W195">
        <v>100</v>
      </c>
      <c r="Y195" t="s">
        <v>86</v>
      </c>
      <c r="Z195" t="s">
        <v>86</v>
      </c>
      <c r="AB195" s="715" t="str">
        <f ca="1">"Requirement for "&amp;O195&amp; " based on "&amp;$O$7&amp;" answer of ""Yes"""</f>
        <v>Requirement for $D$195 based on $D$7 answer of "Yes"</v>
      </c>
    </row>
    <row r="196" spans="1:28" ht="6.75" customHeight="1">
      <c r="A196" s="1231" t="s">
        <v>1743</v>
      </c>
      <c r="B196" s="1232"/>
      <c r="C196" s="688"/>
      <c r="D196" s="688"/>
      <c r="E196" s="688"/>
      <c r="F196" s="688"/>
      <c r="G196" s="688"/>
      <c r="H196" s="688"/>
      <c r="I196" s="354"/>
      <c r="M196" s="392" t="s">
        <v>653</v>
      </c>
      <c r="N196" s="392"/>
      <c r="O196" s="372" t="str">
        <f ca="1">CELL("address",F195)</f>
        <v>$F$195</v>
      </c>
      <c r="P196" s="458" t="str">
        <f t="shared" si="51"/>
        <v>3c</v>
      </c>
      <c r="Q196" s="390" t="str">
        <f t="shared" ca="1" si="52"/>
        <v>3c. Energy Storage</v>
      </c>
      <c r="R196" t="s">
        <v>1043</v>
      </c>
      <c r="S196" t="s">
        <v>1085</v>
      </c>
      <c r="T196" s="458">
        <v>2</v>
      </c>
      <c r="U196" s="385" t="str">
        <f t="shared" ca="1" si="53"/>
        <v>3c_$F$195_annual_avail_2</v>
      </c>
      <c r="V196" t="s">
        <v>1011</v>
      </c>
      <c r="W196">
        <v>100</v>
      </c>
      <c r="Y196" t="s">
        <v>86</v>
      </c>
      <c r="Z196" t="s">
        <v>86</v>
      </c>
      <c r="AB196" s="715" t="str">
        <f ca="1">"Requirement for "&amp;O196&amp; " based on "&amp;$O$8&amp;" answer of ""Yes"""</f>
        <v>Requirement for $F$195 based on $F$7 answer of "Yes"</v>
      </c>
    </row>
    <row r="197" spans="1:28" ht="12" customHeight="1" thickBot="1">
      <c r="A197" s="1231"/>
      <c r="B197" s="1232"/>
      <c r="C197" s="472"/>
      <c r="D197" s="472"/>
      <c r="E197" s="472"/>
      <c r="F197" s="472"/>
      <c r="G197" s="472"/>
      <c r="H197" s="472"/>
      <c r="I197" s="473"/>
      <c r="M197" s="392" t="s">
        <v>653</v>
      </c>
      <c r="N197" s="461"/>
      <c r="O197" s="372" t="str">
        <f ca="1">CELL("address",H195)</f>
        <v>$H$195</v>
      </c>
      <c r="P197" s="458" t="str">
        <f t="shared" si="51"/>
        <v>3c</v>
      </c>
      <c r="Q197" s="390" t="str">
        <f t="shared" ca="1" si="52"/>
        <v>3c. Energy Storage</v>
      </c>
      <c r="R197" t="s">
        <v>1043</v>
      </c>
      <c r="S197" t="s">
        <v>1085</v>
      </c>
      <c r="T197" s="458">
        <v>3</v>
      </c>
      <c r="U197" s="385" t="str">
        <f t="shared" ca="1" si="53"/>
        <v>3c_$H$195_annual_avail_3</v>
      </c>
      <c r="V197" t="s">
        <v>1011</v>
      </c>
      <c r="W197">
        <v>100</v>
      </c>
      <c r="Y197" t="s">
        <v>86</v>
      </c>
      <c r="Z197" t="s">
        <v>86</v>
      </c>
      <c r="AB197" s="715" t="str">
        <f ca="1">"Requirement for "&amp;O197&amp; " based on "&amp;$O$9&amp;" answer of ""Yes"""</f>
        <v>Requirement for $H$195 based on $H$7 answer of "Yes"</v>
      </c>
    </row>
    <row r="198" spans="1:28" ht="13.5" thickBot="1">
      <c r="A198" s="1154" t="s">
        <v>1219</v>
      </c>
      <c r="B198" s="1155"/>
      <c r="C198" s="1155"/>
      <c r="D198" s="1155"/>
      <c r="E198" s="1155"/>
      <c r="F198" s="1155"/>
      <c r="G198" s="1155"/>
      <c r="H198" s="1155"/>
      <c r="I198" s="1156"/>
      <c r="N198" s="392" t="s">
        <v>654</v>
      </c>
    </row>
    <row r="199" spans="1:28" ht="5.25" customHeight="1">
      <c r="A199" s="680"/>
      <c r="B199" s="688"/>
      <c r="C199" s="688"/>
      <c r="D199" s="688"/>
      <c r="E199" s="688"/>
      <c r="F199" s="688"/>
      <c r="G199" s="688"/>
      <c r="H199" s="688"/>
      <c r="I199" s="354"/>
      <c r="M199" s="392" t="s">
        <v>653</v>
      </c>
      <c r="N199" s="461"/>
    </row>
    <row r="200" spans="1:28">
      <c r="A200" s="466" t="s">
        <v>1223</v>
      </c>
      <c r="B200" s="688"/>
      <c r="C200" s="688"/>
      <c r="D200" s="688"/>
      <c r="E200" s="688"/>
      <c r="F200" s="688"/>
      <c r="G200" s="688"/>
      <c r="H200" s="688"/>
      <c r="I200" s="354"/>
      <c r="M200" s="461"/>
      <c r="N200" s="392" t="s">
        <v>654</v>
      </c>
    </row>
    <row r="201" spans="1:28">
      <c r="A201" s="680"/>
      <c r="B201" s="688"/>
      <c r="C201" s="688"/>
      <c r="D201" s="688"/>
      <c r="E201" s="688"/>
      <c r="F201" s="688"/>
      <c r="G201" s="688"/>
      <c r="H201" s="688"/>
      <c r="I201" s="354"/>
    </row>
    <row r="202" spans="1:28">
      <c r="A202" s="687" t="s">
        <v>1228</v>
      </c>
      <c r="B202" s="688" t="s">
        <v>599</v>
      </c>
      <c r="C202" s="688"/>
      <c r="D202" s="306"/>
      <c r="E202" s="688"/>
      <c r="F202" s="306"/>
      <c r="G202" s="688"/>
      <c r="H202" s="306"/>
      <c r="I202" s="354"/>
      <c r="M202" s="392"/>
      <c r="N202" s="392" t="s">
        <v>654</v>
      </c>
      <c r="O202" s="372" t="str">
        <f ca="1">CELL("address",D202)</f>
        <v>$D$202</v>
      </c>
      <c r="P202" s="458" t="str">
        <f t="shared" ref="P202:P210" si="55">$P$7</f>
        <v>3c</v>
      </c>
      <c r="Q202" s="390" t="str">
        <f t="shared" ref="Q202:Q210" ca="1" si="56">MID(CELL("filename",P202),FIND("]",CELL("filename",P202))+1,256)</f>
        <v>3c. Energy Storage</v>
      </c>
      <c r="R202" t="s">
        <v>1219</v>
      </c>
      <c r="S202" t="s">
        <v>1485</v>
      </c>
      <c r="T202" s="458">
        <v>1</v>
      </c>
      <c r="U202" s="385" t="str">
        <f t="shared" ref="U202:U210" ca="1" si="57">P202&amp;"_"&amp;O202&amp;"_"&amp;S202&amp;"_"&amp;T202</f>
        <v>3c_$D$202_expected_life_1</v>
      </c>
      <c r="V202" t="s">
        <v>1086</v>
      </c>
      <c r="Y202" t="s">
        <v>86</v>
      </c>
      <c r="Z202" t="s">
        <v>86</v>
      </c>
    </row>
    <row r="203" spans="1:28" ht="5.25" customHeight="1">
      <c r="A203" s="680"/>
      <c r="B203" s="688"/>
      <c r="C203" s="688"/>
      <c r="D203" s="688"/>
      <c r="E203" s="688"/>
      <c r="F203" s="688"/>
      <c r="G203" s="688"/>
      <c r="H203" s="688"/>
      <c r="I203" s="354"/>
      <c r="M203" s="458" t="s">
        <v>653</v>
      </c>
      <c r="O203" s="372" t="str">
        <f ca="1">CELL("address",F202)</f>
        <v>$F$202</v>
      </c>
      <c r="P203" s="458" t="str">
        <f t="shared" si="55"/>
        <v>3c</v>
      </c>
      <c r="Q203" s="390" t="str">
        <f t="shared" ca="1" si="56"/>
        <v>3c. Energy Storage</v>
      </c>
      <c r="R203" t="s">
        <v>1219</v>
      </c>
      <c r="S203" t="s">
        <v>1485</v>
      </c>
      <c r="T203" s="458">
        <v>2</v>
      </c>
      <c r="U203" s="385" t="str">
        <f t="shared" ca="1" si="57"/>
        <v>3c_$F$202_expected_life_2</v>
      </c>
      <c r="V203" t="s">
        <v>1086</v>
      </c>
      <c r="Y203" t="s">
        <v>86</v>
      </c>
      <c r="Z203" t="s">
        <v>86</v>
      </c>
    </row>
    <row r="204" spans="1:28" ht="5.25" customHeight="1">
      <c r="A204" s="680"/>
      <c r="B204" s="688"/>
      <c r="C204" s="688"/>
      <c r="D204" s="688"/>
      <c r="E204" s="688"/>
      <c r="F204" s="688"/>
      <c r="G204" s="688"/>
      <c r="H204" s="688"/>
      <c r="I204" s="354"/>
      <c r="M204" s="458" t="s">
        <v>653</v>
      </c>
      <c r="O204" s="372" t="str">
        <f ca="1">CELL("address",H202)</f>
        <v>$H$202</v>
      </c>
      <c r="P204" s="458" t="str">
        <f t="shared" si="55"/>
        <v>3c</v>
      </c>
      <c r="Q204" s="390" t="str">
        <f t="shared" ca="1" si="56"/>
        <v>3c. Energy Storage</v>
      </c>
      <c r="R204" t="s">
        <v>1219</v>
      </c>
      <c r="S204" t="s">
        <v>1485</v>
      </c>
      <c r="T204" s="458">
        <v>3</v>
      </c>
      <c r="U204" s="385" t="str">
        <f t="shared" ca="1" si="57"/>
        <v>3c_$H$202_expected_life_3</v>
      </c>
      <c r="V204" t="s">
        <v>1086</v>
      </c>
      <c r="Y204" t="s">
        <v>86</v>
      </c>
      <c r="Z204" t="s">
        <v>86</v>
      </c>
    </row>
    <row r="205" spans="1:28" ht="43.5" customHeight="1">
      <c r="A205" s="532" t="s">
        <v>1231</v>
      </c>
      <c r="B205" s="688"/>
      <c r="C205" s="688"/>
      <c r="D205" s="884"/>
      <c r="E205" s="688"/>
      <c r="F205" s="884"/>
      <c r="G205" s="688"/>
      <c r="H205" s="884"/>
      <c r="I205" s="354"/>
      <c r="M205" s="392"/>
      <c r="N205" s="392" t="s">
        <v>654</v>
      </c>
      <c r="O205" s="372" t="str">
        <f ca="1">CELL("address",D205)</f>
        <v>$D$205</v>
      </c>
      <c r="P205" s="458" t="str">
        <f t="shared" si="55"/>
        <v>3c</v>
      </c>
      <c r="Q205" s="390" t="str">
        <f t="shared" ca="1" si="56"/>
        <v>3c. Energy Storage</v>
      </c>
      <c r="R205" t="s">
        <v>1219</v>
      </c>
      <c r="S205" t="s">
        <v>1068</v>
      </c>
      <c r="T205" s="458">
        <v>1</v>
      </c>
      <c r="U205" s="385" t="str">
        <f t="shared" ca="1" si="57"/>
        <v>3c_$D$205_augmentation_1</v>
      </c>
      <c r="V205" t="s">
        <v>1011</v>
      </c>
      <c r="W205">
        <v>2000</v>
      </c>
      <c r="Y205" t="s">
        <v>86</v>
      </c>
      <c r="Z205" t="s">
        <v>86</v>
      </c>
    </row>
    <row r="206" spans="1:28" ht="5.25" customHeight="1">
      <c r="A206" s="682"/>
      <c r="B206" s="688"/>
      <c r="C206" s="688"/>
      <c r="D206" s="688"/>
      <c r="E206" s="688"/>
      <c r="F206" s="688"/>
      <c r="G206" s="688"/>
      <c r="H206" s="688"/>
      <c r="I206" s="354"/>
      <c r="M206" s="392" t="s">
        <v>653</v>
      </c>
      <c r="N206" s="392"/>
      <c r="O206" s="372" t="str">
        <f ca="1">CELL("address",F205)</f>
        <v>$F$205</v>
      </c>
      <c r="P206" s="458" t="str">
        <f t="shared" si="55"/>
        <v>3c</v>
      </c>
      <c r="Q206" s="390" t="str">
        <f t="shared" ca="1" si="56"/>
        <v>3c. Energy Storage</v>
      </c>
      <c r="R206" t="s">
        <v>1219</v>
      </c>
      <c r="S206" t="s">
        <v>1068</v>
      </c>
      <c r="T206" s="458">
        <v>2</v>
      </c>
      <c r="U206" s="385" t="str">
        <f t="shared" ca="1" si="57"/>
        <v>3c_$F$205_augmentation_2</v>
      </c>
      <c r="V206" t="s">
        <v>1011</v>
      </c>
      <c r="W206">
        <v>2000</v>
      </c>
      <c r="Y206" t="s">
        <v>86</v>
      </c>
      <c r="Z206" t="s">
        <v>86</v>
      </c>
    </row>
    <row r="207" spans="1:28" ht="5.25" customHeight="1">
      <c r="A207" s="682"/>
      <c r="B207" s="688"/>
      <c r="C207" s="688"/>
      <c r="D207" s="688"/>
      <c r="E207" s="688"/>
      <c r="F207" s="688"/>
      <c r="G207" s="688"/>
      <c r="H207" s="688"/>
      <c r="I207" s="354"/>
      <c r="M207" s="392" t="s">
        <v>653</v>
      </c>
      <c r="N207" s="392"/>
      <c r="O207" s="372" t="str">
        <f ca="1">CELL("address",H205)</f>
        <v>$H$205</v>
      </c>
      <c r="P207" s="458" t="str">
        <f t="shared" si="55"/>
        <v>3c</v>
      </c>
      <c r="Q207" s="390" t="str">
        <f t="shared" ca="1" si="56"/>
        <v>3c. Energy Storage</v>
      </c>
      <c r="R207" t="s">
        <v>1219</v>
      </c>
      <c r="S207" t="s">
        <v>1068</v>
      </c>
      <c r="T207" s="458">
        <v>3</v>
      </c>
      <c r="U207" s="385" t="str">
        <f t="shared" ca="1" si="57"/>
        <v>3c_$H$205_augmentation_3</v>
      </c>
      <c r="V207" t="s">
        <v>1011</v>
      </c>
      <c r="W207">
        <v>2000</v>
      </c>
      <c r="Y207" t="s">
        <v>86</v>
      </c>
      <c r="Z207" t="s">
        <v>86</v>
      </c>
    </row>
    <row r="208" spans="1:28" ht="43.5" customHeight="1">
      <c r="A208" s="532" t="s">
        <v>1232</v>
      </c>
      <c r="B208" s="688"/>
      <c r="C208" s="688"/>
      <c r="D208" s="884"/>
      <c r="E208" s="688"/>
      <c r="F208" s="884"/>
      <c r="G208" s="688"/>
      <c r="H208" s="884"/>
      <c r="I208" s="354"/>
      <c r="M208" s="392"/>
      <c r="N208" s="392" t="s">
        <v>654</v>
      </c>
      <c r="O208" s="372" t="str">
        <f ca="1">CELL("address",D208)</f>
        <v>$D$208</v>
      </c>
      <c r="P208" s="458" t="str">
        <f t="shared" si="55"/>
        <v>3c</v>
      </c>
      <c r="Q208" s="390" t="str">
        <f t="shared" ca="1" si="56"/>
        <v>3c. Energy Storage</v>
      </c>
      <c r="R208" t="s">
        <v>1219</v>
      </c>
      <c r="S208" t="s">
        <v>1486</v>
      </c>
      <c r="T208" s="458">
        <v>1</v>
      </c>
      <c r="U208" s="385" t="str">
        <f t="shared" ca="1" si="57"/>
        <v>3c_$D$208_proven expertise_1</v>
      </c>
      <c r="V208" t="s">
        <v>1011</v>
      </c>
      <c r="W208">
        <v>2000</v>
      </c>
      <c r="Y208" t="s">
        <v>86</v>
      </c>
      <c r="Z208" t="s">
        <v>86</v>
      </c>
    </row>
    <row r="209" spans="1:63" ht="5.25" customHeight="1">
      <c r="A209" s="682"/>
      <c r="B209" s="688"/>
      <c r="C209" s="688"/>
      <c r="D209" s="688"/>
      <c r="E209" s="688"/>
      <c r="F209" s="688"/>
      <c r="G209" s="688"/>
      <c r="H209" s="688"/>
      <c r="I209" s="354"/>
      <c r="M209" s="392" t="s">
        <v>653</v>
      </c>
      <c r="N209" s="392"/>
      <c r="O209" s="372" t="str">
        <f ca="1">CELL("address",F208)</f>
        <v>$F$208</v>
      </c>
      <c r="P209" s="458" t="str">
        <f t="shared" si="55"/>
        <v>3c</v>
      </c>
      <c r="Q209" s="390" t="str">
        <f t="shared" ca="1" si="56"/>
        <v>3c. Energy Storage</v>
      </c>
      <c r="R209" t="s">
        <v>1219</v>
      </c>
      <c r="S209" t="s">
        <v>1486</v>
      </c>
      <c r="T209" s="458">
        <v>2</v>
      </c>
      <c r="U209" s="385" t="str">
        <f t="shared" ca="1" si="57"/>
        <v>3c_$F$208_proven expertise_2</v>
      </c>
      <c r="V209" t="s">
        <v>1011</v>
      </c>
      <c r="W209">
        <v>2000</v>
      </c>
      <c r="Y209" t="s">
        <v>86</v>
      </c>
      <c r="Z209" t="s">
        <v>86</v>
      </c>
    </row>
    <row r="210" spans="1:63" ht="5.25" customHeight="1">
      <c r="A210" s="682"/>
      <c r="B210" s="688"/>
      <c r="C210" s="688"/>
      <c r="D210" s="688"/>
      <c r="E210" s="688"/>
      <c r="F210" s="688"/>
      <c r="G210" s="688"/>
      <c r="H210" s="688"/>
      <c r="I210" s="354"/>
      <c r="M210" s="392" t="s">
        <v>653</v>
      </c>
      <c r="N210" s="392"/>
      <c r="O210" s="372" t="str">
        <f ca="1">CELL("address",H208)</f>
        <v>$H$208</v>
      </c>
      <c r="P210" s="458" t="str">
        <f t="shared" si="55"/>
        <v>3c</v>
      </c>
      <c r="Q210" s="390" t="str">
        <f t="shared" ca="1" si="56"/>
        <v>3c. Energy Storage</v>
      </c>
      <c r="R210" t="s">
        <v>1219</v>
      </c>
      <c r="S210" t="s">
        <v>1486</v>
      </c>
      <c r="T210" s="458">
        <v>3</v>
      </c>
      <c r="U210" s="385" t="str">
        <f t="shared" ca="1" si="57"/>
        <v>3c_$H$208_proven expertise_3</v>
      </c>
      <c r="V210" t="s">
        <v>1011</v>
      </c>
      <c r="W210">
        <v>2000</v>
      </c>
      <c r="Y210" t="s">
        <v>86</v>
      </c>
      <c r="Z210" t="s">
        <v>86</v>
      </c>
    </row>
    <row r="211" spans="1:63" ht="42.75" customHeight="1">
      <c r="A211" s="1233" t="s">
        <v>1229</v>
      </c>
      <c r="B211" s="1234"/>
      <c r="C211" s="1234"/>
      <c r="D211" s="1234"/>
      <c r="E211" s="1234"/>
      <c r="F211" s="1234"/>
      <c r="G211" s="1234"/>
      <c r="H211" s="1234"/>
      <c r="I211" s="354"/>
      <c r="M211" s="392"/>
      <c r="N211" s="392" t="s">
        <v>654</v>
      </c>
      <c r="O211" s="372"/>
      <c r="P211" s="458"/>
      <c r="Q211" s="390"/>
      <c r="U211" s="385"/>
    </row>
    <row r="212" spans="1:63" ht="5.25" customHeight="1">
      <c r="A212" s="586"/>
      <c r="B212" s="587"/>
      <c r="C212" s="587"/>
      <c r="D212" s="587"/>
      <c r="E212" s="587"/>
      <c r="F212" s="587"/>
      <c r="G212" s="587"/>
      <c r="H212" s="587"/>
      <c r="I212" s="354"/>
      <c r="M212" s="392" t="s">
        <v>653</v>
      </c>
      <c r="N212" s="392"/>
      <c r="O212" s="372"/>
      <c r="P212" s="458"/>
      <c r="Q212" s="390"/>
      <c r="U212" s="385"/>
    </row>
    <row r="213" spans="1:63" ht="18" customHeight="1">
      <c r="A213" s="679" t="s">
        <v>1244</v>
      </c>
      <c r="B213" s="688"/>
      <c r="C213" s="688"/>
      <c r="D213" s="296"/>
      <c r="E213" s="688"/>
      <c r="F213" s="296"/>
      <c r="G213" s="688"/>
      <c r="H213" s="296"/>
      <c r="I213" s="354"/>
      <c r="M213" s="392"/>
      <c r="N213" s="392" t="s">
        <v>654</v>
      </c>
      <c r="O213" s="372" t="str">
        <f ca="1">CELL("address",D213)</f>
        <v>$D$213</v>
      </c>
      <c r="P213" s="458" t="str">
        <f>$P$7</f>
        <v>3c</v>
      </c>
      <c r="Q213" s="390" t="str">
        <f ca="1">MID(CELL("filename",P213),FIND("]",CELL("filename",P213))+1,256)</f>
        <v>3c. Energy Storage</v>
      </c>
      <c r="R213" t="s">
        <v>1219</v>
      </c>
      <c r="S213" t="s">
        <v>1487</v>
      </c>
      <c r="T213" s="458">
        <v>1</v>
      </c>
      <c r="U213" s="385" t="str">
        <f ca="1">P213&amp;"_"&amp;O213&amp;"_"&amp;S213&amp;"_"&amp;T213</f>
        <v>3c_$D$213_compliance_documentation_1</v>
      </c>
      <c r="V213" t="s">
        <v>589</v>
      </c>
      <c r="X213" s="381" t="str">
        <f>CONCATENATE(AH213,",",AI213)</f>
        <v>Submitted,Not Submitted</v>
      </c>
      <c r="Y213" t="s">
        <v>86</v>
      </c>
      <c r="Z213" t="s">
        <v>86</v>
      </c>
      <c r="AH213" t="s">
        <v>684</v>
      </c>
      <c r="AI213" t="s">
        <v>892</v>
      </c>
    </row>
    <row r="214" spans="1:63" ht="10.5" customHeight="1">
      <c r="A214" s="700" t="s">
        <v>1333</v>
      </c>
      <c r="B214" s="688"/>
      <c r="C214" s="688"/>
      <c r="D214" s="688"/>
      <c r="E214" s="688"/>
      <c r="F214" s="688"/>
      <c r="G214" s="688"/>
      <c r="H214" s="688"/>
      <c r="I214" s="354"/>
      <c r="M214" s="392"/>
      <c r="N214" s="458" t="s">
        <v>654</v>
      </c>
      <c r="O214" s="372" t="str">
        <f ca="1">CELL("address",F213)</f>
        <v>$F$213</v>
      </c>
      <c r="P214" s="458" t="str">
        <f>$P$7</f>
        <v>3c</v>
      </c>
      <c r="Q214" s="390" t="str">
        <f ca="1">MID(CELL("filename",P214),FIND("]",CELL("filename",P214))+1,256)</f>
        <v>3c. Energy Storage</v>
      </c>
      <c r="R214" t="s">
        <v>1219</v>
      </c>
      <c r="S214" t="s">
        <v>1487</v>
      </c>
      <c r="T214" s="458">
        <v>2</v>
      </c>
      <c r="U214" s="385" t="str">
        <f ca="1">P214&amp;"_"&amp;O214&amp;"_"&amp;S214&amp;"_"&amp;T214</f>
        <v>3c_$F$213_compliance_documentation_2</v>
      </c>
      <c r="V214" t="s">
        <v>589</v>
      </c>
      <c r="X214" s="381" t="str">
        <f>CONCATENATE(AH214,",",AI214)</f>
        <v>Submitted,Not Submitted</v>
      </c>
      <c r="Y214" t="s">
        <v>86</v>
      </c>
      <c r="Z214" t="s">
        <v>86</v>
      </c>
      <c r="AH214" t="s">
        <v>684</v>
      </c>
      <c r="AI214" t="s">
        <v>892</v>
      </c>
    </row>
    <row r="215" spans="1:63" ht="5.25" customHeight="1">
      <c r="A215" s="682"/>
      <c r="B215" s="688"/>
      <c r="C215" s="688"/>
      <c r="D215" s="688"/>
      <c r="E215" s="688"/>
      <c r="F215" s="688"/>
      <c r="G215" s="688"/>
      <c r="H215" s="688"/>
      <c r="I215" s="354"/>
      <c r="M215" s="458" t="s">
        <v>653</v>
      </c>
      <c r="O215" s="372" t="str">
        <f ca="1">CELL("address",H213)</f>
        <v>$H$213</v>
      </c>
      <c r="P215" s="458" t="str">
        <f>$P$7</f>
        <v>3c</v>
      </c>
      <c r="Q215" s="390" t="str">
        <f ca="1">MID(CELL("filename",P215),FIND("]",CELL("filename",P215))+1,256)</f>
        <v>3c. Energy Storage</v>
      </c>
      <c r="R215" t="s">
        <v>1219</v>
      </c>
      <c r="S215" t="s">
        <v>1487</v>
      </c>
      <c r="T215" s="458">
        <v>3</v>
      </c>
      <c r="U215" s="385" t="str">
        <f ca="1">P215&amp;"_"&amp;O215&amp;"_"&amp;S215&amp;"_"&amp;T215</f>
        <v>3c_$H$213_compliance_documentation_3</v>
      </c>
      <c r="V215" t="s">
        <v>589</v>
      </c>
      <c r="X215" s="381" t="str">
        <f>CONCATENATE(AH215,",",AI215)</f>
        <v>Submitted,Not Submitted</v>
      </c>
      <c r="Y215" t="s">
        <v>86</v>
      </c>
      <c r="Z215" t="s">
        <v>86</v>
      </c>
      <c r="AH215" t="s">
        <v>684</v>
      </c>
      <c r="AI215" t="s">
        <v>892</v>
      </c>
    </row>
    <row r="216" spans="1:63" ht="48.75" customHeight="1">
      <c r="A216" s="1233" t="s">
        <v>1230</v>
      </c>
      <c r="B216" s="1234"/>
      <c r="C216" s="1234"/>
      <c r="D216" s="1234"/>
      <c r="E216" s="1234"/>
      <c r="F216" s="1234"/>
      <c r="G216" s="1234"/>
      <c r="H216" s="1234"/>
      <c r="I216" s="354"/>
      <c r="M216" s="392"/>
      <c r="N216" s="392" t="s">
        <v>654</v>
      </c>
      <c r="O216" s="372"/>
      <c r="P216" s="458"/>
      <c r="Q216" s="390"/>
      <c r="U216" s="385"/>
    </row>
    <row r="217" spans="1:63" ht="5.25" customHeight="1">
      <c r="A217" s="586"/>
      <c r="B217" s="587"/>
      <c r="C217" s="587"/>
      <c r="D217" s="587"/>
      <c r="E217" s="587"/>
      <c r="F217" s="587"/>
      <c r="G217" s="587"/>
      <c r="H217" s="587"/>
      <c r="I217" s="354"/>
      <c r="M217" s="392" t="s">
        <v>653</v>
      </c>
      <c r="N217" s="392"/>
      <c r="O217" s="372"/>
      <c r="P217" s="458"/>
      <c r="Q217" s="390"/>
      <c r="U217" s="385"/>
    </row>
    <row r="218" spans="1:63" ht="18" customHeight="1">
      <c r="A218" s="679" t="s">
        <v>1245</v>
      </c>
      <c r="B218" s="688"/>
      <c r="C218" s="688"/>
      <c r="D218" s="296"/>
      <c r="E218" s="688"/>
      <c r="F218" s="296"/>
      <c r="G218" s="688"/>
      <c r="H218" s="296"/>
      <c r="I218" s="354"/>
      <c r="M218" s="392"/>
      <c r="N218" s="392" t="s">
        <v>654</v>
      </c>
      <c r="O218" s="372" t="str">
        <f ca="1">CELL("address",D218)</f>
        <v>$D$218</v>
      </c>
      <c r="P218" s="458" t="str">
        <f>$P$7</f>
        <v>3c</v>
      </c>
      <c r="Q218" s="390" t="str">
        <f ca="1">MID(CELL("filename",P218),FIND("]",CELL("filename",P218))+1,256)</f>
        <v>3c. Energy Storage</v>
      </c>
      <c r="R218" t="s">
        <v>1219</v>
      </c>
      <c r="S218" t="s">
        <v>1488</v>
      </c>
      <c r="T218" s="458">
        <v>1</v>
      </c>
      <c r="U218" s="385" t="str">
        <f ca="1">P218&amp;"_"&amp;O218&amp;"_"&amp;S218&amp;"_"&amp;T218</f>
        <v>3c_$D$218_engineering_documentation_1</v>
      </c>
      <c r="V218" t="s">
        <v>589</v>
      </c>
      <c r="X218" s="381" t="str">
        <f t="shared" ref="X218:X220" si="58">CONCATENATE(AH218,",",AI218)</f>
        <v>Submitted,Not Submitted</v>
      </c>
      <c r="Y218" t="s">
        <v>86</v>
      </c>
      <c r="Z218" t="s">
        <v>86</v>
      </c>
      <c r="AH218" t="s">
        <v>684</v>
      </c>
      <c r="AI218" t="s">
        <v>892</v>
      </c>
    </row>
    <row r="219" spans="1:63" ht="10.5" customHeight="1">
      <c r="A219" s="700" t="s">
        <v>1334</v>
      </c>
      <c r="B219" s="688"/>
      <c r="C219" s="688"/>
      <c r="D219" s="688"/>
      <c r="E219" s="688"/>
      <c r="F219" s="688"/>
      <c r="G219" s="688"/>
      <c r="H219" s="688"/>
      <c r="I219" s="354"/>
      <c r="M219" s="392"/>
      <c r="N219" s="458" t="s">
        <v>654</v>
      </c>
      <c r="O219" s="372" t="str">
        <f ca="1">CELL("address",F218)</f>
        <v>$F$218</v>
      </c>
      <c r="P219" s="458" t="str">
        <f>$P$7</f>
        <v>3c</v>
      </c>
      <c r="Q219" s="390" t="str">
        <f ca="1">MID(CELL("filename",P219),FIND("]",CELL("filename",P219))+1,256)</f>
        <v>3c. Energy Storage</v>
      </c>
      <c r="R219" t="s">
        <v>1219</v>
      </c>
      <c r="S219" t="s">
        <v>1488</v>
      </c>
      <c r="T219" s="458">
        <v>2</v>
      </c>
      <c r="U219" s="385" t="str">
        <f ca="1">P219&amp;"_"&amp;O219&amp;"_"&amp;S219&amp;"_"&amp;T219</f>
        <v>3c_$F$218_engineering_documentation_2</v>
      </c>
      <c r="V219" t="s">
        <v>589</v>
      </c>
      <c r="X219" s="381" t="str">
        <f t="shared" si="58"/>
        <v>Submitted,Not Submitted</v>
      </c>
      <c r="Y219" t="s">
        <v>86</v>
      </c>
      <c r="Z219" t="s">
        <v>86</v>
      </c>
      <c r="AH219" t="s">
        <v>684</v>
      </c>
      <c r="AI219" t="s">
        <v>892</v>
      </c>
    </row>
    <row r="220" spans="1:63" ht="5.25" customHeight="1" thickBot="1">
      <c r="A220" s="495"/>
      <c r="B220" s="472"/>
      <c r="C220" s="472"/>
      <c r="D220" s="472"/>
      <c r="E220" s="472"/>
      <c r="F220" s="472"/>
      <c r="G220" s="472"/>
      <c r="H220" s="472"/>
      <c r="I220" s="473"/>
      <c r="M220" s="790" t="s">
        <v>653</v>
      </c>
      <c r="N220" s="750"/>
      <c r="O220" s="749" t="str">
        <f ca="1">CELL("address",H218)</f>
        <v>$H$218</v>
      </c>
      <c r="P220" s="750" t="str">
        <f>$P$7</f>
        <v>3c</v>
      </c>
      <c r="Q220" s="751" t="str">
        <f ca="1">MID(CELL("filename",P220),FIND("]",CELL("filename",P220))+1,256)</f>
        <v>3c. Energy Storage</v>
      </c>
      <c r="R220" s="753" t="s">
        <v>1219</v>
      </c>
      <c r="S220" s="753" t="s">
        <v>1488</v>
      </c>
      <c r="T220" s="750">
        <v>3</v>
      </c>
      <c r="U220" s="752" t="str">
        <f ca="1">P220&amp;"_"&amp;O220&amp;"_"&amp;S220&amp;"_"&amp;T220</f>
        <v>3c_$H$218_engineering_documentation_3</v>
      </c>
      <c r="V220" s="753" t="s">
        <v>589</v>
      </c>
      <c r="W220" s="753"/>
      <c r="X220" s="754" t="str">
        <f t="shared" si="58"/>
        <v>Submitted,Not Submitted</v>
      </c>
      <c r="Y220" s="753" t="s">
        <v>86</v>
      </c>
      <c r="Z220" s="753" t="s">
        <v>86</v>
      </c>
      <c r="AA220" s="753"/>
      <c r="AB220" s="753"/>
      <c r="AC220" s="753"/>
      <c r="AD220" s="753"/>
      <c r="AE220" s="753"/>
      <c r="AF220" s="753"/>
      <c r="AG220" s="753"/>
      <c r="AH220" s="753" t="s">
        <v>684</v>
      </c>
      <c r="AI220" s="753" t="s">
        <v>892</v>
      </c>
      <c r="AJ220" s="753"/>
      <c r="AK220" s="753"/>
      <c r="AL220" s="753"/>
      <c r="AM220" s="753"/>
      <c r="AN220" s="753"/>
      <c r="AO220" s="753"/>
      <c r="AP220" s="753"/>
      <c r="AQ220" s="753"/>
      <c r="AR220" s="753"/>
      <c r="AS220" s="753"/>
      <c r="AT220" s="753"/>
      <c r="AU220" s="753"/>
      <c r="AV220" s="753"/>
      <c r="AW220" s="753"/>
      <c r="AX220" s="753"/>
      <c r="AY220" s="753"/>
      <c r="AZ220" s="753"/>
      <c r="BA220" s="753"/>
      <c r="BB220" s="753"/>
      <c r="BC220" s="753"/>
      <c r="BD220" s="753"/>
      <c r="BE220" s="753"/>
      <c r="BF220" s="753"/>
      <c r="BG220" s="753"/>
      <c r="BH220" s="753"/>
      <c r="BI220" s="753"/>
      <c r="BJ220" s="753"/>
      <c r="BK220" s="756"/>
    </row>
    <row r="221" spans="1:63" ht="13.5" thickTop="1">
      <c r="A221" s="471"/>
      <c r="B221" s="861"/>
      <c r="C221" s="861"/>
      <c r="D221" s="861"/>
      <c r="E221" s="861"/>
      <c r="F221" s="861"/>
      <c r="G221" s="861"/>
      <c r="H221" s="861"/>
      <c r="I221" s="465"/>
      <c r="K221" s="1157" t="s">
        <v>1735</v>
      </c>
    </row>
    <row r="222" spans="1:63">
      <c r="A222" s="471" t="s">
        <v>1222</v>
      </c>
      <c r="B222" s="861"/>
      <c r="C222" s="861"/>
      <c r="D222" s="861"/>
      <c r="E222" s="861"/>
      <c r="F222" s="861"/>
      <c r="G222" s="861"/>
      <c r="H222" s="861"/>
      <c r="I222" s="465"/>
      <c r="K222" s="1158"/>
    </row>
    <row r="223" spans="1:63">
      <c r="A223" s="471"/>
      <c r="B223" s="861"/>
      <c r="C223" s="861"/>
      <c r="D223" s="861"/>
      <c r="E223" s="861"/>
      <c r="F223" s="861"/>
      <c r="G223" s="861"/>
      <c r="H223" s="861"/>
      <c r="I223" s="465"/>
      <c r="K223" s="1158"/>
    </row>
    <row r="224" spans="1:63">
      <c r="A224" s="583" t="s">
        <v>1220</v>
      </c>
      <c r="B224" s="861"/>
      <c r="C224" s="861"/>
      <c r="D224" s="861"/>
      <c r="E224" s="861"/>
      <c r="F224" s="861"/>
      <c r="G224" s="861"/>
      <c r="H224" s="861"/>
      <c r="I224" s="465"/>
      <c r="K224" s="1158"/>
    </row>
    <row r="225" spans="1:11">
      <c r="A225" s="583" t="s">
        <v>1221</v>
      </c>
      <c r="B225" s="861"/>
      <c r="C225" s="861"/>
      <c r="D225" s="861"/>
      <c r="E225" s="861"/>
      <c r="F225" s="861"/>
      <c r="G225" s="861"/>
      <c r="H225" s="861"/>
      <c r="I225" s="465"/>
      <c r="K225" s="1158"/>
    </row>
    <row r="226" spans="1:11" ht="13.5" thickBot="1">
      <c r="A226" s="584"/>
      <c r="B226" s="472"/>
      <c r="C226" s="472"/>
      <c r="D226" s="472"/>
      <c r="E226" s="472"/>
      <c r="F226" s="472"/>
      <c r="G226" s="472"/>
      <c r="H226" s="472"/>
      <c r="I226" s="893"/>
      <c r="K226" s="1159"/>
    </row>
  </sheetData>
  <sheetProtection password="84F2" sheet="1" selectLockedCells="1"/>
  <mergeCells count="33">
    <mergeCell ref="O1:Y1"/>
    <mergeCell ref="Z1:AE1"/>
    <mergeCell ref="AA2:AA3"/>
    <mergeCell ref="AD2:AD3"/>
    <mergeCell ref="A1:I1"/>
    <mergeCell ref="A2:I2"/>
    <mergeCell ref="A3:I3"/>
    <mergeCell ref="AC2:AC3"/>
    <mergeCell ref="AB2:AB3"/>
    <mergeCell ref="A28:I28"/>
    <mergeCell ref="AE2:AE3"/>
    <mergeCell ref="O2:O3"/>
    <mergeCell ref="P2:Q2"/>
    <mergeCell ref="R2:R3"/>
    <mergeCell ref="S2:S3"/>
    <mergeCell ref="T2:T3"/>
    <mergeCell ref="U2:U3"/>
    <mergeCell ref="V2:V3"/>
    <mergeCell ref="W2:W3"/>
    <mergeCell ref="X2:X3"/>
    <mergeCell ref="Y2:Y3"/>
    <mergeCell ref="Z2:Z3"/>
    <mergeCell ref="K221:K226"/>
    <mergeCell ref="A196:B197"/>
    <mergeCell ref="A216:H216"/>
    <mergeCell ref="A198:I198"/>
    <mergeCell ref="A72:A74"/>
    <mergeCell ref="A211:H211"/>
    <mergeCell ref="A130:I130"/>
    <mergeCell ref="A78:I78"/>
    <mergeCell ref="A186:B186"/>
    <mergeCell ref="A187:B187"/>
    <mergeCell ref="A183:B183"/>
  </mergeCells>
  <dataValidations count="53">
    <dataValidation type="list" operator="greaterThanOrEqual" showInputMessage="1" showErrorMessage="1" promptTitle="Complete if Applicable" prompt="Select response from drop-down list." sqref="H171">
      <formula1>$AH$173:$AI$173</formula1>
    </dataValidation>
    <dataValidation type="list" operator="greaterThanOrEqual" showInputMessage="1" showErrorMessage="1" promptTitle="Complete if Applicable" prompt="Select response from drop-down list." sqref="H37">
      <formula1>$AH$39:$AI$39</formula1>
    </dataValidation>
    <dataValidation type="list" operator="greaterThanOrEqual" showInputMessage="1" showErrorMessage="1" promptTitle="Complete if Applicable" prompt="Select response from drop-down list." sqref="H16">
      <formula1>$AH$18:$AI$18</formula1>
    </dataValidation>
    <dataValidation type="decimal" operator="greaterThanOrEqual" showInputMessage="1" showErrorMessage="1" promptTitle="Complete if applicable" prompt="  " sqref="D84 F84 H84 F178 H178 D93 D182 F182 H182 D185 F185 H185 D189 F189 H189 D136 F136 H136 D133 F133 H133 D127 F127 H127 D124 F124 H124 D87 F87 H87 D81 F81 H81 H93 F93 D178 D105 F105 H105 D102 F102 H102 D90 F90 H90 D96 F96 H96">
      <formula1>0.1</formula1>
    </dataValidation>
    <dataValidation type="textLength" operator="lessThan" allowBlank="1" showInputMessage="1" showErrorMessage="1" promptTitle="Complete if applicable" prompt="Field is limited to a maximum of 100 characters." sqref="D31 F31 H31 H34 F34 D34 F53 D53 H53 D192 F192 H192 H56 D56 F56 F61 D61 H61">
      <formula1>100</formula1>
    </dataValidation>
    <dataValidation type="textLength" operator="lessThan" allowBlank="1" showInputMessage="1" showErrorMessage="1" promptTitle="Complete if applicable" prompt="Field is limited to a maximum of 400 characters." sqref="D49 F49 H49 D114 F114 H114 D139 F139 H139 D162 F162 H162 D168 F168 H168 D25 F25 H25 D13 F13 H13 F208 D208 H205 D205 F205 H208">
      <formula1>400</formula1>
    </dataValidation>
    <dataValidation type="list" operator="greaterThanOrEqual" showInputMessage="1" showErrorMessage="1" promptTitle="Complete if Applicable" prompt="Select response from drop-down list." sqref="H22">
      <formula1>$AH$24:$AI$24</formula1>
    </dataValidation>
    <dataValidation type="list" operator="greaterThanOrEqual" showInputMessage="1" showErrorMessage="1" promptTitle="Complete if Applicable" prompt="Select response from drop-down list." sqref="H10">
      <formula1>$AH$12:$AK$12</formula1>
    </dataValidation>
    <dataValidation type="list" operator="greaterThanOrEqual" showInputMessage="1" showErrorMessage="1" promptTitle="Complete if Applicable" prompt="Select response from drop-down list." sqref="D22">
      <formula1>$AH$22:$AI$22</formula1>
    </dataValidation>
    <dataValidation type="list" operator="greaterThanOrEqual" showInputMessage="1" showErrorMessage="1" promptTitle="Complete if Applicable" prompt="Select response from drop-down list." sqref="F22">
      <formula1>$AH$23:$AI$23</formula1>
    </dataValidation>
    <dataValidation type="list" operator="greaterThanOrEqual" showInputMessage="1" showErrorMessage="1" promptTitle="Complete if Applicable" prompt="Select response from drop-down list." sqref="D10">
      <formula1>$AH$10:$AK$10</formula1>
    </dataValidation>
    <dataValidation type="list" operator="greaterThanOrEqual" showInputMessage="1" showErrorMessage="1" promptTitle="Complete if Applicable" prompt="Select response from drop-down list." sqref="F10">
      <formula1>$AH$11:$AK$11</formula1>
    </dataValidation>
    <dataValidation type="list" operator="greaterThanOrEqual" showInputMessage="1" showErrorMessage="1" promptTitle="Complete if Applicable" prompt="Select response from drop-down list." sqref="D16">
      <formula1>$AH$16:$AI$16</formula1>
    </dataValidation>
    <dataValidation type="list" operator="greaterThanOrEqual" showInputMessage="1" showErrorMessage="1" promptTitle="Complete if Applicable" prompt="Select response from drop-down list." sqref="F16">
      <formula1>$AH$17:$AI$17</formula1>
    </dataValidation>
    <dataValidation type="list" operator="greaterThanOrEqual" showInputMessage="1" showErrorMessage="1" promptTitle="Complete if Applicable" prompt="Select response from drop-down list." sqref="D37">
      <formula1>$AH$37:$AI$37</formula1>
    </dataValidation>
    <dataValidation type="list" operator="greaterThanOrEqual" showInputMessage="1" showErrorMessage="1" promptTitle="Complete if Applicable" prompt="Select response from drop-down list." sqref="F37">
      <formula1>$AH$38:$AI$38</formula1>
    </dataValidation>
    <dataValidation type="list" operator="greaterThanOrEqual" showInputMessage="1" showErrorMessage="1" promptTitle="Complete if Applicable" prompt="Select response from drop-down list." sqref="D46">
      <formula1>$AH$46:$AI$46</formula1>
    </dataValidation>
    <dataValidation type="list" operator="greaterThanOrEqual" showInputMessage="1" showErrorMessage="1" promptTitle="Complete if Applicable" prompt="Select response from drop-down list." sqref="F46">
      <formula1>$AH$47:$AI$47</formula1>
    </dataValidation>
    <dataValidation type="list" operator="greaterThanOrEqual" showInputMessage="1" showErrorMessage="1" promptTitle="Complete if Applicable" prompt="Select response from drop-down list." sqref="H46">
      <formula1>$AH$48:$AI$48</formula1>
    </dataValidation>
    <dataValidation type="list" operator="greaterThanOrEqual" showInputMessage="1" showErrorMessage="1" promptTitle="Complete if Applicable" prompt="Select response from drop-down list." sqref="D72">
      <formula1>$AH$72:$AI$72</formula1>
    </dataValidation>
    <dataValidation type="list" operator="greaterThanOrEqual" showInputMessage="1" showErrorMessage="1" promptTitle="Complete if Applicable" prompt="Select response from drop-down list." sqref="F72">
      <formula1>$AH$73:$AI$73</formula1>
    </dataValidation>
    <dataValidation type="list" operator="greaterThanOrEqual" showInputMessage="1" showErrorMessage="1" promptTitle="Complete if Applicable" prompt="Select response from drop-down list." sqref="H72">
      <formula1>$AH$74:$AI$74</formula1>
    </dataValidation>
    <dataValidation type="list" operator="greaterThanOrEqual" showInputMessage="1" showErrorMessage="1" promptTitle="Complete if Applicable" prompt="Select response from drop-down list." sqref="D111">
      <formula1>$AH$111:$AI$111</formula1>
    </dataValidation>
    <dataValidation type="list" operator="greaterThanOrEqual" showInputMessage="1" showErrorMessage="1" promptTitle="Complete if Applicable" prompt="Select response from drop-down list." sqref="F111">
      <formula1>$AH$112:$AI$112</formula1>
    </dataValidation>
    <dataValidation type="list" operator="greaterThanOrEqual" showInputMessage="1" showErrorMessage="1" promptTitle="Complete if Applicable" prompt="Select response from drop-down list." sqref="H111">
      <formula1>$AH$113:$AI$113</formula1>
    </dataValidation>
    <dataValidation type="list" operator="greaterThanOrEqual" showInputMessage="1" showErrorMessage="1" promptTitle="Complete if Applicable" prompt="Select response from drop-down list." sqref="D153">
      <formula1>$AH$153:$AI$153</formula1>
    </dataValidation>
    <dataValidation type="list" operator="greaterThanOrEqual" showInputMessage="1" showErrorMessage="1" promptTitle="Complete if Applicable" prompt="Select response from drop-down list." sqref="F153">
      <formula1>$AH$154:$AI$154</formula1>
    </dataValidation>
    <dataValidation type="list" operator="greaterThanOrEqual" showInputMessage="1" showErrorMessage="1" promptTitle="Complete if Applicable" prompt="Select response from drop-down list." sqref="H153">
      <formula1>$AH$155:$AI$155</formula1>
    </dataValidation>
    <dataValidation type="list" operator="greaterThanOrEqual" showInputMessage="1" showErrorMessage="1" promptTitle="Complete if Applicable" prompt="Select response from drop-down list." sqref="D156">
      <formula1>$AH$156:$AI$156</formula1>
    </dataValidation>
    <dataValidation type="list" operator="greaterThanOrEqual" showInputMessage="1" showErrorMessage="1" promptTitle="Complete if Applicable" prompt="Select response from drop-down list." sqref="F156">
      <formula1>$AH$157:$AI$157</formula1>
    </dataValidation>
    <dataValidation type="list" operator="greaterThanOrEqual" showInputMessage="1" showErrorMessage="1" promptTitle="Complete if Applicable" prompt="Select response from drop-down list." sqref="H156">
      <formula1>$AH$158:$AI$158</formula1>
    </dataValidation>
    <dataValidation type="list" operator="greaterThanOrEqual" showInputMessage="1" showErrorMessage="1" promptTitle="Complete if Applicable" prompt="Select response from drop-down list." sqref="D159">
      <formula1>$AH$159:$AI$159</formula1>
    </dataValidation>
    <dataValidation type="list" operator="greaterThanOrEqual" showInputMessage="1" showErrorMessage="1" promptTitle="Complete if Applicable" prompt="Select response from drop-down list." sqref="F159">
      <formula1>$AH$160:$AI$160</formula1>
    </dataValidation>
    <dataValidation type="list" operator="greaterThanOrEqual" showInputMessage="1" showErrorMessage="1" promptTitle="Complete if Applicable" prompt="Select response from drop-down list." sqref="H159">
      <formula1>$AH$161:$AI$161</formula1>
    </dataValidation>
    <dataValidation type="list" operator="greaterThanOrEqual" showInputMessage="1" showErrorMessage="1" promptTitle="Complete if Applicable" prompt="Select response from drop-down list." sqref="D165">
      <formula1>$AH$165:$AI$165</formula1>
    </dataValidation>
    <dataValidation type="list" operator="greaterThanOrEqual" showInputMessage="1" showErrorMessage="1" promptTitle="Complete if Applicable" prompt="Select response from drop-down list." sqref="F165">
      <formula1>$AH$166:$AI$166</formula1>
    </dataValidation>
    <dataValidation type="list" operator="greaterThanOrEqual" showInputMessage="1" showErrorMessage="1" promptTitle="Complete if Applicable" prompt="Select response from drop-down list." sqref="H165">
      <formula1>$AH$167:$AI$167</formula1>
    </dataValidation>
    <dataValidation type="list" operator="greaterThanOrEqual" showInputMessage="1" showErrorMessage="1" promptTitle="Complete if Applicable" prompt="Select response from drop-down list." sqref="D171">
      <formula1>$AH$171:$AI$171</formula1>
    </dataValidation>
    <dataValidation type="list" operator="greaterThanOrEqual" showInputMessage="1" showErrorMessage="1" promptTitle="Complete if Applicable" prompt="Select response from drop-down list." sqref="F171">
      <formula1>$AH$172:$AI$172</formula1>
    </dataValidation>
    <dataValidation type="list" operator="greaterThanOrEqual" showInputMessage="1" showErrorMessage="1" promptTitle="Complete if Applicable" prompt="Select response from drop-down list." sqref="D213">
      <formula1>$AH$213:$AI$213</formula1>
    </dataValidation>
    <dataValidation type="list" operator="greaterThanOrEqual" showInputMessage="1" showErrorMessage="1" promptTitle="Complete if Applicable" prompt="Select response from drop-down list." sqref="F213">
      <formula1>$AH$214:$AI$214</formula1>
    </dataValidation>
    <dataValidation type="list" operator="greaterThanOrEqual" showInputMessage="1" showErrorMessage="1" promptTitle="Complete if Applicable" prompt="Select response from drop-down list." sqref="H213">
      <formula1>$AH$215:$AI$215</formula1>
    </dataValidation>
    <dataValidation type="list" operator="greaterThanOrEqual" showInputMessage="1" showErrorMessage="1" promptTitle="Complete if Applicable" prompt="Select response from drop-down list." sqref="D218">
      <formula1>$AH$218:$AI$218</formula1>
    </dataValidation>
    <dataValidation type="list" operator="greaterThanOrEqual" showInputMessage="1" showErrorMessage="1" promptTitle="Complete if Applicable" prompt="Select response from drop-down list." sqref="F218">
      <formula1>$AH$219:$AI$219</formula1>
    </dataValidation>
    <dataValidation type="list" operator="greaterThanOrEqual" showInputMessage="1" showErrorMessage="1" promptTitle="Complete if Applicable" prompt="Select response from drop-down list." sqref="H218">
      <formula1>$AH$220:$AI$220</formula1>
    </dataValidation>
    <dataValidation type="textLength" operator="lessThan" allowBlank="1" showInputMessage="1" showErrorMessage="1" promptTitle="Complete if applicable" prompt="Field is limited to a maximum of 1000 characters." sqref="D75 D68 F68 H68 H75 F75 D64 F64 H64">
      <formula1>1000</formula1>
    </dataValidation>
    <dataValidation type="list" operator="greaterThanOrEqual" showInputMessage="1" showErrorMessage="1" promptTitle="Complete if Applicable" prompt="Please select &quot;Yes&quot; if using Offer 1 for an Energy Storage Resource." sqref="D7">
      <formula1>$AH$7</formula1>
    </dataValidation>
    <dataValidation type="list" operator="greaterThanOrEqual" showInputMessage="1" showErrorMessage="1" promptTitle="Complete if Applicable" prompt="Please select &quot;Yes&quot; if using Offer 2 for an Energy Storage Resource." sqref="F7">
      <formula1>$AH$8</formula1>
    </dataValidation>
    <dataValidation type="list" operator="greaterThanOrEqual" showInputMessage="1" showErrorMessage="1" promptTitle="Complete if Applicable" prompt="Please select &quot;Yes&quot; if using Offer 3 for an Energy Storage Resource." sqref="H7">
      <formula1>$AH$9</formula1>
    </dataValidation>
    <dataValidation type="whole" operator="greaterThan" allowBlank="1" showInputMessage="1" showErrorMessage="1" promptTitle="Complete if applicable" sqref="D19 F19 H19 D202 F202 H202">
      <formula1>0</formula1>
    </dataValidation>
    <dataValidation type="decimal" showInputMessage="1" showErrorMessage="1" promptTitle="Complete if applicable" prompt="  " sqref="D99 F99 H99 D108 F108 H108 D118 F118 H118 D121 F121 H121 D143 F143 H143 D146 F146 H146 D149 F149 H149 D175 F175 H175">
      <formula1>0</formula1>
      <formula2>1</formula2>
    </dataValidation>
    <dataValidation type="decimal" allowBlank="1" showInputMessage="1" showErrorMessage="1" promptTitle="Complete if applicable" sqref="D195 F195 H195">
      <formula1>0</formula1>
      <formula2>1</formula2>
    </dataValidation>
    <dataValidation type="decimal" showInputMessage="1" showErrorMessage="1" promptTitle="Complete if applicable" prompt="  " sqref="H40 F40 D40 D43 F43 H43">
      <formula1>0</formula1>
      <formula2>100</formula2>
    </dataValidation>
  </dataValidations>
  <pageMargins left="0.7" right="0.7" top="0.75" bottom="0.75" header="0.3" footer="0.3"/>
  <pageSetup scale="56" fitToHeight="10" orientation="portrait" r:id="rId1"/>
  <headerFooter>
    <oddFooter>&amp;C&amp;"Arial,Italic"B-&amp;P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2021-04-01T07:00:00+00:00</OpenedDate>
    <SignificantOrder xmlns="dc463f71-b30c-4ab2-9473-d307f9d35888">false</SignificantOrder>
    <Date1 xmlns="dc463f71-b30c-4ab2-9473-d307f9d35888">2021-05-10T07:00:00+00:00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210220</DocketNumber>
    <DelegatedOrder xmlns="dc463f71-b30c-4ab2-9473-d307f9d35888">false</DelegatedOrder>
  </documentManagement>
</p:properties>
</file>

<file path=customXml/item2.xml><?xml version="1.0" encoding="utf-8"?>
<LongProperties xmlns="http://schemas.microsoft.com/office/2006/metadata/long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4AF27FC4FFDF446AE646484656A498D" ma:contentTypeVersion="36" ma:contentTypeDescription="" ma:contentTypeScope="" ma:versionID="67cf84352c84e33af3ca5bf7ec35cd1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C75A57-38E8-4FB4-B28D-0E0F0317B12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purl.org/dc/elements/1.1/"/>
    <ds:schemaRef ds:uri="638b9902-7bf2-4844-b1a2-24a6a7f97c0e"/>
    <ds:schemaRef ds:uri="http://www.w3.org/XML/1998/namespace"/>
    <ds:schemaRef ds:uri="http://purl.org/dc/dcmitype/"/>
  </ds:schemaRefs>
</ds:datastoreItem>
</file>

<file path=customXml/itemProps2.xml><?xml version="1.0" encoding="utf-8"?>
<ds:datastoreItem xmlns:ds="http://schemas.openxmlformats.org/officeDocument/2006/customXml" ds:itemID="{88B50A1C-62EE-4069-BB2C-C2D4F5C09362}">
  <ds:schemaRefs>
    <ds:schemaRef ds:uri="http://schemas.microsoft.com/office/2006/metadata/longProperties"/>
  </ds:schemaRefs>
</ds:datastoreItem>
</file>

<file path=customXml/itemProps3.xml><?xml version="1.0" encoding="utf-8"?>
<ds:datastoreItem xmlns:ds="http://schemas.openxmlformats.org/officeDocument/2006/customXml" ds:itemID="{1BBEE872-8FC1-448C-ABD6-73D345E18EE1}">
  <ds:schemaRefs>
    <ds:schemaRef ds:uri="http://schemas.microsoft.com/PowerBIAddIn"/>
  </ds:schemaRefs>
</ds:datastoreItem>
</file>

<file path=customXml/itemProps4.xml><?xml version="1.0" encoding="utf-8"?>
<ds:datastoreItem xmlns:ds="http://schemas.openxmlformats.org/officeDocument/2006/customXml" ds:itemID="{55E61252-93D8-46A0-B485-655DA2C47DFE}"/>
</file>

<file path=customXml/itemProps5.xml><?xml version="1.0" encoding="utf-8"?>
<ds:datastoreItem xmlns:ds="http://schemas.openxmlformats.org/officeDocument/2006/customXml" ds:itemID="{80935075-404B-4CF9-8274-A3034DA20649}">
  <ds:schemaRefs>
    <ds:schemaRef ds:uri="http://schemas.microsoft.com/sharepoint/v3/contenttype/forms"/>
  </ds:schemaRefs>
</ds:datastoreItem>
</file>

<file path=customXml/itemProps6.xml><?xml version="1.0" encoding="utf-8"?>
<ds:datastoreItem xmlns:ds="http://schemas.openxmlformats.org/officeDocument/2006/customXml" ds:itemID="{1D661A73-3597-4104-8289-5578F3817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change log</vt:lpstr>
      <vt:lpstr>Instructions for Respondents</vt:lpstr>
      <vt:lpstr>1. Proposal Content Checklist</vt:lpstr>
      <vt:lpstr>2a. Commercial Details</vt:lpstr>
      <vt:lpstr>2b. Offer Details</vt:lpstr>
      <vt:lpstr>3. Facility</vt:lpstr>
      <vt:lpstr>3a. Variable Energy</vt:lpstr>
      <vt:lpstr>3b. Flexible Capacity</vt:lpstr>
      <vt:lpstr>3c. Energy Storage</vt:lpstr>
      <vt:lpstr>3d. DR_DER_System</vt:lpstr>
      <vt:lpstr>4. Energy Output (8760)</vt:lpstr>
      <vt:lpstr>5. Interconnect &amp; Transmission</vt:lpstr>
      <vt:lpstr>6. Development - Details</vt:lpstr>
      <vt:lpstr>7. Ownership - Capital Costs</vt:lpstr>
      <vt:lpstr>8. Ownership - Operating Costs</vt:lpstr>
      <vt:lpstr>9. Bid Certification &amp; Contacts</vt:lpstr>
      <vt:lpstr>'1. Proposal Content Checklist'!Print_Area</vt:lpstr>
      <vt:lpstr>'2a. Commercial Details'!Print_Area</vt:lpstr>
      <vt:lpstr>'2b. Offer Details'!Print_Area</vt:lpstr>
      <vt:lpstr>'3. Facility'!Print_Area</vt:lpstr>
      <vt:lpstr>'4. Energy Output (8760)'!Print_Area</vt:lpstr>
      <vt:lpstr>'5. Interconnect &amp; Transmission'!Print_Area</vt:lpstr>
      <vt:lpstr>'6. Development - Details'!Print_Area</vt:lpstr>
      <vt:lpstr>'8. Ownership - Operating Costs'!Print_Area</vt:lpstr>
      <vt:lpstr>'9. Bid Certification &amp; Contacts'!Print_Area</vt:lpstr>
      <vt:lpstr>'Instructions for Respondents'!Print_Area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shown in Word file; live worksheet</dc:title>
  <dc:creator>PSE</dc:creator>
  <cp:lastModifiedBy>Sheri Maynard</cp:lastModifiedBy>
  <cp:lastPrinted>2021-05-06T17:37:34Z</cp:lastPrinted>
  <dcterms:created xsi:type="dcterms:W3CDTF">2005-10-07T18:16:59Z</dcterms:created>
  <dcterms:modified xsi:type="dcterms:W3CDTF">2021-05-06T17:38:14Z</dcterms:modified>
  <cp:contentStatus>Draft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{F68961C5-0461-4ED6-BFFF-703B03A82008}</vt:lpwstr>
  </property>
  <property fmtid="{D5CDD505-2E9C-101B-9397-08002B2CF9AE}" pid="3" name="ContentTypeId">
    <vt:lpwstr>0x0101006E56B4D1795A2E4DB2F0B01679ED314A0024AF27FC4FFDF446AE646484656A498D</vt:lpwstr>
  </property>
  <property fmtid="{D5CDD505-2E9C-101B-9397-08002B2CF9AE}" pid="4" name="_docset_NoMedatataSyncRequired">
    <vt:lpwstr>False</vt:lpwstr>
  </property>
  <property fmtid="{D5CDD505-2E9C-101B-9397-08002B2CF9AE}" pid="5" name="IsEFSEC">
    <vt:bool>false</vt:bool>
  </property>
</Properties>
</file>