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2676" yWindow="876" windowWidth="16560" windowHeight="1125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13" i="6" l="1"/>
  <c r="E14" i="3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<sst xmlns="http://schemas.openxmlformats.org/spreadsheetml/2006/main" count="60" uniqueCount="49">
  <si>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</si>
  <si>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</si>
  <si>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</si>
  <si>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</si>
  <si>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</si>
  <si>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</si>
  <si>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</si>
  <si>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</si>
  <si>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</si>
  <si>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</si>
  <si>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</si>
  <si>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</si>
  <si>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</si>
  <si>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</si>
  <si>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</si>
  <si>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</si>
  <si>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</si>
  <si>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</si>
  <si>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</si>
  <si>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</si>
  <si>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</si>
  <si>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</si>
  <si>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</si>
  <si>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</si>
  <si>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</si>
  <si>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</si>
  <si>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</si>
  <si>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</si>
  <si>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</si>
  <si>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</si>
  <si>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</si>
  <si>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</si>
  <si>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</si>
  <si>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</si>
  <si>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</si>
  <si>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</si>
  <si>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</si>
  <si>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</si>
  <si>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</si>
  <si>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</si>
  <si>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</si>
  <si>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</si>
  <si>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</si>
  <si>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</si>
  <si>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</si>
  <si>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</si>
  <si>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</si>
  <si>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DECEMBER 31, 2019</t>
  </si>
  <si>
    <t>FEDERAL INCOME TAX ( LINE 7 *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</si>
</sst>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00000"/>
    <numFmt numFmtId="180" formatCode="0.00000%"/>
    <numFmt numFmtId="181" formatCode="_-* #,##0.00\ _D_M_-;\-* #,##0.00\ _D_M_-;_-* &quot;-&quot;??\ _D_M_-;_-@_-"/>
    <numFmt numFmtId="182" formatCode="_-* #,##0.00\ &quot;DM&quot;_-;\-* #,##0.00\ &quot;DM&quot;_-;_-* &quot;-&quot;??\ &quot;DM&quot;_-;_-@_-"/>
    <numFmt numFmtId="183" formatCode="0000"/>
    <numFmt numFmtId="184" formatCode="000000"/>
    <numFmt numFmtId="185" formatCode="_(&quot;$&quot;* #,##0.0_);_(&quot;$&quot;* \(#,##0.0\);_(&quot;$&quot;* &quot;-&quot;??_);_(@_)"/>
    <numFmt numFmtId="186" formatCode="0.0%"/>
  </numFmts>
  <fonts count="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878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3" fontId="46" fillId="0" borderId="0">
      <alignment horizontal="left"/>
    </xf>
    <xf numFmtId="184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5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0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4" fontId="32" fillId="87" borderId="26" applyNumberFormat="0" applyProtection="0">
      <alignment vertical="center"/>
    </xf>
    <xf numFmtId="4" fontId="69" fillId="29" borderId="26" applyNumberFormat="0" applyProtection="0">
      <alignment vertical="center"/>
    </xf>
    <xf numFmtId="4" fontId="32" fillId="29" borderId="26" applyNumberFormat="0" applyProtection="0">
      <alignment horizontal="left" vertical="center" indent="1"/>
    </xf>
    <xf numFmtId="0" fontId="32" fillId="29" borderId="26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6" applyNumberFormat="0" applyProtection="0">
      <alignment horizontal="right" vertical="center"/>
    </xf>
    <xf numFmtId="4" fontId="30" fillId="9" borderId="26" applyNumberFormat="0" applyProtection="0">
      <alignment horizontal="right" vertical="center"/>
    </xf>
    <xf numFmtId="4" fontId="30" fillId="89" borderId="26" applyNumberFormat="0" applyProtection="0">
      <alignment horizontal="right" vertical="center"/>
    </xf>
    <xf numFmtId="4" fontId="30" fillId="11" borderId="26" applyNumberFormat="0" applyProtection="0">
      <alignment horizontal="right" vertical="center"/>
    </xf>
    <xf numFmtId="4" fontId="30" fillId="90" borderId="26" applyNumberFormat="0" applyProtection="0">
      <alignment horizontal="right" vertical="center"/>
    </xf>
    <xf numFmtId="4" fontId="30" fillId="91" borderId="26" applyNumberFormat="0" applyProtection="0">
      <alignment horizontal="right" vertical="center"/>
    </xf>
    <xf numFmtId="4" fontId="30" fillId="92" borderId="26" applyNumberFormat="0" applyProtection="0">
      <alignment horizontal="right" vertical="center"/>
    </xf>
    <xf numFmtId="4" fontId="30" fillId="93" borderId="26" applyNumberFormat="0" applyProtection="0">
      <alignment horizontal="right" vertical="center"/>
    </xf>
    <xf numFmtId="4" fontId="30" fillId="10" borderId="26" applyNumberFormat="0" applyProtection="0">
      <alignment horizontal="right" vertical="center"/>
    </xf>
    <xf numFmtId="4" fontId="32" fillId="94" borderId="27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6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88" borderId="26" applyNumberFormat="0" applyProtection="0">
      <alignment horizontal="left" vertical="center" indent="1"/>
    </xf>
    <xf numFmtId="0" fontId="2" fillId="88" borderId="26" applyNumberFormat="0" applyProtection="0">
      <alignment horizontal="left" vertical="top" indent="1"/>
    </xf>
    <xf numFmtId="0" fontId="2" fillId="97" borderId="26" applyNumberFormat="0" applyProtection="0">
      <alignment horizontal="left" vertical="center" indent="1"/>
    </xf>
    <xf numFmtId="0" fontId="2" fillId="97" borderId="26" applyNumberFormat="0" applyProtection="0">
      <alignment horizontal="left" vertical="top" indent="1"/>
    </xf>
    <xf numFmtId="0" fontId="2" fillId="32" borderId="26" applyNumberFormat="0" applyProtection="0">
      <alignment horizontal="left" vertical="center" indent="1"/>
    </xf>
    <xf numFmtId="0" fontId="2" fillId="32" borderId="26" applyNumberFormat="0" applyProtection="0">
      <alignment horizontal="left" vertical="top" indent="1"/>
    </xf>
    <xf numFmtId="4" fontId="30" fillId="52" borderId="26" applyNumberFormat="0" applyProtection="0">
      <alignment vertical="center"/>
    </xf>
    <xf numFmtId="4" fontId="31" fillId="52" borderId="26" applyNumberFormat="0" applyProtection="0">
      <alignment vertical="center"/>
    </xf>
    <xf numFmtId="4" fontId="30" fillId="52" borderId="26" applyNumberFormat="0" applyProtection="0">
      <alignment horizontal="left" vertical="center" indent="1"/>
    </xf>
    <xf numFmtId="0" fontId="30" fillId="52" borderId="26" applyNumberFormat="0" applyProtection="0">
      <alignment horizontal="left" vertical="top" indent="1"/>
    </xf>
    <xf numFmtId="4" fontId="30" fillId="95" borderId="26" applyNumberFormat="0" applyProtection="0">
      <alignment horizontal="right" vertical="center"/>
    </xf>
    <xf numFmtId="4" fontId="31" fillId="95" borderId="26" applyNumberFormat="0" applyProtection="0">
      <alignment horizontal="right" vertical="center"/>
    </xf>
    <xf numFmtId="4" fontId="30" fillId="96" borderId="26" applyNumberFormat="0" applyProtection="0">
      <alignment horizontal="left" vertical="center" indent="1"/>
    </xf>
    <xf numFmtId="0" fontId="30" fillId="88" borderId="26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6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30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9" fontId="41" fillId="0" borderId="0" xfId="241" applyNumberFormat="1" applyFont="1" applyFill="1" applyAlignment="1"/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64" fontId="41" fillId="0" borderId="4" xfId="241" applyNumberFormat="1" applyFont="1" applyFill="1" applyBorder="1" applyAlignment="1" applyProtection="1">
      <protection locked="0"/>
    </xf>
    <xf numFmtId="179" fontId="42" fillId="0" borderId="0" xfId="241" applyNumberFormat="1" applyAlignment="1"/>
    <xf numFmtId="164" fontId="43" fillId="0" borderId="0" xfId="0" applyNumberFormat="1" applyFont="1" applyFill="1" applyAlignment="1">
      <alignment horizontal="right"/>
    </xf>
    <xf numFmtId="178" fontId="41" fillId="0" borderId="0" xfId="241" applyNumberFormat="1" applyFont="1" applyFill="1" applyAlignment="1"/>
    <xf numFmtId="164" fontId="0" fillId="0" borderId="0" xfId="0" applyNumberFormat="1"/>
    <xf numFmtId="0" fontId="71" fillId="0" borderId="0" xfId="0" applyFont="1" applyFill="1"/>
    <xf numFmtId="0" fontId="72" fillId="0" borderId="0" xfId="0" applyFont="1" applyFill="1"/>
    <xf numFmtId="0" fontId="72" fillId="0" borderId="0" xfId="0" applyNumberFormat="1" applyFont="1" applyFill="1"/>
    <xf numFmtId="16" fontId="72" fillId="0" borderId="0" xfId="0" applyNumberFormat="1" applyFont="1" applyFill="1"/>
    <xf numFmtId="0" fontId="74" fillId="0" borderId="0" xfId="241" applyNumberFormat="1" applyFont="1" applyAlignment="1"/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878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40%" xfId="86"/>
    <cellStyle name="Accent1 - 60%" xfId="87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40%" xfId="89"/>
    <cellStyle name="Accent2 - 60%" xfId="90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40%" xfId="92"/>
    <cellStyle name="Accent3 - 60%" xfId="93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40%" xfId="95"/>
    <cellStyle name="Accent4 - 60%" xfId="96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40%" xfId="98"/>
    <cellStyle name="Accent5 - 60%" xfId="99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40%" xfId="101"/>
    <cellStyle name="Accent6 - 60%" xfId="102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2" xfId="172"/>
    <cellStyle name="Emphasis 3" xfId="173"/>
    <cellStyle name="Entered" xfId="174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4" xfId="235"/>
    <cellStyle name="Normal 4 2" xfId="236"/>
    <cellStyle name="Normal 4 3" xfId="792"/>
    <cellStyle name="Normal 4_Net Classified Plant" xfId="237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Emph" xfId="291"/>
    <cellStyle name="SAPBEXaggDataEmph 2" xfId="818"/>
    <cellStyle name="SAPBEXaggItem" xfId="292"/>
    <cellStyle name="SAPBEXaggItem 2" xfId="819"/>
    <cellStyle name="SAPBEXaggItemX" xfId="293"/>
    <cellStyle name="SAPBEXaggItemX 2" xfId="820"/>
    <cellStyle name="SAPBEXchaText" xfId="294"/>
    <cellStyle name="SAPBEXchaText 2" xfId="295"/>
    <cellStyle name="SAPBEXchaText 3" xfId="821"/>
    <cellStyle name="SAPBEXexcBad7" xfId="296"/>
    <cellStyle name="SAPBEXexcBad7 2" xfId="822"/>
    <cellStyle name="SAPBEXexcBad8" xfId="297"/>
    <cellStyle name="SAPBEXexcBad8 2" xfId="823"/>
    <cellStyle name="SAPBEXexcBad9" xfId="298"/>
    <cellStyle name="SAPBEXexcBad9 2" xfId="824"/>
    <cellStyle name="SAPBEXexcCritical4" xfId="299"/>
    <cellStyle name="SAPBEXexcCritical4 2" xfId="825"/>
    <cellStyle name="SAPBEXexcCritical5" xfId="300"/>
    <cellStyle name="SAPBEXexcCritical5 2" xfId="826"/>
    <cellStyle name="SAPBEXexcCritical6" xfId="301"/>
    <cellStyle name="SAPBEXexcCritical6 2" xfId="827"/>
    <cellStyle name="SAPBEXexcGood1" xfId="302"/>
    <cellStyle name="SAPBEXexcGood1 2" xfId="828"/>
    <cellStyle name="SAPBEXexcGood2" xfId="303"/>
    <cellStyle name="SAPBEXexcGood2 2" xfId="829"/>
    <cellStyle name="SAPBEXexcGood3" xfId="304"/>
    <cellStyle name="SAPBEXexcGood3 2" xfId="830"/>
    <cellStyle name="SAPBEXfilterDrill" xfId="305"/>
    <cellStyle name="SAPBEXfilterDrill 2" xfId="831"/>
    <cellStyle name="SAPBEXfilterItem" xfId="306"/>
    <cellStyle name="SAPBEXfilterItem 2" xfId="832"/>
    <cellStyle name="SAPBEXfilterText" xfId="307"/>
    <cellStyle name="SAPBEXformats" xfId="308"/>
    <cellStyle name="SAPBEXformats 2" xfId="833"/>
    <cellStyle name="SAPBEXheaderItem" xfId="309"/>
    <cellStyle name="SAPBEXheaderItem 2" xfId="834"/>
    <cellStyle name="SAPBEXheaderText" xfId="310"/>
    <cellStyle name="SAPBEXheaderText 2" xfId="835"/>
    <cellStyle name="SAPBEXHLevel0" xfId="311"/>
    <cellStyle name="SAPBEXHLevel0 2" xfId="836"/>
    <cellStyle name="SAPBEXHLevel0X" xfId="312"/>
    <cellStyle name="SAPBEXHLevel0X 2" xfId="837"/>
    <cellStyle name="SAPBEXHLevel1" xfId="313"/>
    <cellStyle name="SAPBEXHLevel1 2" xfId="838"/>
    <cellStyle name="SAPBEXHLevel1X" xfId="314"/>
    <cellStyle name="SAPBEXHLevel1X 2" xfId="839"/>
    <cellStyle name="SAPBEXHLevel2" xfId="315"/>
    <cellStyle name="SAPBEXHLevel2 2" xfId="840"/>
    <cellStyle name="SAPBEXHLevel2X" xfId="316"/>
    <cellStyle name="SAPBEXHLevel2X 2" xfId="841"/>
    <cellStyle name="SAPBEXHLevel3" xfId="317"/>
    <cellStyle name="SAPBEXHLevel3 2" xfId="842"/>
    <cellStyle name="SAPBEXHLevel3X" xfId="318"/>
    <cellStyle name="SAPBEXHLevel3X 2" xfId="843"/>
    <cellStyle name="SAPBEXinputData" xfId="319"/>
    <cellStyle name="SAPBEXItemHeader" xfId="320"/>
    <cellStyle name="SAPBEXresData" xfId="321"/>
    <cellStyle name="SAPBEXresData 2" xfId="844"/>
    <cellStyle name="SAPBEXresDataEmph" xfId="322"/>
    <cellStyle name="SAPBEXresDataEmph 2" xfId="845"/>
    <cellStyle name="SAPBEXresItem" xfId="323"/>
    <cellStyle name="SAPBEXresItem 2" xfId="846"/>
    <cellStyle name="SAPBEXresItemX" xfId="324"/>
    <cellStyle name="SAPBEXresItemX 2" xfId="847"/>
    <cellStyle name="SAPBEXstdData" xfId="325"/>
    <cellStyle name="SAPBEXstdData 2" xfId="848"/>
    <cellStyle name="SAPBEXstdDataEmph" xfId="326"/>
    <cellStyle name="SAPBEXstdDataEmph 2" xfId="849"/>
    <cellStyle name="SAPBEXstdItem" xfId="327"/>
    <cellStyle name="SAPBEXstdItem 2" xfId="850"/>
    <cellStyle name="SAPBEXstdItemX" xfId="328"/>
    <cellStyle name="SAPBEXstdItemX 2" xfId="851"/>
    <cellStyle name="SAPBEXtitle" xfId="329"/>
    <cellStyle name="SAPBEXtitle 2" xfId="852"/>
    <cellStyle name="SAPBEXunassignedItem" xfId="330"/>
    <cellStyle name="SAPBEXundefined" xfId="331"/>
    <cellStyle name="SAPBEXundefined 2" xfId="853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4</xdr:row>
      <xdr:rowOff>79398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10918"/>
          <a:ext cx="7307580" cy="5963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19"/>
      <sheetName val="FERC Module"/>
      <sheetName val="Allocation Factors"/>
    </sheetNames>
    <sheetDataSet>
      <sheetData sheetId="0">
        <row r="18">
          <cell r="I18">
            <v>7.5490000000000002E-3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19"/>
      <sheetName val="Allocation Factors"/>
    </sheetNames>
    <sheetDataSet>
      <sheetData sheetId="0">
        <row r="18">
          <cell r="G18">
            <v>4.7650000000000001E-3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/>
  </sheetViews>
  <sheetFormatPr defaultColWidth="9.109375" defaultRowHeight="13.2"/>
  <cols>
    <col min="1" max="1" width="5.44140625" style="3" customWidth="1"/>
    <col min="2" max="2" width="63.109375" style="3" customWidth="1"/>
    <col min="3" max="3" width="1.33203125" style="3" customWidth="1"/>
    <col min="4" max="4" width="7.88671875" style="3" customWidth="1"/>
    <col min="5" max="5" width="15.44140625" style="3" customWidth="1"/>
    <col min="6" max="16384" width="9.109375" style="3"/>
  </cols>
  <sheetData>
    <row r="3" spans="1:7">
      <c r="A3" s="1"/>
      <c r="B3" s="2"/>
      <c r="C3" s="2"/>
      <c r="D3" s="2"/>
      <c r="E3" s="19"/>
    </row>
    <row r="4" spans="1:7">
      <c r="A4" s="1"/>
      <c r="B4" s="1"/>
      <c r="C4" s="1"/>
      <c r="D4" s="1"/>
      <c r="E4" s="19"/>
    </row>
    <row r="5" spans="1:7">
      <c r="A5" s="1"/>
      <c r="B5" s="1"/>
      <c r="C5" s="1"/>
      <c r="D5" s="1"/>
    </row>
    <row r="6" spans="1:7">
      <c r="B6" s="27" t="s">
        <v>2</v>
      </c>
      <c r="C6" s="27"/>
      <c r="D6" s="27"/>
      <c r="E6" s="27"/>
    </row>
    <row r="7" spans="1:7">
      <c r="A7" s="4"/>
      <c r="B7" s="28" t="s">
        <v>3</v>
      </c>
      <c r="C7" s="28"/>
      <c r="D7" s="28"/>
      <c r="E7" s="28"/>
    </row>
    <row r="8" spans="1:7">
      <c r="A8" s="5"/>
      <c r="B8" s="29" t="s">
        <v>47</v>
      </c>
      <c r="C8" s="29"/>
      <c r="D8" s="29"/>
      <c r="E8" s="29"/>
    </row>
    <row r="9" spans="1:7">
      <c r="A9" s="5"/>
      <c r="B9" s="29" t="s">
        <v>13</v>
      </c>
      <c r="C9" s="29"/>
      <c r="D9" s="29"/>
      <c r="E9" s="29"/>
    </row>
    <row r="10" spans="1:7">
      <c r="A10" s="1"/>
      <c r="B10" s="1"/>
      <c r="C10" s="1"/>
      <c r="D10" s="1"/>
      <c r="E10" s="1"/>
    </row>
    <row r="11" spans="1:7">
      <c r="A11" s="6" t="s">
        <v>1</v>
      </c>
      <c r="B11" s="1"/>
      <c r="C11" s="1"/>
      <c r="D11" s="1"/>
      <c r="E11" s="1"/>
    </row>
    <row r="12" spans="1:7">
      <c r="A12" s="7" t="s">
        <v>0</v>
      </c>
      <c r="B12" s="8" t="s">
        <v>4</v>
      </c>
      <c r="C12" s="9"/>
      <c r="D12" s="9"/>
      <c r="E12" s="10" t="s">
        <v>5</v>
      </c>
    </row>
    <row r="13" spans="1:7">
      <c r="A13" s="2"/>
      <c r="B13" s="2"/>
      <c r="C13" s="2"/>
      <c r="D13" s="2"/>
      <c r="E13" s="11"/>
    </row>
    <row r="14" spans="1:7">
      <c r="A14" s="11">
        <v>1</v>
      </c>
      <c r="B14" s="12" t="s">
        <v>6</v>
      </c>
      <c r="C14" s="2"/>
      <c r="D14" s="2"/>
      <c r="E14" s="14">
        <f>[2]Lead!$I$18</f>
        <v>7.5490000000000002E-3</v>
      </c>
      <c r="G14" s="26"/>
    </row>
    <row r="15" spans="1:7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3.8441999999999997E-2</v>
      </c>
    </row>
    <row r="17" spans="1:5">
      <c r="A17" s="11">
        <v>4</v>
      </c>
      <c r="B17" s="12"/>
      <c r="C17" s="2"/>
      <c r="D17" s="2"/>
      <c r="E17" s="16"/>
    </row>
    <row r="18" spans="1:5">
      <c r="A18" s="11">
        <v>5</v>
      </c>
      <c r="B18" s="12" t="s">
        <v>8</v>
      </c>
      <c r="C18" s="2"/>
      <c r="D18" s="2"/>
      <c r="E18" s="14">
        <f>ROUND(SUM(E14:E16),6)</f>
        <v>4.7990999999999999E-2</v>
      </c>
    </row>
    <row r="19" spans="1:5">
      <c r="A19" s="11">
        <v>6</v>
      </c>
      <c r="B19" s="2"/>
      <c r="C19" s="2"/>
      <c r="D19" s="2"/>
      <c r="E19" s="14"/>
    </row>
    <row r="20" spans="1:5">
      <c r="A20" s="11">
        <v>7</v>
      </c>
      <c r="B20" s="2" t="s">
        <v>9</v>
      </c>
      <c r="C20" s="2"/>
      <c r="D20" s="2"/>
      <c r="E20" s="14">
        <f>ROUND(1-E18,6)</f>
        <v>0.95200899999999999</v>
      </c>
    </row>
    <row r="21" spans="1:5">
      <c r="A21" s="11">
        <v>8</v>
      </c>
      <c r="B21" s="12" t="s">
        <v>48</v>
      </c>
      <c r="C21" s="2"/>
      <c r="D21" s="13">
        <v>0.21</v>
      </c>
      <c r="E21" s="14">
        <f>ROUND((E20)*D21,6)</f>
        <v>0.19992199999999999</v>
      </c>
    </row>
    <row r="22" spans="1:5">
      <c r="A22" s="11">
        <v>9</v>
      </c>
      <c r="B22" s="12" t="s">
        <v>12</v>
      </c>
      <c r="C22" s="2"/>
      <c r="D22" s="2"/>
      <c r="E22" s="17">
        <f>ROUND(1-E21-E18,6)</f>
        <v>0.75208699999999995</v>
      </c>
    </row>
    <row r="23" spans="1:5">
      <c r="A23" s="2"/>
      <c r="B23" s="2"/>
      <c r="C23" s="2"/>
      <c r="D23" s="2"/>
      <c r="E23" s="11"/>
    </row>
    <row r="26" spans="1:5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/>
  </sheetViews>
  <sheetFormatPr defaultColWidth="9.109375" defaultRowHeight="13.2"/>
  <cols>
    <col min="1" max="1" width="5.44140625" style="3" customWidth="1"/>
    <col min="2" max="2" width="63.33203125" style="3" bestFit="1" customWidth="1"/>
    <col min="3" max="3" width="3.44140625" style="3" customWidth="1"/>
    <col min="4" max="4" width="10" style="3" bestFit="1" customWidth="1"/>
    <col min="5" max="5" width="18.109375" style="3" customWidth="1"/>
    <col min="6" max="16384" width="9.109375" style="3"/>
  </cols>
  <sheetData>
    <row r="2" spans="1:7">
      <c r="A2" s="1"/>
      <c r="B2" s="2"/>
      <c r="C2" s="2"/>
      <c r="D2" s="2"/>
      <c r="E2" s="19"/>
    </row>
    <row r="3" spans="1:7">
      <c r="A3" s="1"/>
      <c r="B3" s="1"/>
      <c r="C3" s="1"/>
      <c r="D3" s="1"/>
      <c r="E3" s="19"/>
    </row>
    <row r="4" spans="1:7">
      <c r="A4" s="1"/>
      <c r="B4" s="1"/>
      <c r="C4" s="1"/>
      <c r="D4" s="1"/>
    </row>
    <row r="5" spans="1:7">
      <c r="B5" s="27" t="s">
        <v>10</v>
      </c>
      <c r="C5" s="27"/>
      <c r="D5" s="27"/>
      <c r="E5" s="27"/>
    </row>
    <row r="6" spans="1:7">
      <c r="A6" s="4"/>
      <c r="B6" s="28" t="s">
        <v>11</v>
      </c>
      <c r="C6" s="28"/>
      <c r="D6" s="28"/>
      <c r="E6" s="28"/>
    </row>
    <row r="7" spans="1:7">
      <c r="A7" s="5"/>
      <c r="B7" s="29" t="str">
        <f>+'4.01 E'!B8:E8</f>
        <v>FOR THE TWELVE MONTHS ENDED DECEMBER 31, 2019</v>
      </c>
      <c r="C7" s="29"/>
      <c r="D7" s="29"/>
      <c r="E7" s="29"/>
    </row>
    <row r="8" spans="1:7">
      <c r="A8" s="5"/>
      <c r="B8" s="29" t="s">
        <v>13</v>
      </c>
      <c r="C8" s="29"/>
      <c r="D8" s="29"/>
      <c r="E8" s="29"/>
    </row>
    <row r="9" spans="1:7">
      <c r="A9" s="1"/>
      <c r="B9" s="1"/>
      <c r="C9" s="1"/>
      <c r="D9" s="1"/>
      <c r="E9" s="1"/>
    </row>
    <row r="10" spans="1:7">
      <c r="A10" s="6" t="s">
        <v>1</v>
      </c>
      <c r="B10" s="1"/>
      <c r="C10" s="1"/>
      <c r="D10" s="1"/>
      <c r="E10" s="1"/>
    </row>
    <row r="11" spans="1:7">
      <c r="A11" s="7" t="s">
        <v>0</v>
      </c>
      <c r="B11" s="8" t="s">
        <v>4</v>
      </c>
      <c r="C11" s="9"/>
      <c r="D11" s="9"/>
      <c r="E11" s="10" t="s">
        <v>5</v>
      </c>
    </row>
    <row r="12" spans="1:7">
      <c r="A12" s="2"/>
      <c r="B12" s="2"/>
      <c r="C12" s="2"/>
      <c r="D12" s="2"/>
      <c r="E12" s="11"/>
    </row>
    <row r="13" spans="1:7">
      <c r="A13" s="11">
        <v>1</v>
      </c>
      <c r="B13" s="12" t="s">
        <v>6</v>
      </c>
      <c r="C13" s="2"/>
      <c r="D13" s="2"/>
      <c r="E13" s="14">
        <f>'[3]Lead Sheet'!$G$18</f>
        <v>4.7650000000000001E-3</v>
      </c>
      <c r="G13" s="26"/>
    </row>
    <row r="14" spans="1:7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3.8336000000000002E-2</v>
      </c>
    </row>
    <row r="16" spans="1:7">
      <c r="A16" s="11">
        <v>4</v>
      </c>
      <c r="B16" s="12"/>
      <c r="C16" s="2"/>
      <c r="D16" s="2"/>
      <c r="E16" s="16"/>
    </row>
    <row r="17" spans="1:5">
      <c r="A17" s="11">
        <v>5</v>
      </c>
      <c r="B17" s="12" t="s">
        <v>8</v>
      </c>
      <c r="C17" s="2"/>
      <c r="D17" s="2"/>
      <c r="E17" s="14">
        <f>ROUND(SUM(E13:E15),6)</f>
        <v>4.5101000000000002E-2</v>
      </c>
    </row>
    <row r="18" spans="1:5">
      <c r="A18" s="11">
        <v>6</v>
      </c>
      <c r="B18" s="2"/>
      <c r="C18" s="2"/>
      <c r="D18" s="2"/>
      <c r="E18" s="14"/>
    </row>
    <row r="19" spans="1:5">
      <c r="A19" s="11">
        <v>7</v>
      </c>
      <c r="B19" s="2" t="s">
        <v>9</v>
      </c>
      <c r="C19" s="2"/>
      <c r="D19" s="2"/>
      <c r="E19" s="14">
        <f>ROUND(1-E17,6)</f>
        <v>0.95489900000000005</v>
      </c>
    </row>
    <row r="20" spans="1:5">
      <c r="A20" s="11">
        <v>8</v>
      </c>
      <c r="B20" s="12" t="s">
        <v>48</v>
      </c>
      <c r="C20" s="2"/>
      <c r="D20" s="13">
        <v>0.21</v>
      </c>
      <c r="E20" s="14">
        <f>ROUND((E19)*D20,6)</f>
        <v>0.20052900000000001</v>
      </c>
    </row>
    <row r="21" spans="1:5">
      <c r="A21" s="11">
        <v>9</v>
      </c>
      <c r="B21" s="12" t="s">
        <v>12</v>
      </c>
      <c r="C21" s="2"/>
      <c r="D21" s="2"/>
      <c r="E21" s="17">
        <f>ROUND(1-E20-E17,6)</f>
        <v>0.75436999999999999</v>
      </c>
    </row>
    <row r="22" spans="1:5">
      <c r="A22" s="2"/>
      <c r="B22" s="2"/>
      <c r="C22" s="2"/>
      <c r="D22" s="2"/>
      <c r="E22" s="11"/>
    </row>
    <row r="25" spans="1:5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E14" sqref="E14"/>
    </sheetView>
  </sheetViews>
  <sheetFormatPr defaultColWidth="8.88671875" defaultRowHeight="14.4"/>
  <cols>
    <col min="1" max="16384" width="8.88671875" style="23"/>
  </cols>
  <sheetData>
    <row r="1" spans="1:2">
      <c r="A1" s="22">
        <v>2E-3</v>
      </c>
      <c r="B1" s="23" t="s">
        <v>43</v>
      </c>
    </row>
    <row r="2" spans="1:2" ht="5.4" customHeight="1">
      <c r="A2" s="22"/>
    </row>
    <row r="3" spans="1:2">
      <c r="A3" s="22" t="s">
        <v>14</v>
      </c>
    </row>
    <row r="4" spans="1:2">
      <c r="A4" s="22" t="s">
        <v>17</v>
      </c>
    </row>
    <row r="6" spans="1:2">
      <c r="A6" s="24" t="s">
        <v>19</v>
      </c>
    </row>
    <row r="7" spans="1:2">
      <c r="A7" s="24" t="s">
        <v>20</v>
      </c>
    </row>
    <row r="8" spans="1:2">
      <c r="A8" s="24" t="s">
        <v>21</v>
      </c>
    </row>
    <row r="9" spans="1:2">
      <c r="A9" s="24" t="s">
        <v>22</v>
      </c>
    </row>
    <row r="10" spans="1:2">
      <c r="A10" s="24" t="s">
        <v>23</v>
      </c>
    </row>
    <row r="11" spans="1:2">
      <c r="A11" s="24" t="s">
        <v>45</v>
      </c>
    </row>
    <row r="12" spans="1:2">
      <c r="A12" s="23" t="s">
        <v>46</v>
      </c>
    </row>
    <row r="13" spans="1:2">
      <c r="A13" s="23" t="s">
        <v>24</v>
      </c>
    </row>
    <row r="14" spans="1:2">
      <c r="A14" s="23" t="s">
        <v>25</v>
      </c>
    </row>
    <row r="16" spans="1:2">
      <c r="A16" s="24" t="s">
        <v>26</v>
      </c>
    </row>
    <row r="17" spans="1:15">
      <c r="A17" s="23" t="s">
        <v>27</v>
      </c>
    </row>
    <row r="18" spans="1:15">
      <c r="A18" s="23" t="s">
        <v>28</v>
      </c>
    </row>
    <row r="19" spans="1:15">
      <c r="A19" s="23" t="s">
        <v>29</v>
      </c>
      <c r="O19" s="25"/>
    </row>
    <row r="21" spans="1:15">
      <c r="A21" s="24" t="s">
        <v>30</v>
      </c>
    </row>
    <row r="22" spans="1:15">
      <c r="A22" s="24" t="s">
        <v>31</v>
      </c>
    </row>
    <row r="23" spans="1:15">
      <c r="A23" s="23" t="s">
        <v>32</v>
      </c>
    </row>
    <row r="24" spans="1:15">
      <c r="A24" s="23" t="s">
        <v>33</v>
      </c>
    </row>
    <row r="26" spans="1:15">
      <c r="A26" s="23" t="s">
        <v>34</v>
      </c>
    </row>
    <row r="27" spans="1:15">
      <c r="A27" s="23" t="s">
        <v>35</v>
      </c>
    </row>
    <row r="28" spans="1:15">
      <c r="A28" s="23" t="s">
        <v>36</v>
      </c>
    </row>
    <row r="30" spans="1:15">
      <c r="A30" s="23" t="s">
        <v>37</v>
      </c>
    </row>
    <row r="31" spans="1:15">
      <c r="A31" s="23" t="s">
        <v>38</v>
      </c>
    </row>
    <row r="32" spans="1:15">
      <c r="A32" s="23" t="s">
        <v>39</v>
      </c>
    </row>
    <row r="34" spans="1:1">
      <c r="A34" s="23" t="s">
        <v>15</v>
      </c>
    </row>
    <row r="35" spans="1:1">
      <c r="A35" s="23" t="s">
        <v>18</v>
      </c>
    </row>
    <row r="36" spans="1:1">
      <c r="A36" s="23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E14" sqref="E14"/>
    </sheetView>
  </sheetViews>
  <sheetFormatPr defaultRowHeight="14.4"/>
  <sheetData>
    <row r="1" spans="1:4">
      <c r="A1" t="s">
        <v>42</v>
      </c>
    </row>
    <row r="2" spans="1:4">
      <c r="A2" t="s">
        <v>44</v>
      </c>
    </row>
    <row r="3" spans="1:4">
      <c r="C3" t="s">
        <v>40</v>
      </c>
      <c r="D3">
        <v>3.8733999999999998E-2</v>
      </c>
    </row>
    <row r="4" spans="1:4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B4C422-23FB-409F-9989-67AE01B03053}"/>
</file>

<file path=customXml/itemProps2.xml><?xml version="1.0" encoding="utf-8"?>
<ds:datastoreItem xmlns:ds="http://schemas.openxmlformats.org/officeDocument/2006/customXml" ds:itemID="{DEEEABE3-2B39-4302-8851-690DC26A93E2}"/>
</file>

<file path=customXml/itemProps3.xml><?xml version="1.0" encoding="utf-8"?>
<ds:datastoreItem xmlns:ds="http://schemas.openxmlformats.org/officeDocument/2006/customXml" ds:itemID="{F01C7992-9DBE-4261-AD0F-83E15731DE78}"/>
</file>

<file path=customXml/itemProps4.xml><?xml version="1.0" encoding="utf-8"?>
<ds:datastoreItem xmlns:ds="http://schemas.openxmlformats.org/officeDocument/2006/customXml" ds:itemID="{38B13779-2F08-4E95-9F5D-10920655A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2013-10-08T16:45:25Z</cp:lastPrinted>
  <dcterms:created xsi:type="dcterms:W3CDTF">2010-03-22T20:07:48Z</dcterms:created>
  <dcterms:modified xsi:type="dcterms:W3CDTF">2020-03-24T00:35:32Z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