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35" yWindow="0" windowWidth="13365" windowHeight="11895"/>
  </bookViews>
  <sheets>
    <sheet name="Truck Depr Summary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</sheets>
  <calcPr calcId="145621" iterate="1"/>
</workbook>
</file>

<file path=xl/calcChain.xml><?xml version="1.0" encoding="utf-8"?>
<calcChain xmlns="http://schemas.openxmlformats.org/spreadsheetml/2006/main">
  <c r="M2" i="1" l="1"/>
  <c r="N2" i="1"/>
  <c r="O3" i="1"/>
  <c r="N9" i="1"/>
  <c r="N15" i="1"/>
  <c r="D7" i="13" l="1"/>
  <c r="C7" i="13"/>
  <c r="D11" i="13"/>
  <c r="D10" i="13"/>
  <c r="D9" i="13"/>
  <c r="D12" i="13"/>
  <c r="C12" i="13"/>
  <c r="C11" i="13"/>
  <c r="C10" i="13"/>
  <c r="D4" i="13"/>
  <c r="D5" i="13"/>
  <c r="D6" i="13"/>
  <c r="C17" i="13" s="1"/>
  <c r="C23" i="13" s="1"/>
  <c r="C5" i="13"/>
  <c r="C6" i="13"/>
  <c r="C4" i="13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O11" i="12"/>
  <c r="N11" i="12"/>
  <c r="J11" i="12"/>
  <c r="O10" i="12"/>
  <c r="N10" i="12"/>
  <c r="J10" i="12"/>
  <c r="O9" i="12"/>
  <c r="N9" i="12"/>
  <c r="O15" i="12" s="1"/>
  <c r="J9" i="12"/>
  <c r="J8" i="12"/>
  <c r="J7" i="12"/>
  <c r="J6" i="12"/>
  <c r="J5" i="12"/>
  <c r="M4" i="12"/>
  <c r="J4" i="12"/>
  <c r="N3" i="12"/>
  <c r="O3" i="12" s="1"/>
  <c r="P3" i="12" s="1"/>
  <c r="M3" i="12"/>
  <c r="J3" i="12"/>
  <c r="O2" i="12"/>
  <c r="P2" i="12" s="1"/>
  <c r="N2" i="12"/>
  <c r="N4" i="12" s="1"/>
  <c r="N5" i="12" s="1"/>
  <c r="M2" i="12"/>
  <c r="J2" i="12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O11" i="11"/>
  <c r="N11" i="11"/>
  <c r="J11" i="11"/>
  <c r="O10" i="11"/>
  <c r="N10" i="11"/>
  <c r="J10" i="11"/>
  <c r="O9" i="11"/>
  <c r="N16" i="11" s="1"/>
  <c r="N9" i="11"/>
  <c r="O15" i="11" s="1"/>
  <c r="J9" i="11"/>
  <c r="J8" i="11"/>
  <c r="J7" i="11"/>
  <c r="J6" i="11"/>
  <c r="J5" i="11"/>
  <c r="M4" i="11"/>
  <c r="J4" i="11"/>
  <c r="N3" i="11"/>
  <c r="N4" i="11" s="1"/>
  <c r="N5" i="11" s="1"/>
  <c r="M3" i="11"/>
  <c r="J3" i="11"/>
  <c r="O2" i="11"/>
  <c r="P2" i="11" s="1"/>
  <c r="N2" i="11"/>
  <c r="M2" i="11"/>
  <c r="J2" i="11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O11" i="10"/>
  <c r="N11" i="10"/>
  <c r="O16" i="10" s="1"/>
  <c r="J11" i="10"/>
  <c r="O10" i="10"/>
  <c r="N10" i="10"/>
  <c r="J10" i="10"/>
  <c r="O9" i="10"/>
  <c r="N9" i="10"/>
  <c r="O15" i="10" s="1"/>
  <c r="J9" i="10"/>
  <c r="J8" i="10"/>
  <c r="J7" i="10"/>
  <c r="J6" i="10"/>
  <c r="J5" i="10"/>
  <c r="J4" i="10"/>
  <c r="N3" i="10"/>
  <c r="O3" i="10" s="1"/>
  <c r="P3" i="10" s="1"/>
  <c r="M3" i="10"/>
  <c r="J3" i="10"/>
  <c r="N2" i="10"/>
  <c r="N4" i="10" s="1"/>
  <c r="N5" i="10" s="1"/>
  <c r="M2" i="10"/>
  <c r="M4" i="10" s="1"/>
  <c r="J2" i="10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O11" i="9"/>
  <c r="N11" i="9"/>
  <c r="N15" i="9" s="1"/>
  <c r="J11" i="9"/>
  <c r="O10" i="9"/>
  <c r="N10" i="9"/>
  <c r="J10" i="9"/>
  <c r="O9" i="9"/>
  <c r="N9" i="9"/>
  <c r="O15" i="9" s="1"/>
  <c r="J9" i="9"/>
  <c r="J8" i="9"/>
  <c r="J7" i="9"/>
  <c r="J6" i="9"/>
  <c r="J5" i="9"/>
  <c r="J4" i="9"/>
  <c r="N3" i="9"/>
  <c r="O3" i="9" s="1"/>
  <c r="P3" i="9" s="1"/>
  <c r="M3" i="9"/>
  <c r="J3" i="9"/>
  <c r="N2" i="9"/>
  <c r="N4" i="9" s="1"/>
  <c r="N5" i="9" s="1"/>
  <c r="M2" i="9"/>
  <c r="M4" i="9" s="1"/>
  <c r="J2" i="9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O11" i="8"/>
  <c r="N11" i="8"/>
  <c r="J11" i="8"/>
  <c r="O10" i="8"/>
  <c r="N10" i="8"/>
  <c r="J10" i="8"/>
  <c r="O9" i="8"/>
  <c r="N9" i="8"/>
  <c r="O15" i="8" s="1"/>
  <c r="J9" i="8"/>
  <c r="J8" i="8"/>
  <c r="J7" i="8"/>
  <c r="J6" i="8"/>
  <c r="J5" i="8"/>
  <c r="J4" i="8"/>
  <c r="N3" i="8"/>
  <c r="O3" i="8" s="1"/>
  <c r="P3" i="8" s="1"/>
  <c r="M3" i="8"/>
  <c r="J3" i="8"/>
  <c r="N2" i="8"/>
  <c r="N4" i="8" s="1"/>
  <c r="N5" i="8" s="1"/>
  <c r="M2" i="8"/>
  <c r="M4" i="8" s="1"/>
  <c r="J2" i="8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O11" i="7"/>
  <c r="N11" i="7"/>
  <c r="O16" i="7" s="1"/>
  <c r="J11" i="7"/>
  <c r="O10" i="7"/>
  <c r="N10" i="7"/>
  <c r="J10" i="7"/>
  <c r="O9" i="7"/>
  <c r="N9" i="7"/>
  <c r="O15" i="7" s="1"/>
  <c r="J9" i="7"/>
  <c r="J8" i="7"/>
  <c r="J7" i="7"/>
  <c r="J6" i="7"/>
  <c r="J5" i="7"/>
  <c r="J4" i="7"/>
  <c r="N3" i="7"/>
  <c r="O3" i="7" s="1"/>
  <c r="P3" i="7" s="1"/>
  <c r="M3" i="7"/>
  <c r="J3" i="7"/>
  <c r="N2" i="7"/>
  <c r="N4" i="7" s="1"/>
  <c r="N5" i="7" s="1"/>
  <c r="M2" i="7"/>
  <c r="M4" i="7" s="1"/>
  <c r="J2" i="7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O11" i="6"/>
  <c r="N11" i="6"/>
  <c r="J11" i="6"/>
  <c r="O10" i="6"/>
  <c r="N10" i="6"/>
  <c r="J10" i="6"/>
  <c r="O9" i="6"/>
  <c r="N9" i="6"/>
  <c r="O15" i="6" s="1"/>
  <c r="J9" i="6"/>
  <c r="J8" i="6"/>
  <c r="J7" i="6"/>
  <c r="J6" i="6"/>
  <c r="J5" i="6"/>
  <c r="M4" i="6"/>
  <c r="J4" i="6"/>
  <c r="N3" i="6"/>
  <c r="O3" i="6" s="1"/>
  <c r="P3" i="6" s="1"/>
  <c r="M3" i="6"/>
  <c r="J3" i="6"/>
  <c r="O2" i="6"/>
  <c r="P2" i="6" s="1"/>
  <c r="N2" i="6"/>
  <c r="N4" i="6" s="1"/>
  <c r="N5" i="6" s="1"/>
  <c r="M2" i="6"/>
  <c r="J2" i="6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O11" i="5"/>
  <c r="N11" i="5"/>
  <c r="J11" i="5"/>
  <c r="O10" i="5"/>
  <c r="N10" i="5"/>
  <c r="J10" i="5"/>
  <c r="O9" i="5"/>
  <c r="N9" i="5"/>
  <c r="O15" i="5" s="1"/>
  <c r="J9" i="5"/>
  <c r="J8" i="5"/>
  <c r="J7" i="5"/>
  <c r="J6" i="5"/>
  <c r="J5" i="5"/>
  <c r="M4" i="5"/>
  <c r="J4" i="5"/>
  <c r="N3" i="5"/>
  <c r="N4" i="5" s="1"/>
  <c r="N5" i="5" s="1"/>
  <c r="M3" i="5"/>
  <c r="J3" i="5"/>
  <c r="O2" i="5"/>
  <c r="P2" i="5" s="1"/>
  <c r="N2" i="5"/>
  <c r="M2" i="5"/>
  <c r="J2" i="5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O11" i="4"/>
  <c r="N11" i="4"/>
  <c r="J11" i="4"/>
  <c r="O10" i="4"/>
  <c r="N10" i="4"/>
  <c r="J10" i="4"/>
  <c r="O9" i="4"/>
  <c r="N9" i="4"/>
  <c r="O15" i="4" s="1"/>
  <c r="J9" i="4"/>
  <c r="J8" i="4"/>
  <c r="J7" i="4"/>
  <c r="J6" i="4"/>
  <c r="J5" i="4"/>
  <c r="M4" i="4"/>
  <c r="J4" i="4"/>
  <c r="N3" i="4"/>
  <c r="N4" i="4" s="1"/>
  <c r="N5" i="4" s="1"/>
  <c r="M3" i="4"/>
  <c r="J3" i="4"/>
  <c r="O2" i="4"/>
  <c r="P2" i="4" s="1"/>
  <c r="N2" i="4"/>
  <c r="M2" i="4"/>
  <c r="J2" i="4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O11" i="3"/>
  <c r="N11" i="3"/>
  <c r="J11" i="3"/>
  <c r="O10" i="3"/>
  <c r="N10" i="3"/>
  <c r="O15" i="3" s="1"/>
  <c r="J10" i="3"/>
  <c r="O9" i="3"/>
  <c r="N9" i="3"/>
  <c r="O16" i="3" s="1"/>
  <c r="J9" i="3"/>
  <c r="J8" i="3"/>
  <c r="J7" i="3"/>
  <c r="J6" i="3"/>
  <c r="J5" i="3"/>
  <c r="J4" i="3"/>
  <c r="N3" i="3"/>
  <c r="O3" i="3" s="1"/>
  <c r="P3" i="3" s="1"/>
  <c r="M3" i="3"/>
  <c r="J3" i="3"/>
  <c r="N2" i="3"/>
  <c r="N4" i="3" s="1"/>
  <c r="N5" i="3" s="1"/>
  <c r="M2" i="3"/>
  <c r="M4" i="3" s="1"/>
  <c r="J2" i="3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O11" i="2"/>
  <c r="N11" i="2"/>
  <c r="J11" i="2"/>
  <c r="O10" i="2"/>
  <c r="N10" i="2"/>
  <c r="J10" i="2"/>
  <c r="O9" i="2"/>
  <c r="N9" i="2"/>
  <c r="O15" i="2" s="1"/>
  <c r="J9" i="2"/>
  <c r="J8" i="2"/>
  <c r="J7" i="2"/>
  <c r="J6" i="2"/>
  <c r="J5" i="2"/>
  <c r="M4" i="2"/>
  <c r="J4" i="2"/>
  <c r="N3" i="2"/>
  <c r="N4" i="2" s="1"/>
  <c r="N5" i="2" s="1"/>
  <c r="M3" i="2"/>
  <c r="J3" i="2"/>
  <c r="O2" i="2"/>
  <c r="P2" i="2" s="1"/>
  <c r="N2" i="2"/>
  <c r="M2" i="2"/>
  <c r="J2" i="2"/>
  <c r="J2" i="1"/>
  <c r="N4" i="1"/>
  <c r="N5" i="1" s="1"/>
  <c r="O2" i="1"/>
  <c r="P2" i="1" s="1"/>
  <c r="J3" i="1"/>
  <c r="M3" i="1"/>
  <c r="N3" i="1"/>
  <c r="P3" i="1" s="1"/>
  <c r="J4" i="1"/>
  <c r="M4" i="1"/>
  <c r="J5" i="1"/>
  <c r="J6" i="1"/>
  <c r="J7" i="1"/>
  <c r="J8" i="1"/>
  <c r="J9" i="1"/>
  <c r="N16" i="1"/>
  <c r="O9" i="1"/>
  <c r="J10" i="1"/>
  <c r="N10" i="1"/>
  <c r="O10" i="1"/>
  <c r="J11" i="1"/>
  <c r="N11" i="1"/>
  <c r="O11" i="1"/>
  <c r="J12" i="1"/>
  <c r="J13" i="1"/>
  <c r="J14" i="1"/>
  <c r="O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C16" i="13" l="1"/>
  <c r="C22" i="13" s="1"/>
  <c r="D15" i="13"/>
  <c r="C15" i="13"/>
  <c r="D16" i="13"/>
  <c r="D22" i="13" s="1"/>
  <c r="D17" i="13"/>
  <c r="D23" i="13" s="1"/>
  <c r="O14" i="12"/>
  <c r="N16" i="12"/>
  <c r="N15" i="12"/>
  <c r="O16" i="12"/>
  <c r="N14" i="12"/>
  <c r="O14" i="11"/>
  <c r="O3" i="11"/>
  <c r="P3" i="11" s="1"/>
  <c r="N15" i="11"/>
  <c r="O16" i="11"/>
  <c r="N14" i="11"/>
  <c r="O2" i="10"/>
  <c r="P2" i="10" s="1"/>
  <c r="O14" i="10"/>
  <c r="N16" i="10"/>
  <c r="N15" i="10"/>
  <c r="N14" i="10"/>
  <c r="O2" i="9"/>
  <c r="P2" i="9" s="1"/>
  <c r="O14" i="9"/>
  <c r="N16" i="9"/>
  <c r="O16" i="9"/>
  <c r="N14" i="9"/>
  <c r="O2" i="8"/>
  <c r="P2" i="8" s="1"/>
  <c r="O14" i="8"/>
  <c r="N16" i="8"/>
  <c r="N15" i="8"/>
  <c r="O16" i="8"/>
  <c r="N14" i="8"/>
  <c r="O2" i="7"/>
  <c r="P2" i="7" s="1"/>
  <c r="O14" i="7"/>
  <c r="N16" i="7"/>
  <c r="N15" i="7"/>
  <c r="N14" i="7"/>
  <c r="N16" i="6"/>
  <c r="N15" i="6"/>
  <c r="O16" i="6"/>
  <c r="O14" i="6"/>
  <c r="N14" i="6"/>
  <c r="N16" i="5"/>
  <c r="N15" i="5"/>
  <c r="O16" i="5"/>
  <c r="O14" i="5"/>
  <c r="O3" i="5"/>
  <c r="P3" i="5" s="1"/>
  <c r="N14" i="5"/>
  <c r="O14" i="4"/>
  <c r="O3" i="4"/>
  <c r="P3" i="4" s="1"/>
  <c r="N16" i="4"/>
  <c r="N15" i="4"/>
  <c r="O16" i="4"/>
  <c r="N14" i="4"/>
  <c r="N14" i="3"/>
  <c r="O2" i="3"/>
  <c r="P2" i="3" s="1"/>
  <c r="O14" i="3"/>
  <c r="N16" i="3"/>
  <c r="N15" i="3"/>
  <c r="N16" i="2"/>
  <c r="N15" i="2"/>
  <c r="O16" i="2"/>
  <c r="O14" i="2"/>
  <c r="O3" i="2"/>
  <c r="P3" i="2" s="1"/>
  <c r="N14" i="2"/>
  <c r="O15" i="1"/>
  <c r="N14" i="1"/>
  <c r="O16" i="1"/>
  <c r="D21" i="13" l="1"/>
  <c r="D24" i="13" s="1"/>
  <c r="D18" i="13"/>
  <c r="C21" i="13"/>
  <c r="C24" i="13" s="1"/>
  <c r="C18" i="13"/>
</calcChain>
</file>

<file path=xl/comments1.xml><?xml version="1.0" encoding="utf-8"?>
<comments xmlns="http://schemas.openxmlformats.org/spreadsheetml/2006/main">
  <authors>
    <author>Brenner, Alex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Brenner, Alex:</t>
        </r>
        <r>
          <rPr>
            <sz val="9"/>
            <color indexed="81"/>
            <rFont val="Tahoma"/>
            <family val="2"/>
          </rPr>
          <t xml:space="preserve">
This is based upon a route analysis of which trucks are used on which routes as opposed to which legal entity houses the truck</t>
        </r>
      </text>
    </comment>
  </commentList>
</comments>
</file>

<file path=xl/sharedStrings.xml><?xml version="1.0" encoding="utf-8"?>
<sst xmlns="http://schemas.openxmlformats.org/spreadsheetml/2006/main" count="3748" uniqueCount="113">
  <si>
    <t>COMPANY</t>
  </si>
  <si>
    <t>ASSET-TYPE-8</t>
  </si>
  <si>
    <t>SUB-TYPE-8</t>
  </si>
  <si>
    <t>PROPERTY-XLT-11</t>
  </si>
  <si>
    <t>Asset</t>
  </si>
  <si>
    <t>Tag Number</t>
  </si>
  <si>
    <t>Description</t>
  </si>
  <si>
    <t>Current Period Depreciation</t>
  </si>
  <si>
    <t>LOB</t>
  </si>
  <si>
    <t>20DPU</t>
  </si>
  <si>
    <t>PERSONAL</t>
  </si>
  <si>
    <t>2008 FORD F-150</t>
  </si>
  <si>
    <t>2010 Ford F150 Supervisor Trk</t>
  </si>
  <si>
    <t>2008 FORD F-250</t>
  </si>
  <si>
    <t>20CCD</t>
  </si>
  <si>
    <t>2007 INTL 4300 W/24FT VAN USED</t>
  </si>
  <si>
    <t>2007 INTL 4300 W/26FT VAN USED</t>
  </si>
  <si>
    <t>As-is</t>
  </si>
  <si>
    <t>20AFEL</t>
  </si>
  <si>
    <t>#1285 2011 AUTOCAR FL ACX64</t>
  </si>
  <si>
    <t>2011 Autocar AXX94</t>
  </si>
  <si>
    <t>1287 2011 Autocard ACX64</t>
  </si>
  <si>
    <t>1288 2011 Autocar ACx64</t>
  </si>
  <si>
    <t>1289 2011 Autocar ACx64</t>
  </si>
  <si>
    <t>Should Be</t>
  </si>
  <si>
    <t>1290 2011 Autocar ACX64</t>
  </si>
  <si>
    <t>1291 2011 Autocar ACX64</t>
  </si>
  <si>
    <t>1292 2011 Autocar ACx64</t>
  </si>
  <si>
    <t>1293 2011 Autocar ACx64</t>
  </si>
  <si>
    <t>1294 2011 Autocar ACx64</t>
  </si>
  <si>
    <t>1295 2012 AutoCar ACx64</t>
  </si>
  <si>
    <t>1295 Lift Kit Basis Adj</t>
  </si>
  <si>
    <t>1296 2012 Autocar ACx64</t>
  </si>
  <si>
    <t>1296 Lift Kit Basis Adj</t>
  </si>
  <si>
    <t>1297 2012 Autocar ACx64</t>
  </si>
  <si>
    <t>1297 Lift Kit Basis Adj</t>
  </si>
  <si>
    <t>1298 2012 Autocar ACx64</t>
  </si>
  <si>
    <t>1298 Lift Kit Basis Adj</t>
  </si>
  <si>
    <t>20AREL</t>
  </si>
  <si>
    <t>2008 AUTOCAR WXLL64 W/MCNEILUS</t>
  </si>
  <si>
    <t>2079 2011 AutoCar CNG RL</t>
  </si>
  <si>
    <t>20ASL</t>
  </si>
  <si>
    <t>Ford F-550 W/Heil SL</t>
  </si>
  <si>
    <t>2080 2011 AutoCar CNG RearLoad</t>
  </si>
  <si>
    <t>2006 AUTOCAR WXLL64 FL</t>
  </si>
  <si>
    <t>SALES TAX ON BODY</t>
  </si>
  <si>
    <t>2004 AUTOCAR WXLL64 W/WITTKE 4</t>
  </si>
  <si>
    <t>CUROTTO CAN AUTOMATED FL CONT</t>
  </si>
  <si>
    <t>DROP AXLE 13K W/CONTROLS</t>
  </si>
  <si>
    <t>20ASLA</t>
  </si>
  <si>
    <t>2011 Autocar ACX64</t>
  </si>
  <si>
    <t>2231 Autocar ACx64 w/Curotto</t>
  </si>
  <si>
    <t>2232 2011 Autocar ACx64 Curott</t>
  </si>
  <si>
    <t>2233 2012 Autocar ACx64 w/Cur</t>
  </si>
  <si>
    <t>2233 Lift Kit Basis Adj</t>
  </si>
  <si>
    <t>2234 2012 Autocar ACx64 w/Curr</t>
  </si>
  <si>
    <t>2234 Lift Kit Basis Adj</t>
  </si>
  <si>
    <t>2235 2012 Autocar ACx64 w/Curr</t>
  </si>
  <si>
    <t>2235 Lift Kit Basis Adj</t>
  </si>
  <si>
    <t>2236 2012 Autocar ACx64</t>
  </si>
  <si>
    <t>2236 Lift Kit Basis Adj</t>
  </si>
  <si>
    <t>2237 2012 AutoCar ACx64 w/Curr</t>
  </si>
  <si>
    <t>2237 Lift Kit Basis Adj</t>
  </si>
  <si>
    <t>2238 2012 Autocar ACx64 w/Curr</t>
  </si>
  <si>
    <t>2238 Lift Kit Basis Adj</t>
  </si>
  <si>
    <t>#2239 2012 AUTOCAR FL</t>
  </si>
  <si>
    <t>2007 AUTOCAR AUTOMATED SL</t>
  </si>
  <si>
    <t>2010 AUTOCAR/MCNEILUS #209421</t>
  </si>
  <si>
    <t>2009 AUTOCAR WXLL64 W/MCNEILUS</t>
  </si>
  <si>
    <t>2009 AUTOCAR SALES TAX</t>
  </si>
  <si>
    <t>20AREC</t>
  </si>
  <si>
    <t>2007 AUTOCAR WXLL64 MANUAL LDR</t>
  </si>
  <si>
    <t>AUTOMATIC GREASING SYSTEM</t>
  </si>
  <si>
    <t>2007 PACKER ML AND CHASSIS</t>
  </si>
  <si>
    <t>2007 AUTOMATED RESI SIDE LOAD</t>
  </si>
  <si>
    <t>2482 2011 AutoCar ACX64</t>
  </si>
  <si>
    <t>2483 2011 autocar CNG SL</t>
  </si>
  <si>
    <t>2484 2011 Autocar ACX64</t>
  </si>
  <si>
    <t>2485 2011 AutoCar CNG SL</t>
  </si>
  <si>
    <t>2486 2011 AutoCar ACX64</t>
  </si>
  <si>
    <t>2487 2011 AutoCar CNG SL</t>
  </si>
  <si>
    <t>2488 2011 AutoCar CNG SL</t>
  </si>
  <si>
    <t>#2489 2011 AutoCar CNG SL</t>
  </si>
  <si>
    <t>2490 2011 AutoCar CNG SL</t>
  </si>
  <si>
    <t>2491 2011 AutoCar CNG SL</t>
  </si>
  <si>
    <t>2492 2011 Autocar ACX64</t>
  </si>
  <si>
    <t>#2493 2010 AUTOCAR MANUAL SL</t>
  </si>
  <si>
    <t>2496 2011 Autocar ACX64</t>
  </si>
  <si>
    <t>2497 2011 Autocar ACx64</t>
  </si>
  <si>
    <t>2498 2011 autocar CNG SL</t>
  </si>
  <si>
    <t>20ARO</t>
  </si>
  <si>
    <t>2007 MACK CV713 RO</t>
  </si>
  <si>
    <t>SALES TAX</t>
  </si>
  <si>
    <t>2007 AUTOCAR RO W/40M CA TM 24</t>
  </si>
  <si>
    <t>3209 2011 Peterbuilt RO</t>
  </si>
  <si>
    <t>3210 2011 Peterbuilt RO</t>
  </si>
  <si>
    <t>3211 2011 Peterbuilt</t>
  </si>
  <si>
    <t>3212 2011 Peterbuilt RO</t>
  </si>
  <si>
    <t>3213 2011 Peterbuilt RO</t>
  </si>
  <si>
    <t>#3214 2013 AUTOCAR R/O</t>
  </si>
  <si>
    <t>#3215 2013 AUTOCAR R/O</t>
  </si>
  <si>
    <t>#3216 2013 AUTO CAR R/O</t>
  </si>
  <si>
    <t>2007 PACKER MANUAL LOADER&amp;CHAS</t>
  </si>
  <si>
    <t>206MACK</t>
  </si>
  <si>
    <t>2004 MACK CV713 ROLL OFF TRUCK</t>
  </si>
  <si>
    <t>20CTSH</t>
  </si>
  <si>
    <t>2009 F-450 Service Truck</t>
  </si>
  <si>
    <t>20XCRT</t>
  </si>
  <si>
    <t>SLAMMIN' Eagle Curotto Cans</t>
  </si>
  <si>
    <t>20ATCH</t>
  </si>
  <si>
    <t>13 FleetMind OBC's</t>
  </si>
  <si>
    <t>Book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</si>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</sst>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43" fontId="1" fillId="0" borderId="0" xfId="1" applyFont="1"/>
    <xf numFmtId="44" fontId="1" fillId="0" borderId="0" xfId="2" applyFont="1"/>
    <xf numFmtId="44" fontId="1" fillId="0" borderId="0" xfId="0" applyNumberFormat="1" applyFont="1"/>
    <xf numFmtId="164" fontId="1" fillId="0" borderId="0" xfId="3" applyNumberFormat="1" applyFont="1"/>
    <xf numFmtId="0" fontId="1" fillId="0" borderId="0" xfId="0" applyFont="1" applyAlignment="1">
      <alignment horizontal="center"/>
    </xf>
    <xf numFmtId="9" fontId="1" fillId="0" borderId="0" xfId="3" applyFont="1"/>
    <xf numFmtId="0" fontId="1" fillId="0" borderId="0" xfId="0" applyNumberFormat="1" applyFont="1"/>
    <xf numFmtId="165" fontId="1" fillId="0" borderId="0" xfId="2" applyNumberFormat="1" applyFont="1"/>
    <xf numFmtId="165" fontId="0" fillId="0" borderId="1" xfId="0" applyNumberFormat="1" applyBorder="1"/>
  </cellXfs>
  <cellStyles count="4">
    <cellStyle name="Comma 2 2" xfId="1"/>
    <cellStyle name="Currency 2 2" xfId="2"/>
    <cellStyle name="Normal" xfId="0" builtinId="0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H11" sqref="H11"/>
    </sheetView>
  </sheetViews>
  <sheetFormatPr defaultRowHeight="15" x14ac:dyDescent="0.25"/>
  <cols>
    <col min="2" max="2" width="12.5703125" customWidth="1"/>
    <col min="3" max="3" width="13.5703125" bestFit="1" customWidth="1"/>
    <col min="4" max="4" width="12.5703125" customWidth="1"/>
  </cols>
  <sheetData>
    <row r="3" spans="2:4" x14ac:dyDescent="0.25">
      <c r="B3" s="1" t="s">
        <v>17</v>
      </c>
      <c r="C3" s="6">
        <v>4176</v>
      </c>
      <c r="D3" s="6">
        <v>4183</v>
      </c>
    </row>
    <row r="4" spans="2:4" x14ac:dyDescent="0.25">
      <c r="B4" s="1">
        <v>100</v>
      </c>
      <c r="C4" s="9">
        <f>SUM(Jan:Dec!N9)</f>
        <v>138111.96</v>
      </c>
      <c r="D4" s="9">
        <f>SUM(Jan:Dec!O9)</f>
        <v>79186.44</v>
      </c>
    </row>
    <row r="5" spans="2:4" x14ac:dyDescent="0.25">
      <c r="B5" s="1">
        <v>200</v>
      </c>
      <c r="C5" s="9">
        <f>SUM(Jan:Dec!N10)</f>
        <v>264680.28000000003</v>
      </c>
      <c r="D5" s="9">
        <f>SUM(Jan:Dec!O10)</f>
        <v>260037.23999999996</v>
      </c>
    </row>
    <row r="6" spans="2:4" x14ac:dyDescent="0.25">
      <c r="B6" s="1">
        <v>300</v>
      </c>
      <c r="C6" s="9">
        <f>SUM(Jan:Dec!N11)</f>
        <v>684875.04</v>
      </c>
      <c r="D6" s="9">
        <f>SUM(Jan:Dec!O11)</f>
        <v>764231.51999999967</v>
      </c>
    </row>
    <row r="7" spans="2:4" x14ac:dyDescent="0.25">
      <c r="B7" s="1"/>
      <c r="C7" s="10">
        <f>SUM(C4:C6)</f>
        <v>1087667.28</v>
      </c>
      <c r="D7" s="10">
        <f>SUM(D4:D6)</f>
        <v>1103455.1999999997</v>
      </c>
    </row>
    <row r="8" spans="2:4" x14ac:dyDescent="0.25">
      <c r="B8" s="1"/>
      <c r="C8" s="1"/>
      <c r="D8" s="1"/>
    </row>
    <row r="9" spans="2:4" x14ac:dyDescent="0.25">
      <c r="B9" s="1" t="s">
        <v>24</v>
      </c>
      <c r="C9" s="6">
        <v>4176</v>
      </c>
      <c r="D9" s="6">
        <f>AVERAGE(Jan:Dec!O13)</f>
        <v>4183</v>
      </c>
    </row>
    <row r="10" spans="2:4" x14ac:dyDescent="0.25">
      <c r="B10" s="1">
        <v>100</v>
      </c>
      <c r="C10" s="7">
        <f>AVERAGE(Jan:Dec!N14)</f>
        <v>7.2143132774576776E-2</v>
      </c>
      <c r="D10" s="7">
        <f>AVERAGE(Jan:Dec!O14)</f>
        <v>2.7029050425332674E-2</v>
      </c>
    </row>
    <row r="11" spans="2:4" x14ac:dyDescent="0.25">
      <c r="B11" s="1">
        <v>200</v>
      </c>
      <c r="C11" s="7">
        <f>AVERAGE(Jan:Dec!N15)</f>
        <v>0.17244531213973938</v>
      </c>
      <c r="D11" s="7">
        <f>AVERAGE(Jan:Dec!O15)</f>
        <v>6.7028986896250559E-2</v>
      </c>
    </row>
    <row r="12" spans="2:4" x14ac:dyDescent="0.25">
      <c r="B12" s="1">
        <v>300</v>
      </c>
      <c r="C12" s="7">
        <f>AVERAGE(Jan:Dec!N16)</f>
        <v>0.5192139875266123</v>
      </c>
      <c r="D12" s="7">
        <f>AVERAGE(Jan:Dec!O16)</f>
        <v>0.14213953023748813</v>
      </c>
    </row>
    <row r="14" spans="2:4" x14ac:dyDescent="0.25">
      <c r="B14" s="1" t="s">
        <v>111</v>
      </c>
      <c r="C14" s="6">
        <v>4176</v>
      </c>
      <c r="D14" s="6">
        <v>4183</v>
      </c>
    </row>
    <row r="15" spans="2:4" x14ac:dyDescent="0.25">
      <c r="B15" s="1">
        <v>100</v>
      </c>
      <c r="C15" s="9">
        <f t="shared" ref="C15:D17" si="0">C10*SUM($C$4:$D$6)</f>
        <v>158074.43999999992</v>
      </c>
      <c r="D15" s="9">
        <f t="shared" si="0"/>
        <v>59223.95999999997</v>
      </c>
    </row>
    <row r="16" spans="2:4" x14ac:dyDescent="0.25">
      <c r="B16" s="1">
        <v>200</v>
      </c>
      <c r="C16" s="9">
        <f t="shared" si="0"/>
        <v>377848.79999999976</v>
      </c>
      <c r="D16" s="9">
        <f t="shared" si="0"/>
        <v>146868.72</v>
      </c>
    </row>
    <row r="17" spans="2:4" x14ac:dyDescent="0.25">
      <c r="B17" s="1">
        <v>300</v>
      </c>
      <c r="C17" s="9">
        <f t="shared" si="0"/>
        <v>1137661.4399999995</v>
      </c>
      <c r="D17" s="9">
        <f t="shared" si="0"/>
        <v>311445.11999999988</v>
      </c>
    </row>
    <row r="18" spans="2:4" x14ac:dyDescent="0.25">
      <c r="B18" s="1"/>
      <c r="C18" s="10">
        <f>SUM(C15:C17)</f>
        <v>1673584.6799999992</v>
      </c>
      <c r="D18" s="10">
        <f>SUM(D15:D17)</f>
        <v>517537.79999999981</v>
      </c>
    </row>
    <row r="20" spans="2:4" x14ac:dyDescent="0.25">
      <c r="B20" s="1" t="s">
        <v>112</v>
      </c>
      <c r="C20" s="6">
        <v>4176</v>
      </c>
      <c r="D20" s="6">
        <v>4183</v>
      </c>
    </row>
    <row r="21" spans="2:4" x14ac:dyDescent="0.25">
      <c r="B21" s="1">
        <v>100</v>
      </c>
      <c r="C21" s="9">
        <f t="shared" ref="C21:D23" si="1">C15-C4</f>
        <v>19962.479999999923</v>
      </c>
      <c r="D21" s="9">
        <f t="shared" si="1"/>
        <v>-19962.480000000032</v>
      </c>
    </row>
    <row r="22" spans="2:4" x14ac:dyDescent="0.25">
      <c r="B22" s="1">
        <v>200</v>
      </c>
      <c r="C22" s="9">
        <f t="shared" si="1"/>
        <v>113168.51999999973</v>
      </c>
      <c r="D22" s="9">
        <f t="shared" si="1"/>
        <v>-113168.51999999996</v>
      </c>
    </row>
    <row r="23" spans="2:4" x14ac:dyDescent="0.25">
      <c r="B23" s="1">
        <v>300</v>
      </c>
      <c r="C23" s="9">
        <f t="shared" si="1"/>
        <v>452786.39999999944</v>
      </c>
      <c r="D23" s="9">
        <f t="shared" si="1"/>
        <v>-452786.39999999979</v>
      </c>
    </row>
    <row r="24" spans="2:4" x14ac:dyDescent="0.25">
      <c r="C24" s="10">
        <f>SUM(C21:C23)</f>
        <v>585917.39999999909</v>
      </c>
      <c r="D24" s="10">
        <f>SUM(D21:D23)</f>
        <v>-585917.39999999979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activeCell="I2" sqref="I2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 t="shared" ref="J2:J33" si="0"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si="0"/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>SUMIFS($H$2:$H$101,$A$2:$A$101,N$13,$K$2:$K$101,$M9)</f>
        <v>11509.33</v>
      </c>
      <c r="O9" s="3">
        <f t="shared" ref="N9:O11" si="1">SUMIFS($H$2:$H$101,$A$2:$A$101,O$13,$K$2:$K$101,$M9)</f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ref="J34:J65" si="3">IF(I34=A34,"",1)</f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3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3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3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3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3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3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3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3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3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3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3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3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3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3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3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3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3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3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3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3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3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3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3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3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3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3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3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3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3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3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3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ref="J66:J97" si="4">IF(I66=A66,"",1)</f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si="4"/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4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4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4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4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4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4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4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4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4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4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4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4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4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4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4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4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4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4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4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4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4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4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4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4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4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4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4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4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4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4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ref="J98:J129" si="5">IF(I98=A98,"",1)</f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5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5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5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 t="shared" si="2"/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 t="shared" si="2"/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sqref="A1:XFD1048576"/>
    </sheetView>
  </sheetViews>
  <sheetFormatPr defaultRowHeight="12.75" x14ac:dyDescent="0.2"/>
  <cols>
    <col min="1" max="1" width="8.85546875" style="1" bestFit="1" customWidth="1"/>
    <col min="2" max="2" width="11.140625" style="1" bestFit="1" customWidth="1"/>
    <col min="3" max="3" width="9.7109375" style="1" bestFit="1" customWidth="1"/>
    <col min="4" max="4" width="14.7109375" style="1" bestFit="1" customWidth="1"/>
    <col min="5" max="5" width="7" style="1" bestFit="1" customWidth="1"/>
    <col min="6" max="6" width="10.28515625" style="1" bestFit="1" customWidth="1"/>
    <col min="7" max="7" width="30.7109375" style="1" bestFit="1" customWidth="1"/>
    <col min="8" max="8" width="23.42578125" style="1" bestFit="1" customWidth="1"/>
    <col min="9" max="9" width="5" style="1" bestFit="1" customWidth="1"/>
    <col min="10" max="10" width="2" style="1" bestFit="1" customWidth="1"/>
    <col min="11" max="11" width="4" style="1" bestFit="1" customWidth="1"/>
    <col min="12" max="12" width="5" style="1" bestFit="1" customWidth="1"/>
    <col min="13" max="14" width="12" style="1" bestFit="1" customWidth="1"/>
    <col min="15" max="16" width="12.5703125" style="1" bestFit="1" customWidth="1"/>
    <col min="17" max="256" width="9.140625" style="1"/>
    <col min="257" max="257" width="8.85546875" style="1" bestFit="1" customWidth="1"/>
    <col min="258" max="258" width="11.140625" style="1" bestFit="1" customWidth="1"/>
    <col min="259" max="259" width="9.7109375" style="1" bestFit="1" customWidth="1"/>
    <col min="260" max="260" width="14.7109375" style="1" bestFit="1" customWidth="1"/>
    <col min="261" max="261" width="7" style="1" bestFit="1" customWidth="1"/>
    <col min="262" max="262" width="10.28515625" style="1" bestFit="1" customWidth="1"/>
    <col min="263" max="263" width="30.7109375" style="1" bestFit="1" customWidth="1"/>
    <col min="264" max="264" width="23.42578125" style="1" bestFit="1" customWidth="1"/>
    <col min="265" max="265" width="5" style="1" bestFit="1" customWidth="1"/>
    <col min="266" max="266" width="2" style="1" bestFit="1" customWidth="1"/>
    <col min="267" max="267" width="4" style="1" bestFit="1" customWidth="1"/>
    <col min="268" max="268" width="5" style="1" bestFit="1" customWidth="1"/>
    <col min="269" max="270" width="12" style="1" bestFit="1" customWidth="1"/>
    <col min="271" max="272" width="12.5703125" style="1" bestFit="1" customWidth="1"/>
    <col min="273" max="512" width="9.140625" style="1"/>
    <col min="513" max="513" width="8.85546875" style="1" bestFit="1" customWidth="1"/>
    <col min="514" max="514" width="11.140625" style="1" bestFit="1" customWidth="1"/>
    <col min="515" max="515" width="9.7109375" style="1" bestFit="1" customWidth="1"/>
    <col min="516" max="516" width="14.7109375" style="1" bestFit="1" customWidth="1"/>
    <col min="517" max="517" width="7" style="1" bestFit="1" customWidth="1"/>
    <col min="518" max="518" width="10.28515625" style="1" bestFit="1" customWidth="1"/>
    <col min="519" max="519" width="30.7109375" style="1" bestFit="1" customWidth="1"/>
    <col min="520" max="520" width="23.42578125" style="1" bestFit="1" customWidth="1"/>
    <col min="521" max="521" width="5" style="1" bestFit="1" customWidth="1"/>
    <col min="522" max="522" width="2" style="1" bestFit="1" customWidth="1"/>
    <col min="523" max="523" width="4" style="1" bestFit="1" customWidth="1"/>
    <col min="524" max="524" width="5" style="1" bestFit="1" customWidth="1"/>
    <col min="525" max="526" width="12" style="1" bestFit="1" customWidth="1"/>
    <col min="527" max="528" width="12.5703125" style="1" bestFit="1" customWidth="1"/>
    <col min="529" max="768" width="9.140625" style="1"/>
    <col min="769" max="769" width="8.85546875" style="1" bestFit="1" customWidth="1"/>
    <col min="770" max="770" width="11.140625" style="1" bestFit="1" customWidth="1"/>
    <col min="771" max="771" width="9.7109375" style="1" bestFit="1" customWidth="1"/>
    <col min="772" max="772" width="14.7109375" style="1" bestFit="1" customWidth="1"/>
    <col min="773" max="773" width="7" style="1" bestFit="1" customWidth="1"/>
    <col min="774" max="774" width="10.28515625" style="1" bestFit="1" customWidth="1"/>
    <col min="775" max="775" width="30.7109375" style="1" bestFit="1" customWidth="1"/>
    <col min="776" max="776" width="23.42578125" style="1" bestFit="1" customWidth="1"/>
    <col min="777" max="777" width="5" style="1" bestFit="1" customWidth="1"/>
    <col min="778" max="778" width="2" style="1" bestFit="1" customWidth="1"/>
    <col min="779" max="779" width="4" style="1" bestFit="1" customWidth="1"/>
    <col min="780" max="780" width="5" style="1" bestFit="1" customWidth="1"/>
    <col min="781" max="782" width="12" style="1" bestFit="1" customWidth="1"/>
    <col min="783" max="784" width="12.5703125" style="1" bestFit="1" customWidth="1"/>
    <col min="785" max="1024" width="9.140625" style="1"/>
    <col min="1025" max="1025" width="8.85546875" style="1" bestFit="1" customWidth="1"/>
    <col min="1026" max="1026" width="11.140625" style="1" bestFit="1" customWidth="1"/>
    <col min="1027" max="1027" width="9.7109375" style="1" bestFit="1" customWidth="1"/>
    <col min="1028" max="1028" width="14.7109375" style="1" bestFit="1" customWidth="1"/>
    <col min="1029" max="1029" width="7" style="1" bestFit="1" customWidth="1"/>
    <col min="1030" max="1030" width="10.28515625" style="1" bestFit="1" customWidth="1"/>
    <col min="1031" max="1031" width="30.7109375" style="1" bestFit="1" customWidth="1"/>
    <col min="1032" max="1032" width="23.42578125" style="1" bestFit="1" customWidth="1"/>
    <col min="1033" max="1033" width="5" style="1" bestFit="1" customWidth="1"/>
    <col min="1034" max="1034" width="2" style="1" bestFit="1" customWidth="1"/>
    <col min="1035" max="1035" width="4" style="1" bestFit="1" customWidth="1"/>
    <col min="1036" max="1036" width="5" style="1" bestFit="1" customWidth="1"/>
    <col min="1037" max="1038" width="12" style="1" bestFit="1" customWidth="1"/>
    <col min="1039" max="1040" width="12.5703125" style="1" bestFit="1" customWidth="1"/>
    <col min="1041" max="1280" width="9.140625" style="1"/>
    <col min="1281" max="1281" width="8.85546875" style="1" bestFit="1" customWidth="1"/>
    <col min="1282" max="1282" width="11.140625" style="1" bestFit="1" customWidth="1"/>
    <col min="1283" max="1283" width="9.7109375" style="1" bestFit="1" customWidth="1"/>
    <col min="1284" max="1284" width="14.7109375" style="1" bestFit="1" customWidth="1"/>
    <col min="1285" max="1285" width="7" style="1" bestFit="1" customWidth="1"/>
    <col min="1286" max="1286" width="10.28515625" style="1" bestFit="1" customWidth="1"/>
    <col min="1287" max="1287" width="30.7109375" style="1" bestFit="1" customWidth="1"/>
    <col min="1288" max="1288" width="23.42578125" style="1" bestFit="1" customWidth="1"/>
    <col min="1289" max="1289" width="5" style="1" bestFit="1" customWidth="1"/>
    <col min="1290" max="1290" width="2" style="1" bestFit="1" customWidth="1"/>
    <col min="1291" max="1291" width="4" style="1" bestFit="1" customWidth="1"/>
    <col min="1292" max="1292" width="5" style="1" bestFit="1" customWidth="1"/>
    <col min="1293" max="1294" width="12" style="1" bestFit="1" customWidth="1"/>
    <col min="1295" max="1296" width="12.5703125" style="1" bestFit="1" customWidth="1"/>
    <col min="1297" max="1536" width="9.140625" style="1"/>
    <col min="1537" max="1537" width="8.85546875" style="1" bestFit="1" customWidth="1"/>
    <col min="1538" max="1538" width="11.140625" style="1" bestFit="1" customWidth="1"/>
    <col min="1539" max="1539" width="9.7109375" style="1" bestFit="1" customWidth="1"/>
    <col min="1540" max="1540" width="14.7109375" style="1" bestFit="1" customWidth="1"/>
    <col min="1541" max="1541" width="7" style="1" bestFit="1" customWidth="1"/>
    <col min="1542" max="1542" width="10.28515625" style="1" bestFit="1" customWidth="1"/>
    <col min="1543" max="1543" width="30.7109375" style="1" bestFit="1" customWidth="1"/>
    <col min="1544" max="1544" width="23.42578125" style="1" bestFit="1" customWidth="1"/>
    <col min="1545" max="1545" width="5" style="1" bestFit="1" customWidth="1"/>
    <col min="1546" max="1546" width="2" style="1" bestFit="1" customWidth="1"/>
    <col min="1547" max="1547" width="4" style="1" bestFit="1" customWidth="1"/>
    <col min="1548" max="1548" width="5" style="1" bestFit="1" customWidth="1"/>
    <col min="1549" max="1550" width="12" style="1" bestFit="1" customWidth="1"/>
    <col min="1551" max="1552" width="12.5703125" style="1" bestFit="1" customWidth="1"/>
    <col min="1553" max="1792" width="9.140625" style="1"/>
    <col min="1793" max="1793" width="8.85546875" style="1" bestFit="1" customWidth="1"/>
    <col min="1794" max="1794" width="11.140625" style="1" bestFit="1" customWidth="1"/>
    <col min="1795" max="1795" width="9.7109375" style="1" bestFit="1" customWidth="1"/>
    <col min="1796" max="1796" width="14.7109375" style="1" bestFit="1" customWidth="1"/>
    <col min="1797" max="1797" width="7" style="1" bestFit="1" customWidth="1"/>
    <col min="1798" max="1798" width="10.28515625" style="1" bestFit="1" customWidth="1"/>
    <col min="1799" max="1799" width="30.7109375" style="1" bestFit="1" customWidth="1"/>
    <col min="1800" max="1800" width="23.42578125" style="1" bestFit="1" customWidth="1"/>
    <col min="1801" max="1801" width="5" style="1" bestFit="1" customWidth="1"/>
    <col min="1802" max="1802" width="2" style="1" bestFit="1" customWidth="1"/>
    <col min="1803" max="1803" width="4" style="1" bestFit="1" customWidth="1"/>
    <col min="1804" max="1804" width="5" style="1" bestFit="1" customWidth="1"/>
    <col min="1805" max="1806" width="12" style="1" bestFit="1" customWidth="1"/>
    <col min="1807" max="1808" width="12.5703125" style="1" bestFit="1" customWidth="1"/>
    <col min="1809" max="2048" width="9.140625" style="1"/>
    <col min="2049" max="2049" width="8.85546875" style="1" bestFit="1" customWidth="1"/>
    <col min="2050" max="2050" width="11.140625" style="1" bestFit="1" customWidth="1"/>
    <col min="2051" max="2051" width="9.7109375" style="1" bestFit="1" customWidth="1"/>
    <col min="2052" max="2052" width="14.7109375" style="1" bestFit="1" customWidth="1"/>
    <col min="2053" max="2053" width="7" style="1" bestFit="1" customWidth="1"/>
    <col min="2054" max="2054" width="10.28515625" style="1" bestFit="1" customWidth="1"/>
    <col min="2055" max="2055" width="30.7109375" style="1" bestFit="1" customWidth="1"/>
    <col min="2056" max="2056" width="23.42578125" style="1" bestFit="1" customWidth="1"/>
    <col min="2057" max="2057" width="5" style="1" bestFit="1" customWidth="1"/>
    <col min="2058" max="2058" width="2" style="1" bestFit="1" customWidth="1"/>
    <col min="2059" max="2059" width="4" style="1" bestFit="1" customWidth="1"/>
    <col min="2060" max="2060" width="5" style="1" bestFit="1" customWidth="1"/>
    <col min="2061" max="2062" width="12" style="1" bestFit="1" customWidth="1"/>
    <col min="2063" max="2064" width="12.5703125" style="1" bestFit="1" customWidth="1"/>
    <col min="2065" max="2304" width="9.140625" style="1"/>
    <col min="2305" max="2305" width="8.85546875" style="1" bestFit="1" customWidth="1"/>
    <col min="2306" max="2306" width="11.140625" style="1" bestFit="1" customWidth="1"/>
    <col min="2307" max="2307" width="9.7109375" style="1" bestFit="1" customWidth="1"/>
    <col min="2308" max="2308" width="14.7109375" style="1" bestFit="1" customWidth="1"/>
    <col min="2309" max="2309" width="7" style="1" bestFit="1" customWidth="1"/>
    <col min="2310" max="2310" width="10.28515625" style="1" bestFit="1" customWidth="1"/>
    <col min="2311" max="2311" width="30.7109375" style="1" bestFit="1" customWidth="1"/>
    <col min="2312" max="2312" width="23.42578125" style="1" bestFit="1" customWidth="1"/>
    <col min="2313" max="2313" width="5" style="1" bestFit="1" customWidth="1"/>
    <col min="2314" max="2314" width="2" style="1" bestFit="1" customWidth="1"/>
    <col min="2315" max="2315" width="4" style="1" bestFit="1" customWidth="1"/>
    <col min="2316" max="2316" width="5" style="1" bestFit="1" customWidth="1"/>
    <col min="2317" max="2318" width="12" style="1" bestFit="1" customWidth="1"/>
    <col min="2319" max="2320" width="12.5703125" style="1" bestFit="1" customWidth="1"/>
    <col min="2321" max="2560" width="9.140625" style="1"/>
    <col min="2561" max="2561" width="8.85546875" style="1" bestFit="1" customWidth="1"/>
    <col min="2562" max="2562" width="11.140625" style="1" bestFit="1" customWidth="1"/>
    <col min="2563" max="2563" width="9.7109375" style="1" bestFit="1" customWidth="1"/>
    <col min="2564" max="2564" width="14.7109375" style="1" bestFit="1" customWidth="1"/>
    <col min="2565" max="2565" width="7" style="1" bestFit="1" customWidth="1"/>
    <col min="2566" max="2566" width="10.28515625" style="1" bestFit="1" customWidth="1"/>
    <col min="2567" max="2567" width="30.7109375" style="1" bestFit="1" customWidth="1"/>
    <col min="2568" max="2568" width="23.42578125" style="1" bestFit="1" customWidth="1"/>
    <col min="2569" max="2569" width="5" style="1" bestFit="1" customWidth="1"/>
    <col min="2570" max="2570" width="2" style="1" bestFit="1" customWidth="1"/>
    <col min="2571" max="2571" width="4" style="1" bestFit="1" customWidth="1"/>
    <col min="2572" max="2572" width="5" style="1" bestFit="1" customWidth="1"/>
    <col min="2573" max="2574" width="12" style="1" bestFit="1" customWidth="1"/>
    <col min="2575" max="2576" width="12.5703125" style="1" bestFit="1" customWidth="1"/>
    <col min="2577" max="2816" width="9.140625" style="1"/>
    <col min="2817" max="2817" width="8.85546875" style="1" bestFit="1" customWidth="1"/>
    <col min="2818" max="2818" width="11.140625" style="1" bestFit="1" customWidth="1"/>
    <col min="2819" max="2819" width="9.7109375" style="1" bestFit="1" customWidth="1"/>
    <col min="2820" max="2820" width="14.7109375" style="1" bestFit="1" customWidth="1"/>
    <col min="2821" max="2821" width="7" style="1" bestFit="1" customWidth="1"/>
    <col min="2822" max="2822" width="10.28515625" style="1" bestFit="1" customWidth="1"/>
    <col min="2823" max="2823" width="30.7109375" style="1" bestFit="1" customWidth="1"/>
    <col min="2824" max="2824" width="23.42578125" style="1" bestFit="1" customWidth="1"/>
    <col min="2825" max="2825" width="5" style="1" bestFit="1" customWidth="1"/>
    <col min="2826" max="2826" width="2" style="1" bestFit="1" customWidth="1"/>
    <col min="2827" max="2827" width="4" style="1" bestFit="1" customWidth="1"/>
    <col min="2828" max="2828" width="5" style="1" bestFit="1" customWidth="1"/>
    <col min="2829" max="2830" width="12" style="1" bestFit="1" customWidth="1"/>
    <col min="2831" max="2832" width="12.5703125" style="1" bestFit="1" customWidth="1"/>
    <col min="2833" max="3072" width="9.140625" style="1"/>
    <col min="3073" max="3073" width="8.85546875" style="1" bestFit="1" customWidth="1"/>
    <col min="3074" max="3074" width="11.140625" style="1" bestFit="1" customWidth="1"/>
    <col min="3075" max="3075" width="9.7109375" style="1" bestFit="1" customWidth="1"/>
    <col min="3076" max="3076" width="14.7109375" style="1" bestFit="1" customWidth="1"/>
    <col min="3077" max="3077" width="7" style="1" bestFit="1" customWidth="1"/>
    <col min="3078" max="3078" width="10.28515625" style="1" bestFit="1" customWidth="1"/>
    <col min="3079" max="3079" width="30.7109375" style="1" bestFit="1" customWidth="1"/>
    <col min="3080" max="3080" width="23.42578125" style="1" bestFit="1" customWidth="1"/>
    <col min="3081" max="3081" width="5" style="1" bestFit="1" customWidth="1"/>
    <col min="3082" max="3082" width="2" style="1" bestFit="1" customWidth="1"/>
    <col min="3083" max="3083" width="4" style="1" bestFit="1" customWidth="1"/>
    <col min="3084" max="3084" width="5" style="1" bestFit="1" customWidth="1"/>
    <col min="3085" max="3086" width="12" style="1" bestFit="1" customWidth="1"/>
    <col min="3087" max="3088" width="12.5703125" style="1" bestFit="1" customWidth="1"/>
    <col min="3089" max="3328" width="9.140625" style="1"/>
    <col min="3329" max="3329" width="8.85546875" style="1" bestFit="1" customWidth="1"/>
    <col min="3330" max="3330" width="11.140625" style="1" bestFit="1" customWidth="1"/>
    <col min="3331" max="3331" width="9.7109375" style="1" bestFit="1" customWidth="1"/>
    <col min="3332" max="3332" width="14.7109375" style="1" bestFit="1" customWidth="1"/>
    <col min="3333" max="3333" width="7" style="1" bestFit="1" customWidth="1"/>
    <col min="3334" max="3334" width="10.28515625" style="1" bestFit="1" customWidth="1"/>
    <col min="3335" max="3335" width="30.7109375" style="1" bestFit="1" customWidth="1"/>
    <col min="3336" max="3336" width="23.42578125" style="1" bestFit="1" customWidth="1"/>
    <col min="3337" max="3337" width="5" style="1" bestFit="1" customWidth="1"/>
    <col min="3338" max="3338" width="2" style="1" bestFit="1" customWidth="1"/>
    <col min="3339" max="3339" width="4" style="1" bestFit="1" customWidth="1"/>
    <col min="3340" max="3340" width="5" style="1" bestFit="1" customWidth="1"/>
    <col min="3341" max="3342" width="12" style="1" bestFit="1" customWidth="1"/>
    <col min="3343" max="3344" width="12.5703125" style="1" bestFit="1" customWidth="1"/>
    <col min="3345" max="3584" width="9.140625" style="1"/>
    <col min="3585" max="3585" width="8.85546875" style="1" bestFit="1" customWidth="1"/>
    <col min="3586" max="3586" width="11.140625" style="1" bestFit="1" customWidth="1"/>
    <col min="3587" max="3587" width="9.7109375" style="1" bestFit="1" customWidth="1"/>
    <col min="3588" max="3588" width="14.7109375" style="1" bestFit="1" customWidth="1"/>
    <col min="3589" max="3589" width="7" style="1" bestFit="1" customWidth="1"/>
    <col min="3590" max="3590" width="10.28515625" style="1" bestFit="1" customWidth="1"/>
    <col min="3591" max="3591" width="30.7109375" style="1" bestFit="1" customWidth="1"/>
    <col min="3592" max="3592" width="23.42578125" style="1" bestFit="1" customWidth="1"/>
    <col min="3593" max="3593" width="5" style="1" bestFit="1" customWidth="1"/>
    <col min="3594" max="3594" width="2" style="1" bestFit="1" customWidth="1"/>
    <col min="3595" max="3595" width="4" style="1" bestFit="1" customWidth="1"/>
    <col min="3596" max="3596" width="5" style="1" bestFit="1" customWidth="1"/>
    <col min="3597" max="3598" width="12" style="1" bestFit="1" customWidth="1"/>
    <col min="3599" max="3600" width="12.5703125" style="1" bestFit="1" customWidth="1"/>
    <col min="3601" max="3840" width="9.140625" style="1"/>
    <col min="3841" max="3841" width="8.85546875" style="1" bestFit="1" customWidth="1"/>
    <col min="3842" max="3842" width="11.140625" style="1" bestFit="1" customWidth="1"/>
    <col min="3843" max="3843" width="9.7109375" style="1" bestFit="1" customWidth="1"/>
    <col min="3844" max="3844" width="14.7109375" style="1" bestFit="1" customWidth="1"/>
    <col min="3845" max="3845" width="7" style="1" bestFit="1" customWidth="1"/>
    <col min="3846" max="3846" width="10.28515625" style="1" bestFit="1" customWidth="1"/>
    <col min="3847" max="3847" width="30.7109375" style="1" bestFit="1" customWidth="1"/>
    <col min="3848" max="3848" width="23.42578125" style="1" bestFit="1" customWidth="1"/>
    <col min="3849" max="3849" width="5" style="1" bestFit="1" customWidth="1"/>
    <col min="3850" max="3850" width="2" style="1" bestFit="1" customWidth="1"/>
    <col min="3851" max="3851" width="4" style="1" bestFit="1" customWidth="1"/>
    <col min="3852" max="3852" width="5" style="1" bestFit="1" customWidth="1"/>
    <col min="3853" max="3854" width="12" style="1" bestFit="1" customWidth="1"/>
    <col min="3855" max="3856" width="12.5703125" style="1" bestFit="1" customWidth="1"/>
    <col min="3857" max="4096" width="9.140625" style="1"/>
    <col min="4097" max="4097" width="8.85546875" style="1" bestFit="1" customWidth="1"/>
    <col min="4098" max="4098" width="11.140625" style="1" bestFit="1" customWidth="1"/>
    <col min="4099" max="4099" width="9.7109375" style="1" bestFit="1" customWidth="1"/>
    <col min="4100" max="4100" width="14.7109375" style="1" bestFit="1" customWidth="1"/>
    <col min="4101" max="4101" width="7" style="1" bestFit="1" customWidth="1"/>
    <col min="4102" max="4102" width="10.28515625" style="1" bestFit="1" customWidth="1"/>
    <col min="4103" max="4103" width="30.7109375" style="1" bestFit="1" customWidth="1"/>
    <col min="4104" max="4104" width="23.42578125" style="1" bestFit="1" customWidth="1"/>
    <col min="4105" max="4105" width="5" style="1" bestFit="1" customWidth="1"/>
    <col min="4106" max="4106" width="2" style="1" bestFit="1" customWidth="1"/>
    <col min="4107" max="4107" width="4" style="1" bestFit="1" customWidth="1"/>
    <col min="4108" max="4108" width="5" style="1" bestFit="1" customWidth="1"/>
    <col min="4109" max="4110" width="12" style="1" bestFit="1" customWidth="1"/>
    <col min="4111" max="4112" width="12.5703125" style="1" bestFit="1" customWidth="1"/>
    <col min="4113" max="4352" width="9.140625" style="1"/>
    <col min="4353" max="4353" width="8.85546875" style="1" bestFit="1" customWidth="1"/>
    <col min="4354" max="4354" width="11.140625" style="1" bestFit="1" customWidth="1"/>
    <col min="4355" max="4355" width="9.7109375" style="1" bestFit="1" customWidth="1"/>
    <col min="4356" max="4356" width="14.7109375" style="1" bestFit="1" customWidth="1"/>
    <col min="4357" max="4357" width="7" style="1" bestFit="1" customWidth="1"/>
    <col min="4358" max="4358" width="10.28515625" style="1" bestFit="1" customWidth="1"/>
    <col min="4359" max="4359" width="30.7109375" style="1" bestFit="1" customWidth="1"/>
    <col min="4360" max="4360" width="23.42578125" style="1" bestFit="1" customWidth="1"/>
    <col min="4361" max="4361" width="5" style="1" bestFit="1" customWidth="1"/>
    <col min="4362" max="4362" width="2" style="1" bestFit="1" customWidth="1"/>
    <col min="4363" max="4363" width="4" style="1" bestFit="1" customWidth="1"/>
    <col min="4364" max="4364" width="5" style="1" bestFit="1" customWidth="1"/>
    <col min="4365" max="4366" width="12" style="1" bestFit="1" customWidth="1"/>
    <col min="4367" max="4368" width="12.5703125" style="1" bestFit="1" customWidth="1"/>
    <col min="4369" max="4608" width="9.140625" style="1"/>
    <col min="4609" max="4609" width="8.85546875" style="1" bestFit="1" customWidth="1"/>
    <col min="4610" max="4610" width="11.140625" style="1" bestFit="1" customWidth="1"/>
    <col min="4611" max="4611" width="9.7109375" style="1" bestFit="1" customWidth="1"/>
    <col min="4612" max="4612" width="14.7109375" style="1" bestFit="1" customWidth="1"/>
    <col min="4613" max="4613" width="7" style="1" bestFit="1" customWidth="1"/>
    <col min="4614" max="4614" width="10.28515625" style="1" bestFit="1" customWidth="1"/>
    <col min="4615" max="4615" width="30.7109375" style="1" bestFit="1" customWidth="1"/>
    <col min="4616" max="4616" width="23.42578125" style="1" bestFit="1" customWidth="1"/>
    <col min="4617" max="4617" width="5" style="1" bestFit="1" customWidth="1"/>
    <col min="4618" max="4618" width="2" style="1" bestFit="1" customWidth="1"/>
    <col min="4619" max="4619" width="4" style="1" bestFit="1" customWidth="1"/>
    <col min="4620" max="4620" width="5" style="1" bestFit="1" customWidth="1"/>
    <col min="4621" max="4622" width="12" style="1" bestFit="1" customWidth="1"/>
    <col min="4623" max="4624" width="12.5703125" style="1" bestFit="1" customWidth="1"/>
    <col min="4625" max="4864" width="9.140625" style="1"/>
    <col min="4865" max="4865" width="8.85546875" style="1" bestFit="1" customWidth="1"/>
    <col min="4866" max="4866" width="11.140625" style="1" bestFit="1" customWidth="1"/>
    <col min="4867" max="4867" width="9.7109375" style="1" bestFit="1" customWidth="1"/>
    <col min="4868" max="4868" width="14.7109375" style="1" bestFit="1" customWidth="1"/>
    <col min="4869" max="4869" width="7" style="1" bestFit="1" customWidth="1"/>
    <col min="4870" max="4870" width="10.28515625" style="1" bestFit="1" customWidth="1"/>
    <col min="4871" max="4871" width="30.7109375" style="1" bestFit="1" customWidth="1"/>
    <col min="4872" max="4872" width="23.42578125" style="1" bestFit="1" customWidth="1"/>
    <col min="4873" max="4873" width="5" style="1" bestFit="1" customWidth="1"/>
    <col min="4874" max="4874" width="2" style="1" bestFit="1" customWidth="1"/>
    <col min="4875" max="4875" width="4" style="1" bestFit="1" customWidth="1"/>
    <col min="4876" max="4876" width="5" style="1" bestFit="1" customWidth="1"/>
    <col min="4877" max="4878" width="12" style="1" bestFit="1" customWidth="1"/>
    <col min="4879" max="4880" width="12.5703125" style="1" bestFit="1" customWidth="1"/>
    <col min="4881" max="5120" width="9.140625" style="1"/>
    <col min="5121" max="5121" width="8.85546875" style="1" bestFit="1" customWidth="1"/>
    <col min="5122" max="5122" width="11.140625" style="1" bestFit="1" customWidth="1"/>
    <col min="5123" max="5123" width="9.7109375" style="1" bestFit="1" customWidth="1"/>
    <col min="5124" max="5124" width="14.7109375" style="1" bestFit="1" customWidth="1"/>
    <col min="5125" max="5125" width="7" style="1" bestFit="1" customWidth="1"/>
    <col min="5126" max="5126" width="10.28515625" style="1" bestFit="1" customWidth="1"/>
    <col min="5127" max="5127" width="30.7109375" style="1" bestFit="1" customWidth="1"/>
    <col min="5128" max="5128" width="23.42578125" style="1" bestFit="1" customWidth="1"/>
    <col min="5129" max="5129" width="5" style="1" bestFit="1" customWidth="1"/>
    <col min="5130" max="5130" width="2" style="1" bestFit="1" customWidth="1"/>
    <col min="5131" max="5131" width="4" style="1" bestFit="1" customWidth="1"/>
    <col min="5132" max="5132" width="5" style="1" bestFit="1" customWidth="1"/>
    <col min="5133" max="5134" width="12" style="1" bestFit="1" customWidth="1"/>
    <col min="5135" max="5136" width="12.5703125" style="1" bestFit="1" customWidth="1"/>
    <col min="5137" max="5376" width="9.140625" style="1"/>
    <col min="5377" max="5377" width="8.85546875" style="1" bestFit="1" customWidth="1"/>
    <col min="5378" max="5378" width="11.140625" style="1" bestFit="1" customWidth="1"/>
    <col min="5379" max="5379" width="9.7109375" style="1" bestFit="1" customWidth="1"/>
    <col min="5380" max="5380" width="14.7109375" style="1" bestFit="1" customWidth="1"/>
    <col min="5381" max="5381" width="7" style="1" bestFit="1" customWidth="1"/>
    <col min="5382" max="5382" width="10.28515625" style="1" bestFit="1" customWidth="1"/>
    <col min="5383" max="5383" width="30.7109375" style="1" bestFit="1" customWidth="1"/>
    <col min="5384" max="5384" width="23.42578125" style="1" bestFit="1" customWidth="1"/>
    <col min="5385" max="5385" width="5" style="1" bestFit="1" customWidth="1"/>
    <col min="5386" max="5386" width="2" style="1" bestFit="1" customWidth="1"/>
    <col min="5387" max="5387" width="4" style="1" bestFit="1" customWidth="1"/>
    <col min="5388" max="5388" width="5" style="1" bestFit="1" customWidth="1"/>
    <col min="5389" max="5390" width="12" style="1" bestFit="1" customWidth="1"/>
    <col min="5391" max="5392" width="12.5703125" style="1" bestFit="1" customWidth="1"/>
    <col min="5393" max="5632" width="9.140625" style="1"/>
    <col min="5633" max="5633" width="8.85546875" style="1" bestFit="1" customWidth="1"/>
    <col min="5634" max="5634" width="11.140625" style="1" bestFit="1" customWidth="1"/>
    <col min="5635" max="5635" width="9.7109375" style="1" bestFit="1" customWidth="1"/>
    <col min="5636" max="5636" width="14.7109375" style="1" bestFit="1" customWidth="1"/>
    <col min="5637" max="5637" width="7" style="1" bestFit="1" customWidth="1"/>
    <col min="5638" max="5638" width="10.28515625" style="1" bestFit="1" customWidth="1"/>
    <col min="5639" max="5639" width="30.7109375" style="1" bestFit="1" customWidth="1"/>
    <col min="5640" max="5640" width="23.42578125" style="1" bestFit="1" customWidth="1"/>
    <col min="5641" max="5641" width="5" style="1" bestFit="1" customWidth="1"/>
    <col min="5642" max="5642" width="2" style="1" bestFit="1" customWidth="1"/>
    <col min="5643" max="5643" width="4" style="1" bestFit="1" customWidth="1"/>
    <col min="5644" max="5644" width="5" style="1" bestFit="1" customWidth="1"/>
    <col min="5645" max="5646" width="12" style="1" bestFit="1" customWidth="1"/>
    <col min="5647" max="5648" width="12.5703125" style="1" bestFit="1" customWidth="1"/>
    <col min="5649" max="5888" width="9.140625" style="1"/>
    <col min="5889" max="5889" width="8.85546875" style="1" bestFit="1" customWidth="1"/>
    <col min="5890" max="5890" width="11.140625" style="1" bestFit="1" customWidth="1"/>
    <col min="5891" max="5891" width="9.7109375" style="1" bestFit="1" customWidth="1"/>
    <col min="5892" max="5892" width="14.7109375" style="1" bestFit="1" customWidth="1"/>
    <col min="5893" max="5893" width="7" style="1" bestFit="1" customWidth="1"/>
    <col min="5894" max="5894" width="10.28515625" style="1" bestFit="1" customWidth="1"/>
    <col min="5895" max="5895" width="30.7109375" style="1" bestFit="1" customWidth="1"/>
    <col min="5896" max="5896" width="23.42578125" style="1" bestFit="1" customWidth="1"/>
    <col min="5897" max="5897" width="5" style="1" bestFit="1" customWidth="1"/>
    <col min="5898" max="5898" width="2" style="1" bestFit="1" customWidth="1"/>
    <col min="5899" max="5899" width="4" style="1" bestFit="1" customWidth="1"/>
    <col min="5900" max="5900" width="5" style="1" bestFit="1" customWidth="1"/>
    <col min="5901" max="5902" width="12" style="1" bestFit="1" customWidth="1"/>
    <col min="5903" max="5904" width="12.5703125" style="1" bestFit="1" customWidth="1"/>
    <col min="5905" max="6144" width="9.140625" style="1"/>
    <col min="6145" max="6145" width="8.85546875" style="1" bestFit="1" customWidth="1"/>
    <col min="6146" max="6146" width="11.140625" style="1" bestFit="1" customWidth="1"/>
    <col min="6147" max="6147" width="9.7109375" style="1" bestFit="1" customWidth="1"/>
    <col min="6148" max="6148" width="14.7109375" style="1" bestFit="1" customWidth="1"/>
    <col min="6149" max="6149" width="7" style="1" bestFit="1" customWidth="1"/>
    <col min="6150" max="6150" width="10.28515625" style="1" bestFit="1" customWidth="1"/>
    <col min="6151" max="6151" width="30.7109375" style="1" bestFit="1" customWidth="1"/>
    <col min="6152" max="6152" width="23.42578125" style="1" bestFit="1" customWidth="1"/>
    <col min="6153" max="6153" width="5" style="1" bestFit="1" customWidth="1"/>
    <col min="6154" max="6154" width="2" style="1" bestFit="1" customWidth="1"/>
    <col min="6155" max="6155" width="4" style="1" bestFit="1" customWidth="1"/>
    <col min="6156" max="6156" width="5" style="1" bestFit="1" customWidth="1"/>
    <col min="6157" max="6158" width="12" style="1" bestFit="1" customWidth="1"/>
    <col min="6159" max="6160" width="12.5703125" style="1" bestFit="1" customWidth="1"/>
    <col min="6161" max="6400" width="9.140625" style="1"/>
    <col min="6401" max="6401" width="8.85546875" style="1" bestFit="1" customWidth="1"/>
    <col min="6402" max="6402" width="11.140625" style="1" bestFit="1" customWidth="1"/>
    <col min="6403" max="6403" width="9.7109375" style="1" bestFit="1" customWidth="1"/>
    <col min="6404" max="6404" width="14.7109375" style="1" bestFit="1" customWidth="1"/>
    <col min="6405" max="6405" width="7" style="1" bestFit="1" customWidth="1"/>
    <col min="6406" max="6406" width="10.28515625" style="1" bestFit="1" customWidth="1"/>
    <col min="6407" max="6407" width="30.7109375" style="1" bestFit="1" customWidth="1"/>
    <col min="6408" max="6408" width="23.42578125" style="1" bestFit="1" customWidth="1"/>
    <col min="6409" max="6409" width="5" style="1" bestFit="1" customWidth="1"/>
    <col min="6410" max="6410" width="2" style="1" bestFit="1" customWidth="1"/>
    <col min="6411" max="6411" width="4" style="1" bestFit="1" customWidth="1"/>
    <col min="6412" max="6412" width="5" style="1" bestFit="1" customWidth="1"/>
    <col min="6413" max="6414" width="12" style="1" bestFit="1" customWidth="1"/>
    <col min="6415" max="6416" width="12.5703125" style="1" bestFit="1" customWidth="1"/>
    <col min="6417" max="6656" width="9.140625" style="1"/>
    <col min="6657" max="6657" width="8.85546875" style="1" bestFit="1" customWidth="1"/>
    <col min="6658" max="6658" width="11.140625" style="1" bestFit="1" customWidth="1"/>
    <col min="6659" max="6659" width="9.7109375" style="1" bestFit="1" customWidth="1"/>
    <col min="6660" max="6660" width="14.7109375" style="1" bestFit="1" customWidth="1"/>
    <col min="6661" max="6661" width="7" style="1" bestFit="1" customWidth="1"/>
    <col min="6662" max="6662" width="10.28515625" style="1" bestFit="1" customWidth="1"/>
    <col min="6663" max="6663" width="30.7109375" style="1" bestFit="1" customWidth="1"/>
    <col min="6664" max="6664" width="23.42578125" style="1" bestFit="1" customWidth="1"/>
    <col min="6665" max="6665" width="5" style="1" bestFit="1" customWidth="1"/>
    <col min="6666" max="6666" width="2" style="1" bestFit="1" customWidth="1"/>
    <col min="6667" max="6667" width="4" style="1" bestFit="1" customWidth="1"/>
    <col min="6668" max="6668" width="5" style="1" bestFit="1" customWidth="1"/>
    <col min="6669" max="6670" width="12" style="1" bestFit="1" customWidth="1"/>
    <col min="6671" max="6672" width="12.5703125" style="1" bestFit="1" customWidth="1"/>
    <col min="6673" max="6912" width="9.140625" style="1"/>
    <col min="6913" max="6913" width="8.85546875" style="1" bestFit="1" customWidth="1"/>
    <col min="6914" max="6914" width="11.140625" style="1" bestFit="1" customWidth="1"/>
    <col min="6915" max="6915" width="9.7109375" style="1" bestFit="1" customWidth="1"/>
    <col min="6916" max="6916" width="14.7109375" style="1" bestFit="1" customWidth="1"/>
    <col min="6917" max="6917" width="7" style="1" bestFit="1" customWidth="1"/>
    <col min="6918" max="6918" width="10.28515625" style="1" bestFit="1" customWidth="1"/>
    <col min="6919" max="6919" width="30.7109375" style="1" bestFit="1" customWidth="1"/>
    <col min="6920" max="6920" width="23.42578125" style="1" bestFit="1" customWidth="1"/>
    <col min="6921" max="6921" width="5" style="1" bestFit="1" customWidth="1"/>
    <col min="6922" max="6922" width="2" style="1" bestFit="1" customWidth="1"/>
    <col min="6923" max="6923" width="4" style="1" bestFit="1" customWidth="1"/>
    <col min="6924" max="6924" width="5" style="1" bestFit="1" customWidth="1"/>
    <col min="6925" max="6926" width="12" style="1" bestFit="1" customWidth="1"/>
    <col min="6927" max="6928" width="12.5703125" style="1" bestFit="1" customWidth="1"/>
    <col min="6929" max="7168" width="9.140625" style="1"/>
    <col min="7169" max="7169" width="8.85546875" style="1" bestFit="1" customWidth="1"/>
    <col min="7170" max="7170" width="11.140625" style="1" bestFit="1" customWidth="1"/>
    <col min="7171" max="7171" width="9.7109375" style="1" bestFit="1" customWidth="1"/>
    <col min="7172" max="7172" width="14.7109375" style="1" bestFit="1" customWidth="1"/>
    <col min="7173" max="7173" width="7" style="1" bestFit="1" customWidth="1"/>
    <col min="7174" max="7174" width="10.28515625" style="1" bestFit="1" customWidth="1"/>
    <col min="7175" max="7175" width="30.7109375" style="1" bestFit="1" customWidth="1"/>
    <col min="7176" max="7176" width="23.42578125" style="1" bestFit="1" customWidth="1"/>
    <col min="7177" max="7177" width="5" style="1" bestFit="1" customWidth="1"/>
    <col min="7178" max="7178" width="2" style="1" bestFit="1" customWidth="1"/>
    <col min="7179" max="7179" width="4" style="1" bestFit="1" customWidth="1"/>
    <col min="7180" max="7180" width="5" style="1" bestFit="1" customWidth="1"/>
    <col min="7181" max="7182" width="12" style="1" bestFit="1" customWidth="1"/>
    <col min="7183" max="7184" width="12.5703125" style="1" bestFit="1" customWidth="1"/>
    <col min="7185" max="7424" width="9.140625" style="1"/>
    <col min="7425" max="7425" width="8.85546875" style="1" bestFit="1" customWidth="1"/>
    <col min="7426" max="7426" width="11.140625" style="1" bestFit="1" customWidth="1"/>
    <col min="7427" max="7427" width="9.7109375" style="1" bestFit="1" customWidth="1"/>
    <col min="7428" max="7428" width="14.7109375" style="1" bestFit="1" customWidth="1"/>
    <col min="7429" max="7429" width="7" style="1" bestFit="1" customWidth="1"/>
    <col min="7430" max="7430" width="10.28515625" style="1" bestFit="1" customWidth="1"/>
    <col min="7431" max="7431" width="30.7109375" style="1" bestFit="1" customWidth="1"/>
    <col min="7432" max="7432" width="23.42578125" style="1" bestFit="1" customWidth="1"/>
    <col min="7433" max="7433" width="5" style="1" bestFit="1" customWidth="1"/>
    <col min="7434" max="7434" width="2" style="1" bestFit="1" customWidth="1"/>
    <col min="7435" max="7435" width="4" style="1" bestFit="1" customWidth="1"/>
    <col min="7436" max="7436" width="5" style="1" bestFit="1" customWidth="1"/>
    <col min="7437" max="7438" width="12" style="1" bestFit="1" customWidth="1"/>
    <col min="7439" max="7440" width="12.5703125" style="1" bestFit="1" customWidth="1"/>
    <col min="7441" max="7680" width="9.140625" style="1"/>
    <col min="7681" max="7681" width="8.85546875" style="1" bestFit="1" customWidth="1"/>
    <col min="7682" max="7682" width="11.140625" style="1" bestFit="1" customWidth="1"/>
    <col min="7683" max="7683" width="9.7109375" style="1" bestFit="1" customWidth="1"/>
    <col min="7684" max="7684" width="14.7109375" style="1" bestFit="1" customWidth="1"/>
    <col min="7685" max="7685" width="7" style="1" bestFit="1" customWidth="1"/>
    <col min="7686" max="7686" width="10.28515625" style="1" bestFit="1" customWidth="1"/>
    <col min="7687" max="7687" width="30.7109375" style="1" bestFit="1" customWidth="1"/>
    <col min="7688" max="7688" width="23.42578125" style="1" bestFit="1" customWidth="1"/>
    <col min="7689" max="7689" width="5" style="1" bestFit="1" customWidth="1"/>
    <col min="7690" max="7690" width="2" style="1" bestFit="1" customWidth="1"/>
    <col min="7691" max="7691" width="4" style="1" bestFit="1" customWidth="1"/>
    <col min="7692" max="7692" width="5" style="1" bestFit="1" customWidth="1"/>
    <col min="7693" max="7694" width="12" style="1" bestFit="1" customWidth="1"/>
    <col min="7695" max="7696" width="12.5703125" style="1" bestFit="1" customWidth="1"/>
    <col min="7697" max="7936" width="9.140625" style="1"/>
    <col min="7937" max="7937" width="8.85546875" style="1" bestFit="1" customWidth="1"/>
    <col min="7938" max="7938" width="11.140625" style="1" bestFit="1" customWidth="1"/>
    <col min="7939" max="7939" width="9.7109375" style="1" bestFit="1" customWidth="1"/>
    <col min="7940" max="7940" width="14.7109375" style="1" bestFit="1" customWidth="1"/>
    <col min="7941" max="7941" width="7" style="1" bestFit="1" customWidth="1"/>
    <col min="7942" max="7942" width="10.28515625" style="1" bestFit="1" customWidth="1"/>
    <col min="7943" max="7943" width="30.7109375" style="1" bestFit="1" customWidth="1"/>
    <col min="7944" max="7944" width="23.42578125" style="1" bestFit="1" customWidth="1"/>
    <col min="7945" max="7945" width="5" style="1" bestFit="1" customWidth="1"/>
    <col min="7946" max="7946" width="2" style="1" bestFit="1" customWidth="1"/>
    <col min="7947" max="7947" width="4" style="1" bestFit="1" customWidth="1"/>
    <col min="7948" max="7948" width="5" style="1" bestFit="1" customWidth="1"/>
    <col min="7949" max="7950" width="12" style="1" bestFit="1" customWidth="1"/>
    <col min="7951" max="7952" width="12.5703125" style="1" bestFit="1" customWidth="1"/>
    <col min="7953" max="8192" width="9.140625" style="1"/>
    <col min="8193" max="8193" width="8.85546875" style="1" bestFit="1" customWidth="1"/>
    <col min="8194" max="8194" width="11.140625" style="1" bestFit="1" customWidth="1"/>
    <col min="8195" max="8195" width="9.7109375" style="1" bestFit="1" customWidth="1"/>
    <col min="8196" max="8196" width="14.7109375" style="1" bestFit="1" customWidth="1"/>
    <col min="8197" max="8197" width="7" style="1" bestFit="1" customWidth="1"/>
    <col min="8198" max="8198" width="10.28515625" style="1" bestFit="1" customWidth="1"/>
    <col min="8199" max="8199" width="30.7109375" style="1" bestFit="1" customWidth="1"/>
    <col min="8200" max="8200" width="23.42578125" style="1" bestFit="1" customWidth="1"/>
    <col min="8201" max="8201" width="5" style="1" bestFit="1" customWidth="1"/>
    <col min="8202" max="8202" width="2" style="1" bestFit="1" customWidth="1"/>
    <col min="8203" max="8203" width="4" style="1" bestFit="1" customWidth="1"/>
    <col min="8204" max="8204" width="5" style="1" bestFit="1" customWidth="1"/>
    <col min="8205" max="8206" width="12" style="1" bestFit="1" customWidth="1"/>
    <col min="8207" max="8208" width="12.5703125" style="1" bestFit="1" customWidth="1"/>
    <col min="8209" max="8448" width="9.140625" style="1"/>
    <col min="8449" max="8449" width="8.85546875" style="1" bestFit="1" customWidth="1"/>
    <col min="8450" max="8450" width="11.140625" style="1" bestFit="1" customWidth="1"/>
    <col min="8451" max="8451" width="9.7109375" style="1" bestFit="1" customWidth="1"/>
    <col min="8452" max="8452" width="14.7109375" style="1" bestFit="1" customWidth="1"/>
    <col min="8453" max="8453" width="7" style="1" bestFit="1" customWidth="1"/>
    <col min="8454" max="8454" width="10.28515625" style="1" bestFit="1" customWidth="1"/>
    <col min="8455" max="8455" width="30.7109375" style="1" bestFit="1" customWidth="1"/>
    <col min="8456" max="8456" width="23.42578125" style="1" bestFit="1" customWidth="1"/>
    <col min="8457" max="8457" width="5" style="1" bestFit="1" customWidth="1"/>
    <col min="8458" max="8458" width="2" style="1" bestFit="1" customWidth="1"/>
    <col min="8459" max="8459" width="4" style="1" bestFit="1" customWidth="1"/>
    <col min="8460" max="8460" width="5" style="1" bestFit="1" customWidth="1"/>
    <col min="8461" max="8462" width="12" style="1" bestFit="1" customWidth="1"/>
    <col min="8463" max="8464" width="12.5703125" style="1" bestFit="1" customWidth="1"/>
    <col min="8465" max="8704" width="9.140625" style="1"/>
    <col min="8705" max="8705" width="8.85546875" style="1" bestFit="1" customWidth="1"/>
    <col min="8706" max="8706" width="11.140625" style="1" bestFit="1" customWidth="1"/>
    <col min="8707" max="8707" width="9.7109375" style="1" bestFit="1" customWidth="1"/>
    <col min="8708" max="8708" width="14.7109375" style="1" bestFit="1" customWidth="1"/>
    <col min="8709" max="8709" width="7" style="1" bestFit="1" customWidth="1"/>
    <col min="8710" max="8710" width="10.28515625" style="1" bestFit="1" customWidth="1"/>
    <col min="8711" max="8711" width="30.7109375" style="1" bestFit="1" customWidth="1"/>
    <col min="8712" max="8712" width="23.42578125" style="1" bestFit="1" customWidth="1"/>
    <col min="8713" max="8713" width="5" style="1" bestFit="1" customWidth="1"/>
    <col min="8714" max="8714" width="2" style="1" bestFit="1" customWidth="1"/>
    <col min="8715" max="8715" width="4" style="1" bestFit="1" customWidth="1"/>
    <col min="8716" max="8716" width="5" style="1" bestFit="1" customWidth="1"/>
    <col min="8717" max="8718" width="12" style="1" bestFit="1" customWidth="1"/>
    <col min="8719" max="8720" width="12.5703125" style="1" bestFit="1" customWidth="1"/>
    <col min="8721" max="8960" width="9.140625" style="1"/>
    <col min="8961" max="8961" width="8.85546875" style="1" bestFit="1" customWidth="1"/>
    <col min="8962" max="8962" width="11.140625" style="1" bestFit="1" customWidth="1"/>
    <col min="8963" max="8963" width="9.7109375" style="1" bestFit="1" customWidth="1"/>
    <col min="8964" max="8964" width="14.7109375" style="1" bestFit="1" customWidth="1"/>
    <col min="8965" max="8965" width="7" style="1" bestFit="1" customWidth="1"/>
    <col min="8966" max="8966" width="10.28515625" style="1" bestFit="1" customWidth="1"/>
    <col min="8967" max="8967" width="30.7109375" style="1" bestFit="1" customWidth="1"/>
    <col min="8968" max="8968" width="23.42578125" style="1" bestFit="1" customWidth="1"/>
    <col min="8969" max="8969" width="5" style="1" bestFit="1" customWidth="1"/>
    <col min="8970" max="8970" width="2" style="1" bestFit="1" customWidth="1"/>
    <col min="8971" max="8971" width="4" style="1" bestFit="1" customWidth="1"/>
    <col min="8972" max="8972" width="5" style="1" bestFit="1" customWidth="1"/>
    <col min="8973" max="8974" width="12" style="1" bestFit="1" customWidth="1"/>
    <col min="8975" max="8976" width="12.5703125" style="1" bestFit="1" customWidth="1"/>
    <col min="8977" max="9216" width="9.140625" style="1"/>
    <col min="9217" max="9217" width="8.85546875" style="1" bestFit="1" customWidth="1"/>
    <col min="9218" max="9218" width="11.140625" style="1" bestFit="1" customWidth="1"/>
    <col min="9219" max="9219" width="9.7109375" style="1" bestFit="1" customWidth="1"/>
    <col min="9220" max="9220" width="14.7109375" style="1" bestFit="1" customWidth="1"/>
    <col min="9221" max="9221" width="7" style="1" bestFit="1" customWidth="1"/>
    <col min="9222" max="9222" width="10.28515625" style="1" bestFit="1" customWidth="1"/>
    <col min="9223" max="9223" width="30.7109375" style="1" bestFit="1" customWidth="1"/>
    <col min="9224" max="9224" width="23.42578125" style="1" bestFit="1" customWidth="1"/>
    <col min="9225" max="9225" width="5" style="1" bestFit="1" customWidth="1"/>
    <col min="9226" max="9226" width="2" style="1" bestFit="1" customWidth="1"/>
    <col min="9227" max="9227" width="4" style="1" bestFit="1" customWidth="1"/>
    <col min="9228" max="9228" width="5" style="1" bestFit="1" customWidth="1"/>
    <col min="9229" max="9230" width="12" style="1" bestFit="1" customWidth="1"/>
    <col min="9231" max="9232" width="12.5703125" style="1" bestFit="1" customWidth="1"/>
    <col min="9233" max="9472" width="9.140625" style="1"/>
    <col min="9473" max="9473" width="8.85546875" style="1" bestFit="1" customWidth="1"/>
    <col min="9474" max="9474" width="11.140625" style="1" bestFit="1" customWidth="1"/>
    <col min="9475" max="9475" width="9.7109375" style="1" bestFit="1" customWidth="1"/>
    <col min="9476" max="9476" width="14.7109375" style="1" bestFit="1" customWidth="1"/>
    <col min="9477" max="9477" width="7" style="1" bestFit="1" customWidth="1"/>
    <col min="9478" max="9478" width="10.28515625" style="1" bestFit="1" customWidth="1"/>
    <col min="9479" max="9479" width="30.7109375" style="1" bestFit="1" customWidth="1"/>
    <col min="9480" max="9480" width="23.42578125" style="1" bestFit="1" customWidth="1"/>
    <col min="9481" max="9481" width="5" style="1" bestFit="1" customWidth="1"/>
    <col min="9482" max="9482" width="2" style="1" bestFit="1" customWidth="1"/>
    <col min="9483" max="9483" width="4" style="1" bestFit="1" customWidth="1"/>
    <col min="9484" max="9484" width="5" style="1" bestFit="1" customWidth="1"/>
    <col min="9485" max="9486" width="12" style="1" bestFit="1" customWidth="1"/>
    <col min="9487" max="9488" width="12.5703125" style="1" bestFit="1" customWidth="1"/>
    <col min="9489" max="9728" width="9.140625" style="1"/>
    <col min="9729" max="9729" width="8.85546875" style="1" bestFit="1" customWidth="1"/>
    <col min="9730" max="9730" width="11.140625" style="1" bestFit="1" customWidth="1"/>
    <col min="9731" max="9731" width="9.7109375" style="1" bestFit="1" customWidth="1"/>
    <col min="9732" max="9732" width="14.7109375" style="1" bestFit="1" customWidth="1"/>
    <col min="9733" max="9733" width="7" style="1" bestFit="1" customWidth="1"/>
    <col min="9734" max="9734" width="10.28515625" style="1" bestFit="1" customWidth="1"/>
    <col min="9735" max="9735" width="30.7109375" style="1" bestFit="1" customWidth="1"/>
    <col min="9736" max="9736" width="23.42578125" style="1" bestFit="1" customWidth="1"/>
    <col min="9737" max="9737" width="5" style="1" bestFit="1" customWidth="1"/>
    <col min="9738" max="9738" width="2" style="1" bestFit="1" customWidth="1"/>
    <col min="9739" max="9739" width="4" style="1" bestFit="1" customWidth="1"/>
    <col min="9740" max="9740" width="5" style="1" bestFit="1" customWidth="1"/>
    <col min="9741" max="9742" width="12" style="1" bestFit="1" customWidth="1"/>
    <col min="9743" max="9744" width="12.5703125" style="1" bestFit="1" customWidth="1"/>
    <col min="9745" max="9984" width="9.140625" style="1"/>
    <col min="9985" max="9985" width="8.85546875" style="1" bestFit="1" customWidth="1"/>
    <col min="9986" max="9986" width="11.140625" style="1" bestFit="1" customWidth="1"/>
    <col min="9987" max="9987" width="9.7109375" style="1" bestFit="1" customWidth="1"/>
    <col min="9988" max="9988" width="14.7109375" style="1" bestFit="1" customWidth="1"/>
    <col min="9989" max="9989" width="7" style="1" bestFit="1" customWidth="1"/>
    <col min="9990" max="9990" width="10.28515625" style="1" bestFit="1" customWidth="1"/>
    <col min="9991" max="9991" width="30.7109375" style="1" bestFit="1" customWidth="1"/>
    <col min="9992" max="9992" width="23.42578125" style="1" bestFit="1" customWidth="1"/>
    <col min="9993" max="9993" width="5" style="1" bestFit="1" customWidth="1"/>
    <col min="9994" max="9994" width="2" style="1" bestFit="1" customWidth="1"/>
    <col min="9995" max="9995" width="4" style="1" bestFit="1" customWidth="1"/>
    <col min="9996" max="9996" width="5" style="1" bestFit="1" customWidth="1"/>
    <col min="9997" max="9998" width="12" style="1" bestFit="1" customWidth="1"/>
    <col min="9999" max="10000" width="12.5703125" style="1" bestFit="1" customWidth="1"/>
    <col min="10001" max="10240" width="9.140625" style="1"/>
    <col min="10241" max="10241" width="8.85546875" style="1" bestFit="1" customWidth="1"/>
    <col min="10242" max="10242" width="11.140625" style="1" bestFit="1" customWidth="1"/>
    <col min="10243" max="10243" width="9.7109375" style="1" bestFit="1" customWidth="1"/>
    <col min="10244" max="10244" width="14.7109375" style="1" bestFit="1" customWidth="1"/>
    <col min="10245" max="10245" width="7" style="1" bestFit="1" customWidth="1"/>
    <col min="10246" max="10246" width="10.28515625" style="1" bestFit="1" customWidth="1"/>
    <col min="10247" max="10247" width="30.7109375" style="1" bestFit="1" customWidth="1"/>
    <col min="10248" max="10248" width="23.42578125" style="1" bestFit="1" customWidth="1"/>
    <col min="10249" max="10249" width="5" style="1" bestFit="1" customWidth="1"/>
    <col min="10250" max="10250" width="2" style="1" bestFit="1" customWidth="1"/>
    <col min="10251" max="10251" width="4" style="1" bestFit="1" customWidth="1"/>
    <col min="10252" max="10252" width="5" style="1" bestFit="1" customWidth="1"/>
    <col min="10253" max="10254" width="12" style="1" bestFit="1" customWidth="1"/>
    <col min="10255" max="10256" width="12.5703125" style="1" bestFit="1" customWidth="1"/>
    <col min="10257" max="10496" width="9.140625" style="1"/>
    <col min="10497" max="10497" width="8.85546875" style="1" bestFit="1" customWidth="1"/>
    <col min="10498" max="10498" width="11.140625" style="1" bestFit="1" customWidth="1"/>
    <col min="10499" max="10499" width="9.7109375" style="1" bestFit="1" customWidth="1"/>
    <col min="10500" max="10500" width="14.7109375" style="1" bestFit="1" customWidth="1"/>
    <col min="10501" max="10501" width="7" style="1" bestFit="1" customWidth="1"/>
    <col min="10502" max="10502" width="10.28515625" style="1" bestFit="1" customWidth="1"/>
    <col min="10503" max="10503" width="30.7109375" style="1" bestFit="1" customWidth="1"/>
    <col min="10504" max="10504" width="23.42578125" style="1" bestFit="1" customWidth="1"/>
    <col min="10505" max="10505" width="5" style="1" bestFit="1" customWidth="1"/>
    <col min="10506" max="10506" width="2" style="1" bestFit="1" customWidth="1"/>
    <col min="10507" max="10507" width="4" style="1" bestFit="1" customWidth="1"/>
    <col min="10508" max="10508" width="5" style="1" bestFit="1" customWidth="1"/>
    <col min="10509" max="10510" width="12" style="1" bestFit="1" customWidth="1"/>
    <col min="10511" max="10512" width="12.5703125" style="1" bestFit="1" customWidth="1"/>
    <col min="10513" max="10752" width="9.140625" style="1"/>
    <col min="10753" max="10753" width="8.85546875" style="1" bestFit="1" customWidth="1"/>
    <col min="10754" max="10754" width="11.140625" style="1" bestFit="1" customWidth="1"/>
    <col min="10755" max="10755" width="9.7109375" style="1" bestFit="1" customWidth="1"/>
    <col min="10756" max="10756" width="14.7109375" style="1" bestFit="1" customWidth="1"/>
    <col min="10757" max="10757" width="7" style="1" bestFit="1" customWidth="1"/>
    <col min="10758" max="10758" width="10.28515625" style="1" bestFit="1" customWidth="1"/>
    <col min="10759" max="10759" width="30.7109375" style="1" bestFit="1" customWidth="1"/>
    <col min="10760" max="10760" width="23.42578125" style="1" bestFit="1" customWidth="1"/>
    <col min="10761" max="10761" width="5" style="1" bestFit="1" customWidth="1"/>
    <col min="10762" max="10762" width="2" style="1" bestFit="1" customWidth="1"/>
    <col min="10763" max="10763" width="4" style="1" bestFit="1" customWidth="1"/>
    <col min="10764" max="10764" width="5" style="1" bestFit="1" customWidth="1"/>
    <col min="10765" max="10766" width="12" style="1" bestFit="1" customWidth="1"/>
    <col min="10767" max="10768" width="12.5703125" style="1" bestFit="1" customWidth="1"/>
    <col min="10769" max="11008" width="9.140625" style="1"/>
    <col min="11009" max="11009" width="8.85546875" style="1" bestFit="1" customWidth="1"/>
    <col min="11010" max="11010" width="11.140625" style="1" bestFit="1" customWidth="1"/>
    <col min="11011" max="11011" width="9.7109375" style="1" bestFit="1" customWidth="1"/>
    <col min="11012" max="11012" width="14.7109375" style="1" bestFit="1" customWidth="1"/>
    <col min="11013" max="11013" width="7" style="1" bestFit="1" customWidth="1"/>
    <col min="11014" max="11014" width="10.28515625" style="1" bestFit="1" customWidth="1"/>
    <col min="11015" max="11015" width="30.7109375" style="1" bestFit="1" customWidth="1"/>
    <col min="11016" max="11016" width="23.42578125" style="1" bestFit="1" customWidth="1"/>
    <col min="11017" max="11017" width="5" style="1" bestFit="1" customWidth="1"/>
    <col min="11018" max="11018" width="2" style="1" bestFit="1" customWidth="1"/>
    <col min="11019" max="11019" width="4" style="1" bestFit="1" customWidth="1"/>
    <col min="11020" max="11020" width="5" style="1" bestFit="1" customWidth="1"/>
    <col min="11021" max="11022" width="12" style="1" bestFit="1" customWidth="1"/>
    <col min="11023" max="11024" width="12.5703125" style="1" bestFit="1" customWidth="1"/>
    <col min="11025" max="11264" width="9.140625" style="1"/>
    <col min="11265" max="11265" width="8.85546875" style="1" bestFit="1" customWidth="1"/>
    <col min="11266" max="11266" width="11.140625" style="1" bestFit="1" customWidth="1"/>
    <col min="11267" max="11267" width="9.7109375" style="1" bestFit="1" customWidth="1"/>
    <col min="11268" max="11268" width="14.7109375" style="1" bestFit="1" customWidth="1"/>
    <col min="11269" max="11269" width="7" style="1" bestFit="1" customWidth="1"/>
    <col min="11270" max="11270" width="10.28515625" style="1" bestFit="1" customWidth="1"/>
    <col min="11271" max="11271" width="30.7109375" style="1" bestFit="1" customWidth="1"/>
    <col min="11272" max="11272" width="23.42578125" style="1" bestFit="1" customWidth="1"/>
    <col min="11273" max="11273" width="5" style="1" bestFit="1" customWidth="1"/>
    <col min="11274" max="11274" width="2" style="1" bestFit="1" customWidth="1"/>
    <col min="11275" max="11275" width="4" style="1" bestFit="1" customWidth="1"/>
    <col min="11276" max="11276" width="5" style="1" bestFit="1" customWidth="1"/>
    <col min="11277" max="11278" width="12" style="1" bestFit="1" customWidth="1"/>
    <col min="11279" max="11280" width="12.5703125" style="1" bestFit="1" customWidth="1"/>
    <col min="11281" max="11520" width="9.140625" style="1"/>
    <col min="11521" max="11521" width="8.85546875" style="1" bestFit="1" customWidth="1"/>
    <col min="11522" max="11522" width="11.140625" style="1" bestFit="1" customWidth="1"/>
    <col min="11523" max="11523" width="9.7109375" style="1" bestFit="1" customWidth="1"/>
    <col min="11524" max="11524" width="14.7109375" style="1" bestFit="1" customWidth="1"/>
    <col min="11525" max="11525" width="7" style="1" bestFit="1" customWidth="1"/>
    <col min="11526" max="11526" width="10.28515625" style="1" bestFit="1" customWidth="1"/>
    <col min="11527" max="11527" width="30.7109375" style="1" bestFit="1" customWidth="1"/>
    <col min="11528" max="11528" width="23.42578125" style="1" bestFit="1" customWidth="1"/>
    <col min="11529" max="11529" width="5" style="1" bestFit="1" customWidth="1"/>
    <col min="11530" max="11530" width="2" style="1" bestFit="1" customWidth="1"/>
    <col min="11531" max="11531" width="4" style="1" bestFit="1" customWidth="1"/>
    <col min="11532" max="11532" width="5" style="1" bestFit="1" customWidth="1"/>
    <col min="11533" max="11534" width="12" style="1" bestFit="1" customWidth="1"/>
    <col min="11535" max="11536" width="12.5703125" style="1" bestFit="1" customWidth="1"/>
    <col min="11537" max="11776" width="9.140625" style="1"/>
    <col min="11777" max="11777" width="8.85546875" style="1" bestFit="1" customWidth="1"/>
    <col min="11778" max="11778" width="11.140625" style="1" bestFit="1" customWidth="1"/>
    <col min="11779" max="11779" width="9.7109375" style="1" bestFit="1" customWidth="1"/>
    <col min="11780" max="11780" width="14.7109375" style="1" bestFit="1" customWidth="1"/>
    <col min="11781" max="11781" width="7" style="1" bestFit="1" customWidth="1"/>
    <col min="11782" max="11782" width="10.28515625" style="1" bestFit="1" customWidth="1"/>
    <col min="11783" max="11783" width="30.7109375" style="1" bestFit="1" customWidth="1"/>
    <col min="11784" max="11784" width="23.42578125" style="1" bestFit="1" customWidth="1"/>
    <col min="11785" max="11785" width="5" style="1" bestFit="1" customWidth="1"/>
    <col min="11786" max="11786" width="2" style="1" bestFit="1" customWidth="1"/>
    <col min="11787" max="11787" width="4" style="1" bestFit="1" customWidth="1"/>
    <col min="11788" max="11788" width="5" style="1" bestFit="1" customWidth="1"/>
    <col min="11789" max="11790" width="12" style="1" bestFit="1" customWidth="1"/>
    <col min="11791" max="11792" width="12.5703125" style="1" bestFit="1" customWidth="1"/>
    <col min="11793" max="12032" width="9.140625" style="1"/>
    <col min="12033" max="12033" width="8.85546875" style="1" bestFit="1" customWidth="1"/>
    <col min="12034" max="12034" width="11.140625" style="1" bestFit="1" customWidth="1"/>
    <col min="12035" max="12035" width="9.7109375" style="1" bestFit="1" customWidth="1"/>
    <col min="12036" max="12036" width="14.7109375" style="1" bestFit="1" customWidth="1"/>
    <col min="12037" max="12037" width="7" style="1" bestFit="1" customWidth="1"/>
    <col min="12038" max="12038" width="10.28515625" style="1" bestFit="1" customWidth="1"/>
    <col min="12039" max="12039" width="30.7109375" style="1" bestFit="1" customWidth="1"/>
    <col min="12040" max="12040" width="23.42578125" style="1" bestFit="1" customWidth="1"/>
    <col min="12041" max="12041" width="5" style="1" bestFit="1" customWidth="1"/>
    <col min="12042" max="12042" width="2" style="1" bestFit="1" customWidth="1"/>
    <col min="12043" max="12043" width="4" style="1" bestFit="1" customWidth="1"/>
    <col min="12044" max="12044" width="5" style="1" bestFit="1" customWidth="1"/>
    <col min="12045" max="12046" width="12" style="1" bestFit="1" customWidth="1"/>
    <col min="12047" max="12048" width="12.5703125" style="1" bestFit="1" customWidth="1"/>
    <col min="12049" max="12288" width="9.140625" style="1"/>
    <col min="12289" max="12289" width="8.85546875" style="1" bestFit="1" customWidth="1"/>
    <col min="12290" max="12290" width="11.140625" style="1" bestFit="1" customWidth="1"/>
    <col min="12291" max="12291" width="9.7109375" style="1" bestFit="1" customWidth="1"/>
    <col min="12292" max="12292" width="14.7109375" style="1" bestFit="1" customWidth="1"/>
    <col min="12293" max="12293" width="7" style="1" bestFit="1" customWidth="1"/>
    <col min="12294" max="12294" width="10.28515625" style="1" bestFit="1" customWidth="1"/>
    <col min="12295" max="12295" width="30.7109375" style="1" bestFit="1" customWidth="1"/>
    <col min="12296" max="12296" width="23.42578125" style="1" bestFit="1" customWidth="1"/>
    <col min="12297" max="12297" width="5" style="1" bestFit="1" customWidth="1"/>
    <col min="12298" max="12298" width="2" style="1" bestFit="1" customWidth="1"/>
    <col min="12299" max="12299" width="4" style="1" bestFit="1" customWidth="1"/>
    <col min="12300" max="12300" width="5" style="1" bestFit="1" customWidth="1"/>
    <col min="12301" max="12302" width="12" style="1" bestFit="1" customWidth="1"/>
    <col min="12303" max="12304" width="12.5703125" style="1" bestFit="1" customWidth="1"/>
    <col min="12305" max="12544" width="9.140625" style="1"/>
    <col min="12545" max="12545" width="8.85546875" style="1" bestFit="1" customWidth="1"/>
    <col min="12546" max="12546" width="11.140625" style="1" bestFit="1" customWidth="1"/>
    <col min="12547" max="12547" width="9.7109375" style="1" bestFit="1" customWidth="1"/>
    <col min="12548" max="12548" width="14.7109375" style="1" bestFit="1" customWidth="1"/>
    <col min="12549" max="12549" width="7" style="1" bestFit="1" customWidth="1"/>
    <col min="12550" max="12550" width="10.28515625" style="1" bestFit="1" customWidth="1"/>
    <col min="12551" max="12551" width="30.7109375" style="1" bestFit="1" customWidth="1"/>
    <col min="12552" max="12552" width="23.42578125" style="1" bestFit="1" customWidth="1"/>
    <col min="12553" max="12553" width="5" style="1" bestFit="1" customWidth="1"/>
    <col min="12554" max="12554" width="2" style="1" bestFit="1" customWidth="1"/>
    <col min="12555" max="12555" width="4" style="1" bestFit="1" customWidth="1"/>
    <col min="12556" max="12556" width="5" style="1" bestFit="1" customWidth="1"/>
    <col min="12557" max="12558" width="12" style="1" bestFit="1" customWidth="1"/>
    <col min="12559" max="12560" width="12.5703125" style="1" bestFit="1" customWidth="1"/>
    <col min="12561" max="12800" width="9.140625" style="1"/>
    <col min="12801" max="12801" width="8.85546875" style="1" bestFit="1" customWidth="1"/>
    <col min="12802" max="12802" width="11.140625" style="1" bestFit="1" customWidth="1"/>
    <col min="12803" max="12803" width="9.7109375" style="1" bestFit="1" customWidth="1"/>
    <col min="12804" max="12804" width="14.7109375" style="1" bestFit="1" customWidth="1"/>
    <col min="12805" max="12805" width="7" style="1" bestFit="1" customWidth="1"/>
    <col min="12806" max="12806" width="10.28515625" style="1" bestFit="1" customWidth="1"/>
    <col min="12807" max="12807" width="30.7109375" style="1" bestFit="1" customWidth="1"/>
    <col min="12808" max="12808" width="23.42578125" style="1" bestFit="1" customWidth="1"/>
    <col min="12809" max="12809" width="5" style="1" bestFit="1" customWidth="1"/>
    <col min="12810" max="12810" width="2" style="1" bestFit="1" customWidth="1"/>
    <col min="12811" max="12811" width="4" style="1" bestFit="1" customWidth="1"/>
    <col min="12812" max="12812" width="5" style="1" bestFit="1" customWidth="1"/>
    <col min="12813" max="12814" width="12" style="1" bestFit="1" customWidth="1"/>
    <col min="12815" max="12816" width="12.5703125" style="1" bestFit="1" customWidth="1"/>
    <col min="12817" max="13056" width="9.140625" style="1"/>
    <col min="13057" max="13057" width="8.85546875" style="1" bestFit="1" customWidth="1"/>
    <col min="13058" max="13058" width="11.140625" style="1" bestFit="1" customWidth="1"/>
    <col min="13059" max="13059" width="9.7109375" style="1" bestFit="1" customWidth="1"/>
    <col min="13060" max="13060" width="14.7109375" style="1" bestFit="1" customWidth="1"/>
    <col min="13061" max="13061" width="7" style="1" bestFit="1" customWidth="1"/>
    <col min="13062" max="13062" width="10.28515625" style="1" bestFit="1" customWidth="1"/>
    <col min="13063" max="13063" width="30.7109375" style="1" bestFit="1" customWidth="1"/>
    <col min="13064" max="13064" width="23.42578125" style="1" bestFit="1" customWidth="1"/>
    <col min="13065" max="13065" width="5" style="1" bestFit="1" customWidth="1"/>
    <col min="13066" max="13066" width="2" style="1" bestFit="1" customWidth="1"/>
    <col min="13067" max="13067" width="4" style="1" bestFit="1" customWidth="1"/>
    <col min="13068" max="13068" width="5" style="1" bestFit="1" customWidth="1"/>
    <col min="13069" max="13070" width="12" style="1" bestFit="1" customWidth="1"/>
    <col min="13071" max="13072" width="12.5703125" style="1" bestFit="1" customWidth="1"/>
    <col min="13073" max="13312" width="9.140625" style="1"/>
    <col min="13313" max="13313" width="8.85546875" style="1" bestFit="1" customWidth="1"/>
    <col min="13314" max="13314" width="11.140625" style="1" bestFit="1" customWidth="1"/>
    <col min="13315" max="13315" width="9.7109375" style="1" bestFit="1" customWidth="1"/>
    <col min="13316" max="13316" width="14.7109375" style="1" bestFit="1" customWidth="1"/>
    <col min="13317" max="13317" width="7" style="1" bestFit="1" customWidth="1"/>
    <col min="13318" max="13318" width="10.28515625" style="1" bestFit="1" customWidth="1"/>
    <col min="13319" max="13319" width="30.7109375" style="1" bestFit="1" customWidth="1"/>
    <col min="13320" max="13320" width="23.42578125" style="1" bestFit="1" customWidth="1"/>
    <col min="13321" max="13321" width="5" style="1" bestFit="1" customWidth="1"/>
    <col min="13322" max="13322" width="2" style="1" bestFit="1" customWidth="1"/>
    <col min="13323" max="13323" width="4" style="1" bestFit="1" customWidth="1"/>
    <col min="13324" max="13324" width="5" style="1" bestFit="1" customWidth="1"/>
    <col min="13325" max="13326" width="12" style="1" bestFit="1" customWidth="1"/>
    <col min="13327" max="13328" width="12.5703125" style="1" bestFit="1" customWidth="1"/>
    <col min="13329" max="13568" width="9.140625" style="1"/>
    <col min="13569" max="13569" width="8.85546875" style="1" bestFit="1" customWidth="1"/>
    <col min="13570" max="13570" width="11.140625" style="1" bestFit="1" customWidth="1"/>
    <col min="13571" max="13571" width="9.7109375" style="1" bestFit="1" customWidth="1"/>
    <col min="13572" max="13572" width="14.7109375" style="1" bestFit="1" customWidth="1"/>
    <col min="13573" max="13573" width="7" style="1" bestFit="1" customWidth="1"/>
    <col min="13574" max="13574" width="10.28515625" style="1" bestFit="1" customWidth="1"/>
    <col min="13575" max="13575" width="30.7109375" style="1" bestFit="1" customWidth="1"/>
    <col min="13576" max="13576" width="23.42578125" style="1" bestFit="1" customWidth="1"/>
    <col min="13577" max="13577" width="5" style="1" bestFit="1" customWidth="1"/>
    <col min="13578" max="13578" width="2" style="1" bestFit="1" customWidth="1"/>
    <col min="13579" max="13579" width="4" style="1" bestFit="1" customWidth="1"/>
    <col min="13580" max="13580" width="5" style="1" bestFit="1" customWidth="1"/>
    <col min="13581" max="13582" width="12" style="1" bestFit="1" customWidth="1"/>
    <col min="13583" max="13584" width="12.5703125" style="1" bestFit="1" customWidth="1"/>
    <col min="13585" max="13824" width="9.140625" style="1"/>
    <col min="13825" max="13825" width="8.85546875" style="1" bestFit="1" customWidth="1"/>
    <col min="13826" max="13826" width="11.140625" style="1" bestFit="1" customWidth="1"/>
    <col min="13827" max="13827" width="9.7109375" style="1" bestFit="1" customWidth="1"/>
    <col min="13828" max="13828" width="14.7109375" style="1" bestFit="1" customWidth="1"/>
    <col min="13829" max="13829" width="7" style="1" bestFit="1" customWidth="1"/>
    <col min="13830" max="13830" width="10.28515625" style="1" bestFit="1" customWidth="1"/>
    <col min="13831" max="13831" width="30.7109375" style="1" bestFit="1" customWidth="1"/>
    <col min="13832" max="13832" width="23.42578125" style="1" bestFit="1" customWidth="1"/>
    <col min="13833" max="13833" width="5" style="1" bestFit="1" customWidth="1"/>
    <col min="13834" max="13834" width="2" style="1" bestFit="1" customWidth="1"/>
    <col min="13835" max="13835" width="4" style="1" bestFit="1" customWidth="1"/>
    <col min="13836" max="13836" width="5" style="1" bestFit="1" customWidth="1"/>
    <col min="13837" max="13838" width="12" style="1" bestFit="1" customWidth="1"/>
    <col min="13839" max="13840" width="12.5703125" style="1" bestFit="1" customWidth="1"/>
    <col min="13841" max="14080" width="9.140625" style="1"/>
    <col min="14081" max="14081" width="8.85546875" style="1" bestFit="1" customWidth="1"/>
    <col min="14082" max="14082" width="11.140625" style="1" bestFit="1" customWidth="1"/>
    <col min="14083" max="14083" width="9.7109375" style="1" bestFit="1" customWidth="1"/>
    <col min="14084" max="14084" width="14.7109375" style="1" bestFit="1" customWidth="1"/>
    <col min="14085" max="14085" width="7" style="1" bestFit="1" customWidth="1"/>
    <col min="14086" max="14086" width="10.28515625" style="1" bestFit="1" customWidth="1"/>
    <col min="14087" max="14087" width="30.7109375" style="1" bestFit="1" customWidth="1"/>
    <col min="14088" max="14088" width="23.42578125" style="1" bestFit="1" customWidth="1"/>
    <col min="14089" max="14089" width="5" style="1" bestFit="1" customWidth="1"/>
    <col min="14090" max="14090" width="2" style="1" bestFit="1" customWidth="1"/>
    <col min="14091" max="14091" width="4" style="1" bestFit="1" customWidth="1"/>
    <col min="14092" max="14092" width="5" style="1" bestFit="1" customWidth="1"/>
    <col min="14093" max="14094" width="12" style="1" bestFit="1" customWidth="1"/>
    <col min="14095" max="14096" width="12.5703125" style="1" bestFit="1" customWidth="1"/>
    <col min="14097" max="14336" width="9.140625" style="1"/>
    <col min="14337" max="14337" width="8.85546875" style="1" bestFit="1" customWidth="1"/>
    <col min="14338" max="14338" width="11.140625" style="1" bestFit="1" customWidth="1"/>
    <col min="14339" max="14339" width="9.7109375" style="1" bestFit="1" customWidth="1"/>
    <col min="14340" max="14340" width="14.7109375" style="1" bestFit="1" customWidth="1"/>
    <col min="14341" max="14341" width="7" style="1" bestFit="1" customWidth="1"/>
    <col min="14342" max="14342" width="10.28515625" style="1" bestFit="1" customWidth="1"/>
    <col min="14343" max="14343" width="30.7109375" style="1" bestFit="1" customWidth="1"/>
    <col min="14344" max="14344" width="23.42578125" style="1" bestFit="1" customWidth="1"/>
    <col min="14345" max="14345" width="5" style="1" bestFit="1" customWidth="1"/>
    <col min="14346" max="14346" width="2" style="1" bestFit="1" customWidth="1"/>
    <col min="14347" max="14347" width="4" style="1" bestFit="1" customWidth="1"/>
    <col min="14348" max="14348" width="5" style="1" bestFit="1" customWidth="1"/>
    <col min="14349" max="14350" width="12" style="1" bestFit="1" customWidth="1"/>
    <col min="14351" max="14352" width="12.5703125" style="1" bestFit="1" customWidth="1"/>
    <col min="14353" max="14592" width="9.140625" style="1"/>
    <col min="14593" max="14593" width="8.85546875" style="1" bestFit="1" customWidth="1"/>
    <col min="14594" max="14594" width="11.140625" style="1" bestFit="1" customWidth="1"/>
    <col min="14595" max="14595" width="9.7109375" style="1" bestFit="1" customWidth="1"/>
    <col min="14596" max="14596" width="14.7109375" style="1" bestFit="1" customWidth="1"/>
    <col min="14597" max="14597" width="7" style="1" bestFit="1" customWidth="1"/>
    <col min="14598" max="14598" width="10.28515625" style="1" bestFit="1" customWidth="1"/>
    <col min="14599" max="14599" width="30.7109375" style="1" bestFit="1" customWidth="1"/>
    <col min="14600" max="14600" width="23.42578125" style="1" bestFit="1" customWidth="1"/>
    <col min="14601" max="14601" width="5" style="1" bestFit="1" customWidth="1"/>
    <col min="14602" max="14602" width="2" style="1" bestFit="1" customWidth="1"/>
    <col min="14603" max="14603" width="4" style="1" bestFit="1" customWidth="1"/>
    <col min="14604" max="14604" width="5" style="1" bestFit="1" customWidth="1"/>
    <col min="14605" max="14606" width="12" style="1" bestFit="1" customWidth="1"/>
    <col min="14607" max="14608" width="12.5703125" style="1" bestFit="1" customWidth="1"/>
    <col min="14609" max="14848" width="9.140625" style="1"/>
    <col min="14849" max="14849" width="8.85546875" style="1" bestFit="1" customWidth="1"/>
    <col min="14850" max="14850" width="11.140625" style="1" bestFit="1" customWidth="1"/>
    <col min="14851" max="14851" width="9.7109375" style="1" bestFit="1" customWidth="1"/>
    <col min="14852" max="14852" width="14.7109375" style="1" bestFit="1" customWidth="1"/>
    <col min="14853" max="14853" width="7" style="1" bestFit="1" customWidth="1"/>
    <col min="14854" max="14854" width="10.28515625" style="1" bestFit="1" customWidth="1"/>
    <col min="14855" max="14855" width="30.7109375" style="1" bestFit="1" customWidth="1"/>
    <col min="14856" max="14856" width="23.42578125" style="1" bestFit="1" customWidth="1"/>
    <col min="14857" max="14857" width="5" style="1" bestFit="1" customWidth="1"/>
    <col min="14858" max="14858" width="2" style="1" bestFit="1" customWidth="1"/>
    <col min="14859" max="14859" width="4" style="1" bestFit="1" customWidth="1"/>
    <col min="14860" max="14860" width="5" style="1" bestFit="1" customWidth="1"/>
    <col min="14861" max="14862" width="12" style="1" bestFit="1" customWidth="1"/>
    <col min="14863" max="14864" width="12.5703125" style="1" bestFit="1" customWidth="1"/>
    <col min="14865" max="15104" width="9.140625" style="1"/>
    <col min="15105" max="15105" width="8.85546875" style="1" bestFit="1" customWidth="1"/>
    <col min="15106" max="15106" width="11.140625" style="1" bestFit="1" customWidth="1"/>
    <col min="15107" max="15107" width="9.7109375" style="1" bestFit="1" customWidth="1"/>
    <col min="15108" max="15108" width="14.7109375" style="1" bestFit="1" customWidth="1"/>
    <col min="15109" max="15109" width="7" style="1" bestFit="1" customWidth="1"/>
    <col min="15110" max="15110" width="10.28515625" style="1" bestFit="1" customWidth="1"/>
    <col min="15111" max="15111" width="30.7109375" style="1" bestFit="1" customWidth="1"/>
    <col min="15112" max="15112" width="23.42578125" style="1" bestFit="1" customWidth="1"/>
    <col min="15113" max="15113" width="5" style="1" bestFit="1" customWidth="1"/>
    <col min="15114" max="15114" width="2" style="1" bestFit="1" customWidth="1"/>
    <col min="15115" max="15115" width="4" style="1" bestFit="1" customWidth="1"/>
    <col min="15116" max="15116" width="5" style="1" bestFit="1" customWidth="1"/>
    <col min="15117" max="15118" width="12" style="1" bestFit="1" customWidth="1"/>
    <col min="15119" max="15120" width="12.5703125" style="1" bestFit="1" customWidth="1"/>
    <col min="15121" max="15360" width="9.140625" style="1"/>
    <col min="15361" max="15361" width="8.85546875" style="1" bestFit="1" customWidth="1"/>
    <col min="15362" max="15362" width="11.140625" style="1" bestFit="1" customWidth="1"/>
    <col min="15363" max="15363" width="9.7109375" style="1" bestFit="1" customWidth="1"/>
    <col min="15364" max="15364" width="14.7109375" style="1" bestFit="1" customWidth="1"/>
    <col min="15365" max="15365" width="7" style="1" bestFit="1" customWidth="1"/>
    <col min="15366" max="15366" width="10.28515625" style="1" bestFit="1" customWidth="1"/>
    <col min="15367" max="15367" width="30.7109375" style="1" bestFit="1" customWidth="1"/>
    <col min="15368" max="15368" width="23.42578125" style="1" bestFit="1" customWidth="1"/>
    <col min="15369" max="15369" width="5" style="1" bestFit="1" customWidth="1"/>
    <col min="15370" max="15370" width="2" style="1" bestFit="1" customWidth="1"/>
    <col min="15371" max="15371" width="4" style="1" bestFit="1" customWidth="1"/>
    <col min="15372" max="15372" width="5" style="1" bestFit="1" customWidth="1"/>
    <col min="15373" max="15374" width="12" style="1" bestFit="1" customWidth="1"/>
    <col min="15375" max="15376" width="12.5703125" style="1" bestFit="1" customWidth="1"/>
    <col min="15377" max="15616" width="9.140625" style="1"/>
    <col min="15617" max="15617" width="8.85546875" style="1" bestFit="1" customWidth="1"/>
    <col min="15618" max="15618" width="11.140625" style="1" bestFit="1" customWidth="1"/>
    <col min="15619" max="15619" width="9.7109375" style="1" bestFit="1" customWidth="1"/>
    <col min="15620" max="15620" width="14.7109375" style="1" bestFit="1" customWidth="1"/>
    <col min="15621" max="15621" width="7" style="1" bestFit="1" customWidth="1"/>
    <col min="15622" max="15622" width="10.28515625" style="1" bestFit="1" customWidth="1"/>
    <col min="15623" max="15623" width="30.7109375" style="1" bestFit="1" customWidth="1"/>
    <col min="15624" max="15624" width="23.42578125" style="1" bestFit="1" customWidth="1"/>
    <col min="15625" max="15625" width="5" style="1" bestFit="1" customWidth="1"/>
    <col min="15626" max="15626" width="2" style="1" bestFit="1" customWidth="1"/>
    <col min="15627" max="15627" width="4" style="1" bestFit="1" customWidth="1"/>
    <col min="15628" max="15628" width="5" style="1" bestFit="1" customWidth="1"/>
    <col min="15629" max="15630" width="12" style="1" bestFit="1" customWidth="1"/>
    <col min="15631" max="15632" width="12.5703125" style="1" bestFit="1" customWidth="1"/>
    <col min="15633" max="15872" width="9.140625" style="1"/>
    <col min="15873" max="15873" width="8.85546875" style="1" bestFit="1" customWidth="1"/>
    <col min="15874" max="15874" width="11.140625" style="1" bestFit="1" customWidth="1"/>
    <col min="15875" max="15875" width="9.7109375" style="1" bestFit="1" customWidth="1"/>
    <col min="15876" max="15876" width="14.7109375" style="1" bestFit="1" customWidth="1"/>
    <col min="15877" max="15877" width="7" style="1" bestFit="1" customWidth="1"/>
    <col min="15878" max="15878" width="10.28515625" style="1" bestFit="1" customWidth="1"/>
    <col min="15879" max="15879" width="30.7109375" style="1" bestFit="1" customWidth="1"/>
    <col min="15880" max="15880" width="23.42578125" style="1" bestFit="1" customWidth="1"/>
    <col min="15881" max="15881" width="5" style="1" bestFit="1" customWidth="1"/>
    <col min="15882" max="15882" width="2" style="1" bestFit="1" customWidth="1"/>
    <col min="15883" max="15883" width="4" style="1" bestFit="1" customWidth="1"/>
    <col min="15884" max="15884" width="5" style="1" bestFit="1" customWidth="1"/>
    <col min="15885" max="15886" width="12" style="1" bestFit="1" customWidth="1"/>
    <col min="15887" max="15888" width="12.5703125" style="1" bestFit="1" customWidth="1"/>
    <col min="15889" max="16128" width="9.140625" style="1"/>
    <col min="16129" max="16129" width="8.85546875" style="1" bestFit="1" customWidth="1"/>
    <col min="16130" max="16130" width="11.140625" style="1" bestFit="1" customWidth="1"/>
    <col min="16131" max="16131" width="9.7109375" style="1" bestFit="1" customWidth="1"/>
    <col min="16132" max="16132" width="14.7109375" style="1" bestFit="1" customWidth="1"/>
    <col min="16133" max="16133" width="7" style="1" bestFit="1" customWidth="1"/>
    <col min="16134" max="16134" width="10.28515625" style="1" bestFit="1" customWidth="1"/>
    <col min="16135" max="16135" width="30.7109375" style="1" bestFit="1" customWidth="1"/>
    <col min="16136" max="16136" width="23.42578125" style="1" bestFit="1" customWidth="1"/>
    <col min="16137" max="16137" width="5" style="1" bestFit="1" customWidth="1"/>
    <col min="16138" max="16138" width="2" style="1" bestFit="1" customWidth="1"/>
    <col min="16139" max="16139" width="4" style="1" bestFit="1" customWidth="1"/>
    <col min="16140" max="16140" width="5" style="1" bestFit="1" customWidth="1"/>
    <col min="16141" max="16142" width="12" style="1" bestFit="1" customWidth="1"/>
    <col min="16143" max="16144" width="12.5703125" style="1" bestFit="1" customWidth="1"/>
    <col min="16145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8</v>
      </c>
    </row>
    <row r="2" spans="1:16" x14ac:dyDescent="0.2">
      <c r="A2" s="1">
        <v>4176</v>
      </c>
      <c r="B2" s="1">
        <v>1420</v>
      </c>
      <c r="C2" s="1" t="s">
        <v>9</v>
      </c>
      <c r="D2" s="1" t="s">
        <v>10</v>
      </c>
      <c r="E2" s="1">
        <v>145118</v>
      </c>
      <c r="F2" s="1">
        <v>204</v>
      </c>
      <c r="G2" s="1" t="s">
        <v>11</v>
      </c>
      <c r="H2" s="2">
        <v>344.17</v>
      </c>
      <c r="I2" s="1">
        <v>4176</v>
      </c>
      <c r="J2" s="1" t="str">
        <f>IF(I2=A2,"",1)</f>
        <v/>
      </c>
      <c r="L2" s="1">
        <v>4183</v>
      </c>
      <c r="M2" s="3">
        <f>SUMIF(A:A,L2,H:H)</f>
        <v>96882.460000000021</v>
      </c>
      <c r="N2" s="3">
        <f>SUMIF(I:I,L2,H:H)</f>
        <v>47338.76999999999</v>
      </c>
      <c r="O2" s="4">
        <f>N2-M2</f>
        <v>-49543.690000000031</v>
      </c>
      <c r="P2" s="4">
        <f>O2*8</f>
        <v>-396349.52000000025</v>
      </c>
    </row>
    <row r="3" spans="1:16" x14ac:dyDescent="0.2">
      <c r="A3" s="1">
        <v>4183</v>
      </c>
      <c r="B3" s="1">
        <v>1420</v>
      </c>
      <c r="C3" s="1" t="s">
        <v>9</v>
      </c>
      <c r="D3" s="1" t="s">
        <v>10</v>
      </c>
      <c r="E3" s="1">
        <v>299632</v>
      </c>
      <c r="F3" s="1">
        <v>206</v>
      </c>
      <c r="G3" s="1" t="s">
        <v>12</v>
      </c>
      <c r="H3" s="2">
        <v>358.62</v>
      </c>
      <c r="I3" s="1">
        <v>4176</v>
      </c>
      <c r="J3" s="1">
        <f t="shared" ref="J3:J66" si="0">IF(I3=A3,"",1)</f>
        <v>1</v>
      </c>
      <c r="L3" s="1">
        <v>4176</v>
      </c>
      <c r="M3" s="3">
        <f>SUMIF(A:A,L3,H:H)</f>
        <v>93787.799999999974</v>
      </c>
      <c r="N3" s="3">
        <f>SUMIF(I:I,L3,H:H)</f>
        <v>143331.49000000005</v>
      </c>
      <c r="O3" s="4">
        <f>N3-M3</f>
        <v>49543.690000000075</v>
      </c>
      <c r="P3" s="4">
        <f>O3*8</f>
        <v>396349.5200000006</v>
      </c>
    </row>
    <row r="4" spans="1:16" x14ac:dyDescent="0.2">
      <c r="A4" s="1">
        <v>4183</v>
      </c>
      <c r="B4" s="1">
        <v>1420</v>
      </c>
      <c r="C4" s="1" t="s">
        <v>9</v>
      </c>
      <c r="D4" s="1" t="s">
        <v>10</v>
      </c>
      <c r="E4" s="1">
        <v>299617</v>
      </c>
      <c r="F4" s="1">
        <v>207</v>
      </c>
      <c r="G4" s="1" t="s">
        <v>12</v>
      </c>
      <c r="H4" s="2">
        <v>358.62</v>
      </c>
      <c r="I4" s="1">
        <v>4176</v>
      </c>
      <c r="J4" s="1">
        <f t="shared" si="0"/>
        <v>1</v>
      </c>
      <c r="M4" s="4">
        <f>SUM(M2:M3)</f>
        <v>190670.26</v>
      </c>
      <c r="N4" s="4">
        <f>SUM(N2:N3)</f>
        <v>190670.26000000004</v>
      </c>
    </row>
    <row r="5" spans="1:16" x14ac:dyDescent="0.2">
      <c r="A5" s="1">
        <v>4183</v>
      </c>
      <c r="B5" s="1">
        <v>1420</v>
      </c>
      <c r="C5" s="1" t="s">
        <v>9</v>
      </c>
      <c r="D5" s="1" t="s">
        <v>10</v>
      </c>
      <c r="E5" s="1">
        <v>146602</v>
      </c>
      <c r="F5" s="1">
        <v>209</v>
      </c>
      <c r="G5" s="1" t="s">
        <v>13</v>
      </c>
      <c r="H5" s="2">
        <v>356.27</v>
      </c>
      <c r="I5" s="1">
        <v>4183</v>
      </c>
      <c r="J5" s="1" t="str">
        <f t="shared" si="0"/>
        <v/>
      </c>
      <c r="N5" s="5">
        <f>N4/M4</f>
        <v>1.0000000000000002</v>
      </c>
    </row>
    <row r="6" spans="1:16" x14ac:dyDescent="0.2">
      <c r="A6" s="1">
        <v>4176</v>
      </c>
      <c r="B6" s="1">
        <v>1420</v>
      </c>
      <c r="C6" s="1" t="s">
        <v>14</v>
      </c>
      <c r="D6" s="1" t="s">
        <v>10</v>
      </c>
      <c r="E6" s="1">
        <v>145123</v>
      </c>
      <c r="F6" s="1">
        <v>910</v>
      </c>
      <c r="G6" s="1" t="s">
        <v>15</v>
      </c>
      <c r="H6" s="2">
        <v>932.19</v>
      </c>
      <c r="I6" s="1">
        <v>4176</v>
      </c>
      <c r="J6" s="1" t="str">
        <f t="shared" si="0"/>
        <v/>
      </c>
    </row>
    <row r="7" spans="1:16" x14ac:dyDescent="0.2">
      <c r="A7" s="1">
        <v>4176</v>
      </c>
      <c r="B7" s="1">
        <v>1420</v>
      </c>
      <c r="C7" s="1" t="s">
        <v>14</v>
      </c>
      <c r="D7" s="1" t="s">
        <v>10</v>
      </c>
      <c r="E7" s="1">
        <v>145124</v>
      </c>
      <c r="F7" s="1">
        <v>911</v>
      </c>
      <c r="G7" s="1" t="s">
        <v>15</v>
      </c>
      <c r="H7" s="2">
        <v>1009.12</v>
      </c>
      <c r="I7" s="1">
        <v>4176</v>
      </c>
      <c r="J7" s="1" t="str">
        <f t="shared" si="0"/>
        <v/>
      </c>
    </row>
    <row r="8" spans="1:16" x14ac:dyDescent="0.2">
      <c r="A8" s="1">
        <v>4183</v>
      </c>
      <c r="B8" s="1">
        <v>1420</v>
      </c>
      <c r="C8" s="1" t="s">
        <v>14</v>
      </c>
      <c r="D8" s="1" t="s">
        <v>10</v>
      </c>
      <c r="E8" s="1">
        <v>146601</v>
      </c>
      <c r="F8" s="1">
        <v>1029</v>
      </c>
      <c r="G8" s="1" t="s">
        <v>16</v>
      </c>
      <c r="H8" s="2">
        <v>965.62</v>
      </c>
      <c r="I8" s="1">
        <v>4183</v>
      </c>
      <c r="J8" s="1" t="str">
        <f t="shared" si="0"/>
        <v/>
      </c>
      <c r="M8" s="1" t="s">
        <v>17</v>
      </c>
      <c r="N8" s="6">
        <v>4176</v>
      </c>
      <c r="O8" s="6">
        <v>4183</v>
      </c>
    </row>
    <row r="9" spans="1:16" x14ac:dyDescent="0.2">
      <c r="A9" s="1">
        <v>4176</v>
      </c>
      <c r="B9" s="1">
        <v>1420</v>
      </c>
      <c r="C9" s="1" t="s">
        <v>18</v>
      </c>
      <c r="D9" s="1" t="s">
        <v>10</v>
      </c>
      <c r="E9" s="1">
        <v>341784</v>
      </c>
      <c r="F9" s="1">
        <v>1285</v>
      </c>
      <c r="G9" s="1" t="s">
        <v>19</v>
      </c>
      <c r="H9" s="2">
        <v>3954.79</v>
      </c>
      <c r="I9" s="1">
        <v>4176</v>
      </c>
      <c r="J9" s="1" t="str">
        <f t="shared" si="0"/>
        <v/>
      </c>
      <c r="K9" s="1">
        <v>200</v>
      </c>
      <c r="M9" s="1">
        <v>100</v>
      </c>
      <c r="N9" s="3">
        <f t="shared" ref="N9:O11" si="1">SUMIFS($H$2:$H$101,$A$2:$A$101,N$13,$K$2:$K$101,$M9)</f>
        <v>11509.33</v>
      </c>
      <c r="O9" s="3">
        <f t="shared" si="1"/>
        <v>6598.87</v>
      </c>
    </row>
    <row r="10" spans="1:16" x14ac:dyDescent="0.2">
      <c r="A10" s="1">
        <v>4176</v>
      </c>
      <c r="B10" s="1">
        <v>1420</v>
      </c>
      <c r="C10" s="1" t="s">
        <v>18</v>
      </c>
      <c r="D10" s="1" t="s">
        <v>10</v>
      </c>
      <c r="E10" s="1">
        <v>315811</v>
      </c>
      <c r="F10" s="1">
        <v>1286</v>
      </c>
      <c r="G10" s="1" t="s">
        <v>20</v>
      </c>
      <c r="H10" s="2">
        <v>3332.52</v>
      </c>
      <c r="I10" s="1">
        <v>4176</v>
      </c>
      <c r="J10" s="1" t="str">
        <f t="shared" si="0"/>
        <v/>
      </c>
      <c r="K10" s="1">
        <v>200</v>
      </c>
      <c r="M10" s="1">
        <v>200</v>
      </c>
      <c r="N10" s="3">
        <f t="shared" si="1"/>
        <v>22056.690000000002</v>
      </c>
      <c r="O10" s="3">
        <f t="shared" si="1"/>
        <v>21669.77</v>
      </c>
    </row>
    <row r="11" spans="1:16" x14ac:dyDescent="0.2">
      <c r="A11" s="1">
        <v>4176</v>
      </c>
      <c r="B11" s="1">
        <v>1420</v>
      </c>
      <c r="C11" s="1" t="s">
        <v>18</v>
      </c>
      <c r="D11" s="1" t="s">
        <v>10</v>
      </c>
      <c r="E11" s="1">
        <v>319498</v>
      </c>
      <c r="F11" s="1">
        <v>1287</v>
      </c>
      <c r="G11" s="1" t="s">
        <v>21</v>
      </c>
      <c r="H11" s="2">
        <v>3002.97</v>
      </c>
      <c r="I11" s="1">
        <v>4176</v>
      </c>
      <c r="J11" s="1" t="str">
        <f t="shared" si="0"/>
        <v/>
      </c>
      <c r="K11" s="1">
        <v>200</v>
      </c>
      <c r="M11" s="1">
        <v>300</v>
      </c>
      <c r="N11" s="3">
        <f t="shared" si="1"/>
        <v>57072.920000000006</v>
      </c>
      <c r="O11" s="3">
        <f t="shared" si="1"/>
        <v>63685.959999999992</v>
      </c>
    </row>
    <row r="12" spans="1:16" x14ac:dyDescent="0.2">
      <c r="A12" s="1">
        <v>4176</v>
      </c>
      <c r="B12" s="1">
        <v>1420</v>
      </c>
      <c r="C12" s="1" t="s">
        <v>18</v>
      </c>
      <c r="D12" s="1" t="s">
        <v>10</v>
      </c>
      <c r="E12" s="1">
        <v>317829</v>
      </c>
      <c r="F12" s="1">
        <v>1288</v>
      </c>
      <c r="G12" s="1" t="s">
        <v>22</v>
      </c>
      <c r="H12" s="2">
        <v>2943.68</v>
      </c>
      <c r="I12" s="1">
        <v>4176</v>
      </c>
      <c r="J12" s="1" t="str">
        <f t="shared" si="0"/>
        <v/>
      </c>
      <c r="K12" s="1">
        <v>200</v>
      </c>
    </row>
    <row r="13" spans="1:16" x14ac:dyDescent="0.2">
      <c r="A13" s="1">
        <v>4176</v>
      </c>
      <c r="B13" s="1">
        <v>1420</v>
      </c>
      <c r="C13" s="1" t="s">
        <v>18</v>
      </c>
      <c r="D13" s="1" t="s">
        <v>10</v>
      </c>
      <c r="E13" s="1">
        <v>317830</v>
      </c>
      <c r="F13" s="1">
        <v>1289</v>
      </c>
      <c r="G13" s="1" t="s">
        <v>23</v>
      </c>
      <c r="H13" s="2">
        <v>2943.68</v>
      </c>
      <c r="I13" s="1">
        <v>4176</v>
      </c>
      <c r="J13" s="1" t="str">
        <f t="shared" si="0"/>
        <v/>
      </c>
      <c r="K13" s="1">
        <v>200</v>
      </c>
      <c r="M13" s="1" t="s">
        <v>24</v>
      </c>
      <c r="N13" s="6">
        <v>4176</v>
      </c>
      <c r="O13" s="6">
        <v>4183</v>
      </c>
    </row>
    <row r="14" spans="1:16" x14ac:dyDescent="0.2">
      <c r="A14" s="1">
        <v>4176</v>
      </c>
      <c r="B14" s="1">
        <v>1420</v>
      </c>
      <c r="C14" s="1" t="s">
        <v>18</v>
      </c>
      <c r="D14" s="1" t="s">
        <v>10</v>
      </c>
      <c r="E14" s="1">
        <v>317828</v>
      </c>
      <c r="F14" s="1">
        <v>1290</v>
      </c>
      <c r="G14" s="1" t="s">
        <v>25</v>
      </c>
      <c r="H14" s="2">
        <v>2943.81</v>
      </c>
      <c r="I14" s="1">
        <v>4183</v>
      </c>
      <c r="J14" s="1">
        <f t="shared" si="0"/>
        <v>1</v>
      </c>
      <c r="K14" s="1">
        <v>200</v>
      </c>
      <c r="M14" s="1">
        <v>100</v>
      </c>
      <c r="N14" s="7">
        <f t="shared" ref="N14:O16" si="2">SUMIFS($H$2:$H$101,$I$2:$I$101,N$13,$K$2:$K$101,$M14)/SUM($N$9:$O$11)</f>
        <v>7.214313277457679E-2</v>
      </c>
      <c r="O14" s="7">
        <f t="shared" si="2"/>
        <v>2.7029050425332681E-2</v>
      </c>
    </row>
    <row r="15" spans="1:16" x14ac:dyDescent="0.2">
      <c r="A15" s="1">
        <v>4176</v>
      </c>
      <c r="B15" s="1">
        <v>1420</v>
      </c>
      <c r="C15" s="1" t="s">
        <v>18</v>
      </c>
      <c r="D15" s="1" t="s">
        <v>10</v>
      </c>
      <c r="E15" s="1">
        <v>319488</v>
      </c>
      <c r="F15" s="1">
        <v>1291</v>
      </c>
      <c r="G15" s="1" t="s">
        <v>26</v>
      </c>
      <c r="H15" s="2">
        <v>2935.24</v>
      </c>
      <c r="I15" s="1">
        <v>4176</v>
      </c>
      <c r="J15" s="1" t="str">
        <f t="shared" si="0"/>
        <v/>
      </c>
      <c r="K15" s="1">
        <v>200</v>
      </c>
      <c r="M15" s="1">
        <v>200</v>
      </c>
      <c r="N15" s="7">
        <f>SUMIFS($H$2:$H$101,$I$2:$I$101,N$13,$K$2:$K$101,$M15)/SUM($N$9:$O$11)</f>
        <v>0.1724453121397394</v>
      </c>
      <c r="O15" s="7">
        <f t="shared" si="2"/>
        <v>6.7028986896250545E-2</v>
      </c>
    </row>
    <row r="16" spans="1:16" x14ac:dyDescent="0.2">
      <c r="A16" s="1">
        <v>4183</v>
      </c>
      <c r="B16" s="1">
        <v>1420</v>
      </c>
      <c r="C16" s="1" t="s">
        <v>18</v>
      </c>
      <c r="D16" s="1" t="s">
        <v>10</v>
      </c>
      <c r="E16" s="1">
        <v>320786</v>
      </c>
      <c r="F16" s="8">
        <v>1292</v>
      </c>
      <c r="G16" s="1" t="s">
        <v>27</v>
      </c>
      <c r="H16" s="2">
        <v>3103.12</v>
      </c>
      <c r="I16" s="1">
        <v>4176</v>
      </c>
      <c r="J16" s="1">
        <f t="shared" si="0"/>
        <v>1</v>
      </c>
      <c r="K16" s="1">
        <v>200</v>
      </c>
      <c r="M16" s="1">
        <v>300</v>
      </c>
      <c r="N16" s="7">
        <f t="shared" si="2"/>
        <v>0.5192139875266123</v>
      </c>
      <c r="O16" s="7">
        <f t="shared" si="2"/>
        <v>0.14213953023748813</v>
      </c>
    </row>
    <row r="17" spans="1:15" x14ac:dyDescent="0.2">
      <c r="A17" s="1">
        <v>4183</v>
      </c>
      <c r="B17" s="1">
        <v>1420</v>
      </c>
      <c r="C17" s="1" t="s">
        <v>18</v>
      </c>
      <c r="D17" s="1" t="s">
        <v>10</v>
      </c>
      <c r="E17" s="1">
        <v>320790</v>
      </c>
      <c r="F17" s="8">
        <v>1293</v>
      </c>
      <c r="G17" s="1" t="s">
        <v>28</v>
      </c>
      <c r="H17" s="2">
        <v>3103.12</v>
      </c>
      <c r="I17" s="1">
        <v>4183</v>
      </c>
      <c r="J17" s="1" t="str">
        <f t="shared" si="0"/>
        <v/>
      </c>
      <c r="K17" s="1">
        <v>200</v>
      </c>
    </row>
    <row r="18" spans="1:15" x14ac:dyDescent="0.2">
      <c r="A18" s="1">
        <v>4183</v>
      </c>
      <c r="B18" s="1">
        <v>1420</v>
      </c>
      <c r="C18" s="1" t="s">
        <v>18</v>
      </c>
      <c r="D18" s="1" t="s">
        <v>10</v>
      </c>
      <c r="E18" s="1">
        <v>320793</v>
      </c>
      <c r="F18" s="8">
        <v>1294</v>
      </c>
      <c r="G18" s="1" t="s">
        <v>29</v>
      </c>
      <c r="H18" s="2">
        <v>3103.12</v>
      </c>
      <c r="I18" s="1">
        <v>4183</v>
      </c>
      <c r="J18" s="1" t="str">
        <f t="shared" si="0"/>
        <v/>
      </c>
      <c r="K18" s="1">
        <v>200</v>
      </c>
      <c r="N18" s="6"/>
      <c r="O18" s="6"/>
    </row>
    <row r="19" spans="1:15" x14ac:dyDescent="0.2">
      <c r="A19" s="1">
        <v>4183</v>
      </c>
      <c r="B19" s="1">
        <v>1420</v>
      </c>
      <c r="C19" s="1" t="s">
        <v>18</v>
      </c>
      <c r="D19" s="1" t="s">
        <v>10</v>
      </c>
      <c r="E19" s="1">
        <v>330017</v>
      </c>
      <c r="F19" s="8">
        <v>1295</v>
      </c>
      <c r="G19" s="1" t="s">
        <v>30</v>
      </c>
      <c r="H19" s="2">
        <v>3102.94</v>
      </c>
      <c r="I19" s="1">
        <v>4176</v>
      </c>
      <c r="J19" s="1">
        <f t="shared" si="0"/>
        <v>1</v>
      </c>
      <c r="K19" s="1">
        <v>200</v>
      </c>
      <c r="N19" s="3"/>
      <c r="O19" s="3"/>
    </row>
    <row r="20" spans="1:15" x14ac:dyDescent="0.2">
      <c r="A20" s="1">
        <v>4183</v>
      </c>
      <c r="B20" s="1">
        <v>1420</v>
      </c>
      <c r="C20" s="1" t="s">
        <v>18</v>
      </c>
      <c r="D20" s="1" t="s">
        <v>10</v>
      </c>
      <c r="E20" s="1">
        <v>332829</v>
      </c>
      <c r="F20" s="8">
        <v>1295</v>
      </c>
      <c r="G20" s="1" t="s">
        <v>31</v>
      </c>
      <c r="H20" s="2">
        <v>-13.93</v>
      </c>
      <c r="I20" s="1">
        <v>4176</v>
      </c>
      <c r="J20" s="1">
        <f t="shared" si="0"/>
        <v>1</v>
      </c>
      <c r="K20" s="1">
        <v>200</v>
      </c>
      <c r="N20" s="3"/>
      <c r="O20" s="3"/>
    </row>
    <row r="21" spans="1:15" x14ac:dyDescent="0.2">
      <c r="A21" s="1">
        <v>4183</v>
      </c>
      <c r="B21" s="1">
        <v>1420</v>
      </c>
      <c r="C21" s="1" t="s">
        <v>18</v>
      </c>
      <c r="D21" s="1" t="s">
        <v>10</v>
      </c>
      <c r="E21" s="1">
        <v>328151</v>
      </c>
      <c r="F21" s="1">
        <v>1296</v>
      </c>
      <c r="G21" s="1" t="s">
        <v>32</v>
      </c>
      <c r="H21" s="2">
        <v>3104.43</v>
      </c>
      <c r="I21" s="1">
        <v>4176</v>
      </c>
      <c r="J21" s="1">
        <f t="shared" si="0"/>
        <v>1</v>
      </c>
      <c r="K21" s="1">
        <v>200</v>
      </c>
      <c r="N21" s="3"/>
      <c r="O21" s="3"/>
    </row>
    <row r="22" spans="1:15" x14ac:dyDescent="0.2">
      <c r="A22" s="1">
        <v>4183</v>
      </c>
      <c r="B22" s="1">
        <v>1420</v>
      </c>
      <c r="C22" s="1" t="s">
        <v>18</v>
      </c>
      <c r="D22" s="1" t="s">
        <v>10</v>
      </c>
      <c r="E22" s="1">
        <v>332825</v>
      </c>
      <c r="F22" s="8">
        <v>1296</v>
      </c>
      <c r="G22" s="1" t="s">
        <v>33</v>
      </c>
      <c r="H22" s="2">
        <v>-14.09</v>
      </c>
      <c r="I22" s="1">
        <v>4176</v>
      </c>
      <c r="J22" s="1">
        <f t="shared" si="0"/>
        <v>1</v>
      </c>
      <c r="K22" s="1">
        <v>200</v>
      </c>
    </row>
    <row r="23" spans="1:15" x14ac:dyDescent="0.2">
      <c r="A23" s="1">
        <v>4183</v>
      </c>
      <c r="B23" s="1">
        <v>1420</v>
      </c>
      <c r="C23" s="1" t="s">
        <v>18</v>
      </c>
      <c r="D23" s="1" t="s">
        <v>10</v>
      </c>
      <c r="E23" s="1">
        <v>330012</v>
      </c>
      <c r="F23" s="8">
        <v>1297</v>
      </c>
      <c r="G23" s="1" t="s">
        <v>34</v>
      </c>
      <c r="H23" s="2">
        <v>3105.98</v>
      </c>
      <c r="I23" s="1">
        <v>4176</v>
      </c>
      <c r="J23" s="1">
        <f t="shared" si="0"/>
        <v>1</v>
      </c>
      <c r="K23" s="1">
        <v>200</v>
      </c>
    </row>
    <row r="24" spans="1:15" x14ac:dyDescent="0.2">
      <c r="A24" s="1">
        <v>4183</v>
      </c>
      <c r="B24" s="1">
        <v>1420</v>
      </c>
      <c r="C24" s="1" t="s">
        <v>18</v>
      </c>
      <c r="D24" s="1" t="s">
        <v>10</v>
      </c>
      <c r="E24" s="1">
        <v>332830</v>
      </c>
      <c r="F24" s="8">
        <v>1297</v>
      </c>
      <c r="G24" s="1" t="s">
        <v>35</v>
      </c>
      <c r="H24" s="2">
        <v>-13.93</v>
      </c>
      <c r="I24" s="1">
        <v>4176</v>
      </c>
      <c r="J24" s="1">
        <f t="shared" si="0"/>
        <v>1</v>
      </c>
      <c r="K24" s="1">
        <v>200</v>
      </c>
    </row>
    <row r="25" spans="1:15" x14ac:dyDescent="0.2">
      <c r="A25" s="1">
        <v>4183</v>
      </c>
      <c r="B25" s="1">
        <v>1420</v>
      </c>
      <c r="C25" s="1" t="s">
        <v>18</v>
      </c>
      <c r="D25" s="1" t="s">
        <v>10</v>
      </c>
      <c r="E25" s="1">
        <v>330009</v>
      </c>
      <c r="F25" s="8">
        <v>1298</v>
      </c>
      <c r="G25" s="1" t="s">
        <v>36</v>
      </c>
      <c r="H25" s="2">
        <v>3102.94</v>
      </c>
      <c r="I25" s="1">
        <v>4183</v>
      </c>
      <c r="J25" s="1" t="str">
        <f t="shared" si="0"/>
        <v/>
      </c>
      <c r="K25" s="1">
        <v>200</v>
      </c>
    </row>
    <row r="26" spans="1:15" x14ac:dyDescent="0.2">
      <c r="A26" s="1">
        <v>4183</v>
      </c>
      <c r="B26" s="1">
        <v>1420</v>
      </c>
      <c r="C26" s="1" t="s">
        <v>18</v>
      </c>
      <c r="D26" s="1" t="s">
        <v>10</v>
      </c>
      <c r="E26" s="1">
        <v>332831</v>
      </c>
      <c r="F26" s="8">
        <v>1298</v>
      </c>
      <c r="G26" s="1" t="s">
        <v>37</v>
      </c>
      <c r="H26" s="2">
        <v>-13.93</v>
      </c>
      <c r="I26" s="1">
        <v>4183</v>
      </c>
      <c r="J26" s="1" t="str">
        <f t="shared" si="0"/>
        <v/>
      </c>
      <c r="K26" s="1">
        <v>200</v>
      </c>
    </row>
    <row r="27" spans="1:15" x14ac:dyDescent="0.2">
      <c r="A27" s="1">
        <v>4176</v>
      </c>
      <c r="B27" s="1">
        <v>1420</v>
      </c>
      <c r="C27" s="1" t="s">
        <v>38</v>
      </c>
      <c r="D27" s="1" t="s">
        <v>10</v>
      </c>
      <c r="E27" s="1">
        <v>145063</v>
      </c>
      <c r="F27" s="1">
        <v>2078</v>
      </c>
      <c r="G27" s="1" t="s">
        <v>39</v>
      </c>
      <c r="H27" s="2">
        <v>1538.47</v>
      </c>
      <c r="I27" s="1">
        <v>4176</v>
      </c>
      <c r="J27" s="1" t="str">
        <f t="shared" si="0"/>
        <v/>
      </c>
      <c r="K27" s="1">
        <v>300</v>
      </c>
    </row>
    <row r="28" spans="1:15" x14ac:dyDescent="0.2">
      <c r="A28" s="1">
        <v>4183</v>
      </c>
      <c r="B28" s="1">
        <v>1420</v>
      </c>
      <c r="C28" s="1" t="s">
        <v>38</v>
      </c>
      <c r="D28" s="1" t="s">
        <v>10</v>
      </c>
      <c r="E28" s="1">
        <v>311024</v>
      </c>
      <c r="F28" s="1">
        <v>2079</v>
      </c>
      <c r="G28" s="1" t="s">
        <v>40</v>
      </c>
      <c r="H28" s="2">
        <v>2302.13</v>
      </c>
      <c r="I28" s="1">
        <v>4183</v>
      </c>
      <c r="J28" s="1" t="str">
        <f t="shared" si="0"/>
        <v/>
      </c>
      <c r="K28" s="1">
        <v>300</v>
      </c>
    </row>
    <row r="29" spans="1:15" x14ac:dyDescent="0.2">
      <c r="A29" s="1">
        <v>4176</v>
      </c>
      <c r="B29" s="1">
        <v>1420</v>
      </c>
      <c r="C29" s="1" t="s">
        <v>41</v>
      </c>
      <c r="D29" s="1" t="s">
        <v>10</v>
      </c>
      <c r="E29" s="1">
        <v>299713</v>
      </c>
      <c r="F29" s="1">
        <v>2080</v>
      </c>
      <c r="G29" s="1" t="s">
        <v>42</v>
      </c>
      <c r="H29" s="2">
        <v>717.6</v>
      </c>
      <c r="I29" s="1">
        <v>4176</v>
      </c>
      <c r="J29" s="1" t="str">
        <f t="shared" si="0"/>
        <v/>
      </c>
      <c r="K29" s="1">
        <v>300</v>
      </c>
    </row>
    <row r="30" spans="1:15" x14ac:dyDescent="0.2">
      <c r="A30" s="1">
        <v>4183</v>
      </c>
      <c r="B30" s="1">
        <v>1420</v>
      </c>
      <c r="C30" s="1" t="s">
        <v>38</v>
      </c>
      <c r="D30" s="1" t="s">
        <v>10</v>
      </c>
      <c r="E30" s="1">
        <v>310910</v>
      </c>
      <c r="F30" s="1">
        <v>2080</v>
      </c>
      <c r="G30" s="1" t="s">
        <v>43</v>
      </c>
      <c r="H30" s="2">
        <v>2294.88</v>
      </c>
      <c r="I30" s="1">
        <v>4176</v>
      </c>
      <c r="J30" s="1">
        <f t="shared" si="0"/>
        <v>1</v>
      </c>
      <c r="K30" s="1">
        <v>300</v>
      </c>
    </row>
    <row r="31" spans="1:15" x14ac:dyDescent="0.2">
      <c r="A31" s="1">
        <v>4176</v>
      </c>
      <c r="B31" s="1">
        <v>1420</v>
      </c>
      <c r="C31" s="1" t="s">
        <v>18</v>
      </c>
      <c r="D31" s="1" t="s">
        <v>10</v>
      </c>
      <c r="E31" s="1">
        <v>144932</v>
      </c>
      <c r="F31" s="1">
        <v>2200</v>
      </c>
      <c r="G31" s="1" t="s">
        <v>44</v>
      </c>
      <c r="H31" s="2">
        <v>1807.23</v>
      </c>
      <c r="I31" s="1">
        <v>4176</v>
      </c>
      <c r="J31" s="1" t="str">
        <f t="shared" si="0"/>
        <v/>
      </c>
      <c r="K31" s="1">
        <v>300</v>
      </c>
    </row>
    <row r="32" spans="1:15" x14ac:dyDescent="0.2">
      <c r="A32" s="1">
        <v>4176</v>
      </c>
      <c r="B32" s="1">
        <v>1420</v>
      </c>
      <c r="C32" s="1" t="s">
        <v>18</v>
      </c>
      <c r="D32" s="1" t="s">
        <v>10</v>
      </c>
      <c r="E32" s="1">
        <v>144931</v>
      </c>
      <c r="F32" s="1">
        <v>2201</v>
      </c>
      <c r="G32" s="1" t="s">
        <v>44</v>
      </c>
      <c r="H32" s="2">
        <v>1807.23</v>
      </c>
      <c r="I32" s="1">
        <v>4176</v>
      </c>
      <c r="J32" s="1" t="str">
        <f t="shared" si="0"/>
        <v/>
      </c>
      <c r="K32" s="1">
        <v>300</v>
      </c>
    </row>
    <row r="33" spans="1:11" x14ac:dyDescent="0.2">
      <c r="A33" s="1">
        <v>4176</v>
      </c>
      <c r="B33" s="1">
        <v>1420</v>
      </c>
      <c r="C33" s="1" t="s">
        <v>18</v>
      </c>
      <c r="D33" s="1" t="s">
        <v>10</v>
      </c>
      <c r="E33" s="1">
        <v>144937</v>
      </c>
      <c r="F33" s="1">
        <v>2201</v>
      </c>
      <c r="G33" s="1" t="s">
        <v>45</v>
      </c>
      <c r="H33" s="2">
        <v>65.06</v>
      </c>
      <c r="I33" s="1">
        <v>4176</v>
      </c>
      <c r="J33" s="1" t="str">
        <f t="shared" si="0"/>
        <v/>
      </c>
      <c r="K33" s="1">
        <v>300</v>
      </c>
    </row>
    <row r="34" spans="1:11" x14ac:dyDescent="0.2">
      <c r="A34" s="1">
        <v>4183</v>
      </c>
      <c r="B34" s="1">
        <v>1420</v>
      </c>
      <c r="C34" s="1" t="s">
        <v>18</v>
      </c>
      <c r="D34" s="1" t="s">
        <v>10</v>
      </c>
      <c r="E34" s="1">
        <v>145974</v>
      </c>
      <c r="F34" s="1">
        <v>2210</v>
      </c>
      <c r="G34" s="1" t="s">
        <v>46</v>
      </c>
      <c r="H34" s="2">
        <v>1764.71</v>
      </c>
      <c r="I34" s="1">
        <v>4176</v>
      </c>
      <c r="J34" s="1">
        <f t="shared" si="0"/>
        <v>1</v>
      </c>
      <c r="K34" s="1">
        <v>300</v>
      </c>
    </row>
    <row r="35" spans="1:11" x14ac:dyDescent="0.2">
      <c r="A35" s="1">
        <v>4176</v>
      </c>
      <c r="B35" s="1">
        <v>1420</v>
      </c>
      <c r="C35" s="1" t="s">
        <v>18</v>
      </c>
      <c r="D35" s="1" t="s">
        <v>10</v>
      </c>
      <c r="E35" s="1">
        <v>145040</v>
      </c>
      <c r="F35" s="1">
        <v>2226</v>
      </c>
      <c r="G35" s="1" t="s">
        <v>39</v>
      </c>
      <c r="H35" s="2">
        <v>1913.05</v>
      </c>
      <c r="I35" s="1">
        <v>4176</v>
      </c>
      <c r="J35" s="1" t="str">
        <f t="shared" si="0"/>
        <v/>
      </c>
      <c r="K35" s="1">
        <v>300</v>
      </c>
    </row>
    <row r="36" spans="1:11" x14ac:dyDescent="0.2">
      <c r="A36" s="1">
        <v>4176</v>
      </c>
      <c r="B36" s="1">
        <v>1420</v>
      </c>
      <c r="C36" s="1" t="s">
        <v>18</v>
      </c>
      <c r="D36" s="1" t="s">
        <v>10</v>
      </c>
      <c r="E36" s="1">
        <v>145074</v>
      </c>
      <c r="F36" s="1">
        <v>2226</v>
      </c>
      <c r="G36" s="1" t="s">
        <v>47</v>
      </c>
      <c r="H36" s="2">
        <v>139.13</v>
      </c>
      <c r="I36" s="1">
        <v>4176</v>
      </c>
      <c r="J36" s="1" t="str">
        <f t="shared" si="0"/>
        <v/>
      </c>
      <c r="K36" s="1">
        <v>300</v>
      </c>
    </row>
    <row r="37" spans="1:11" x14ac:dyDescent="0.2">
      <c r="A37" s="1">
        <v>4176</v>
      </c>
      <c r="B37" s="1">
        <v>1420</v>
      </c>
      <c r="C37" s="1" t="s">
        <v>18</v>
      </c>
      <c r="D37" s="1" t="s">
        <v>10</v>
      </c>
      <c r="E37" s="1">
        <v>145120</v>
      </c>
      <c r="F37" s="1">
        <v>2226</v>
      </c>
      <c r="G37" s="1" t="s">
        <v>48</v>
      </c>
      <c r="H37" s="2">
        <v>130.88</v>
      </c>
      <c r="I37" s="1">
        <v>4176</v>
      </c>
      <c r="J37" s="1" t="str">
        <f t="shared" si="0"/>
        <v/>
      </c>
      <c r="K37" s="1">
        <v>300</v>
      </c>
    </row>
    <row r="38" spans="1:11" x14ac:dyDescent="0.2">
      <c r="A38" s="1">
        <v>4176</v>
      </c>
      <c r="B38" s="1">
        <v>1420</v>
      </c>
      <c r="C38" s="1" t="s">
        <v>49</v>
      </c>
      <c r="D38" s="1" t="s">
        <v>10</v>
      </c>
      <c r="E38" s="1">
        <v>315806</v>
      </c>
      <c r="F38" s="1">
        <v>2229</v>
      </c>
      <c r="G38" s="1" t="s">
        <v>50</v>
      </c>
      <c r="H38" s="2">
        <v>3156.27</v>
      </c>
      <c r="I38" s="1">
        <v>4176</v>
      </c>
      <c r="J38" s="1" t="str">
        <f t="shared" si="0"/>
        <v/>
      </c>
      <c r="K38" s="1">
        <v>300</v>
      </c>
    </row>
    <row r="39" spans="1:11" x14ac:dyDescent="0.2">
      <c r="A39" s="1">
        <v>4176</v>
      </c>
      <c r="B39" s="1">
        <v>1420</v>
      </c>
      <c r="C39" s="1" t="s">
        <v>18</v>
      </c>
      <c r="D39" s="1" t="s">
        <v>10</v>
      </c>
      <c r="E39" s="1">
        <v>315812</v>
      </c>
      <c r="F39" s="1">
        <v>2230</v>
      </c>
      <c r="G39" s="1" t="s">
        <v>50</v>
      </c>
      <c r="H39" s="2">
        <v>3372.09</v>
      </c>
      <c r="I39" s="1">
        <v>4176</v>
      </c>
      <c r="J39" s="1" t="str">
        <f t="shared" si="0"/>
        <v/>
      </c>
      <c r="K39" s="1">
        <v>300</v>
      </c>
    </row>
    <row r="40" spans="1:11" x14ac:dyDescent="0.2">
      <c r="A40" s="1">
        <v>4183</v>
      </c>
      <c r="B40" s="1">
        <v>1420</v>
      </c>
      <c r="C40" s="1" t="s">
        <v>18</v>
      </c>
      <c r="D40" s="1" t="s">
        <v>10</v>
      </c>
      <c r="E40" s="1">
        <v>320785</v>
      </c>
      <c r="F40" s="8">
        <v>2231</v>
      </c>
      <c r="G40" s="1" t="s">
        <v>51</v>
      </c>
      <c r="H40" s="2">
        <v>3414.58</v>
      </c>
      <c r="I40" s="1">
        <v>4176</v>
      </c>
      <c r="J40" s="1">
        <f t="shared" si="0"/>
        <v>1</v>
      </c>
      <c r="K40" s="1">
        <v>300</v>
      </c>
    </row>
    <row r="41" spans="1:11" x14ac:dyDescent="0.2">
      <c r="A41" s="1">
        <v>4183</v>
      </c>
      <c r="B41" s="1">
        <v>1420</v>
      </c>
      <c r="C41" s="1" t="s">
        <v>18</v>
      </c>
      <c r="D41" s="1" t="s">
        <v>10</v>
      </c>
      <c r="E41" s="1">
        <v>320789</v>
      </c>
      <c r="F41" s="8">
        <v>2232</v>
      </c>
      <c r="G41" s="1" t="s">
        <v>52</v>
      </c>
      <c r="H41" s="2">
        <v>3437.13</v>
      </c>
      <c r="I41" s="1">
        <v>4176</v>
      </c>
      <c r="J41" s="1">
        <f t="shared" si="0"/>
        <v>1</v>
      </c>
      <c r="K41" s="1">
        <v>300</v>
      </c>
    </row>
    <row r="42" spans="1:11" x14ac:dyDescent="0.2">
      <c r="A42" s="1">
        <v>4183</v>
      </c>
      <c r="B42" s="1">
        <v>1420</v>
      </c>
      <c r="C42" s="1" t="s">
        <v>18</v>
      </c>
      <c r="D42" s="1" t="s">
        <v>10</v>
      </c>
      <c r="E42" s="1">
        <v>330019</v>
      </c>
      <c r="F42" s="8">
        <v>2233</v>
      </c>
      <c r="G42" s="1" t="s">
        <v>53</v>
      </c>
      <c r="H42" s="2">
        <v>3496.05</v>
      </c>
      <c r="I42" s="1">
        <v>4183</v>
      </c>
      <c r="J42" s="1" t="str">
        <f t="shared" si="0"/>
        <v/>
      </c>
      <c r="K42" s="1">
        <v>300</v>
      </c>
    </row>
    <row r="43" spans="1:11" x14ac:dyDescent="0.2">
      <c r="A43" s="1">
        <v>4183</v>
      </c>
      <c r="B43" s="1">
        <v>1420</v>
      </c>
      <c r="C43" s="1" t="s">
        <v>18</v>
      </c>
      <c r="D43" s="1" t="s">
        <v>10</v>
      </c>
      <c r="E43" s="1">
        <v>332833</v>
      </c>
      <c r="F43" s="8">
        <v>2233</v>
      </c>
      <c r="G43" s="1" t="s">
        <v>54</v>
      </c>
      <c r="H43" s="2">
        <v>-13.93</v>
      </c>
      <c r="I43" s="1">
        <v>4183</v>
      </c>
      <c r="J43" s="1" t="str">
        <f t="shared" si="0"/>
        <v/>
      </c>
      <c r="K43" s="1">
        <v>300</v>
      </c>
    </row>
    <row r="44" spans="1:11" x14ac:dyDescent="0.2">
      <c r="A44" s="1">
        <v>4183</v>
      </c>
      <c r="B44" s="1">
        <v>1420</v>
      </c>
      <c r="C44" s="1" t="s">
        <v>18</v>
      </c>
      <c r="D44" s="1" t="s">
        <v>10</v>
      </c>
      <c r="E44" s="1">
        <v>330021</v>
      </c>
      <c r="F44" s="8">
        <v>2234</v>
      </c>
      <c r="G44" s="1" t="s">
        <v>55</v>
      </c>
      <c r="H44" s="2">
        <v>3498.05</v>
      </c>
      <c r="I44" s="1">
        <v>4176</v>
      </c>
      <c r="J44" s="1">
        <f t="shared" si="0"/>
        <v>1</v>
      </c>
      <c r="K44" s="1">
        <v>300</v>
      </c>
    </row>
    <row r="45" spans="1:11" x14ac:dyDescent="0.2">
      <c r="A45" s="1">
        <v>4183</v>
      </c>
      <c r="B45" s="1">
        <v>1420</v>
      </c>
      <c r="C45" s="1" t="s">
        <v>18</v>
      </c>
      <c r="D45" s="1" t="s">
        <v>10</v>
      </c>
      <c r="E45" s="1">
        <v>332834</v>
      </c>
      <c r="F45" s="8">
        <v>2234</v>
      </c>
      <c r="G45" s="1" t="s">
        <v>56</v>
      </c>
      <c r="H45" s="2">
        <v>-13.93</v>
      </c>
      <c r="I45" s="1">
        <v>4176</v>
      </c>
      <c r="J45" s="1">
        <f t="shared" si="0"/>
        <v>1</v>
      </c>
      <c r="K45" s="1">
        <v>300</v>
      </c>
    </row>
    <row r="46" spans="1:11" x14ac:dyDescent="0.2">
      <c r="A46" s="1">
        <v>4183</v>
      </c>
      <c r="B46" s="1">
        <v>1420</v>
      </c>
      <c r="C46" s="1" t="s">
        <v>18</v>
      </c>
      <c r="D46" s="1" t="s">
        <v>10</v>
      </c>
      <c r="E46" s="1">
        <v>328154</v>
      </c>
      <c r="F46" s="1">
        <v>2235</v>
      </c>
      <c r="G46" s="1" t="s">
        <v>57</v>
      </c>
      <c r="H46" s="2">
        <v>3496.05</v>
      </c>
      <c r="I46" s="1">
        <v>4183</v>
      </c>
      <c r="J46" s="1" t="str">
        <f t="shared" si="0"/>
        <v/>
      </c>
      <c r="K46" s="1">
        <v>300</v>
      </c>
    </row>
    <row r="47" spans="1:11" x14ac:dyDescent="0.2">
      <c r="A47" s="1">
        <v>4183</v>
      </c>
      <c r="B47" s="1">
        <v>1420</v>
      </c>
      <c r="C47" s="1" t="s">
        <v>18</v>
      </c>
      <c r="D47" s="1" t="s">
        <v>10</v>
      </c>
      <c r="E47" s="1">
        <v>332827</v>
      </c>
      <c r="F47" s="8">
        <v>2235</v>
      </c>
      <c r="G47" s="1" t="s">
        <v>58</v>
      </c>
      <c r="H47" s="2">
        <v>-14.09</v>
      </c>
      <c r="I47" s="1">
        <v>4183</v>
      </c>
      <c r="J47" s="1" t="str">
        <f t="shared" si="0"/>
        <v/>
      </c>
      <c r="K47" s="1">
        <v>300</v>
      </c>
    </row>
    <row r="48" spans="1:11" x14ac:dyDescent="0.2">
      <c r="A48" s="1">
        <v>4183</v>
      </c>
      <c r="B48" s="1">
        <v>1420</v>
      </c>
      <c r="C48" s="1" t="s">
        <v>18</v>
      </c>
      <c r="D48" s="1" t="s">
        <v>10</v>
      </c>
      <c r="E48" s="1">
        <v>328153</v>
      </c>
      <c r="F48" s="1">
        <v>2236</v>
      </c>
      <c r="G48" s="1" t="s">
        <v>59</v>
      </c>
      <c r="H48" s="2">
        <v>3498.05</v>
      </c>
      <c r="I48" s="1">
        <v>4176</v>
      </c>
      <c r="J48" s="1">
        <f t="shared" si="0"/>
        <v>1</v>
      </c>
      <c r="K48" s="1">
        <v>300</v>
      </c>
    </row>
    <row r="49" spans="1:11" x14ac:dyDescent="0.2">
      <c r="A49" s="1">
        <v>4183</v>
      </c>
      <c r="B49" s="1">
        <v>1420</v>
      </c>
      <c r="C49" s="1" t="s">
        <v>18</v>
      </c>
      <c r="D49" s="1" t="s">
        <v>10</v>
      </c>
      <c r="E49" s="1">
        <v>332828</v>
      </c>
      <c r="F49" s="8">
        <v>2236</v>
      </c>
      <c r="G49" s="1" t="s">
        <v>60</v>
      </c>
      <c r="H49" s="2">
        <v>-14.09</v>
      </c>
      <c r="I49" s="1">
        <v>4176</v>
      </c>
      <c r="J49" s="1">
        <f t="shared" si="0"/>
        <v>1</v>
      </c>
      <c r="K49" s="1">
        <v>300</v>
      </c>
    </row>
    <row r="50" spans="1:11" x14ac:dyDescent="0.2">
      <c r="A50" s="1">
        <v>4183</v>
      </c>
      <c r="B50" s="1">
        <v>1420</v>
      </c>
      <c r="C50" s="1" t="s">
        <v>18</v>
      </c>
      <c r="D50" s="1" t="s">
        <v>10</v>
      </c>
      <c r="E50" s="1">
        <v>330022</v>
      </c>
      <c r="F50" s="8">
        <v>2237</v>
      </c>
      <c r="G50" s="1" t="s">
        <v>61</v>
      </c>
      <c r="H50" s="2">
        <v>3498.63</v>
      </c>
      <c r="I50" s="1">
        <v>4176</v>
      </c>
      <c r="J50" s="1">
        <f t="shared" si="0"/>
        <v>1</v>
      </c>
      <c r="K50" s="1">
        <v>300</v>
      </c>
    </row>
    <row r="51" spans="1:11" x14ac:dyDescent="0.2">
      <c r="A51" s="1">
        <v>4183</v>
      </c>
      <c r="B51" s="1">
        <v>1420</v>
      </c>
      <c r="C51" s="1" t="s">
        <v>18</v>
      </c>
      <c r="D51" s="1" t="s">
        <v>10</v>
      </c>
      <c r="E51" s="1">
        <v>332835</v>
      </c>
      <c r="F51" s="8">
        <v>2237</v>
      </c>
      <c r="G51" s="1" t="s">
        <v>62</v>
      </c>
      <c r="H51" s="2">
        <v>-13.93</v>
      </c>
      <c r="I51" s="1">
        <v>4176</v>
      </c>
      <c r="J51" s="1">
        <f t="shared" si="0"/>
        <v>1</v>
      </c>
      <c r="K51" s="1">
        <v>300</v>
      </c>
    </row>
    <row r="52" spans="1:11" x14ac:dyDescent="0.2">
      <c r="A52" s="1">
        <v>4183</v>
      </c>
      <c r="B52" s="1">
        <v>1420</v>
      </c>
      <c r="C52" s="1" t="s">
        <v>18</v>
      </c>
      <c r="D52" s="1" t="s">
        <v>10</v>
      </c>
      <c r="E52" s="1">
        <v>330020</v>
      </c>
      <c r="F52" s="8">
        <v>2238</v>
      </c>
      <c r="G52" s="1" t="s">
        <v>63</v>
      </c>
      <c r="H52" s="2">
        <v>3496.05</v>
      </c>
      <c r="I52" s="1">
        <v>4176</v>
      </c>
      <c r="J52" s="1">
        <f t="shared" si="0"/>
        <v>1</v>
      </c>
      <c r="K52" s="1">
        <v>300</v>
      </c>
    </row>
    <row r="53" spans="1:11" x14ac:dyDescent="0.2">
      <c r="A53" s="1">
        <v>4183</v>
      </c>
      <c r="B53" s="1">
        <v>1420</v>
      </c>
      <c r="C53" s="1" t="s">
        <v>18</v>
      </c>
      <c r="D53" s="1" t="s">
        <v>10</v>
      </c>
      <c r="E53" s="1">
        <v>332836</v>
      </c>
      <c r="F53" s="1">
        <v>2238</v>
      </c>
      <c r="G53" s="1" t="s">
        <v>64</v>
      </c>
      <c r="H53" s="2">
        <v>-13.93</v>
      </c>
      <c r="I53" s="1">
        <v>4176</v>
      </c>
      <c r="J53" s="1">
        <f t="shared" si="0"/>
        <v>1</v>
      </c>
      <c r="K53" s="1">
        <v>300</v>
      </c>
    </row>
    <row r="54" spans="1:11" x14ac:dyDescent="0.2">
      <c r="A54" s="1">
        <v>4183</v>
      </c>
      <c r="B54" s="1">
        <v>1420</v>
      </c>
      <c r="C54" s="1" t="s">
        <v>18</v>
      </c>
      <c r="D54" s="1" t="s">
        <v>10</v>
      </c>
      <c r="E54" s="1">
        <v>342050</v>
      </c>
      <c r="F54" s="1">
        <v>2239</v>
      </c>
      <c r="G54" s="1" t="s">
        <v>65</v>
      </c>
      <c r="H54" s="2">
        <v>3654.45</v>
      </c>
      <c r="I54" s="1">
        <v>4176</v>
      </c>
      <c r="J54" s="1">
        <f t="shared" si="0"/>
        <v>1</v>
      </c>
      <c r="K54" s="1">
        <v>300</v>
      </c>
    </row>
    <row r="55" spans="1:11" x14ac:dyDescent="0.2">
      <c r="A55" s="1">
        <v>4183</v>
      </c>
      <c r="B55" s="1">
        <v>1420</v>
      </c>
      <c r="C55" s="1" t="s">
        <v>49</v>
      </c>
      <c r="D55" s="1" t="s">
        <v>10</v>
      </c>
      <c r="E55" s="1">
        <v>146590</v>
      </c>
      <c r="F55" s="1">
        <v>2401</v>
      </c>
      <c r="G55" s="1" t="s">
        <v>66</v>
      </c>
      <c r="H55" s="2">
        <v>1792.46</v>
      </c>
      <c r="I55" s="1">
        <v>4183</v>
      </c>
      <c r="J55" s="1" t="str">
        <f t="shared" si="0"/>
        <v/>
      </c>
      <c r="K55" s="1">
        <v>300</v>
      </c>
    </row>
    <row r="56" spans="1:11" x14ac:dyDescent="0.2">
      <c r="A56" s="1">
        <v>4183</v>
      </c>
      <c r="B56" s="1">
        <v>1420</v>
      </c>
      <c r="C56" s="1" t="s">
        <v>41</v>
      </c>
      <c r="D56" s="1" t="s">
        <v>10</v>
      </c>
      <c r="E56" s="1">
        <v>296013</v>
      </c>
      <c r="F56" s="1">
        <v>2411</v>
      </c>
      <c r="G56" s="1" t="s">
        <v>67</v>
      </c>
      <c r="H56" s="2">
        <v>2198.65</v>
      </c>
      <c r="I56" s="1">
        <v>4176</v>
      </c>
      <c r="J56" s="1">
        <f t="shared" si="0"/>
        <v>1</v>
      </c>
      <c r="K56" s="1">
        <v>300</v>
      </c>
    </row>
    <row r="57" spans="1:11" x14ac:dyDescent="0.2">
      <c r="A57" s="1">
        <v>4183</v>
      </c>
      <c r="B57" s="1">
        <v>1420</v>
      </c>
      <c r="C57" s="1" t="s">
        <v>41</v>
      </c>
      <c r="D57" s="1" t="s">
        <v>10</v>
      </c>
      <c r="E57" s="1">
        <v>144124</v>
      </c>
      <c r="F57" s="1">
        <v>2456</v>
      </c>
      <c r="G57" s="1" t="s">
        <v>68</v>
      </c>
      <c r="H57" s="2">
        <v>2122.7600000000002</v>
      </c>
      <c r="I57" s="1">
        <v>4176</v>
      </c>
      <c r="J57" s="1">
        <f t="shared" si="0"/>
        <v>1</v>
      </c>
      <c r="K57" s="1">
        <v>300</v>
      </c>
    </row>
    <row r="58" spans="1:11" x14ac:dyDescent="0.2">
      <c r="A58" s="1">
        <v>4183</v>
      </c>
      <c r="B58" s="1">
        <v>1420</v>
      </c>
      <c r="C58" s="1" t="s">
        <v>41</v>
      </c>
      <c r="D58" s="1" t="s">
        <v>10</v>
      </c>
      <c r="E58" s="1">
        <v>144126</v>
      </c>
      <c r="F58" s="1">
        <v>2456</v>
      </c>
      <c r="G58" s="1" t="s">
        <v>69</v>
      </c>
      <c r="H58" s="2">
        <v>45.86</v>
      </c>
      <c r="I58" s="1">
        <v>4176</v>
      </c>
      <c r="J58" s="1">
        <f t="shared" si="0"/>
        <v>1</v>
      </c>
      <c r="K58" s="1">
        <v>300</v>
      </c>
    </row>
    <row r="59" spans="1:11" x14ac:dyDescent="0.2">
      <c r="A59" s="1">
        <v>4183</v>
      </c>
      <c r="B59" s="1">
        <v>1420</v>
      </c>
      <c r="C59" s="1" t="s">
        <v>70</v>
      </c>
      <c r="D59" s="1" t="s">
        <v>10</v>
      </c>
      <c r="E59" s="1">
        <v>146574</v>
      </c>
      <c r="F59" s="1">
        <v>2470</v>
      </c>
      <c r="G59" s="1" t="s">
        <v>71</v>
      </c>
      <c r="H59" s="2">
        <v>2435.9</v>
      </c>
      <c r="I59" s="1">
        <v>4183</v>
      </c>
      <c r="J59" s="1" t="str">
        <f t="shared" si="0"/>
        <v/>
      </c>
      <c r="K59" s="1">
        <v>300</v>
      </c>
    </row>
    <row r="60" spans="1:11" x14ac:dyDescent="0.2">
      <c r="A60" s="1">
        <v>4183</v>
      </c>
      <c r="B60" s="1">
        <v>1420</v>
      </c>
      <c r="C60" s="1" t="s">
        <v>70</v>
      </c>
      <c r="D60" s="1" t="s">
        <v>10</v>
      </c>
      <c r="E60" s="1">
        <v>146592</v>
      </c>
      <c r="F60" s="1">
        <v>2470</v>
      </c>
      <c r="G60" s="1" t="s">
        <v>72</v>
      </c>
      <c r="H60" s="2">
        <v>47.44</v>
      </c>
      <c r="I60" s="1">
        <v>4183</v>
      </c>
      <c r="J60" s="1" t="str">
        <f t="shared" si="0"/>
        <v/>
      </c>
      <c r="K60" s="1">
        <v>300</v>
      </c>
    </row>
    <row r="61" spans="1:11" x14ac:dyDescent="0.2">
      <c r="A61" s="1">
        <v>4183</v>
      </c>
      <c r="B61" s="1">
        <v>1420</v>
      </c>
      <c r="C61" s="1" t="s">
        <v>70</v>
      </c>
      <c r="D61" s="1" t="s">
        <v>10</v>
      </c>
      <c r="E61" s="1">
        <v>146575</v>
      </c>
      <c r="F61" s="1">
        <v>2471</v>
      </c>
      <c r="G61" s="1" t="s">
        <v>73</v>
      </c>
      <c r="H61" s="2">
        <v>2179.4899999999998</v>
      </c>
      <c r="I61" s="1">
        <v>4183</v>
      </c>
      <c r="J61" s="1" t="str">
        <f t="shared" si="0"/>
        <v/>
      </c>
      <c r="K61" s="1">
        <v>300</v>
      </c>
    </row>
    <row r="62" spans="1:11" x14ac:dyDescent="0.2">
      <c r="A62" s="1">
        <v>4176</v>
      </c>
      <c r="B62" s="1">
        <v>1420</v>
      </c>
      <c r="C62" s="1" t="s">
        <v>49</v>
      </c>
      <c r="D62" s="1" t="s">
        <v>10</v>
      </c>
      <c r="E62" s="1">
        <v>145023</v>
      </c>
      <c r="F62" s="1">
        <v>2472</v>
      </c>
      <c r="G62" s="1" t="s">
        <v>74</v>
      </c>
      <c r="H62" s="2">
        <v>1792.46</v>
      </c>
      <c r="I62" s="1">
        <v>4176</v>
      </c>
      <c r="J62" s="1" t="str">
        <f t="shared" si="0"/>
        <v/>
      </c>
      <c r="K62" s="1">
        <v>300</v>
      </c>
    </row>
    <row r="63" spans="1:11" x14ac:dyDescent="0.2">
      <c r="A63" s="1">
        <v>4176</v>
      </c>
      <c r="B63" s="1">
        <v>1420</v>
      </c>
      <c r="C63" s="1" t="s">
        <v>49</v>
      </c>
      <c r="D63" s="1" t="s">
        <v>10</v>
      </c>
      <c r="E63" s="1">
        <v>145025</v>
      </c>
      <c r="F63" s="1">
        <v>2473</v>
      </c>
      <c r="G63" s="1" t="s">
        <v>74</v>
      </c>
      <c r="H63" s="2">
        <v>1792.46</v>
      </c>
      <c r="I63" s="1">
        <v>4176</v>
      </c>
      <c r="J63" s="1" t="str">
        <f t="shared" si="0"/>
        <v/>
      </c>
      <c r="K63" s="1">
        <v>300</v>
      </c>
    </row>
    <row r="64" spans="1:11" x14ac:dyDescent="0.2">
      <c r="A64" s="1">
        <v>4176</v>
      </c>
      <c r="B64" s="1">
        <v>1420</v>
      </c>
      <c r="C64" s="1" t="s">
        <v>49</v>
      </c>
      <c r="D64" s="1" t="s">
        <v>10</v>
      </c>
      <c r="E64" s="1">
        <v>145022</v>
      </c>
      <c r="F64" s="1">
        <v>2475</v>
      </c>
      <c r="G64" s="1" t="s">
        <v>74</v>
      </c>
      <c r="H64" s="2">
        <v>1792.46</v>
      </c>
      <c r="I64" s="1">
        <v>4176</v>
      </c>
      <c r="J64" s="1" t="str">
        <f t="shared" si="0"/>
        <v/>
      </c>
      <c r="K64" s="1">
        <v>300</v>
      </c>
    </row>
    <row r="65" spans="1:11" x14ac:dyDescent="0.2">
      <c r="A65" s="1">
        <v>4176</v>
      </c>
      <c r="B65" s="1">
        <v>1420</v>
      </c>
      <c r="C65" s="1" t="s">
        <v>49</v>
      </c>
      <c r="D65" s="1" t="s">
        <v>10</v>
      </c>
      <c r="E65" s="1">
        <v>145021</v>
      </c>
      <c r="F65" s="1">
        <v>2476</v>
      </c>
      <c r="G65" s="1" t="s">
        <v>74</v>
      </c>
      <c r="H65" s="2">
        <v>1792.46</v>
      </c>
      <c r="I65" s="1">
        <v>4183</v>
      </c>
      <c r="J65" s="1">
        <f t="shared" si="0"/>
        <v>1</v>
      </c>
      <c r="K65" s="1">
        <v>300</v>
      </c>
    </row>
    <row r="66" spans="1:11" x14ac:dyDescent="0.2">
      <c r="A66" s="1">
        <v>4183</v>
      </c>
      <c r="B66" s="1">
        <v>1420</v>
      </c>
      <c r="C66" s="1" t="s">
        <v>49</v>
      </c>
      <c r="D66" s="1" t="s">
        <v>10</v>
      </c>
      <c r="E66" s="1">
        <v>146591</v>
      </c>
      <c r="F66" s="1">
        <v>2477</v>
      </c>
      <c r="G66" s="1" t="s">
        <v>74</v>
      </c>
      <c r="H66" s="2">
        <v>1792.46</v>
      </c>
      <c r="I66" s="1">
        <v>4176</v>
      </c>
      <c r="J66" s="1">
        <f t="shared" si="0"/>
        <v>1</v>
      </c>
      <c r="K66" s="1">
        <v>300</v>
      </c>
    </row>
    <row r="67" spans="1:11" x14ac:dyDescent="0.2">
      <c r="A67" s="1">
        <v>4176</v>
      </c>
      <c r="B67" s="1">
        <v>1420</v>
      </c>
      <c r="C67" s="1" t="s">
        <v>49</v>
      </c>
      <c r="D67" s="1" t="s">
        <v>10</v>
      </c>
      <c r="E67" s="1">
        <v>145024</v>
      </c>
      <c r="F67" s="1">
        <v>2478</v>
      </c>
      <c r="G67" s="1" t="s">
        <v>74</v>
      </c>
      <c r="H67" s="2">
        <v>1792.46</v>
      </c>
      <c r="I67" s="1">
        <v>4176</v>
      </c>
      <c r="J67" s="1" t="str">
        <f t="shared" ref="J67:J101" si="3">IF(I67=A67,"",1)</f>
        <v/>
      </c>
      <c r="K67" s="1">
        <v>300</v>
      </c>
    </row>
    <row r="68" spans="1:11" x14ac:dyDescent="0.2">
      <c r="A68" s="1">
        <v>4176</v>
      </c>
      <c r="B68" s="1">
        <v>1420</v>
      </c>
      <c r="C68" s="1" t="s">
        <v>70</v>
      </c>
      <c r="D68" s="1" t="s">
        <v>10</v>
      </c>
      <c r="E68" s="1">
        <v>145062</v>
      </c>
      <c r="F68" s="1">
        <v>2480</v>
      </c>
      <c r="G68" s="1" t="s">
        <v>39</v>
      </c>
      <c r="H68" s="2">
        <v>2444.4499999999998</v>
      </c>
      <c r="I68" s="1">
        <v>4176</v>
      </c>
      <c r="J68" s="1" t="str">
        <f t="shared" si="3"/>
        <v/>
      </c>
      <c r="K68" s="1">
        <v>300</v>
      </c>
    </row>
    <row r="69" spans="1:11" x14ac:dyDescent="0.2">
      <c r="A69" s="1">
        <v>4176</v>
      </c>
      <c r="B69" s="1">
        <v>1420</v>
      </c>
      <c r="C69" s="1" t="s">
        <v>41</v>
      </c>
      <c r="D69" s="1" t="s">
        <v>10</v>
      </c>
      <c r="E69" s="1">
        <v>145041</v>
      </c>
      <c r="F69" s="1">
        <v>2481</v>
      </c>
      <c r="G69" s="1" t="s">
        <v>39</v>
      </c>
      <c r="H69" s="2">
        <v>1929.83</v>
      </c>
      <c r="I69" s="1">
        <v>4176</v>
      </c>
      <c r="J69" s="1" t="str">
        <f t="shared" si="3"/>
        <v/>
      </c>
      <c r="K69" s="1">
        <v>300</v>
      </c>
    </row>
    <row r="70" spans="1:11" x14ac:dyDescent="0.2">
      <c r="A70" s="1">
        <v>4176</v>
      </c>
      <c r="B70" s="1">
        <v>1420</v>
      </c>
      <c r="C70" s="1" t="s">
        <v>41</v>
      </c>
      <c r="D70" s="1" t="s">
        <v>10</v>
      </c>
      <c r="E70" s="1">
        <v>309971</v>
      </c>
      <c r="F70" s="1">
        <v>2482</v>
      </c>
      <c r="G70" s="1" t="s">
        <v>75</v>
      </c>
      <c r="H70" s="2">
        <v>2429.36</v>
      </c>
      <c r="I70" s="1">
        <v>4176</v>
      </c>
      <c r="J70" s="1" t="str">
        <f t="shared" si="3"/>
        <v/>
      </c>
      <c r="K70" s="1">
        <v>300</v>
      </c>
    </row>
    <row r="71" spans="1:11" x14ac:dyDescent="0.2">
      <c r="A71" s="1">
        <v>4176</v>
      </c>
      <c r="B71" s="1">
        <v>1420</v>
      </c>
      <c r="C71" s="1" t="s">
        <v>41</v>
      </c>
      <c r="D71" s="1" t="s">
        <v>10</v>
      </c>
      <c r="E71" s="1">
        <v>311597</v>
      </c>
      <c r="F71" s="1">
        <v>2483</v>
      </c>
      <c r="G71" s="1" t="s">
        <v>76</v>
      </c>
      <c r="H71" s="2">
        <v>2429.36</v>
      </c>
      <c r="I71" s="1">
        <v>4176</v>
      </c>
      <c r="J71" s="1" t="str">
        <f t="shared" si="3"/>
        <v/>
      </c>
      <c r="K71" s="1">
        <v>300</v>
      </c>
    </row>
    <row r="72" spans="1:11" x14ac:dyDescent="0.2">
      <c r="A72" s="1">
        <v>4176</v>
      </c>
      <c r="B72" s="1">
        <v>1420</v>
      </c>
      <c r="C72" s="1" t="s">
        <v>49</v>
      </c>
      <c r="D72" s="1" t="s">
        <v>10</v>
      </c>
      <c r="E72" s="1">
        <v>314821</v>
      </c>
      <c r="F72" s="1">
        <v>2484</v>
      </c>
      <c r="G72" s="1" t="s">
        <v>77</v>
      </c>
      <c r="H72" s="2">
        <v>3036.69</v>
      </c>
      <c r="I72" s="1">
        <v>4176</v>
      </c>
      <c r="J72" s="1" t="str">
        <f t="shared" si="3"/>
        <v/>
      </c>
      <c r="K72" s="1">
        <v>300</v>
      </c>
    </row>
    <row r="73" spans="1:11" x14ac:dyDescent="0.2">
      <c r="A73" s="1">
        <v>4176</v>
      </c>
      <c r="B73" s="1">
        <v>1420</v>
      </c>
      <c r="C73" s="1" t="s">
        <v>41</v>
      </c>
      <c r="D73" s="1" t="s">
        <v>10</v>
      </c>
      <c r="E73" s="1">
        <v>311030</v>
      </c>
      <c r="F73" s="1">
        <v>2485</v>
      </c>
      <c r="G73" s="1" t="s">
        <v>78</v>
      </c>
      <c r="H73" s="2">
        <v>2429.36</v>
      </c>
      <c r="I73" s="1">
        <v>4176</v>
      </c>
      <c r="J73" s="1" t="str">
        <f t="shared" si="3"/>
        <v/>
      </c>
      <c r="K73" s="1">
        <v>300</v>
      </c>
    </row>
    <row r="74" spans="1:11" x14ac:dyDescent="0.2">
      <c r="A74" s="1">
        <v>4176</v>
      </c>
      <c r="B74" s="1">
        <v>1420</v>
      </c>
      <c r="C74" s="1" t="s">
        <v>41</v>
      </c>
      <c r="D74" s="1" t="s">
        <v>10</v>
      </c>
      <c r="E74" s="1">
        <v>309976</v>
      </c>
      <c r="F74" s="1">
        <v>2486</v>
      </c>
      <c r="G74" s="1" t="s">
        <v>79</v>
      </c>
      <c r="H74" s="2">
        <v>2429.36</v>
      </c>
      <c r="I74" s="1">
        <v>4176</v>
      </c>
      <c r="J74" s="1" t="str">
        <f t="shared" si="3"/>
        <v/>
      </c>
      <c r="K74" s="1">
        <v>300</v>
      </c>
    </row>
    <row r="75" spans="1:11" x14ac:dyDescent="0.2">
      <c r="A75" s="1">
        <v>4176</v>
      </c>
      <c r="B75" s="1">
        <v>1420</v>
      </c>
      <c r="C75" s="1" t="s">
        <v>41</v>
      </c>
      <c r="D75" s="1" t="s">
        <v>10</v>
      </c>
      <c r="E75" s="1">
        <v>311042</v>
      </c>
      <c r="F75" s="1">
        <v>2487</v>
      </c>
      <c r="G75" s="1" t="s">
        <v>80</v>
      </c>
      <c r="H75" s="2">
        <v>2429.36</v>
      </c>
      <c r="I75" s="1">
        <v>4176</v>
      </c>
      <c r="J75" s="1" t="str">
        <f t="shared" si="3"/>
        <v/>
      </c>
      <c r="K75" s="1">
        <v>300</v>
      </c>
    </row>
    <row r="76" spans="1:11" x14ac:dyDescent="0.2">
      <c r="A76" s="1">
        <v>4176</v>
      </c>
      <c r="B76" s="1">
        <v>1420</v>
      </c>
      <c r="C76" s="1" t="s">
        <v>41</v>
      </c>
      <c r="D76" s="1" t="s">
        <v>10</v>
      </c>
      <c r="E76" s="1">
        <v>310904</v>
      </c>
      <c r="F76" s="1">
        <v>2488</v>
      </c>
      <c r="G76" s="1" t="s">
        <v>81</v>
      </c>
      <c r="H76" s="2">
        <v>2429.36</v>
      </c>
      <c r="I76" s="1">
        <v>4176</v>
      </c>
      <c r="J76" s="1" t="str">
        <f t="shared" si="3"/>
        <v/>
      </c>
      <c r="K76" s="1">
        <v>300</v>
      </c>
    </row>
    <row r="77" spans="1:11" x14ac:dyDescent="0.2">
      <c r="A77" s="1">
        <v>4183</v>
      </c>
      <c r="B77" s="1">
        <v>1420</v>
      </c>
      <c r="C77" s="1" t="s">
        <v>41</v>
      </c>
      <c r="D77" s="1" t="s">
        <v>10</v>
      </c>
      <c r="E77" s="1">
        <v>310896</v>
      </c>
      <c r="F77" s="1">
        <v>2489</v>
      </c>
      <c r="G77" s="1" t="s">
        <v>82</v>
      </c>
      <c r="H77" s="2">
        <v>2418.92</v>
      </c>
      <c r="I77" s="1">
        <v>4176</v>
      </c>
      <c r="J77" s="1">
        <f t="shared" si="3"/>
        <v>1</v>
      </c>
      <c r="K77" s="1">
        <v>300</v>
      </c>
    </row>
    <row r="78" spans="1:11" x14ac:dyDescent="0.2">
      <c r="A78" s="1">
        <v>4176</v>
      </c>
      <c r="B78" s="1">
        <v>1420</v>
      </c>
      <c r="C78" s="1" t="s">
        <v>41</v>
      </c>
      <c r="D78" s="1" t="s">
        <v>10</v>
      </c>
      <c r="E78" s="1">
        <v>311034</v>
      </c>
      <c r="F78" s="1">
        <v>2490</v>
      </c>
      <c r="G78" s="1" t="s">
        <v>83</v>
      </c>
      <c r="H78" s="2">
        <v>2429.36</v>
      </c>
      <c r="I78" s="1">
        <v>4183</v>
      </c>
      <c r="J78" s="1">
        <f t="shared" si="3"/>
        <v>1</v>
      </c>
      <c r="K78" s="1">
        <v>300</v>
      </c>
    </row>
    <row r="79" spans="1:11" x14ac:dyDescent="0.2">
      <c r="A79" s="1">
        <v>4183</v>
      </c>
      <c r="B79" s="1">
        <v>1420</v>
      </c>
      <c r="C79" s="1" t="s">
        <v>41</v>
      </c>
      <c r="D79" s="1" t="s">
        <v>10</v>
      </c>
      <c r="E79" s="1">
        <v>310902</v>
      </c>
      <c r="F79" s="1">
        <v>2491</v>
      </c>
      <c r="G79" s="1" t="s">
        <v>84</v>
      </c>
      <c r="H79" s="2">
        <v>2418.92</v>
      </c>
      <c r="I79" s="1">
        <v>4176</v>
      </c>
      <c r="J79" s="1">
        <f t="shared" si="3"/>
        <v>1</v>
      </c>
      <c r="K79" s="1">
        <v>300</v>
      </c>
    </row>
    <row r="80" spans="1:11" x14ac:dyDescent="0.2">
      <c r="A80" s="1">
        <v>4176</v>
      </c>
      <c r="B80" s="1">
        <v>1420</v>
      </c>
      <c r="C80" s="1" t="s">
        <v>49</v>
      </c>
      <c r="D80" s="1" t="s">
        <v>10</v>
      </c>
      <c r="E80" s="1">
        <v>314795</v>
      </c>
      <c r="F80" s="1">
        <v>2492</v>
      </c>
      <c r="G80" s="1" t="s">
        <v>85</v>
      </c>
      <c r="H80" s="2">
        <v>3036.69</v>
      </c>
      <c r="I80" s="1">
        <v>4176</v>
      </c>
      <c r="J80" s="1" t="str">
        <f t="shared" si="3"/>
        <v/>
      </c>
      <c r="K80" s="1">
        <v>300</v>
      </c>
    </row>
    <row r="81" spans="1:11" x14ac:dyDescent="0.2">
      <c r="A81" s="1">
        <v>4176</v>
      </c>
      <c r="B81" s="1">
        <v>1420</v>
      </c>
      <c r="C81" s="1" t="s">
        <v>41</v>
      </c>
      <c r="D81" s="1" t="s">
        <v>10</v>
      </c>
      <c r="E81" s="1">
        <v>341785</v>
      </c>
      <c r="F81" s="1">
        <v>2493</v>
      </c>
      <c r="G81" s="1" t="s">
        <v>86</v>
      </c>
      <c r="H81" s="2">
        <v>2986.78</v>
      </c>
      <c r="I81" s="1">
        <v>4183</v>
      </c>
      <c r="J81" s="1">
        <f t="shared" si="3"/>
        <v>1</v>
      </c>
      <c r="K81" s="1">
        <v>300</v>
      </c>
    </row>
    <row r="82" spans="1:11" x14ac:dyDescent="0.2">
      <c r="A82" s="1">
        <v>4176</v>
      </c>
      <c r="B82" s="1">
        <v>1420</v>
      </c>
      <c r="C82" s="1" t="s">
        <v>49</v>
      </c>
      <c r="D82" s="1" t="s">
        <v>10</v>
      </c>
      <c r="E82" s="1">
        <v>315802</v>
      </c>
      <c r="F82" s="1">
        <v>2495</v>
      </c>
      <c r="G82" s="1" t="s">
        <v>50</v>
      </c>
      <c r="H82" s="2">
        <v>3023.65</v>
      </c>
      <c r="I82" s="1">
        <v>4176</v>
      </c>
      <c r="J82" s="1" t="str">
        <f t="shared" si="3"/>
        <v/>
      </c>
      <c r="K82" s="1">
        <v>300</v>
      </c>
    </row>
    <row r="83" spans="1:11" x14ac:dyDescent="0.2">
      <c r="A83" s="1">
        <v>4183</v>
      </c>
      <c r="B83" s="1">
        <v>1420</v>
      </c>
      <c r="C83" s="1" t="s">
        <v>49</v>
      </c>
      <c r="D83" s="1" t="s">
        <v>10</v>
      </c>
      <c r="E83" s="1">
        <v>314826</v>
      </c>
      <c r="F83" s="1">
        <v>2496</v>
      </c>
      <c r="G83" s="1" t="s">
        <v>87</v>
      </c>
      <c r="H83" s="2">
        <v>3023.66</v>
      </c>
      <c r="I83" s="1">
        <v>4176</v>
      </c>
      <c r="J83" s="1">
        <f t="shared" si="3"/>
        <v>1</v>
      </c>
      <c r="K83" s="1">
        <v>300</v>
      </c>
    </row>
    <row r="84" spans="1:11" x14ac:dyDescent="0.2">
      <c r="A84" s="1">
        <v>4183</v>
      </c>
      <c r="B84" s="1">
        <v>1420</v>
      </c>
      <c r="C84" s="1" t="s">
        <v>49</v>
      </c>
      <c r="D84" s="1" t="s">
        <v>10</v>
      </c>
      <c r="E84" s="1">
        <v>314825</v>
      </c>
      <c r="F84" s="1">
        <v>2497</v>
      </c>
      <c r="G84" s="1" t="s">
        <v>88</v>
      </c>
      <c r="H84" s="2">
        <v>3023.66</v>
      </c>
      <c r="I84" s="1">
        <v>4183</v>
      </c>
      <c r="J84" s="1" t="str">
        <f t="shared" si="3"/>
        <v/>
      </c>
      <c r="K84" s="1">
        <v>300</v>
      </c>
    </row>
    <row r="85" spans="1:11" x14ac:dyDescent="0.2">
      <c r="A85" s="1">
        <v>4183</v>
      </c>
      <c r="B85" s="1">
        <v>1420</v>
      </c>
      <c r="C85" s="1" t="s">
        <v>41</v>
      </c>
      <c r="D85" s="1" t="s">
        <v>10</v>
      </c>
      <c r="E85" s="1">
        <v>311598</v>
      </c>
      <c r="F85" s="1">
        <v>2498</v>
      </c>
      <c r="G85" s="1" t="s">
        <v>89</v>
      </c>
      <c r="H85" s="2">
        <v>2418.92</v>
      </c>
      <c r="I85" s="1">
        <v>4176</v>
      </c>
      <c r="J85" s="1">
        <f t="shared" si="3"/>
        <v>1</v>
      </c>
      <c r="K85" s="1">
        <v>300</v>
      </c>
    </row>
    <row r="86" spans="1:11" x14ac:dyDescent="0.2">
      <c r="A86" s="1">
        <v>4183</v>
      </c>
      <c r="B86" s="1">
        <v>1420</v>
      </c>
      <c r="C86" s="1" t="s">
        <v>90</v>
      </c>
      <c r="D86" s="1" t="s">
        <v>10</v>
      </c>
      <c r="E86" s="1">
        <v>146569</v>
      </c>
      <c r="F86" s="1">
        <v>3207</v>
      </c>
      <c r="G86" s="1" t="s">
        <v>91</v>
      </c>
      <c r="H86" s="2">
        <v>967.39</v>
      </c>
      <c r="I86" s="1">
        <v>4176</v>
      </c>
      <c r="J86" s="1">
        <f t="shared" si="3"/>
        <v>1</v>
      </c>
      <c r="K86" s="1">
        <v>100</v>
      </c>
    </row>
    <row r="87" spans="1:11" x14ac:dyDescent="0.2">
      <c r="A87" s="1">
        <v>4183</v>
      </c>
      <c r="B87" s="1">
        <v>1420</v>
      </c>
      <c r="C87" s="1" t="s">
        <v>90</v>
      </c>
      <c r="D87" s="1" t="s">
        <v>10</v>
      </c>
      <c r="E87" s="1">
        <v>146593</v>
      </c>
      <c r="F87" s="1">
        <v>3207</v>
      </c>
      <c r="G87" s="1" t="s">
        <v>92</v>
      </c>
      <c r="H87" s="2">
        <v>65.22</v>
      </c>
      <c r="I87" s="1">
        <v>4176</v>
      </c>
      <c r="J87" s="1">
        <f t="shared" si="3"/>
        <v>1</v>
      </c>
      <c r="K87" s="1">
        <v>100</v>
      </c>
    </row>
    <row r="88" spans="1:11" x14ac:dyDescent="0.2">
      <c r="A88" s="1">
        <v>4176</v>
      </c>
      <c r="B88" s="1">
        <v>1420</v>
      </c>
      <c r="C88" s="1" t="s">
        <v>90</v>
      </c>
      <c r="D88" s="1" t="s">
        <v>10</v>
      </c>
      <c r="E88" s="1">
        <v>144998</v>
      </c>
      <c r="F88" s="1">
        <v>3208</v>
      </c>
      <c r="G88" s="1" t="s">
        <v>93</v>
      </c>
      <c r="H88" s="2">
        <v>1224.49</v>
      </c>
      <c r="I88" s="1">
        <v>4183</v>
      </c>
      <c r="J88" s="1">
        <f t="shared" si="3"/>
        <v>1</v>
      </c>
      <c r="K88" s="1">
        <v>100</v>
      </c>
    </row>
    <row r="89" spans="1:11" x14ac:dyDescent="0.2">
      <c r="A89" s="1">
        <v>4176</v>
      </c>
      <c r="B89" s="1">
        <v>1420</v>
      </c>
      <c r="C89" s="1" t="s">
        <v>90</v>
      </c>
      <c r="D89" s="1" t="s">
        <v>10</v>
      </c>
      <c r="E89" s="1">
        <v>317820</v>
      </c>
      <c r="F89" s="1">
        <v>3209</v>
      </c>
      <c r="G89" s="1" t="s">
        <v>94</v>
      </c>
      <c r="H89" s="2">
        <v>1626.77</v>
      </c>
      <c r="I89" s="1">
        <v>4176</v>
      </c>
      <c r="J89" s="1" t="str">
        <f t="shared" si="3"/>
        <v/>
      </c>
      <c r="K89" s="1">
        <v>100</v>
      </c>
    </row>
    <row r="90" spans="1:11" x14ac:dyDescent="0.2">
      <c r="A90" s="1">
        <v>4176</v>
      </c>
      <c r="B90" s="1">
        <v>1420</v>
      </c>
      <c r="C90" s="1" t="s">
        <v>90</v>
      </c>
      <c r="D90" s="1" t="s">
        <v>10</v>
      </c>
      <c r="E90" s="1">
        <v>317824</v>
      </c>
      <c r="F90" s="1">
        <v>3210</v>
      </c>
      <c r="G90" s="1" t="s">
        <v>95</v>
      </c>
      <c r="H90" s="2">
        <v>1626.92</v>
      </c>
      <c r="I90" s="1">
        <v>4176</v>
      </c>
      <c r="J90" s="1" t="str">
        <f t="shared" si="3"/>
        <v/>
      </c>
      <c r="K90" s="1">
        <v>100</v>
      </c>
    </row>
    <row r="91" spans="1:11" x14ac:dyDescent="0.2">
      <c r="A91" s="1">
        <v>4176</v>
      </c>
      <c r="B91" s="1">
        <v>1420</v>
      </c>
      <c r="C91" s="1" t="s">
        <v>90</v>
      </c>
      <c r="D91" s="1" t="s">
        <v>10</v>
      </c>
      <c r="E91" s="1">
        <v>317834</v>
      </c>
      <c r="F91" s="1">
        <v>3211</v>
      </c>
      <c r="G91" s="1" t="s">
        <v>96</v>
      </c>
      <c r="H91" s="2">
        <v>1626.54</v>
      </c>
      <c r="I91" s="1">
        <v>4176</v>
      </c>
      <c r="J91" s="1" t="str">
        <f t="shared" si="3"/>
        <v/>
      </c>
      <c r="K91" s="1">
        <v>100</v>
      </c>
    </row>
    <row r="92" spans="1:11" x14ac:dyDescent="0.2">
      <c r="A92" s="1">
        <v>4176</v>
      </c>
      <c r="B92" s="1">
        <v>1420</v>
      </c>
      <c r="C92" s="1" t="s">
        <v>90</v>
      </c>
      <c r="D92" s="1" t="s">
        <v>10</v>
      </c>
      <c r="E92" s="1">
        <v>317825</v>
      </c>
      <c r="F92" s="1">
        <v>3212</v>
      </c>
      <c r="G92" s="1" t="s">
        <v>97</v>
      </c>
      <c r="H92" s="2">
        <v>1626.74</v>
      </c>
      <c r="I92" s="1">
        <v>4176</v>
      </c>
      <c r="J92" s="1" t="str">
        <f t="shared" si="3"/>
        <v/>
      </c>
      <c r="K92" s="1">
        <v>100</v>
      </c>
    </row>
    <row r="93" spans="1:11" x14ac:dyDescent="0.2">
      <c r="A93" s="1">
        <v>4176</v>
      </c>
      <c r="B93" s="1">
        <v>1420</v>
      </c>
      <c r="C93" s="1" t="s">
        <v>90</v>
      </c>
      <c r="D93" s="1" t="s">
        <v>10</v>
      </c>
      <c r="E93" s="1">
        <v>317822</v>
      </c>
      <c r="F93" s="1">
        <v>3213</v>
      </c>
      <c r="G93" s="1" t="s">
        <v>98</v>
      </c>
      <c r="H93" s="2">
        <v>1625.97</v>
      </c>
      <c r="I93" s="1">
        <v>4176</v>
      </c>
      <c r="J93" s="1" t="str">
        <f t="shared" si="3"/>
        <v/>
      </c>
      <c r="K93" s="1">
        <v>100</v>
      </c>
    </row>
    <row r="94" spans="1:11" x14ac:dyDescent="0.2">
      <c r="A94" s="1">
        <v>4183</v>
      </c>
      <c r="B94" s="1">
        <v>1420</v>
      </c>
      <c r="C94" s="1" t="s">
        <v>90</v>
      </c>
      <c r="D94" s="1" t="s">
        <v>10</v>
      </c>
      <c r="E94" s="1">
        <v>342047</v>
      </c>
      <c r="F94" s="1">
        <v>3214</v>
      </c>
      <c r="G94" s="1" t="s">
        <v>99</v>
      </c>
      <c r="H94" s="2">
        <v>1855.42</v>
      </c>
      <c r="I94" s="1">
        <v>4176</v>
      </c>
      <c r="J94" s="1">
        <f t="shared" si="3"/>
        <v>1</v>
      </c>
      <c r="K94" s="1">
        <v>100</v>
      </c>
    </row>
    <row r="95" spans="1:11" x14ac:dyDescent="0.2">
      <c r="A95" s="1">
        <v>4183</v>
      </c>
      <c r="B95" s="1">
        <v>1420</v>
      </c>
      <c r="C95" s="1" t="s">
        <v>90</v>
      </c>
      <c r="D95" s="1" t="s">
        <v>10</v>
      </c>
      <c r="E95" s="1">
        <v>342048</v>
      </c>
      <c r="F95" s="1">
        <v>3215</v>
      </c>
      <c r="G95" s="1" t="s">
        <v>100</v>
      </c>
      <c r="H95" s="2">
        <v>1855.42</v>
      </c>
      <c r="I95" s="1">
        <v>4183</v>
      </c>
      <c r="J95" s="1" t="str">
        <f t="shared" si="3"/>
        <v/>
      </c>
      <c r="K95" s="1">
        <v>100</v>
      </c>
    </row>
    <row r="96" spans="1:11" x14ac:dyDescent="0.2">
      <c r="A96" s="1">
        <v>4183</v>
      </c>
      <c r="B96" s="1">
        <v>1420</v>
      </c>
      <c r="C96" s="1" t="s">
        <v>90</v>
      </c>
      <c r="D96" s="1" t="s">
        <v>10</v>
      </c>
      <c r="E96" s="1">
        <v>342049</v>
      </c>
      <c r="F96" s="1">
        <v>3216</v>
      </c>
      <c r="G96" s="1" t="s">
        <v>101</v>
      </c>
      <c r="H96" s="2">
        <v>1855.42</v>
      </c>
      <c r="I96" s="1">
        <v>4183</v>
      </c>
      <c r="J96" s="1" t="str">
        <f t="shared" si="3"/>
        <v/>
      </c>
      <c r="K96" s="1">
        <v>100</v>
      </c>
    </row>
    <row r="97" spans="1:11" x14ac:dyDescent="0.2">
      <c r="A97" s="1">
        <v>4176</v>
      </c>
      <c r="B97" s="1">
        <v>1420</v>
      </c>
      <c r="C97" s="1" t="s">
        <v>70</v>
      </c>
      <c r="D97" s="1" t="s">
        <v>10</v>
      </c>
      <c r="E97" s="1">
        <v>145009</v>
      </c>
      <c r="F97" s="1">
        <v>2400</v>
      </c>
      <c r="G97" s="1" t="s">
        <v>102</v>
      </c>
      <c r="H97" s="2">
        <v>2151.9</v>
      </c>
      <c r="I97" s="1">
        <v>4176</v>
      </c>
      <c r="J97" s="1" t="str">
        <f t="shared" si="3"/>
        <v/>
      </c>
      <c r="K97" s="1">
        <v>100</v>
      </c>
    </row>
    <row r="98" spans="1:11" x14ac:dyDescent="0.2">
      <c r="A98" s="1">
        <v>4183</v>
      </c>
      <c r="B98" s="1">
        <v>1420</v>
      </c>
      <c r="C98" s="1" t="s">
        <v>90</v>
      </c>
      <c r="D98" s="1" t="s">
        <v>10</v>
      </c>
      <c r="E98" s="1">
        <v>145994</v>
      </c>
      <c r="F98" s="1" t="s">
        <v>103</v>
      </c>
      <c r="G98" s="1" t="s">
        <v>104</v>
      </c>
      <c r="H98" s="2">
        <v>612.91</v>
      </c>
      <c r="I98" s="1">
        <v>4183</v>
      </c>
      <c r="J98" s="1" t="str">
        <f t="shared" si="3"/>
        <v/>
      </c>
    </row>
    <row r="99" spans="1:11" x14ac:dyDescent="0.2">
      <c r="A99" s="1">
        <v>4176</v>
      </c>
      <c r="B99" s="1">
        <v>1420</v>
      </c>
      <c r="C99" s="1" t="s">
        <v>105</v>
      </c>
      <c r="D99" s="1" t="s">
        <v>10</v>
      </c>
      <c r="E99" s="1">
        <v>299399</v>
      </c>
      <c r="G99" s="1" t="s">
        <v>106</v>
      </c>
      <c r="H99" s="2">
        <v>458.48</v>
      </c>
      <c r="I99" s="1">
        <v>4176</v>
      </c>
      <c r="J99" s="1" t="str">
        <f t="shared" si="3"/>
        <v/>
      </c>
    </row>
    <row r="100" spans="1:11" x14ac:dyDescent="0.2">
      <c r="A100" s="1">
        <v>4176</v>
      </c>
      <c r="B100" s="1">
        <v>1420</v>
      </c>
      <c r="C100" s="1" t="s">
        <v>107</v>
      </c>
      <c r="D100" s="1" t="s">
        <v>10</v>
      </c>
      <c r="E100" s="1">
        <v>299769</v>
      </c>
      <c r="G100" s="1" t="s">
        <v>108</v>
      </c>
      <c r="H100" s="2">
        <v>404.9</v>
      </c>
      <c r="I100" s="1">
        <v>4176</v>
      </c>
      <c r="J100" s="1" t="str">
        <f t="shared" si="3"/>
        <v/>
      </c>
    </row>
    <row r="101" spans="1:11" x14ac:dyDescent="0.2">
      <c r="A101" s="1">
        <v>4183</v>
      </c>
      <c r="B101" s="1">
        <v>1420</v>
      </c>
      <c r="C101" s="1" t="s">
        <v>109</v>
      </c>
      <c r="D101" s="1" t="s">
        <v>10</v>
      </c>
      <c r="E101" s="1">
        <v>343264</v>
      </c>
      <c r="G101" s="1" t="s">
        <v>110</v>
      </c>
      <c r="H101" s="2">
        <v>2275.8200000000002</v>
      </c>
      <c r="I101" s="1">
        <v>4183</v>
      </c>
      <c r="J101" s="1" t="str">
        <f t="shared" si="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2015-03-25T07:00:00+00:00</OpenedDate>
    <Date1 xmlns="dc463f71-b30c-4ab2-9473-d307f9d35888">2015-03-25T07:00:00+00:00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150487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C49A3B0E00B644B010EAF7887598A5" ma:contentTypeVersion="119" ma:contentTypeDescription="" ma:contentTypeScope="" ma:versionID="e14f160c6f088893eeb29cb781d79b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5C0E5F-B415-4674-B3CA-E01C51589B9F}"/>
</file>

<file path=customXml/itemProps2.xml><?xml version="1.0" encoding="utf-8"?>
<ds:datastoreItem xmlns:ds="http://schemas.openxmlformats.org/officeDocument/2006/customXml" ds:itemID="{511B0F4D-EAAF-4F1B-8A1C-99EFDB2DC4B5}"/>
</file>

<file path=customXml/itemProps3.xml><?xml version="1.0" encoding="utf-8"?>
<ds:datastoreItem xmlns:ds="http://schemas.openxmlformats.org/officeDocument/2006/customXml" ds:itemID="{140C45B5-6319-420F-A3C1-F89D383C1F70}"/>
</file>

<file path=customXml/itemProps4.xml><?xml version="1.0" encoding="utf-8"?>
<ds:datastoreItem xmlns:ds="http://schemas.openxmlformats.org/officeDocument/2006/customXml" ds:itemID="{D69332E8-7FFF-45C8-A04D-D8B3E9662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Truck Depr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Brenner, Alex</dc:creator>
  <cp:lastModifiedBy>Vander Zalm, Connor</cp:lastModifiedBy>
  <dcterms:created xsi:type="dcterms:W3CDTF">2015-02-17T22:55:02Z</dcterms:created>
  <dcterms:modified xsi:type="dcterms:W3CDTF">2015-02-25T23:02:43Z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0x0101006E56B4D1795A2E4DB2F0B01679ED314A0010C49A3B0E00B644B010EAF7887598A5</vt:lpwstr>
  </property>
  <property fmtid="{D5CDD505-2E9C-101B-9397-08002B2CF9AE}" pid="3" name="_docset_NoMedatataSyncRequired">
    <vt:lpwstr>False</vt:lpwstr>
  </property>
</Properties>
</file>