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tabRatio="601" activeTab="0"/>
  </bookViews>
  <sheets>
    <sheet name="Check Sheet" sheetId="1" r:id="rId1"/>
    <sheet name="Item 100, pg 21" sheetId="2" r:id="rId2"/>
    <sheet name="Item 105, pg 25" sheetId="3" r:id="rId3"/>
    <sheet name="Item 105, pg 27" sheetId="4" r:id="rId4"/>
    <sheet name="Item 105, pg 28" sheetId="5" r:id="rId5"/>
    <sheet name="Item 230, pg 38" sheetId="6" r:id="rId6"/>
    <sheet name="Item 255, pg 46" sheetId="7" r:id="rId7"/>
    <sheet name="Item 255, pg 47" sheetId="8" r:id="rId8"/>
    <sheet name="Item 255, pg 48" sheetId="9" r:id="rId9"/>
    <sheet name="Item 255, pg 49" sheetId="10" r:id="rId10"/>
  </sheets>
  <externalReferences>
    <externalReference r:id="rId13"/>
  </externalReferences>
  <definedNames>
    <definedName name="_xlnm.Print_Area" localSheetId="3">'Item 105, pg 27'!$A$1:$J$50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<sst xmlns="http://schemas.openxmlformats.org/spreadsheetml/2006/main" count="797" uniqueCount="206">
  <si>
    <t>MG</t>
  </si>
  <si>
    <t>Garbage and</t>
  </si>
  <si>
    <t>Recycling</t>
  </si>
  <si>
    <t>Service*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</si>
  <si>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</si>
  <si>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</si>
  <si>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</si>
  <si>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</si>
  <si>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</si>
  <si>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</si>
  <si>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</si>
  <si>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</si>
  <si>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</si>
  <si>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</si>
  <si>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</si>
  <si>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</si>
  <si>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</si>
  <si>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</si>
  <si>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</si>
  <si>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</si>
  <si>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</si>
  <si>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</si>
  <si>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</si>
  <si>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</si>
  <si>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Each Scheduled Pickup</t>
  </si>
  <si>
    <t>32 gal can</t>
  </si>
  <si>
    <t>Item 255 -- Container Service -- Dumped in Company's Vehicle</t>
  </si>
  <si>
    <t xml:space="preserve">     Revised page No.</t>
  </si>
  <si>
    <t xml:space="preserve">   Revised Page No.</t>
  </si>
  <si>
    <t xml:space="preserve">    Revised Page No.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</si>
  <si>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</si>
  <si>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</si>
  <si>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</si>
  <si>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</si>
  <si>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</si>
  <si>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</si>
  <si>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</si>
  <si>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</si>
  <si>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</si>
  <si>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</si>
  <si>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</si>
  <si>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</si>
  <si>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$  n/a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</si>
  <si>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</si>
  <si>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</si>
  <si>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</si>
  <si>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</si>
  <si>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</si>
  <si>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>Irmgard R Wilcox</t>
  </si>
  <si>
    <t>Note 1:  Description/rules related to recycling program are shown on page 23.</t>
  </si>
  <si>
    <t>Note 2:  Description/rules related to yardwaste program are shown on page 24.</t>
  </si>
  <si>
    <t>price adjustment will be adjusted annually using the defered accounting method.</t>
  </si>
  <si>
    <t xml:space="preserve">        Effective Date:</t>
  </si>
  <si>
    <t xml:space="preserve">               Effective Date:</t>
  </si>
  <si>
    <t xml:space="preserve">    Effective Date:</t>
  </si>
  <si>
    <t>***</t>
  </si>
  <si>
    <t xml:space="preserve">           Revised Page No.</t>
  </si>
  <si>
    <t xml:space="preserve">                  Effective Date: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</si>
  <si>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</si>
  <si>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</si>
  <si>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(A)</t>
  </si>
  <si>
    <t>Service Area: Pierce County as described in Appendix A</t>
  </si>
  <si>
    <t>program are shown on page 23.</t>
  </si>
  <si>
    <t>yardwaste program are shown on page 24.</t>
  </si>
  <si>
    <t>An additional charge of $.75 per unit will be assessed to all Multi Family complexes who elect not to recycle.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</si>
  <si>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</si>
  <si>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</si>
  <si>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</si>
  <si>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</si>
  <si>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Flat Monthly Charge</t>
  </si>
  <si>
    <t>$</t>
  </si>
  <si>
    <t>Type of receptacle</t>
  </si>
  <si>
    <t xml:space="preserve"> </t>
  </si>
  <si>
    <t>Rate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</si>
  <si>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</si>
  <si>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</si>
  <si>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</si>
  <si>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</si>
  <si>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</si>
  <si>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</si>
  <si>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</si>
  <si>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</si>
  <si>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</si>
  <si>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</si>
  <si>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</si>
  <si>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</si>
  <si>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</si>
  <si>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</si>
  <si>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</si>
  <si>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</si>
  <si>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</si>
  <si>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</si>
  <si>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</si>
  <si>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</si>
  <si>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</si>
  <si>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</si>
  <si>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</si>
  <si>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</si>
  <si>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</si>
  <si>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</si>
  <si>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</si>
  <si>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</si>
  <si>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</si>
  <si>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</si>
  <si>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</si>
  <si>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</si>
  <si>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</si>
  <si>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</si>
  <si>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</si>
  <si>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</si>
  <si>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</si>
  <si>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</si>
  <si>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</si>
  <si>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</si>
  <si>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</si>
  <si>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Rate per receptacle</t>
  </si>
  <si>
    <t>32-gallon can or unit</t>
  </si>
  <si>
    <t>Mini-can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</si>
  <si>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</si>
  <si>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</si>
  <si>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</si>
  <si>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</si>
  <si>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</si>
  <si>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</si>
  <si>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</si>
  <si>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</si>
  <si>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</si>
  <si>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</si>
  <si>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</si>
  <si>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Note 2:</t>
  </si>
  <si>
    <t>Note 3:</t>
  </si>
  <si>
    <t xml:space="preserve">  3 Yard</t>
  </si>
  <si>
    <t>Docket No. TG-____________________  Date: ________________  By: ___________________</t>
  </si>
  <si>
    <t>Note 3: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</si>
  <si>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</si>
  <si>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>The charge included in this rate for recycling is $6.00.  Description/rules related to recycling</t>
  </si>
  <si>
    <t>Lost Containers:*</t>
  </si>
  <si>
    <t xml:space="preserve">*Lost container charge will apply if hauler is unable to retrieve a container from a stopped customer.  </t>
  </si>
  <si>
    <t>If a container is not ready and the driver must standby, the hourly rate in 15 minute</t>
  </si>
  <si>
    <t xml:space="preserve">             receptacles out for collection. </t>
  </si>
  <si>
    <t>increments shall apply.</t>
  </si>
  <si>
    <t>Above rates include $3.71 per yard, per pick-up for recycling service.</t>
  </si>
  <si>
    <t xml:space="preserve">$1.00 per pickup for unlatching, unlocking gates and/or containers </t>
  </si>
  <si>
    <t xml:space="preserve"> Charge will be reversed if container is subsequently retrieved within 45-days after charge is applied. </t>
  </si>
  <si>
    <t>If a company employee disconnect/reconnect compactor a charge of $6.55 per haul will be assessed.</t>
  </si>
  <si>
    <t>An initial delivery charge of $39.10 will be assessed of customers request delivery of a compactor.</t>
  </si>
  <si>
    <t xml:space="preserve">         Effective Date:</t>
  </si>
  <si>
    <t xml:space="preserve">    Effective Date:  </t>
  </si>
  <si>
    <t xml:space="preserve">   Yard</t>
  </si>
  <si>
    <t>14th</t>
  </si>
  <si>
    <t>15th</t>
  </si>
  <si>
    <t>American Disposal Co., Inc. G-87</t>
  </si>
  <si>
    <t xml:space="preserve">                   Effective Date:  </t>
  </si>
  <si>
    <t>American Disposal Co., Inc G-87</t>
  </si>
  <si>
    <t>Recycling credit/debit (if applicable): Customers receiving service will receive a commodity</t>
  </si>
  <si>
    <t>Recycling service rates on this page expire on: February 28, 2014</t>
  </si>
  <si>
    <t>Customers receiving service will receive a commodity price adjustment of $4.81 credit per month.  The commodity</t>
  </si>
  <si>
    <t xml:space="preserve">price adjustment of $4.81 credit per month.  The commodity price adjustment will be adjusted </t>
  </si>
  <si>
    <t>price adjustment of $4.81 credit per month.  The commodity price adjustment will be adjusted</t>
  </si>
  <si>
    <t>Customers receiving service will receive a commodity price adjustment of $2.08 credit per yard per pick-up,</t>
  </si>
  <si>
    <t>Customers receiving service will receive a commodity price adjustment of $2.08 credit per yard per pick-up.</t>
  </si>
  <si>
    <t>Revised Page No.</t>
  </si>
  <si>
    <t>American Disposal Co., Inc  G-87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</si>
  <si>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</si>
  <si>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</si>
  <si>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</si>
  <si>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</si>
  <si>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</si>
  <si>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</si>
  <si>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</si>
  <si>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</si>
  <si>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</si>
  <si>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</si>
  <si>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</si>
  <si>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</si>
  <si>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Index Topic</t>
  </si>
  <si>
    <t>Taxes Sheet</t>
  </si>
  <si>
    <t>Appendix A</t>
  </si>
  <si>
    <t>Supplements in Effect</t>
  </si>
  <si>
    <t>Supplement No.</t>
  </si>
  <si>
    <t>Revision No.</t>
  </si>
  <si>
    <t>Special Fuel Surcharge</t>
  </si>
  <si>
    <t>8th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</si>
  <si>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</si>
  <si>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</si>
  <si>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</si>
  <si>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</si>
  <si>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</si>
  <si>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LLC dba LRI</t>
  </si>
  <si>
    <t>MSW (C)</t>
  </si>
  <si>
    <t xml:space="preserve"> per Ton</t>
  </si>
  <si>
    <t xml:space="preserve"> (A)</t>
  </si>
  <si>
    <t>Appliance with Freon (C)</t>
  </si>
  <si>
    <t xml:space="preserve"> per Unit</t>
  </si>
  <si>
    <t>Asbestos (C)</t>
  </si>
  <si>
    <t xml:space="preserve"> (R)</t>
  </si>
  <si>
    <t>Propane Tanks (N)</t>
  </si>
  <si>
    <t xml:space="preserve"> (N)</t>
  </si>
  <si>
    <t>Stumps &amp; Brush (N)</t>
  </si>
  <si>
    <t>Auto Fluff (C)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</si>
  <si>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</si>
  <si>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</si>
  <si>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</si>
  <si>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 xml:space="preserve">       Effective Date:</t>
  </si>
  <si>
    <t>42nd</t>
  </si>
  <si>
    <t>16th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</si>
</sst>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dddd\,\ mmmm\ dd\,\ yyyy"/>
    <numFmt numFmtId="171" formatCode="[$-409]mmmm\ d\,\ yyyy;@"/>
    <numFmt numFmtId="172" formatCode="#,##0.000"/>
    <numFmt numFmtId="173" formatCode="0.000"/>
  </numFmts>
  <fonts count="3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 horizontal="left" indent="1"/>
    </xf>
    <xf numFmtId="0" fontId="2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Border="1" applyAlignment="1">
      <alignment horizontal="left" indent="1"/>
    </xf>
    <xf numFmtId="0" fontId="2" fillId="0" borderId="2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20" borderId="0" xfId="0" applyFill="1" applyBorder="1" applyAlignment="1">
      <alignment/>
    </xf>
    <xf numFmtId="0" fontId="0" fillId="20" borderId="14" xfId="0" applyFill="1" applyBorder="1" applyAlignment="1">
      <alignment/>
    </xf>
    <xf numFmtId="0" fontId="2" fillId="0" borderId="21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3" fillId="0" borderId="20" xfId="0" applyFont="1" applyBorder="1" applyAlignment="1">
      <alignment/>
    </xf>
    <xf numFmtId="167" fontId="0" fillId="0" borderId="16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168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8" fontId="0" fillId="0" borderId="21" xfId="0" applyNumberFormat="1" applyBorder="1" applyAlignment="1">
      <alignment horizontal="right"/>
    </xf>
    <xf numFmtId="0" fontId="0" fillId="0" borderId="20" xfId="0" applyFont="1" applyBorder="1" applyAlignment="1">
      <alignment horizontal="right"/>
    </xf>
    <xf numFmtId="2" fontId="0" fillId="0" borderId="20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168" fontId="0" fillId="0" borderId="19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8" fontId="0" fillId="0" borderId="19" xfId="0" applyNumberFormat="1" applyBorder="1" applyAlignment="1">
      <alignment horizontal="left"/>
    </xf>
    <xf numFmtId="0" fontId="0" fillId="20" borderId="19" xfId="0" applyFill="1" applyBorder="1" applyAlignment="1">
      <alignment/>
    </xf>
    <xf numFmtId="168" fontId="0" fillId="0" borderId="21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8" fontId="0" fillId="0" borderId="18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168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4" fontId="0" fillId="0" borderId="21" xfId="0" applyNumberForma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20" xfId="0" applyFont="1" applyBorder="1" applyAlignment="1">
      <alignment/>
    </xf>
    <xf numFmtId="4" fontId="0" fillId="0" borderId="21" xfId="0" applyNumberFormat="1" applyBorder="1" applyAlignment="1">
      <alignment horizontal="right"/>
    </xf>
    <xf numFmtId="0" fontId="0" fillId="20" borderId="18" xfId="0" applyFill="1" applyBorder="1" applyAlignment="1">
      <alignment/>
    </xf>
    <xf numFmtId="171" fontId="0" fillId="0" borderId="17" xfId="0" applyNumberFormat="1" applyBorder="1" applyAlignment="1">
      <alignment horizontal="left"/>
    </xf>
    <xf numFmtId="171" fontId="0" fillId="0" borderId="16" xfId="0" applyNumberFormat="1" applyBorder="1" applyAlignment="1">
      <alignment horizontal="left"/>
    </xf>
    <xf numFmtId="171" fontId="0" fillId="0" borderId="16" xfId="0" applyNumberFormat="1" applyBorder="1" applyAlignment="1">
      <alignment/>
    </xf>
    <xf numFmtId="168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168" fontId="0" fillId="0" borderId="21" xfId="0" applyNumberFormat="1" applyFont="1" applyBorder="1" applyAlignment="1">
      <alignment horizontal="right"/>
    </xf>
    <xf numFmtId="0" fontId="0" fillId="20" borderId="0" xfId="0" applyFill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4" fillId="0" borderId="0" xfId="0" applyFont="1" applyBorder="1" applyAlignment="1">
      <alignment/>
    </xf>
    <xf numFmtId="0" fontId="0" fillId="20" borderId="13" xfId="0" applyFill="1" applyBorder="1" applyAlignment="1">
      <alignment/>
    </xf>
    <xf numFmtId="0" fontId="0" fillId="0" borderId="18" xfId="0" applyFont="1" applyBorder="1" applyAlignment="1">
      <alignment/>
    </xf>
    <xf numFmtId="168" fontId="0" fillId="0" borderId="11" xfId="0" applyNumberFormat="1" applyBorder="1" applyAlignment="1">
      <alignment horizontal="left"/>
    </xf>
    <xf numFmtId="0" fontId="0" fillId="20" borderId="19" xfId="0" applyFill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0" fontId="25" fillId="0" borderId="17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7" fillId="0" borderId="21" xfId="0" applyFont="1" applyBorder="1" applyAlignment="1" quotePrefix="1">
      <alignment horizontal="left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1" xfId="0" applyFont="1" applyBorder="1" applyAlignment="1">
      <alignment horizontal="left" indent="1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4" fontId="25" fillId="0" borderId="21" xfId="0" applyNumberFormat="1" applyFont="1" applyBorder="1" applyAlignment="1">
      <alignment horizontal="right"/>
    </xf>
    <xf numFmtId="4" fontId="25" fillId="0" borderId="19" xfId="0" applyNumberFormat="1" applyFont="1" applyBorder="1" applyAlignment="1">
      <alignment horizontal="right"/>
    </xf>
    <xf numFmtId="4" fontId="25" fillId="0" borderId="18" xfId="0" applyNumberFormat="1" applyFont="1" applyBorder="1" applyAlignment="1">
      <alignment horizontal="right"/>
    </xf>
    <xf numFmtId="0" fontId="26" fillId="0" borderId="19" xfId="0" applyFont="1" applyBorder="1" applyAlignment="1">
      <alignment horizontal="center"/>
    </xf>
    <xf numFmtId="0" fontId="27" fillId="0" borderId="21" xfId="0" applyFont="1" applyBorder="1" applyAlignment="1">
      <alignment/>
    </xf>
    <xf numFmtId="4" fontId="25" fillId="20" borderId="0" xfId="0" applyNumberFormat="1" applyFont="1" applyFill="1" applyBorder="1" applyAlignment="1">
      <alignment horizontal="right"/>
    </xf>
    <xf numFmtId="4" fontId="25" fillId="20" borderId="19" xfId="0" applyNumberFormat="1" applyFont="1" applyFill="1" applyBorder="1" applyAlignment="1">
      <alignment horizontal="right"/>
    </xf>
    <xf numFmtId="0" fontId="25" fillId="20" borderId="19" xfId="0" applyFont="1" applyFill="1" applyBorder="1" applyAlignment="1">
      <alignment/>
    </xf>
    <xf numFmtId="2" fontId="25" fillId="0" borderId="18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3" xfId="0" applyFont="1" applyBorder="1" applyAlignment="1" quotePrefix="1">
      <alignment horizontal="left"/>
    </xf>
    <xf numFmtId="0" fontId="25" fillId="0" borderId="0" xfId="0" applyFont="1" applyBorder="1" applyAlignment="1" quotePrefix="1">
      <alignment horizontal="left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right"/>
    </xf>
    <xf numFmtId="167" fontId="25" fillId="0" borderId="16" xfId="0" applyNumberFormat="1" applyFont="1" applyBorder="1" applyAlignment="1">
      <alignment horizontal="left"/>
    </xf>
    <xf numFmtId="167" fontId="25" fillId="0" borderId="16" xfId="0" applyNumberFormat="1" applyFont="1" applyBorder="1" applyAlignment="1">
      <alignment/>
    </xf>
    <xf numFmtId="167" fontId="25" fillId="0" borderId="17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0" xfId="0" applyFont="1" applyAlignment="1">
      <alignment/>
    </xf>
    <xf numFmtId="168" fontId="0" fillId="0" borderId="18" xfId="0" applyNumberFormat="1" applyFill="1" applyBorder="1" applyAlignment="1">
      <alignment horizontal="right"/>
    </xf>
    <xf numFmtId="168" fontId="0" fillId="0" borderId="21" xfId="0" applyNumberFormat="1" applyFont="1" applyFill="1" applyBorder="1" applyAlignment="1">
      <alignment horizontal="right"/>
    </xf>
    <xf numFmtId="168" fontId="0" fillId="0" borderId="19" xfId="0" applyNumberFormat="1" applyFill="1" applyBorder="1" applyAlignment="1">
      <alignment horizontal="left"/>
    </xf>
    <xf numFmtId="8" fontId="0" fillId="0" borderId="21" xfId="0" applyNumberForma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31" fillId="0" borderId="13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3" fillId="0" borderId="14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0" xfId="0" applyFont="1" applyAlignment="1">
      <alignment/>
    </xf>
    <xf numFmtId="16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5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7" fontId="0" fillId="0" borderId="16" xfId="0" applyNumberFormat="1" applyFont="1" applyFill="1" applyBorder="1" applyAlignment="1">
      <alignment horizontal="left"/>
    </xf>
    <xf numFmtId="167" fontId="0" fillId="0" borderId="17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5" fillId="0" borderId="18" xfId="0" applyFont="1" applyBorder="1" applyAlignment="1">
      <alignment/>
    </xf>
    <xf numFmtId="0" fontId="35" fillId="0" borderId="18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rrey-American\Dump%20Fee\M-A%20DF%20Incr%203-1-13\M-A%20Filing\2111\Filed%201-14-2013%20Original%20Filing\Murrey's%20Tariff%20G-9%203-1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 "/>
      <sheetName val="Item 55,60, pg 16"/>
      <sheetName val="Item 100, pg 21"/>
      <sheetName val="Item 100, pg 22"/>
      <sheetName val="Item 105, pg 25"/>
      <sheetName val="Item 105, Pg 26"/>
      <sheetName val="Item 105, pg 27"/>
      <sheetName val="Item 105, pg 28"/>
      <sheetName val="Item 120,130,150, pg 32"/>
      <sheetName val="Item 230, pg 38"/>
      <sheetName val="Item 240 pg 39"/>
      <sheetName val="Item 245, pg 40"/>
      <sheetName val="Item 255, pg 42"/>
      <sheetName val="Item 255, pg 43"/>
      <sheetName val="Item 255, pg 44"/>
      <sheetName val="Item 255, pg 45"/>
      <sheetName val="Item 255, pg 46"/>
      <sheetName val="Item 255, pg 47"/>
      <sheetName val="Item 255, pg 48"/>
      <sheetName val="Item 255, pg 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selection activeCell="C1" sqref="C1"/>
    </sheetView>
  </sheetViews>
  <sheetFormatPr defaultColWidth="9.140625" defaultRowHeight="12.75"/>
  <cols>
    <col min="1" max="1" width="9.8515625" style="242" customWidth="1"/>
    <col min="2" max="2" width="18.00390625" style="242" bestFit="1" customWidth="1"/>
    <col min="3" max="3" width="10.28125" style="242" customWidth="1"/>
    <col min="4" max="4" width="6.7109375" style="242" customWidth="1"/>
    <col min="5" max="6" width="9.140625" style="242" customWidth="1"/>
    <col min="7" max="7" width="6.8515625" style="242" customWidth="1"/>
    <col min="8" max="9" width="9.140625" style="242" customWidth="1"/>
    <col min="10" max="10" width="13.28125" style="242" customWidth="1"/>
    <col min="11" max="16384" width="9.140625" style="242" customWidth="1"/>
  </cols>
  <sheetData>
    <row r="1" spans="1:10" ht="12.75">
      <c r="A1" s="239"/>
      <c r="B1" s="240"/>
      <c r="C1" s="240"/>
      <c r="D1" s="240"/>
      <c r="E1" s="240"/>
      <c r="F1" s="240"/>
      <c r="G1" s="240"/>
      <c r="H1" s="240"/>
      <c r="I1" s="240"/>
      <c r="J1" s="241"/>
    </row>
    <row r="2" spans="1:10" ht="12.75">
      <c r="A2" s="243" t="s">
        <v>35</v>
      </c>
      <c r="B2" s="244">
        <v>25</v>
      </c>
      <c r="C2" s="245" t="s">
        <v>72</v>
      </c>
      <c r="D2" s="245"/>
      <c r="E2" s="245"/>
      <c r="F2" s="245"/>
      <c r="G2" s="32" t="s">
        <v>204</v>
      </c>
      <c r="H2" s="246" t="s">
        <v>161</v>
      </c>
      <c r="I2" s="246"/>
      <c r="J2" s="247">
        <v>1</v>
      </c>
    </row>
    <row r="3" spans="1:10" ht="12.75">
      <c r="A3" s="243"/>
      <c r="B3" s="245"/>
      <c r="C3" s="245"/>
      <c r="D3" s="245"/>
      <c r="E3" s="245"/>
      <c r="F3" s="245"/>
      <c r="G3" s="245"/>
      <c r="H3" s="245"/>
      <c r="I3" s="245"/>
      <c r="J3" s="248"/>
    </row>
    <row r="4" spans="1:10" ht="12.75">
      <c r="A4" s="243" t="s">
        <v>37</v>
      </c>
      <c r="B4" s="245"/>
      <c r="C4" s="115" t="s">
        <v>162</v>
      </c>
      <c r="D4" s="245"/>
      <c r="E4" s="245"/>
      <c r="F4" s="245"/>
      <c r="G4" s="245"/>
      <c r="H4" s="245"/>
      <c r="I4" s="245"/>
      <c r="J4" s="248"/>
    </row>
    <row r="5" spans="1:10" ht="12.75">
      <c r="A5" s="249" t="s">
        <v>38</v>
      </c>
      <c r="B5" s="250"/>
      <c r="C5" s="250"/>
      <c r="D5" s="250"/>
      <c r="E5" s="250"/>
      <c r="F5" s="250"/>
      <c r="G5" s="250"/>
      <c r="H5" s="250"/>
      <c r="I5" s="250"/>
      <c r="J5" s="251"/>
    </row>
    <row r="6" spans="1:10" ht="12.75">
      <c r="A6" s="243"/>
      <c r="B6" s="245"/>
      <c r="C6" s="245"/>
      <c r="D6" s="245"/>
      <c r="E6" s="245"/>
      <c r="F6" s="245"/>
      <c r="G6" s="245"/>
      <c r="H6" s="245"/>
      <c r="I6" s="245"/>
      <c r="J6" s="248"/>
    </row>
    <row r="7" spans="1:10" ht="12.75">
      <c r="A7" s="243"/>
      <c r="B7" s="245"/>
      <c r="C7" s="246" t="s">
        <v>163</v>
      </c>
      <c r="D7" s="246"/>
      <c r="E7" s="246"/>
      <c r="F7" s="246"/>
      <c r="G7" s="246"/>
      <c r="H7" s="246"/>
      <c r="I7" s="245"/>
      <c r="J7" s="248"/>
    </row>
    <row r="8" spans="1:10" ht="12.75">
      <c r="A8" s="243"/>
      <c r="B8" s="245" t="s">
        <v>164</v>
      </c>
      <c r="C8" s="245"/>
      <c r="D8" s="245"/>
      <c r="E8" s="245"/>
      <c r="F8" s="245"/>
      <c r="G8" s="245"/>
      <c r="H8" s="245"/>
      <c r="I8" s="245"/>
      <c r="J8" s="248"/>
    </row>
    <row r="9" spans="1:10" ht="12.75">
      <c r="A9" s="243"/>
      <c r="B9" s="245" t="s">
        <v>165</v>
      </c>
      <c r="C9" s="245"/>
      <c r="D9" s="245"/>
      <c r="E9" s="245"/>
      <c r="F9" s="245"/>
      <c r="G9" s="245"/>
      <c r="H9" s="245"/>
      <c r="I9" s="245"/>
      <c r="J9" s="248"/>
    </row>
    <row r="10" spans="1:10" ht="12.75">
      <c r="A10" s="243"/>
      <c r="B10" s="245" t="s">
        <v>166</v>
      </c>
      <c r="C10" s="245"/>
      <c r="D10" s="245"/>
      <c r="E10" s="245"/>
      <c r="F10" s="245"/>
      <c r="G10" s="245"/>
      <c r="H10" s="245"/>
      <c r="I10" s="245"/>
      <c r="J10" s="248"/>
    </row>
    <row r="11" spans="1:10" ht="12.75">
      <c r="A11" s="243"/>
      <c r="B11" s="252" t="s">
        <v>167</v>
      </c>
      <c r="C11" s="245"/>
      <c r="D11" s="245"/>
      <c r="E11" s="245"/>
      <c r="F11" s="245"/>
      <c r="G11" s="245"/>
      <c r="H11" s="245"/>
      <c r="I11" s="245"/>
      <c r="J11" s="248"/>
    </row>
    <row r="12" spans="1:10" ht="12.75">
      <c r="A12" s="243"/>
      <c r="B12" s="245"/>
      <c r="C12" s="245"/>
      <c r="D12" s="245"/>
      <c r="E12" s="245"/>
      <c r="F12" s="245"/>
      <c r="G12" s="245"/>
      <c r="H12" s="245"/>
      <c r="I12" s="245"/>
      <c r="J12" s="248"/>
    </row>
    <row r="13" spans="1:10" ht="12.75">
      <c r="A13" s="243"/>
      <c r="B13" s="253" t="s">
        <v>168</v>
      </c>
      <c r="C13" s="254" t="s">
        <v>169</v>
      </c>
      <c r="D13" s="245"/>
      <c r="E13" s="253" t="s">
        <v>168</v>
      </c>
      <c r="F13" s="254" t="s">
        <v>169</v>
      </c>
      <c r="G13" s="245"/>
      <c r="H13" s="253" t="s">
        <v>168</v>
      </c>
      <c r="I13" s="254" t="s">
        <v>169</v>
      </c>
      <c r="J13" s="248"/>
    </row>
    <row r="14" spans="1:10" ht="12.75">
      <c r="A14" s="243"/>
      <c r="B14" s="255" t="s">
        <v>170</v>
      </c>
      <c r="C14" s="256" t="s">
        <v>171</v>
      </c>
      <c r="D14" s="245"/>
      <c r="E14" s="255" t="s">
        <v>170</v>
      </c>
      <c r="F14" s="256" t="s">
        <v>171</v>
      </c>
      <c r="G14" s="245"/>
      <c r="H14" s="255" t="s">
        <v>170</v>
      </c>
      <c r="I14" s="256" t="s">
        <v>171</v>
      </c>
      <c r="J14" s="248"/>
    </row>
    <row r="15" spans="1:10" ht="12.75">
      <c r="A15" s="243"/>
      <c r="B15" s="257" t="s">
        <v>172</v>
      </c>
      <c r="C15" s="258">
        <v>0</v>
      </c>
      <c r="D15" s="245"/>
      <c r="E15" s="257">
        <v>24</v>
      </c>
      <c r="F15" s="258">
        <v>1</v>
      </c>
      <c r="G15" s="245"/>
      <c r="H15" s="257">
        <v>48</v>
      </c>
      <c r="I15" s="258">
        <v>14</v>
      </c>
      <c r="J15" s="248"/>
    </row>
    <row r="16" spans="1:10" ht="12.75">
      <c r="A16" s="243"/>
      <c r="B16" s="257" t="s">
        <v>173</v>
      </c>
      <c r="C16" s="259">
        <v>42</v>
      </c>
      <c r="D16" s="245"/>
      <c r="E16" s="257">
        <v>25</v>
      </c>
      <c r="F16" s="258">
        <v>16</v>
      </c>
      <c r="G16" s="245"/>
      <c r="H16" s="257">
        <v>49</v>
      </c>
      <c r="I16" s="258">
        <v>14</v>
      </c>
      <c r="J16" s="248"/>
    </row>
    <row r="17" spans="1:10" ht="12.75">
      <c r="A17" s="243"/>
      <c r="B17" s="257" t="s">
        <v>174</v>
      </c>
      <c r="C17" s="258">
        <v>1</v>
      </c>
      <c r="D17" s="245"/>
      <c r="E17" s="257">
        <v>26</v>
      </c>
      <c r="F17" s="258">
        <v>8</v>
      </c>
      <c r="G17" s="245"/>
      <c r="H17" s="257">
        <v>50</v>
      </c>
      <c r="I17" s="258">
        <v>2</v>
      </c>
      <c r="J17" s="248"/>
    </row>
    <row r="18" spans="1:10" ht="12.75">
      <c r="A18" s="243"/>
      <c r="B18" s="257" t="s">
        <v>175</v>
      </c>
      <c r="C18" s="258">
        <v>0</v>
      </c>
      <c r="D18" s="245"/>
      <c r="E18" s="257">
        <v>27</v>
      </c>
      <c r="F18" s="258">
        <v>16</v>
      </c>
      <c r="G18" s="245"/>
      <c r="H18" s="257">
        <v>51</v>
      </c>
      <c r="I18" s="258">
        <v>1</v>
      </c>
      <c r="J18" s="248"/>
    </row>
    <row r="19" spans="1:10" ht="12.75">
      <c r="A19" s="243"/>
      <c r="B19" s="257" t="s">
        <v>175</v>
      </c>
      <c r="C19" s="258">
        <v>0</v>
      </c>
      <c r="D19" s="245"/>
      <c r="E19" s="257">
        <v>28</v>
      </c>
      <c r="F19" s="258">
        <v>16</v>
      </c>
      <c r="G19" s="245"/>
      <c r="H19" s="257">
        <v>52</v>
      </c>
      <c r="I19" s="258">
        <v>0</v>
      </c>
      <c r="J19" s="248"/>
    </row>
    <row r="20" spans="1:10" ht="12.75">
      <c r="A20" s="243"/>
      <c r="B20" s="257" t="s">
        <v>176</v>
      </c>
      <c r="C20" s="258">
        <v>0</v>
      </c>
      <c r="D20" s="245"/>
      <c r="E20" s="257">
        <v>29</v>
      </c>
      <c r="F20" s="258">
        <v>0</v>
      </c>
      <c r="G20" s="245"/>
      <c r="H20" s="257">
        <v>53</v>
      </c>
      <c r="I20" s="258">
        <v>2</v>
      </c>
      <c r="J20" s="248"/>
    </row>
    <row r="21" spans="1:10" ht="12.75">
      <c r="A21" s="243"/>
      <c r="B21" s="257" t="s">
        <v>177</v>
      </c>
      <c r="C21" s="258">
        <v>0</v>
      </c>
      <c r="D21" s="245"/>
      <c r="E21" s="257">
        <v>30</v>
      </c>
      <c r="F21" s="258">
        <v>11</v>
      </c>
      <c r="G21" s="245"/>
      <c r="H21" s="257">
        <v>54</v>
      </c>
      <c r="I21" s="258">
        <v>2</v>
      </c>
      <c r="J21" s="248"/>
    </row>
    <row r="22" spans="1:10" ht="12.75">
      <c r="A22" s="243"/>
      <c r="B22" s="257">
        <v>6</v>
      </c>
      <c r="C22" s="258">
        <v>0</v>
      </c>
      <c r="D22" s="245"/>
      <c r="E22" s="257">
        <v>31</v>
      </c>
      <c r="F22" s="258">
        <v>1</v>
      </c>
      <c r="G22" s="245"/>
      <c r="H22" s="257">
        <v>55</v>
      </c>
      <c r="I22" s="258">
        <v>0</v>
      </c>
      <c r="J22" s="248"/>
    </row>
    <row r="23" spans="1:10" ht="12.75">
      <c r="A23" s="243"/>
      <c r="B23" s="257">
        <v>7</v>
      </c>
      <c r="C23" s="258">
        <v>0</v>
      </c>
      <c r="D23" s="245"/>
      <c r="E23" s="257">
        <v>32</v>
      </c>
      <c r="F23" s="258">
        <v>8</v>
      </c>
      <c r="G23" s="245"/>
      <c r="H23" s="257" t="s">
        <v>72</v>
      </c>
      <c r="I23" s="258" t="s">
        <v>72</v>
      </c>
      <c r="J23" s="248"/>
    </row>
    <row r="24" spans="1:10" ht="12.75">
      <c r="A24" s="243"/>
      <c r="B24" s="257">
        <v>8</v>
      </c>
      <c r="C24" s="258">
        <v>0</v>
      </c>
      <c r="D24" s="245"/>
      <c r="E24" s="257">
        <v>33</v>
      </c>
      <c r="F24" s="258">
        <v>2</v>
      </c>
      <c r="G24" s="245"/>
      <c r="H24" s="257" t="s">
        <v>72</v>
      </c>
      <c r="I24" s="258" t="s">
        <v>72</v>
      </c>
      <c r="J24" s="248"/>
    </row>
    <row r="25" spans="1:10" ht="12.75">
      <c r="A25" s="243"/>
      <c r="B25" s="257">
        <v>9</v>
      </c>
      <c r="C25" s="258">
        <v>0</v>
      </c>
      <c r="D25" s="245"/>
      <c r="E25" s="257">
        <v>34</v>
      </c>
      <c r="F25" s="258">
        <v>0</v>
      </c>
      <c r="G25" s="245"/>
      <c r="H25" s="257" t="s">
        <v>72</v>
      </c>
      <c r="I25" s="258" t="s">
        <v>72</v>
      </c>
      <c r="J25" s="248"/>
    </row>
    <row r="26" spans="1:10" ht="12.75">
      <c r="A26" s="243"/>
      <c r="B26" s="257">
        <v>10</v>
      </c>
      <c r="C26" s="258">
        <v>0</v>
      </c>
      <c r="D26" s="245"/>
      <c r="E26" s="257">
        <v>35</v>
      </c>
      <c r="F26" s="258">
        <v>1</v>
      </c>
      <c r="G26" s="245"/>
      <c r="H26" s="257" t="s">
        <v>72</v>
      </c>
      <c r="I26" s="258" t="s">
        <v>72</v>
      </c>
      <c r="J26" s="248"/>
    </row>
    <row r="27" spans="1:10" ht="12.75">
      <c r="A27" s="243"/>
      <c r="B27" s="257">
        <v>11</v>
      </c>
      <c r="C27" s="258">
        <v>0</v>
      </c>
      <c r="D27" s="245"/>
      <c r="E27" s="257">
        <v>36</v>
      </c>
      <c r="F27" s="258">
        <v>2</v>
      </c>
      <c r="G27" s="245"/>
      <c r="H27" s="257" t="s">
        <v>72</v>
      </c>
      <c r="I27" s="258" t="s">
        <v>72</v>
      </c>
      <c r="J27" s="248"/>
    </row>
    <row r="28" spans="1:10" ht="12.75">
      <c r="A28" s="243"/>
      <c r="B28" s="257">
        <v>12</v>
      </c>
      <c r="C28" s="258">
        <v>1</v>
      </c>
      <c r="D28" s="245"/>
      <c r="E28" s="257">
        <v>37</v>
      </c>
      <c r="F28" s="258">
        <v>2</v>
      </c>
      <c r="G28" s="245"/>
      <c r="H28" s="257" t="s">
        <v>72</v>
      </c>
      <c r="I28" s="258" t="s">
        <v>72</v>
      </c>
      <c r="J28" s="248"/>
    </row>
    <row r="29" spans="1:10" ht="12.75">
      <c r="A29" s="243"/>
      <c r="B29" s="257">
        <v>13</v>
      </c>
      <c r="C29" s="258">
        <v>0</v>
      </c>
      <c r="D29" s="245"/>
      <c r="E29" s="257">
        <v>38</v>
      </c>
      <c r="F29" s="258">
        <v>8</v>
      </c>
      <c r="G29" s="245"/>
      <c r="H29" s="257" t="s">
        <v>72</v>
      </c>
      <c r="I29" s="258" t="s">
        <v>72</v>
      </c>
      <c r="J29" s="248"/>
    </row>
    <row r="30" spans="1:10" ht="12.75">
      <c r="A30" s="243"/>
      <c r="B30" s="257">
        <v>14</v>
      </c>
      <c r="C30" s="258">
        <v>0</v>
      </c>
      <c r="D30" s="245"/>
      <c r="E30" s="257">
        <v>39</v>
      </c>
      <c r="F30" s="258">
        <v>8</v>
      </c>
      <c r="G30" s="245"/>
      <c r="H30" s="257" t="s">
        <v>72</v>
      </c>
      <c r="I30" s="258" t="s">
        <v>72</v>
      </c>
      <c r="J30" s="248"/>
    </row>
    <row r="31" spans="1:10" ht="12.75">
      <c r="A31" s="243"/>
      <c r="B31" s="257">
        <v>15</v>
      </c>
      <c r="C31" s="258">
        <v>3</v>
      </c>
      <c r="D31" s="245"/>
      <c r="E31" s="257">
        <v>40</v>
      </c>
      <c r="F31" s="258">
        <v>8</v>
      </c>
      <c r="G31" s="245"/>
      <c r="H31" s="257"/>
      <c r="I31" s="257"/>
      <c r="J31" s="248"/>
    </row>
    <row r="32" spans="1:10" ht="12.75">
      <c r="A32" s="243"/>
      <c r="B32" s="257">
        <v>16</v>
      </c>
      <c r="C32" s="258">
        <v>8</v>
      </c>
      <c r="D32" s="245"/>
      <c r="E32" s="257">
        <v>41</v>
      </c>
      <c r="F32" s="258">
        <v>0</v>
      </c>
      <c r="G32" s="245"/>
      <c r="H32" s="257"/>
      <c r="I32" s="257"/>
      <c r="J32" s="248"/>
    </row>
    <row r="33" spans="1:10" ht="12.75">
      <c r="A33" s="243"/>
      <c r="B33" s="257">
        <v>17</v>
      </c>
      <c r="C33" s="258">
        <v>2</v>
      </c>
      <c r="D33" s="245"/>
      <c r="E33" s="257">
        <v>42</v>
      </c>
      <c r="F33" s="258">
        <v>8</v>
      </c>
      <c r="G33" s="245"/>
      <c r="H33" s="257"/>
      <c r="I33" s="257"/>
      <c r="J33" s="248"/>
    </row>
    <row r="34" spans="1:10" ht="12.75">
      <c r="A34" s="243"/>
      <c r="B34" s="257">
        <v>18</v>
      </c>
      <c r="C34" s="258">
        <v>0</v>
      </c>
      <c r="D34" s="245"/>
      <c r="E34" s="257">
        <v>43</v>
      </c>
      <c r="F34" s="258">
        <v>9</v>
      </c>
      <c r="G34" s="260"/>
      <c r="H34" s="257"/>
      <c r="I34" s="257"/>
      <c r="J34" s="248"/>
    </row>
    <row r="35" spans="1:10" ht="12.75">
      <c r="A35" s="243"/>
      <c r="B35" s="257">
        <v>19</v>
      </c>
      <c r="C35" s="258">
        <v>2</v>
      </c>
      <c r="D35" s="245"/>
      <c r="E35" s="257">
        <v>44</v>
      </c>
      <c r="F35" s="258">
        <v>8</v>
      </c>
      <c r="G35" s="245"/>
      <c r="H35" s="257"/>
      <c r="I35" s="257"/>
      <c r="J35" s="248"/>
    </row>
    <row r="36" spans="1:10" ht="12.75">
      <c r="A36" s="243"/>
      <c r="B36" s="257">
        <v>20</v>
      </c>
      <c r="C36" s="258">
        <v>1</v>
      </c>
      <c r="D36" s="245"/>
      <c r="E36" s="257">
        <v>45</v>
      </c>
      <c r="F36" s="258">
        <v>8</v>
      </c>
      <c r="G36" s="245"/>
      <c r="H36" s="257"/>
      <c r="I36" s="257"/>
      <c r="J36" s="248"/>
    </row>
    <row r="37" spans="1:10" ht="12.75">
      <c r="A37" s="243"/>
      <c r="B37" s="257">
        <v>21</v>
      </c>
      <c r="C37" s="259">
        <v>16</v>
      </c>
      <c r="D37" s="245"/>
      <c r="E37" s="257">
        <v>46</v>
      </c>
      <c r="F37" s="258">
        <v>14</v>
      </c>
      <c r="G37" s="245"/>
      <c r="H37" s="257"/>
      <c r="I37" s="257"/>
      <c r="J37" s="248"/>
    </row>
    <row r="38" spans="1:10" ht="12.75">
      <c r="A38" s="243"/>
      <c r="B38" s="257">
        <v>22</v>
      </c>
      <c r="C38" s="258">
        <v>8</v>
      </c>
      <c r="D38" s="245"/>
      <c r="E38" s="257">
        <v>47</v>
      </c>
      <c r="F38" s="258">
        <v>15</v>
      </c>
      <c r="G38" s="245"/>
      <c r="H38" s="257"/>
      <c r="I38" s="257"/>
      <c r="J38" s="248"/>
    </row>
    <row r="39" spans="1:10" ht="12.75">
      <c r="A39" s="243"/>
      <c r="B39" s="257">
        <v>23</v>
      </c>
      <c r="C39" s="258">
        <v>1</v>
      </c>
      <c r="D39" s="245"/>
      <c r="E39" s="257"/>
      <c r="F39" s="257"/>
      <c r="G39" s="245"/>
      <c r="H39" s="257"/>
      <c r="I39" s="257"/>
      <c r="J39" s="248"/>
    </row>
    <row r="40" spans="1:10" ht="12.75">
      <c r="A40" s="243"/>
      <c r="B40" s="257"/>
      <c r="C40" s="257"/>
      <c r="D40" s="245"/>
      <c r="E40" s="257"/>
      <c r="F40" s="257"/>
      <c r="G40" s="245"/>
      <c r="H40" s="257"/>
      <c r="I40" s="257"/>
      <c r="J40" s="248"/>
    </row>
    <row r="41" spans="1:10" ht="12.75">
      <c r="A41" s="243"/>
      <c r="B41" s="257"/>
      <c r="C41" s="257"/>
      <c r="D41" s="245"/>
      <c r="E41" s="257"/>
      <c r="F41" s="257"/>
      <c r="G41" s="245"/>
      <c r="H41" s="245"/>
      <c r="I41" s="245"/>
      <c r="J41" s="248"/>
    </row>
    <row r="42" spans="1:10" ht="12.75">
      <c r="A42" s="243"/>
      <c r="B42" s="245"/>
      <c r="C42" s="245"/>
      <c r="D42" s="245"/>
      <c r="E42" s="245"/>
      <c r="F42" s="245"/>
      <c r="G42" s="245"/>
      <c r="H42" s="245"/>
      <c r="I42" s="245"/>
      <c r="J42" s="248"/>
    </row>
    <row r="43" spans="1:10" ht="12.75">
      <c r="A43" s="243"/>
      <c r="B43" s="245"/>
      <c r="C43" s="245"/>
      <c r="D43" s="245"/>
      <c r="E43" s="245"/>
      <c r="F43" s="245"/>
      <c r="G43" s="245"/>
      <c r="H43" s="245"/>
      <c r="I43" s="245"/>
      <c r="J43" s="248"/>
    </row>
    <row r="44" spans="1:10" ht="12.75">
      <c r="A44" s="243"/>
      <c r="B44" s="245"/>
      <c r="C44" s="245"/>
      <c r="D44" s="261" t="s">
        <v>178</v>
      </c>
      <c r="E44" s="261"/>
      <c r="F44" s="261"/>
      <c r="G44" s="261"/>
      <c r="H44" s="245"/>
      <c r="I44" s="245"/>
      <c r="J44" s="248"/>
    </row>
    <row r="45" spans="1:10" ht="12.75">
      <c r="A45" s="243"/>
      <c r="B45" s="245"/>
      <c r="C45" s="245"/>
      <c r="D45" s="245"/>
      <c r="E45" s="245"/>
      <c r="F45" s="245"/>
      <c r="G45" s="245"/>
      <c r="H45" s="245"/>
      <c r="I45" s="245"/>
      <c r="J45" s="248"/>
    </row>
    <row r="46" spans="1:10" ht="12.75">
      <c r="A46" s="243"/>
      <c r="B46" s="245" t="s">
        <v>72</v>
      </c>
      <c r="C46" s="245"/>
      <c r="D46" s="245"/>
      <c r="E46" s="245"/>
      <c r="F46" s="115" t="s">
        <v>179</v>
      </c>
      <c r="G46" s="245"/>
      <c r="H46" s="115" t="s">
        <v>180</v>
      </c>
      <c r="I46" s="245"/>
      <c r="J46" s="248"/>
    </row>
    <row r="47" spans="1:10" ht="12.75">
      <c r="A47" s="243"/>
      <c r="B47" s="245" t="s">
        <v>72</v>
      </c>
      <c r="C47" s="245" t="s">
        <v>181</v>
      </c>
      <c r="D47" s="245"/>
      <c r="E47" s="245"/>
      <c r="F47" s="262">
        <v>26</v>
      </c>
      <c r="G47" s="245" t="s">
        <v>72</v>
      </c>
      <c r="H47" s="263"/>
      <c r="I47" s="245"/>
      <c r="J47" s="248"/>
    </row>
    <row r="48" spans="1:10" ht="12.75">
      <c r="A48" s="243"/>
      <c r="B48" s="245" t="s">
        <v>72</v>
      </c>
      <c r="C48" s="245"/>
      <c r="D48" s="245"/>
      <c r="E48" s="245"/>
      <c r="F48" s="262"/>
      <c r="G48" s="245"/>
      <c r="H48" s="245"/>
      <c r="I48" s="245"/>
      <c r="J48" s="248"/>
    </row>
    <row r="49" spans="1:10" ht="12.75">
      <c r="A49" s="243"/>
      <c r="B49" s="245"/>
      <c r="C49" s="245"/>
      <c r="D49" s="245"/>
      <c r="E49" s="245"/>
      <c r="F49" s="245"/>
      <c r="G49" s="245"/>
      <c r="H49" s="245"/>
      <c r="I49" s="245"/>
      <c r="J49" s="248"/>
    </row>
    <row r="50" spans="1:10" ht="12.75">
      <c r="A50" s="243"/>
      <c r="B50" s="245"/>
      <c r="C50" s="245"/>
      <c r="D50" s="245"/>
      <c r="E50" s="245"/>
      <c r="F50" s="245"/>
      <c r="G50" s="245"/>
      <c r="H50" s="245"/>
      <c r="I50" s="245"/>
      <c r="J50" s="248"/>
    </row>
    <row r="51" spans="1:10" ht="12.75">
      <c r="A51" s="243"/>
      <c r="B51" s="245"/>
      <c r="C51" s="245"/>
      <c r="D51" s="245"/>
      <c r="E51" s="245"/>
      <c r="F51" s="245"/>
      <c r="G51" s="245"/>
      <c r="H51" s="245"/>
      <c r="I51" s="245"/>
      <c r="J51" s="248"/>
    </row>
    <row r="52" spans="1:10" ht="12.75">
      <c r="A52" s="249"/>
      <c r="B52" s="250"/>
      <c r="C52" s="250"/>
      <c r="D52" s="250"/>
      <c r="E52" s="250"/>
      <c r="F52" s="250"/>
      <c r="G52" s="250"/>
      <c r="H52" s="250"/>
      <c r="I52" s="250"/>
      <c r="J52" s="251"/>
    </row>
    <row r="53" spans="1:10" ht="12.75">
      <c r="A53" s="243" t="s">
        <v>41</v>
      </c>
      <c r="B53" s="245" t="s">
        <v>48</v>
      </c>
      <c r="C53" s="245"/>
      <c r="D53" s="245"/>
      <c r="E53" s="245"/>
      <c r="F53" s="245"/>
      <c r="G53" s="245"/>
      <c r="H53" s="245"/>
      <c r="I53" s="245"/>
      <c r="J53" s="248"/>
    </row>
    <row r="54" spans="1:10" ht="12.75">
      <c r="A54" s="243"/>
      <c r="B54" s="245"/>
      <c r="C54" s="245"/>
      <c r="D54" s="245"/>
      <c r="E54" s="245"/>
      <c r="F54" s="245"/>
      <c r="G54" s="245"/>
      <c r="H54" s="245"/>
      <c r="I54" s="245"/>
      <c r="J54" s="248"/>
    </row>
    <row r="55" spans="1:10" ht="12.75">
      <c r="A55" s="249" t="s">
        <v>40</v>
      </c>
      <c r="B55" s="264">
        <v>41288</v>
      </c>
      <c r="C55" s="250"/>
      <c r="D55" s="250"/>
      <c r="E55" s="250"/>
      <c r="F55" s="250"/>
      <c r="G55" s="250"/>
      <c r="H55" s="250" t="s">
        <v>52</v>
      </c>
      <c r="I55" s="250"/>
      <c r="J55" s="265">
        <v>41334</v>
      </c>
    </row>
    <row r="56" spans="1:10" ht="12.75">
      <c r="A56" s="266" t="s">
        <v>32</v>
      </c>
      <c r="B56" s="267"/>
      <c r="C56" s="267"/>
      <c r="D56" s="267"/>
      <c r="E56" s="267"/>
      <c r="F56" s="267"/>
      <c r="G56" s="267"/>
      <c r="H56" s="267"/>
      <c r="I56" s="267"/>
      <c r="J56" s="268"/>
    </row>
    <row r="57" spans="1:10" ht="12.75">
      <c r="A57" s="243"/>
      <c r="B57" s="245"/>
      <c r="C57" s="245"/>
      <c r="D57" s="245"/>
      <c r="E57" s="245"/>
      <c r="F57" s="245"/>
      <c r="G57" s="245"/>
      <c r="H57" s="245"/>
      <c r="I57" s="245"/>
      <c r="J57" s="248"/>
    </row>
    <row r="58" spans="1:10" ht="12.75">
      <c r="A58" s="243" t="s">
        <v>39</v>
      </c>
      <c r="B58" s="245"/>
      <c r="C58" s="245"/>
      <c r="D58" s="245"/>
      <c r="E58" s="245"/>
      <c r="F58" s="245"/>
      <c r="G58" s="245"/>
      <c r="H58" s="245"/>
      <c r="I58" s="245"/>
      <c r="J58" s="248"/>
    </row>
    <row r="59" spans="1:10" ht="12.75">
      <c r="A59" s="249"/>
      <c r="B59" s="250"/>
      <c r="C59" s="250"/>
      <c r="D59" s="250"/>
      <c r="E59" s="250"/>
      <c r="F59" s="250"/>
      <c r="G59" s="250"/>
      <c r="H59" s="250"/>
      <c r="I59" s="250"/>
      <c r="J59" s="251"/>
    </row>
  </sheetData>
  <sheetProtection/>
  <mergeCells count="4">
    <mergeCell ref="H2:I2"/>
    <mergeCell ref="A56:J56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1.28125" style="0" customWidth="1"/>
    <col min="2" max="2" width="17.00390625" style="0" customWidth="1"/>
    <col min="3" max="3" width="3.28125" style="0" customWidth="1"/>
    <col min="4" max="4" width="10.00390625" style="0" customWidth="1"/>
    <col min="5" max="5" width="9.7109375" style="0" customWidth="1"/>
    <col min="6" max="6" width="10.421875" style="0" customWidth="1"/>
    <col min="7" max="7" width="4.140625" style="0" customWidth="1"/>
    <col min="9" max="9" width="4.00390625" style="0" customWidth="1"/>
    <col min="11" max="11" width="15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35</v>
      </c>
      <c r="B2" s="32">
        <v>25</v>
      </c>
      <c r="C2" s="5"/>
      <c r="D2" s="5"/>
      <c r="E2" s="5"/>
      <c r="F2" s="5"/>
      <c r="G2" s="32" t="s">
        <v>149</v>
      </c>
      <c r="H2" s="219" t="s">
        <v>36</v>
      </c>
      <c r="I2" s="219"/>
      <c r="J2" s="219"/>
      <c r="K2" s="23">
        <v>49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37</v>
      </c>
      <c r="B4" s="5"/>
      <c r="C4" s="115" t="s">
        <v>151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38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33" t="s">
        <v>26</v>
      </c>
      <c r="B7" s="218"/>
      <c r="C7" s="218"/>
      <c r="D7" s="218"/>
      <c r="E7" s="218"/>
      <c r="F7" s="218"/>
      <c r="G7" s="218"/>
      <c r="H7" s="218"/>
      <c r="I7" s="218"/>
      <c r="J7" s="218"/>
      <c r="K7" s="237"/>
    </row>
    <row r="8" spans="1:11" ht="12.75">
      <c r="A8" s="234" t="s">
        <v>47</v>
      </c>
      <c r="B8" s="219"/>
      <c r="C8" s="219"/>
      <c r="D8" s="219"/>
      <c r="E8" s="219"/>
      <c r="F8" s="219"/>
      <c r="G8" s="219"/>
      <c r="H8" s="219"/>
      <c r="I8" s="219"/>
      <c r="J8" s="219"/>
      <c r="K8" s="238"/>
    </row>
    <row r="9" spans="1:11" ht="12.75">
      <c r="A9" s="235" t="s">
        <v>5</v>
      </c>
      <c r="B9" s="219"/>
      <c r="C9" s="219"/>
      <c r="D9" s="219"/>
      <c r="E9" s="219"/>
      <c r="F9" s="219"/>
      <c r="G9" s="219"/>
      <c r="H9" s="219"/>
      <c r="I9" s="219"/>
      <c r="J9" s="219"/>
      <c r="K9" s="238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61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126</v>
      </c>
      <c r="B13" s="18"/>
      <c r="C13" s="11"/>
      <c r="D13" s="208" t="s">
        <v>6</v>
      </c>
      <c r="E13" s="209"/>
      <c r="F13" s="209"/>
      <c r="G13" s="232"/>
      <c r="H13" s="209"/>
      <c r="I13" s="232"/>
      <c r="J13" s="232"/>
      <c r="K13" s="236"/>
    </row>
    <row r="14" spans="1:11" ht="12.75">
      <c r="A14" s="55" t="s">
        <v>16</v>
      </c>
      <c r="B14" s="48"/>
      <c r="C14" s="49"/>
      <c r="D14" s="57" t="s">
        <v>25</v>
      </c>
      <c r="E14" s="17" t="s">
        <v>120</v>
      </c>
      <c r="F14" s="26" t="s">
        <v>121</v>
      </c>
      <c r="G14" s="16"/>
      <c r="H14" s="13" t="s">
        <v>122</v>
      </c>
      <c r="I14" s="16"/>
      <c r="J14" s="16" t="s">
        <v>148</v>
      </c>
      <c r="K14" s="16" t="s">
        <v>148</v>
      </c>
    </row>
    <row r="15" spans="1:11" ht="12.75">
      <c r="A15" s="56" t="s">
        <v>24</v>
      </c>
      <c r="B15" s="13"/>
      <c r="C15" s="16"/>
      <c r="D15" s="17" t="s">
        <v>70</v>
      </c>
      <c r="E15" s="17" t="s">
        <v>70</v>
      </c>
      <c r="F15" s="112">
        <v>306.55</v>
      </c>
      <c r="G15" s="89" t="s">
        <v>60</v>
      </c>
      <c r="H15" s="114">
        <v>443.78</v>
      </c>
      <c r="I15" s="89" t="s">
        <v>60</v>
      </c>
      <c r="J15" s="9" t="s">
        <v>70</v>
      </c>
      <c r="K15" s="17" t="s">
        <v>70</v>
      </c>
    </row>
    <row r="16" spans="1:11" ht="12.75">
      <c r="A16" s="50" t="s">
        <v>10</v>
      </c>
      <c r="B16" s="51"/>
      <c r="C16" s="52"/>
      <c r="D16" s="17" t="s">
        <v>70</v>
      </c>
      <c r="E16" s="17" t="s">
        <v>70</v>
      </c>
      <c r="F16" s="65">
        <f>+F15+6</f>
        <v>312.55</v>
      </c>
      <c r="G16" s="89" t="s">
        <v>60</v>
      </c>
      <c r="H16" s="114">
        <f>+H15+6</f>
        <v>449.78</v>
      </c>
      <c r="I16" s="89" t="s">
        <v>60</v>
      </c>
      <c r="J16" s="16" t="s">
        <v>70</v>
      </c>
      <c r="K16" s="17" t="s">
        <v>70</v>
      </c>
    </row>
    <row r="17" spans="1:11" ht="12.75">
      <c r="A17" s="47" t="s">
        <v>11</v>
      </c>
      <c r="B17" s="13"/>
      <c r="C17" s="16"/>
      <c r="D17" s="53"/>
      <c r="E17" s="53"/>
      <c r="F17" s="113"/>
      <c r="G17" s="90"/>
      <c r="H17" s="113"/>
      <c r="I17" s="90"/>
      <c r="J17" s="53"/>
      <c r="K17" s="54"/>
    </row>
    <row r="18" spans="1:11" ht="12.75">
      <c r="A18" s="46" t="s">
        <v>12</v>
      </c>
      <c r="B18" s="13"/>
      <c r="C18" s="16"/>
      <c r="D18" s="17" t="s">
        <v>70</v>
      </c>
      <c r="E18" s="17" t="s">
        <v>70</v>
      </c>
      <c r="F18" s="65">
        <f>+F16</f>
        <v>312.55</v>
      </c>
      <c r="G18" s="89" t="s">
        <v>60</v>
      </c>
      <c r="H18" s="114">
        <f>+H16</f>
        <v>449.78</v>
      </c>
      <c r="I18" s="89" t="s">
        <v>60</v>
      </c>
      <c r="J18" s="16" t="s">
        <v>70</v>
      </c>
      <c r="K18" s="17" t="s">
        <v>70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28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28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25" t="s">
        <v>17</v>
      </c>
      <c r="B23" s="21" t="s">
        <v>18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25"/>
      <c r="B24" s="21" t="s">
        <v>19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25"/>
      <c r="B25" s="21" t="s">
        <v>20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25"/>
      <c r="B26" s="21" t="s">
        <v>21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25"/>
      <c r="B27" s="21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31" t="s">
        <v>72</v>
      </c>
      <c r="B28" s="43" t="s">
        <v>72</v>
      </c>
      <c r="C28" s="19"/>
      <c r="D28" s="19"/>
      <c r="E28" s="19"/>
      <c r="F28" s="19"/>
      <c r="G28" s="19"/>
      <c r="H28" s="19"/>
      <c r="I28" s="19"/>
      <c r="J28" s="19"/>
      <c r="K28" s="24"/>
    </row>
    <row r="29" spans="1:11" ht="12.75">
      <c r="A29" s="25"/>
      <c r="B29" s="21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25" t="s">
        <v>23</v>
      </c>
      <c r="B30" s="21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25"/>
      <c r="B31" s="21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25" t="s">
        <v>145</v>
      </c>
      <c r="B32" s="21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25"/>
      <c r="B33" s="21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25" t="s">
        <v>43</v>
      </c>
      <c r="B34" s="21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44</v>
      </c>
      <c r="B35" s="21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144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 t="s">
        <v>160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84</v>
      </c>
      <c r="B40" s="5"/>
      <c r="C40" s="5"/>
      <c r="D40" s="19"/>
      <c r="E40" s="19"/>
      <c r="F40" s="19"/>
      <c r="G40" s="19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 t="s">
        <v>141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3" s="193" customFormat="1" ht="11.25">
      <c r="A44" s="42" t="s">
        <v>55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2"/>
      <c r="L44" s="190"/>
      <c r="M44" s="190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29"/>
      <c r="G46" s="5"/>
      <c r="H46" s="5"/>
      <c r="I46" s="5"/>
      <c r="J46" s="5"/>
      <c r="K46" s="41" t="s">
        <v>155</v>
      </c>
    </row>
    <row r="47" spans="1:11" ht="12.75">
      <c r="A47" s="4"/>
      <c r="B47" s="5"/>
      <c r="C47" s="5"/>
      <c r="D47" s="5"/>
      <c r="E47" s="5"/>
      <c r="F47" s="29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41</v>
      </c>
      <c r="B49" s="5" t="s">
        <v>48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40</v>
      </c>
      <c r="B51" s="98">
        <f>'Item 255, pg 48'!B53</f>
        <v>41288</v>
      </c>
      <c r="C51" s="8"/>
      <c r="D51" s="8"/>
      <c r="E51" s="8"/>
      <c r="F51" s="8"/>
      <c r="G51" s="8"/>
      <c r="I51" s="8" t="s">
        <v>34</v>
      </c>
      <c r="J51" s="8"/>
      <c r="K51" s="97">
        <f>'Item 255, pg 48'!L53</f>
        <v>41334</v>
      </c>
    </row>
    <row r="52" spans="1:11" ht="12.75">
      <c r="A52" s="210" t="s">
        <v>32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3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39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10.140625" style="0" customWidth="1"/>
    <col min="2" max="2" width="17.7109375" style="0" customWidth="1"/>
    <col min="3" max="3" width="7.421875" style="0" customWidth="1"/>
    <col min="4" max="4" width="2.7109375" style="0" customWidth="1"/>
    <col min="6" max="6" width="1.421875" style="0" customWidth="1"/>
    <col min="7" max="7" width="10.28125" style="0" customWidth="1"/>
    <col min="9" max="9" width="1.421875" style="0" customWidth="1"/>
    <col min="10" max="10" width="10.28125" style="0" customWidth="1"/>
    <col min="11" max="11" width="8.7109375" style="0" customWidth="1"/>
    <col min="12" max="12" width="6.57421875" style="0" customWidth="1"/>
    <col min="13" max="13" width="3.8515625" style="0" customWidth="1"/>
    <col min="14" max="14" width="7.7109375" style="0" customWidth="1"/>
    <col min="15" max="15" width="2.28125" style="0" customWidth="1"/>
    <col min="16" max="16" width="13.85156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35</v>
      </c>
      <c r="B2" s="32">
        <v>25</v>
      </c>
      <c r="C2" s="5"/>
      <c r="D2" s="5"/>
      <c r="E2" s="5"/>
      <c r="F2" s="5"/>
      <c r="G2" s="5"/>
      <c r="H2" s="5"/>
      <c r="I2" s="5"/>
      <c r="J2" s="5"/>
      <c r="K2" s="5"/>
      <c r="L2" s="11" t="s">
        <v>72</v>
      </c>
      <c r="M2" s="32" t="s">
        <v>205</v>
      </c>
      <c r="N2" s="5" t="s">
        <v>56</v>
      </c>
      <c r="O2" s="5"/>
      <c r="P2" s="5"/>
      <c r="Q2" s="23">
        <v>21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37</v>
      </c>
      <c r="B4" s="5"/>
      <c r="C4" s="115" t="s">
        <v>151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214" t="s">
        <v>99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6"/>
    </row>
    <row r="7" spans="1:17" ht="12.75">
      <c r="A7" s="31" t="s">
        <v>100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4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25" t="s">
        <v>31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33" t="s">
        <v>101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33" t="s">
        <v>102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10" t="s">
        <v>103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34" t="s">
        <v>104</v>
      </c>
      <c r="B13" s="18"/>
      <c r="C13" s="11"/>
      <c r="D13" s="11"/>
      <c r="E13" s="5"/>
      <c r="F13" s="5"/>
      <c r="G13" s="5"/>
      <c r="H13" s="18"/>
      <c r="I13" s="18"/>
      <c r="J13" s="11"/>
      <c r="K13" s="5"/>
      <c r="L13" s="18"/>
      <c r="M13" s="18"/>
      <c r="N13" s="11"/>
      <c r="O13" s="11"/>
      <c r="P13" s="11"/>
      <c r="Q13" s="6"/>
    </row>
    <row r="14" spans="1:17" ht="12.75">
      <c r="A14" s="34" t="s">
        <v>58</v>
      </c>
      <c r="B14" s="18"/>
      <c r="C14" s="11"/>
      <c r="D14" s="11"/>
      <c r="E14" s="5"/>
      <c r="F14" s="5"/>
      <c r="G14" s="5"/>
      <c r="H14" s="18"/>
      <c r="I14" s="18"/>
      <c r="J14" s="11"/>
      <c r="K14" s="5"/>
      <c r="L14" s="18"/>
      <c r="M14" s="18"/>
      <c r="N14" s="11"/>
      <c r="O14" s="11"/>
      <c r="P14" s="11"/>
      <c r="Q14" s="6"/>
    </row>
    <row r="15" spans="1:17" ht="12.75">
      <c r="A15" s="34" t="s">
        <v>113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2.75">
      <c r="A16" s="3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2.75">
      <c r="A17" s="2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12.75">
      <c r="A18" s="4" t="s">
        <v>105</v>
      </c>
      <c r="B18" s="5"/>
      <c r="C18" s="5"/>
      <c r="D18" s="5"/>
      <c r="E18" s="5" t="s">
        <v>59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2.75">
      <c r="A19" s="20"/>
      <c r="B19" s="19"/>
      <c r="C19" s="19"/>
      <c r="D19" s="30"/>
      <c r="E19" s="19"/>
      <c r="F19" s="19"/>
      <c r="G19" s="19"/>
      <c r="H19" s="19"/>
      <c r="I19" s="19"/>
      <c r="J19" s="19"/>
      <c r="K19" s="19"/>
      <c r="L19" s="19"/>
      <c r="M19" s="30"/>
      <c r="N19" s="19"/>
      <c r="O19" s="19"/>
      <c r="P19" s="19"/>
      <c r="Q19" s="24"/>
    </row>
    <row r="20" spans="1:17" ht="12.75">
      <c r="A20" s="35" t="s">
        <v>106</v>
      </c>
      <c r="B20" s="35" t="s">
        <v>109</v>
      </c>
      <c r="C20" s="76" t="s">
        <v>110</v>
      </c>
      <c r="D20" s="83"/>
      <c r="E20" s="82" t="s">
        <v>111</v>
      </c>
      <c r="F20" s="82"/>
      <c r="G20" s="35" t="s">
        <v>1</v>
      </c>
      <c r="H20" s="35" t="s">
        <v>112</v>
      </c>
      <c r="I20" s="15"/>
      <c r="J20" s="35" t="s">
        <v>106</v>
      </c>
      <c r="K20" s="35" t="s">
        <v>109</v>
      </c>
      <c r="L20" s="76" t="s">
        <v>110</v>
      </c>
      <c r="M20" s="82"/>
      <c r="N20" s="82" t="s">
        <v>111</v>
      </c>
      <c r="O20" s="82"/>
      <c r="P20" s="35" t="s">
        <v>1</v>
      </c>
      <c r="Q20" s="35" t="s">
        <v>112</v>
      </c>
    </row>
    <row r="21" spans="1:17" ht="12.75">
      <c r="A21" s="36" t="s">
        <v>107</v>
      </c>
      <c r="B21" s="36" t="s">
        <v>33</v>
      </c>
      <c r="C21" s="77" t="s">
        <v>98</v>
      </c>
      <c r="D21" s="83"/>
      <c r="E21" s="83" t="s">
        <v>98</v>
      </c>
      <c r="F21" s="83"/>
      <c r="G21" s="36" t="s">
        <v>2</v>
      </c>
      <c r="H21" s="36" t="s">
        <v>98</v>
      </c>
      <c r="I21" s="15"/>
      <c r="J21" s="36" t="s">
        <v>107</v>
      </c>
      <c r="K21" s="36" t="s">
        <v>33</v>
      </c>
      <c r="L21" s="77" t="s">
        <v>98</v>
      </c>
      <c r="M21" s="83"/>
      <c r="N21" s="83" t="s">
        <v>98</v>
      </c>
      <c r="O21" s="83"/>
      <c r="P21" s="36" t="s">
        <v>2</v>
      </c>
      <c r="Q21" s="36" t="s">
        <v>98</v>
      </c>
    </row>
    <row r="22" spans="1:17" ht="12.75">
      <c r="A22" s="37" t="s">
        <v>108</v>
      </c>
      <c r="B22" s="37" t="s">
        <v>98</v>
      </c>
      <c r="C22" s="78" t="s">
        <v>73</v>
      </c>
      <c r="D22" s="84"/>
      <c r="E22" s="84" t="s">
        <v>73</v>
      </c>
      <c r="F22" s="84"/>
      <c r="G22" s="37" t="s">
        <v>3</v>
      </c>
      <c r="H22" s="37" t="s">
        <v>73</v>
      </c>
      <c r="I22" s="15"/>
      <c r="J22" s="37" t="s">
        <v>108</v>
      </c>
      <c r="K22" s="37" t="s">
        <v>98</v>
      </c>
      <c r="L22" s="77" t="s">
        <v>73</v>
      </c>
      <c r="M22" s="84"/>
      <c r="N22" s="84" t="s">
        <v>73</v>
      </c>
      <c r="O22" s="83"/>
      <c r="P22" s="37" t="s">
        <v>3</v>
      </c>
      <c r="Q22" s="37" t="s">
        <v>73</v>
      </c>
    </row>
    <row r="23" spans="1:17" ht="12.75">
      <c r="A23" s="60" t="s">
        <v>117</v>
      </c>
      <c r="B23" s="17" t="s">
        <v>89</v>
      </c>
      <c r="C23" s="99">
        <v>13.03</v>
      </c>
      <c r="D23" s="85" t="s">
        <v>60</v>
      </c>
      <c r="E23" s="75">
        <v>6</v>
      </c>
      <c r="F23" s="85"/>
      <c r="G23" s="61">
        <f>+C23+E23</f>
        <v>19.03</v>
      </c>
      <c r="H23" s="110">
        <v>5.91</v>
      </c>
      <c r="I23" s="5"/>
      <c r="J23" s="17" t="s">
        <v>93</v>
      </c>
      <c r="K23" s="17" t="s">
        <v>89</v>
      </c>
      <c r="L23" s="61">
        <v>43.26</v>
      </c>
      <c r="M23" s="85" t="s">
        <v>60</v>
      </c>
      <c r="N23" s="68">
        <f>E23</f>
        <v>6</v>
      </c>
      <c r="O23" s="59"/>
      <c r="P23" s="75">
        <f>+L23+N23</f>
        <v>49.26</v>
      </c>
      <c r="Q23" s="68">
        <f>H23</f>
        <v>5.91</v>
      </c>
    </row>
    <row r="24" spans="1:17" ht="12.75">
      <c r="A24" s="60" t="s">
        <v>117</v>
      </c>
      <c r="B24" s="17" t="s">
        <v>90</v>
      </c>
      <c r="C24" s="79">
        <f>C23+1</f>
        <v>14.03</v>
      </c>
      <c r="D24" s="85" t="s">
        <v>60</v>
      </c>
      <c r="E24" s="85">
        <f>E23</f>
        <v>6</v>
      </c>
      <c r="F24" s="85"/>
      <c r="G24" s="62">
        <f aca="true" t="shared" si="0" ref="G24:G31">C24+E24</f>
        <v>20.03</v>
      </c>
      <c r="H24" s="111">
        <f>H23</f>
        <v>5.91</v>
      </c>
      <c r="I24" s="5"/>
      <c r="J24" s="17" t="s">
        <v>93</v>
      </c>
      <c r="K24" s="17" t="s">
        <v>90</v>
      </c>
      <c r="L24" s="73">
        <f>L23+4</f>
        <v>47.26</v>
      </c>
      <c r="M24" s="85" t="s">
        <v>60</v>
      </c>
      <c r="N24" s="67">
        <f>E23</f>
        <v>6</v>
      </c>
      <c r="O24" s="59"/>
      <c r="P24" s="85">
        <f>L24+N24</f>
        <v>53.26</v>
      </c>
      <c r="Q24" s="67">
        <f>H24</f>
        <v>5.91</v>
      </c>
    </row>
    <row r="25" spans="1:17" ht="12.75">
      <c r="A25" s="60" t="s">
        <v>86</v>
      </c>
      <c r="B25" s="17" t="s">
        <v>89</v>
      </c>
      <c r="C25" s="79">
        <v>16.17</v>
      </c>
      <c r="D25" s="85" t="s">
        <v>60</v>
      </c>
      <c r="E25" s="85">
        <f>E24</f>
        <v>6</v>
      </c>
      <c r="F25" s="85"/>
      <c r="G25" s="62">
        <f t="shared" si="0"/>
        <v>22.17</v>
      </c>
      <c r="H25" s="111">
        <f>H23</f>
        <v>5.91</v>
      </c>
      <c r="I25" s="5"/>
      <c r="J25" s="17" t="s">
        <v>94</v>
      </c>
      <c r="K25" s="17" t="s">
        <v>89</v>
      </c>
      <c r="L25" s="73">
        <v>52.54</v>
      </c>
      <c r="M25" s="85" t="s">
        <v>60</v>
      </c>
      <c r="N25" s="67">
        <f>E23</f>
        <v>6</v>
      </c>
      <c r="O25" s="59"/>
      <c r="P25" s="85">
        <f>L25+N25</f>
        <v>58.54</v>
      </c>
      <c r="Q25" s="67">
        <f>Q24</f>
        <v>5.91</v>
      </c>
    </row>
    <row r="26" spans="1:17" ht="12.75">
      <c r="A26" s="60" t="s">
        <v>86</v>
      </c>
      <c r="B26" s="17" t="s">
        <v>90</v>
      </c>
      <c r="C26" s="79">
        <f>C25+1</f>
        <v>17.17</v>
      </c>
      <c r="D26" s="85" t="s">
        <v>60</v>
      </c>
      <c r="E26" s="85">
        <f aca="true" t="shared" si="1" ref="E26:E31">E25</f>
        <v>6</v>
      </c>
      <c r="F26" s="85"/>
      <c r="G26" s="62">
        <f t="shared" si="0"/>
        <v>23.17</v>
      </c>
      <c r="H26" s="111">
        <f aca="true" t="shared" si="2" ref="H26:H31">H25</f>
        <v>5.91</v>
      </c>
      <c r="I26" s="5"/>
      <c r="J26" s="17" t="s">
        <v>94</v>
      </c>
      <c r="K26" s="17" t="s">
        <v>90</v>
      </c>
      <c r="L26" s="73">
        <f>L25+5</f>
        <v>57.54</v>
      </c>
      <c r="M26" s="85" t="s">
        <v>60</v>
      </c>
      <c r="N26" s="67">
        <f>E23</f>
        <v>6</v>
      </c>
      <c r="O26" s="59"/>
      <c r="P26" s="85">
        <f>L26+N26</f>
        <v>63.54</v>
      </c>
      <c r="Q26" s="67">
        <f>Q25</f>
        <v>5.91</v>
      </c>
    </row>
    <row r="27" spans="1:17" ht="12.75">
      <c r="A27" s="17" t="s">
        <v>87</v>
      </c>
      <c r="B27" s="17" t="s">
        <v>89</v>
      </c>
      <c r="C27" s="71">
        <v>23.74</v>
      </c>
      <c r="D27" s="85" t="s">
        <v>60</v>
      </c>
      <c r="E27" s="85">
        <f t="shared" si="1"/>
        <v>6</v>
      </c>
      <c r="F27" s="85"/>
      <c r="G27" s="62">
        <f t="shared" si="0"/>
        <v>29.74</v>
      </c>
      <c r="H27" s="111">
        <f t="shared" si="2"/>
        <v>5.91</v>
      </c>
      <c r="I27" s="5"/>
      <c r="J27" s="17" t="s">
        <v>95</v>
      </c>
      <c r="K27" s="17" t="s">
        <v>89</v>
      </c>
      <c r="L27" s="73">
        <v>56.68</v>
      </c>
      <c r="M27" s="85" t="s">
        <v>60</v>
      </c>
      <c r="N27" s="67">
        <f>E23</f>
        <v>6</v>
      </c>
      <c r="O27" s="59"/>
      <c r="P27" s="85">
        <f>L27+N27</f>
        <v>62.68</v>
      </c>
      <c r="Q27" s="67">
        <f>Q26</f>
        <v>5.91</v>
      </c>
    </row>
    <row r="28" spans="1:17" ht="12.75">
      <c r="A28" s="17" t="s">
        <v>87</v>
      </c>
      <c r="B28" s="17" t="s">
        <v>90</v>
      </c>
      <c r="C28" s="71">
        <f>C27+2</f>
        <v>25.74</v>
      </c>
      <c r="D28" s="85" t="s">
        <v>60</v>
      </c>
      <c r="E28" s="85">
        <f t="shared" si="1"/>
        <v>6</v>
      </c>
      <c r="F28" s="85"/>
      <c r="G28" s="62">
        <f t="shared" si="0"/>
        <v>31.74</v>
      </c>
      <c r="H28" s="111">
        <f t="shared" si="2"/>
        <v>5.91</v>
      </c>
      <c r="I28" s="5"/>
      <c r="J28" s="17" t="s">
        <v>95</v>
      </c>
      <c r="K28" s="17" t="s">
        <v>90</v>
      </c>
      <c r="L28" s="73">
        <f>L27+6</f>
        <v>62.68</v>
      </c>
      <c r="M28" s="85" t="s">
        <v>60</v>
      </c>
      <c r="N28" s="67">
        <f>E23</f>
        <v>6</v>
      </c>
      <c r="O28" s="59"/>
      <c r="P28" s="85">
        <f>L28+N28</f>
        <v>68.68</v>
      </c>
      <c r="Q28" s="67">
        <f>Q27</f>
        <v>5.91</v>
      </c>
    </row>
    <row r="29" spans="1:17" ht="12.75">
      <c r="A29" s="17" t="s">
        <v>88</v>
      </c>
      <c r="B29" s="17" t="s">
        <v>89</v>
      </c>
      <c r="C29" s="71">
        <v>32.86</v>
      </c>
      <c r="D29" s="85" t="s">
        <v>60</v>
      </c>
      <c r="E29" s="85">
        <f t="shared" si="1"/>
        <v>6</v>
      </c>
      <c r="F29" s="85"/>
      <c r="G29" s="62">
        <f t="shared" si="0"/>
        <v>38.86</v>
      </c>
      <c r="H29" s="111">
        <f t="shared" si="2"/>
        <v>5.91</v>
      </c>
      <c r="I29" s="5"/>
      <c r="J29" s="17"/>
      <c r="K29" s="17"/>
      <c r="L29" s="17" t="s">
        <v>72</v>
      </c>
      <c r="M29" s="61" t="s">
        <v>72</v>
      </c>
      <c r="N29" s="17" t="s">
        <v>72</v>
      </c>
      <c r="O29" s="59" t="s">
        <v>72</v>
      </c>
      <c r="P29" s="17"/>
      <c r="Q29" s="17"/>
    </row>
    <row r="30" spans="1:17" ht="12.75">
      <c r="A30" s="17" t="s">
        <v>88</v>
      </c>
      <c r="B30" s="17" t="s">
        <v>90</v>
      </c>
      <c r="C30" s="81">
        <f>C29+3</f>
        <v>35.86</v>
      </c>
      <c r="D30" s="85" t="s">
        <v>60</v>
      </c>
      <c r="E30" s="85">
        <f t="shared" si="1"/>
        <v>6</v>
      </c>
      <c r="F30" s="85"/>
      <c r="G30" s="62">
        <f t="shared" si="0"/>
        <v>41.86</v>
      </c>
      <c r="H30" s="111">
        <f t="shared" si="2"/>
        <v>5.91</v>
      </c>
      <c r="I30" s="5"/>
      <c r="J30" s="17"/>
      <c r="K30" s="17"/>
      <c r="L30" s="17" t="s">
        <v>72</v>
      </c>
      <c r="M30" s="61" t="s">
        <v>72</v>
      </c>
      <c r="N30" s="17" t="s">
        <v>72</v>
      </c>
      <c r="O30" s="59" t="s">
        <v>72</v>
      </c>
      <c r="P30" s="17"/>
      <c r="Q30" s="17"/>
    </row>
    <row r="31" spans="1:17" ht="12.75">
      <c r="A31" s="60" t="s">
        <v>86</v>
      </c>
      <c r="B31" s="17" t="s">
        <v>0</v>
      </c>
      <c r="C31" s="71">
        <v>10.2</v>
      </c>
      <c r="D31" s="85" t="s">
        <v>60</v>
      </c>
      <c r="E31" s="85">
        <f t="shared" si="1"/>
        <v>6</v>
      </c>
      <c r="F31" s="85"/>
      <c r="G31" s="62">
        <f t="shared" si="0"/>
        <v>16.2</v>
      </c>
      <c r="H31" s="111">
        <f t="shared" si="2"/>
        <v>5.91</v>
      </c>
      <c r="I31" s="5"/>
      <c r="J31" s="17"/>
      <c r="K31" s="17"/>
      <c r="L31" s="17"/>
      <c r="M31" s="61" t="s">
        <v>72</v>
      </c>
      <c r="N31" s="17"/>
      <c r="O31" s="59" t="s">
        <v>72</v>
      </c>
      <c r="P31" s="17"/>
      <c r="Q31" s="17"/>
    </row>
    <row r="32" spans="1:17" ht="12.75">
      <c r="A32" s="60" t="s">
        <v>85</v>
      </c>
      <c r="B32" s="17" t="s">
        <v>91</v>
      </c>
      <c r="C32" s="80" t="s">
        <v>92</v>
      </c>
      <c r="D32" s="85"/>
      <c r="E32" s="85">
        <v>9</v>
      </c>
      <c r="F32" s="85"/>
      <c r="G32" s="67" t="s">
        <v>92</v>
      </c>
      <c r="H32" s="67" t="s">
        <v>92</v>
      </c>
      <c r="I32" s="19"/>
      <c r="J32" s="38"/>
      <c r="K32" s="38"/>
      <c r="L32" s="38"/>
      <c r="M32" s="61" t="s">
        <v>72</v>
      </c>
      <c r="N32" s="38"/>
      <c r="O32" s="59" t="s">
        <v>72</v>
      </c>
      <c r="P32" s="38"/>
      <c r="Q32" s="38"/>
    </row>
    <row r="33" spans="1:17" ht="12.75">
      <c r="A33" s="60"/>
      <c r="B33" s="17"/>
      <c r="C33" s="80"/>
      <c r="D33" s="85"/>
      <c r="E33" s="85"/>
      <c r="F33" s="85"/>
      <c r="G33" s="67"/>
      <c r="H33" s="111"/>
      <c r="I33" s="5"/>
      <c r="J33" s="17"/>
      <c r="K33" s="17"/>
      <c r="L33" s="17"/>
      <c r="M33" s="17" t="s">
        <v>72</v>
      </c>
      <c r="N33" s="17"/>
      <c r="O33" s="16" t="s">
        <v>72</v>
      </c>
      <c r="P33" s="17"/>
      <c r="Q33" s="17"/>
    </row>
    <row r="34" spans="1:17" ht="12.75">
      <c r="A34" s="39"/>
      <c r="B34" s="17"/>
      <c r="C34" s="26"/>
      <c r="D34" s="16"/>
      <c r="E34" s="16"/>
      <c r="F34" s="16"/>
      <c r="G34" s="17"/>
      <c r="H34" s="17"/>
      <c r="I34" s="5"/>
      <c r="J34" s="17"/>
      <c r="K34" s="17"/>
      <c r="L34" s="17"/>
      <c r="M34" s="17"/>
      <c r="N34" s="17"/>
      <c r="O34" s="16"/>
      <c r="P34" s="17"/>
      <c r="Q34" s="17"/>
    </row>
    <row r="35" spans="1:17" ht="12.75">
      <c r="A35" s="17"/>
      <c r="B35" s="17"/>
      <c r="C35" s="26"/>
      <c r="D35" s="9"/>
      <c r="E35" s="16"/>
      <c r="F35" s="16"/>
      <c r="G35" s="17"/>
      <c r="H35" s="17"/>
      <c r="I35" s="5"/>
      <c r="J35" s="17"/>
      <c r="K35" s="17"/>
      <c r="L35" s="17"/>
      <c r="M35" s="17"/>
      <c r="N35" s="17"/>
      <c r="O35" s="16"/>
      <c r="P35" s="17"/>
      <c r="Q35" s="17"/>
    </row>
    <row r="36" spans="1:17" ht="12.75">
      <c r="A36" s="42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40" t="s">
        <v>114</v>
      </c>
      <c r="D37" s="40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/>
      <c r="C38" s="40" t="s">
        <v>96</v>
      </c>
      <c r="D38" s="40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40"/>
      <c r="D39" s="4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 t="s">
        <v>49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10" t="s">
        <v>50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25" t="s">
        <v>133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25" t="s">
        <v>134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25" t="s">
        <v>139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 t="s">
        <v>55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 t="s">
        <v>55</v>
      </c>
      <c r="B50" s="197"/>
      <c r="C50" s="5"/>
      <c r="D50" s="5"/>
      <c r="E50" s="5"/>
      <c r="F50" s="5"/>
      <c r="G50" s="198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 t="s">
        <v>156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 t="s">
        <v>51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s="184" customFormat="1" ht="12">
      <c r="A55" s="199" t="s">
        <v>55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87"/>
      <c r="O55" s="171"/>
      <c r="P55" s="171"/>
      <c r="Q55" s="183"/>
    </row>
    <row r="56" spans="1:17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41" t="s">
        <v>155</v>
      </c>
    </row>
    <row r="58" spans="1:17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</row>
    <row r="59" spans="1:17" s="177" customFormat="1" ht="12">
      <c r="A59" s="182"/>
      <c r="B59" s="169"/>
      <c r="C59" s="169"/>
      <c r="D59" s="169"/>
      <c r="E59" s="169"/>
      <c r="F59" s="170"/>
      <c r="G59" s="170"/>
      <c r="H59" s="171"/>
      <c r="I59" s="170"/>
      <c r="J59" s="170"/>
      <c r="K59" s="170"/>
      <c r="L59" s="172"/>
      <c r="M59" s="169"/>
      <c r="N59" s="169"/>
      <c r="O59" s="169"/>
      <c r="P59" s="169"/>
      <c r="Q59" s="175"/>
    </row>
    <row r="60" spans="1:17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9"/>
    </row>
    <row r="61" spans="1:17" ht="12.75">
      <c r="A61" s="4" t="s">
        <v>41</v>
      </c>
      <c r="B61" s="5" t="s">
        <v>48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</row>
    <row r="62" spans="1:17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</row>
    <row r="63" spans="1:17" ht="12.75">
      <c r="A63" s="7" t="s">
        <v>40</v>
      </c>
      <c r="B63" s="98">
        <v>41288</v>
      </c>
      <c r="C63" s="8"/>
      <c r="D63" s="8"/>
      <c r="E63" s="8"/>
      <c r="F63" s="8"/>
      <c r="G63" s="8"/>
      <c r="H63" s="8"/>
      <c r="I63" s="8"/>
      <c r="J63" s="8"/>
      <c r="K63" s="8"/>
      <c r="L63" s="8" t="s">
        <v>52</v>
      </c>
      <c r="M63" s="8"/>
      <c r="N63" s="8"/>
      <c r="O63" s="8"/>
      <c r="P63" s="98">
        <v>41334</v>
      </c>
      <c r="Q63" s="9"/>
    </row>
    <row r="64" spans="1:17" ht="12.75">
      <c r="A64" s="210" t="s">
        <v>32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2"/>
      <c r="P64" s="212"/>
      <c r="Q64" s="213"/>
    </row>
    <row r="65" spans="1:17" ht="12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</row>
    <row r="66" spans="1:17" ht="12.75">
      <c r="A66" s="4" t="s">
        <v>39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</row>
    <row r="67" spans="1:17" ht="12.7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9"/>
    </row>
  </sheetData>
  <sheetProtection/>
  <mergeCells count="2">
    <mergeCell ref="A64:Q64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10.57421875" style="0" customWidth="1"/>
    <col min="2" max="2" width="17.28125" style="0" customWidth="1"/>
    <col min="4" max="4" width="3.140625" style="0" customWidth="1"/>
    <col min="5" max="5" width="8.140625" style="0" customWidth="1"/>
    <col min="6" max="6" width="2.57421875" style="0" customWidth="1"/>
    <col min="7" max="7" width="10.00390625" style="0" customWidth="1"/>
    <col min="8" max="8" width="8.00390625" style="0" customWidth="1"/>
    <col min="9" max="9" width="1.28515625" style="0" customWidth="1"/>
    <col min="10" max="10" width="10.28125" style="0" customWidth="1"/>
    <col min="11" max="11" width="8.00390625" style="0" customWidth="1"/>
    <col min="12" max="12" width="9.421875" style="0" customWidth="1"/>
    <col min="13" max="13" width="4.7109375" style="0" customWidth="1"/>
    <col min="14" max="14" width="8.8515625" style="0" customWidth="1"/>
    <col min="15" max="15" width="2.421875" style="0" customWidth="1"/>
    <col min="16" max="16" width="12.57421875" style="0" customWidth="1"/>
    <col min="17" max="17" width="8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35</v>
      </c>
      <c r="B2" s="32">
        <v>25</v>
      </c>
      <c r="C2" s="5"/>
      <c r="D2" s="5"/>
      <c r="E2" s="5"/>
      <c r="F2" s="5"/>
      <c r="G2" s="5"/>
      <c r="H2" s="5"/>
      <c r="I2" s="5"/>
      <c r="J2" s="5"/>
      <c r="K2" s="5"/>
      <c r="L2" s="5"/>
      <c r="M2" s="8" t="s">
        <v>205</v>
      </c>
      <c r="N2" s="5" t="s">
        <v>27</v>
      </c>
      <c r="O2" s="5"/>
      <c r="P2" s="5"/>
      <c r="Q2" s="103">
        <v>25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37</v>
      </c>
      <c r="B4" s="5"/>
      <c r="C4" s="115" t="s">
        <v>151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217" t="s">
        <v>97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4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 t="s">
        <v>127</v>
      </c>
      <c r="B9" s="5" t="s">
        <v>59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8"/>
      <c r="E10" s="5"/>
      <c r="F10" s="5"/>
      <c r="G10" s="5" t="s">
        <v>72</v>
      </c>
      <c r="H10" s="5"/>
      <c r="I10" s="5"/>
      <c r="J10" s="5"/>
      <c r="K10" s="5"/>
      <c r="L10" s="5"/>
      <c r="M10" s="8"/>
      <c r="N10" s="5"/>
      <c r="O10" s="5"/>
      <c r="P10" s="5"/>
      <c r="Q10" s="6"/>
    </row>
    <row r="11" spans="1:17" ht="12.75">
      <c r="A11" s="35" t="s">
        <v>106</v>
      </c>
      <c r="B11" s="35" t="s">
        <v>109</v>
      </c>
      <c r="C11" s="76" t="s">
        <v>110</v>
      </c>
      <c r="D11" s="82"/>
      <c r="E11" s="76" t="s">
        <v>111</v>
      </c>
      <c r="F11" s="82"/>
      <c r="G11" s="35" t="s">
        <v>1</v>
      </c>
      <c r="H11" s="35" t="s">
        <v>112</v>
      </c>
      <c r="I11" s="15"/>
      <c r="J11" s="35" t="s">
        <v>106</v>
      </c>
      <c r="K11" s="35" t="s">
        <v>109</v>
      </c>
      <c r="L11" s="76" t="s">
        <v>110</v>
      </c>
      <c r="M11" s="92"/>
      <c r="N11" s="76" t="s">
        <v>111</v>
      </c>
      <c r="O11" s="82"/>
      <c r="P11" s="35" t="s">
        <v>1</v>
      </c>
      <c r="Q11" s="35" t="s">
        <v>112</v>
      </c>
    </row>
    <row r="12" spans="1:17" ht="12.75">
      <c r="A12" s="36" t="s">
        <v>107</v>
      </c>
      <c r="B12" s="36" t="s">
        <v>33</v>
      </c>
      <c r="C12" s="77" t="s">
        <v>98</v>
      </c>
      <c r="D12" s="83"/>
      <c r="E12" s="77" t="s">
        <v>98</v>
      </c>
      <c r="F12" s="83"/>
      <c r="G12" s="36" t="s">
        <v>2</v>
      </c>
      <c r="H12" s="36" t="s">
        <v>98</v>
      </c>
      <c r="I12" s="15"/>
      <c r="J12" s="36" t="s">
        <v>107</v>
      </c>
      <c r="K12" s="36" t="s">
        <v>33</v>
      </c>
      <c r="L12" s="77" t="s">
        <v>98</v>
      </c>
      <c r="M12" s="83"/>
      <c r="N12" s="15" t="s">
        <v>98</v>
      </c>
      <c r="O12" s="83"/>
      <c r="P12" s="36" t="s">
        <v>2</v>
      </c>
      <c r="Q12" s="36" t="s">
        <v>98</v>
      </c>
    </row>
    <row r="13" spans="1:17" ht="12.75">
      <c r="A13" s="37" t="s">
        <v>108</v>
      </c>
      <c r="B13" s="37" t="s">
        <v>98</v>
      </c>
      <c r="C13" s="78" t="s">
        <v>73</v>
      </c>
      <c r="D13" s="84"/>
      <c r="E13" s="78" t="s">
        <v>73</v>
      </c>
      <c r="F13" s="84"/>
      <c r="G13" s="37" t="s">
        <v>3</v>
      </c>
      <c r="H13" s="37" t="s">
        <v>73</v>
      </c>
      <c r="I13" s="15"/>
      <c r="J13" s="37" t="s">
        <v>108</v>
      </c>
      <c r="K13" s="37" t="s">
        <v>98</v>
      </c>
      <c r="L13" s="78" t="s">
        <v>73</v>
      </c>
      <c r="M13" s="93"/>
      <c r="N13" s="78" t="s">
        <v>73</v>
      </c>
      <c r="O13" s="84"/>
      <c r="P13" s="37" t="s">
        <v>3</v>
      </c>
      <c r="Q13" s="37" t="s">
        <v>73</v>
      </c>
    </row>
    <row r="14" spans="1:17" ht="12.75">
      <c r="A14" s="60" t="s">
        <v>86</v>
      </c>
      <c r="B14" s="17" t="s">
        <v>89</v>
      </c>
      <c r="C14" s="99">
        <v>17.66</v>
      </c>
      <c r="D14" s="94" t="s">
        <v>60</v>
      </c>
      <c r="E14" s="91">
        <v>6</v>
      </c>
      <c r="F14" s="94"/>
      <c r="G14" s="61">
        <f>C14+E14</f>
        <v>23.66</v>
      </c>
      <c r="H14" s="110">
        <v>5.91</v>
      </c>
      <c r="I14" s="5"/>
      <c r="J14" s="17" t="s">
        <v>94</v>
      </c>
      <c r="K14" s="17" t="s">
        <v>89</v>
      </c>
      <c r="L14" s="64">
        <v>68.06</v>
      </c>
      <c r="M14" s="94" t="s">
        <v>60</v>
      </c>
      <c r="N14" s="91">
        <f>E14</f>
        <v>6</v>
      </c>
      <c r="O14" s="94"/>
      <c r="P14" s="61">
        <f>L14+N14</f>
        <v>74.06</v>
      </c>
      <c r="Q14" s="110">
        <f>H14</f>
        <v>5.91</v>
      </c>
    </row>
    <row r="15" spans="1:17" ht="12.75">
      <c r="A15" s="60" t="s">
        <v>86</v>
      </c>
      <c r="B15" s="17" t="s">
        <v>90</v>
      </c>
      <c r="C15" s="71">
        <f>C14+0.75</f>
        <v>18.41</v>
      </c>
      <c r="D15" s="94" t="s">
        <v>60</v>
      </c>
      <c r="E15" s="102">
        <f aca="true" t="shared" si="0" ref="E15:E21">E14</f>
        <v>6</v>
      </c>
      <c r="F15" s="94"/>
      <c r="G15" s="73">
        <f aca="true" t="shared" si="1" ref="G15:G21">C15+E15</f>
        <v>24.41</v>
      </c>
      <c r="H15" s="111">
        <f aca="true" t="shared" si="2" ref="H15:H21">H14</f>
        <v>5.91</v>
      </c>
      <c r="I15" s="5"/>
      <c r="J15" s="17" t="s">
        <v>94</v>
      </c>
      <c r="K15" s="17" t="s">
        <v>90</v>
      </c>
      <c r="L15" s="71">
        <f>L14+0.75</f>
        <v>68.81</v>
      </c>
      <c r="M15" s="94" t="s">
        <v>60</v>
      </c>
      <c r="N15" s="102">
        <f>N14</f>
        <v>6</v>
      </c>
      <c r="O15" s="94"/>
      <c r="P15" s="73">
        <f>L15+N15</f>
        <v>74.81</v>
      </c>
      <c r="Q15" s="110">
        <f>Q14</f>
        <v>5.91</v>
      </c>
    </row>
    <row r="16" spans="1:17" ht="12.75">
      <c r="A16" s="17" t="s">
        <v>87</v>
      </c>
      <c r="B16" s="17" t="s">
        <v>89</v>
      </c>
      <c r="C16" s="71">
        <v>27.77</v>
      </c>
      <c r="D16" s="94" t="s">
        <v>60</v>
      </c>
      <c r="E16" s="102">
        <f t="shared" si="0"/>
        <v>6</v>
      </c>
      <c r="F16" s="94"/>
      <c r="G16" s="73">
        <f t="shared" si="1"/>
        <v>33.769999999999996</v>
      </c>
      <c r="H16" s="111">
        <f t="shared" si="2"/>
        <v>5.91</v>
      </c>
      <c r="I16" s="5"/>
      <c r="J16" s="17" t="s">
        <v>95</v>
      </c>
      <c r="K16" s="17" t="s">
        <v>89</v>
      </c>
      <c r="L16" s="71">
        <v>81.15</v>
      </c>
      <c r="M16" s="94" t="s">
        <v>60</v>
      </c>
      <c r="N16" s="102">
        <f>N15</f>
        <v>6</v>
      </c>
      <c r="O16" s="94"/>
      <c r="P16" s="73">
        <f>L16+N16</f>
        <v>87.15</v>
      </c>
      <c r="Q16" s="110">
        <f>Q14</f>
        <v>5.91</v>
      </c>
    </row>
    <row r="17" spans="1:17" ht="12.75">
      <c r="A17" s="17" t="s">
        <v>87</v>
      </c>
      <c r="B17" s="17" t="s">
        <v>90</v>
      </c>
      <c r="C17" s="71">
        <f>C16+0.75</f>
        <v>28.52</v>
      </c>
      <c r="D17" s="94" t="s">
        <v>60</v>
      </c>
      <c r="E17" s="102">
        <f t="shared" si="0"/>
        <v>6</v>
      </c>
      <c r="F17" s="94"/>
      <c r="G17" s="73">
        <f t="shared" si="1"/>
        <v>34.519999999999996</v>
      </c>
      <c r="H17" s="111">
        <f t="shared" si="2"/>
        <v>5.91</v>
      </c>
      <c r="I17" s="5"/>
      <c r="J17" s="17" t="s">
        <v>95</v>
      </c>
      <c r="K17" s="17" t="s">
        <v>90</v>
      </c>
      <c r="L17" s="71">
        <f>L16+0.75</f>
        <v>81.9</v>
      </c>
      <c r="M17" s="94" t="s">
        <v>60</v>
      </c>
      <c r="N17" s="102">
        <f>N16</f>
        <v>6</v>
      </c>
      <c r="O17" s="94"/>
      <c r="P17" s="73">
        <f>L17+N17</f>
        <v>87.9</v>
      </c>
      <c r="Q17" s="110">
        <f>Q14</f>
        <v>5.91</v>
      </c>
    </row>
    <row r="18" spans="1:17" ht="12.75">
      <c r="A18" s="17" t="s">
        <v>88</v>
      </c>
      <c r="B18" s="17" t="s">
        <v>89</v>
      </c>
      <c r="C18" s="71">
        <v>40.84</v>
      </c>
      <c r="D18" s="94" t="s">
        <v>60</v>
      </c>
      <c r="E18" s="102">
        <f t="shared" si="0"/>
        <v>6</v>
      </c>
      <c r="F18" s="94"/>
      <c r="G18" s="73">
        <f t="shared" si="1"/>
        <v>46.84</v>
      </c>
      <c r="H18" s="111">
        <f t="shared" si="2"/>
        <v>5.91</v>
      </c>
      <c r="I18" s="5"/>
      <c r="J18" s="104" t="s">
        <v>85</v>
      </c>
      <c r="K18" s="17"/>
      <c r="L18" s="105">
        <v>9</v>
      </c>
      <c r="M18" s="16"/>
      <c r="N18" s="26"/>
      <c r="O18" s="16"/>
      <c r="P18" s="17"/>
      <c r="Q18" s="17"/>
    </row>
    <row r="19" spans="1:17" ht="12.75">
      <c r="A19" s="17" t="s">
        <v>88</v>
      </c>
      <c r="B19" s="17" t="s">
        <v>90</v>
      </c>
      <c r="C19" s="81">
        <f>C18+0.75</f>
        <v>41.59</v>
      </c>
      <c r="D19" s="94" t="s">
        <v>60</v>
      </c>
      <c r="E19" s="102">
        <f t="shared" si="0"/>
        <v>6</v>
      </c>
      <c r="F19" s="94"/>
      <c r="G19" s="73">
        <f t="shared" si="1"/>
        <v>47.59</v>
      </c>
      <c r="H19" s="111">
        <f t="shared" si="2"/>
        <v>5.91</v>
      </c>
      <c r="I19" s="5"/>
      <c r="J19" s="17"/>
      <c r="K19" s="17"/>
      <c r="L19" s="26"/>
      <c r="M19" s="16"/>
      <c r="N19" s="26"/>
      <c r="O19" s="16"/>
      <c r="P19" s="17"/>
      <c r="Q19" s="17"/>
    </row>
    <row r="20" spans="1:17" ht="12.75">
      <c r="A20" s="17" t="s">
        <v>93</v>
      </c>
      <c r="B20" s="17" t="s">
        <v>89</v>
      </c>
      <c r="C20" s="71">
        <v>54.07</v>
      </c>
      <c r="D20" s="94" t="s">
        <v>60</v>
      </c>
      <c r="E20" s="102">
        <f t="shared" si="0"/>
        <v>6</v>
      </c>
      <c r="F20" s="94"/>
      <c r="G20" s="73">
        <f t="shared" si="1"/>
        <v>60.07</v>
      </c>
      <c r="H20" s="111">
        <f t="shared" si="2"/>
        <v>5.91</v>
      </c>
      <c r="I20" s="5"/>
      <c r="J20" s="17"/>
      <c r="K20" s="17"/>
      <c r="L20" s="26" t="s">
        <v>72</v>
      </c>
      <c r="M20" s="16"/>
      <c r="N20" s="26" t="s">
        <v>72</v>
      </c>
      <c r="O20" s="16"/>
      <c r="P20" s="17"/>
      <c r="Q20" s="17"/>
    </row>
    <row r="21" spans="1:17" ht="12.75">
      <c r="A21" s="17" t="s">
        <v>93</v>
      </c>
      <c r="B21" s="17" t="s">
        <v>90</v>
      </c>
      <c r="C21" s="71">
        <f>C20+0.75</f>
        <v>54.82</v>
      </c>
      <c r="D21" s="94" t="s">
        <v>60</v>
      </c>
      <c r="E21" s="102">
        <f t="shared" si="0"/>
        <v>6</v>
      </c>
      <c r="F21" s="94"/>
      <c r="G21" s="73">
        <f t="shared" si="1"/>
        <v>60.82</v>
      </c>
      <c r="H21" s="111">
        <f t="shared" si="2"/>
        <v>5.91</v>
      </c>
      <c r="I21" s="5"/>
      <c r="J21" s="17"/>
      <c r="K21" s="17"/>
      <c r="L21" s="26"/>
      <c r="M21" s="16"/>
      <c r="N21" s="26"/>
      <c r="O21" s="16"/>
      <c r="P21" s="17"/>
      <c r="Q21" s="17"/>
    </row>
    <row r="22" spans="1:17" ht="12.75">
      <c r="A22" s="17" t="s">
        <v>72</v>
      </c>
      <c r="B22" s="17" t="s">
        <v>72</v>
      </c>
      <c r="C22" s="26" t="s">
        <v>72</v>
      </c>
      <c r="D22" s="16"/>
      <c r="E22" s="26" t="s">
        <v>72</v>
      </c>
      <c r="F22" s="16"/>
      <c r="G22" s="17" t="s">
        <v>72</v>
      </c>
      <c r="H22" s="62" t="s">
        <v>72</v>
      </c>
      <c r="I22" s="5"/>
      <c r="J22" s="17"/>
      <c r="K22" s="17"/>
      <c r="L22" s="26"/>
      <c r="M22" s="16"/>
      <c r="N22" s="26"/>
      <c r="O22" s="16"/>
      <c r="P22" s="17"/>
      <c r="Q22" s="17"/>
    </row>
    <row r="23" spans="1:17" ht="12.75">
      <c r="A23" s="17" t="s">
        <v>72</v>
      </c>
      <c r="B23" s="17" t="s">
        <v>72</v>
      </c>
      <c r="C23" s="87" t="s">
        <v>72</v>
      </c>
      <c r="D23" s="88"/>
      <c r="E23" s="87" t="s">
        <v>72</v>
      </c>
      <c r="F23" s="88"/>
      <c r="G23" s="66" t="s">
        <v>72</v>
      </c>
      <c r="H23" s="62" t="s">
        <v>72</v>
      </c>
      <c r="I23" s="19"/>
      <c r="J23" s="38"/>
      <c r="K23" s="38"/>
      <c r="L23" s="86"/>
      <c r="M23" s="52"/>
      <c r="N23" s="86"/>
      <c r="O23" s="52"/>
      <c r="P23" s="38"/>
      <c r="Q23" s="38"/>
    </row>
    <row r="24" spans="1:17" ht="12.75">
      <c r="A24" s="17"/>
      <c r="B24" s="17"/>
      <c r="C24" s="26"/>
      <c r="D24" s="16"/>
      <c r="E24" s="26"/>
      <c r="F24" s="16"/>
      <c r="G24" s="17"/>
      <c r="H24" s="17"/>
      <c r="I24" s="5"/>
      <c r="J24" s="17"/>
      <c r="K24" s="17"/>
      <c r="L24" s="26"/>
      <c r="M24" s="16"/>
      <c r="N24" s="26"/>
      <c r="O24" s="16"/>
      <c r="P24" s="17"/>
      <c r="Q24" s="17"/>
    </row>
    <row r="25" spans="1:17" ht="12.75">
      <c r="A25" s="42" t="s">
        <v>30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</row>
    <row r="26" spans="1:17" ht="12.75">
      <c r="A26" s="4"/>
      <c r="B26" s="5"/>
      <c r="C26" s="40" t="s">
        <v>114</v>
      </c>
      <c r="D26" s="4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4"/>
      <c r="B27" s="5"/>
      <c r="C27" s="40" t="s">
        <v>96</v>
      </c>
      <c r="D27" s="4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4"/>
      <c r="B28" s="5"/>
      <c r="C28" s="40"/>
      <c r="D28" s="4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4"/>
      <c r="B29" s="5"/>
      <c r="C29" s="40"/>
      <c r="D29" s="4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J30" s="5"/>
      <c r="K30" s="5"/>
      <c r="L30" s="5"/>
      <c r="M30" s="5"/>
      <c r="N30" s="5"/>
      <c r="O30" s="5"/>
      <c r="P30" s="5"/>
      <c r="Q30" s="6"/>
    </row>
    <row r="31" spans="1:17" ht="12.75">
      <c r="A31" s="4" t="s">
        <v>65</v>
      </c>
      <c r="B31" t="s">
        <v>135</v>
      </c>
      <c r="J31" s="19"/>
      <c r="K31" s="19"/>
      <c r="L31" s="19"/>
      <c r="M31" s="19"/>
      <c r="N31" s="19"/>
      <c r="O31" s="19"/>
      <c r="P31" s="19"/>
      <c r="Q31" s="24"/>
    </row>
    <row r="32" spans="1:17" ht="12.75">
      <c r="A32" s="25"/>
      <c r="B32" s="21" t="s">
        <v>62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31" t="s">
        <v>129</v>
      </c>
      <c r="B33" s="21" t="s">
        <v>66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25"/>
      <c r="B34" s="21" t="s">
        <v>63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31" t="s">
        <v>130</v>
      </c>
      <c r="B35" s="45" t="s">
        <v>67</v>
      </c>
      <c r="C35" s="19"/>
      <c r="D35" s="19"/>
      <c r="E35" s="19"/>
      <c r="F35" s="19"/>
      <c r="G35" s="19"/>
      <c r="H35" s="19"/>
      <c r="I35" s="19"/>
      <c r="J35" s="5"/>
      <c r="K35" s="5"/>
      <c r="L35" s="5"/>
      <c r="M35" s="5"/>
      <c r="N35" s="5"/>
      <c r="O35" s="5"/>
      <c r="P35" s="5"/>
      <c r="Q35" s="6"/>
    </row>
    <row r="36" spans="1:17" ht="12.75">
      <c r="A36" s="25"/>
      <c r="B36" s="21" t="s">
        <v>157</v>
      </c>
      <c r="C36" s="5"/>
      <c r="D36" s="5"/>
      <c r="E36" s="5"/>
      <c r="F36" s="5"/>
      <c r="G36" s="5"/>
      <c r="H36" s="5"/>
      <c r="I36" s="21"/>
      <c r="J36" s="5"/>
      <c r="K36" s="5"/>
      <c r="L36" s="5"/>
      <c r="M36" s="5"/>
      <c r="N36" s="5"/>
      <c r="O36" s="5"/>
      <c r="P36" s="5"/>
      <c r="Q36" s="6"/>
    </row>
    <row r="37" spans="1:17" ht="12.75">
      <c r="A37" s="25"/>
      <c r="B37" t="s">
        <v>68</v>
      </c>
      <c r="L37" s="11"/>
      <c r="M37" s="11"/>
      <c r="N37" s="11"/>
      <c r="O37" s="11"/>
      <c r="P37" s="5"/>
      <c r="Q37" s="6"/>
    </row>
    <row r="38" spans="1:17" ht="12.75">
      <c r="A38" s="25"/>
      <c r="B38" s="22"/>
      <c r="C38" s="5"/>
      <c r="D38" s="5"/>
      <c r="E38" s="5"/>
      <c r="F38" s="5"/>
      <c r="G38" s="5"/>
      <c r="H38" s="5"/>
      <c r="I38" s="22"/>
      <c r="J38" s="5"/>
      <c r="K38" s="5"/>
      <c r="L38" s="5"/>
      <c r="M38" s="5"/>
      <c r="N38" s="5"/>
      <c r="O38" s="5"/>
      <c r="P38" s="5"/>
      <c r="Q38" s="6"/>
    </row>
    <row r="39" spans="1:17" ht="12.75">
      <c r="A39" s="25"/>
      <c r="B39" s="22"/>
      <c r="C39" s="5"/>
      <c r="D39" s="5"/>
      <c r="E39" s="5"/>
      <c r="F39" s="5"/>
      <c r="G39" s="5"/>
      <c r="H39" s="5"/>
      <c r="I39" s="22"/>
      <c r="J39" s="5"/>
      <c r="K39" s="5"/>
      <c r="L39" s="5"/>
      <c r="M39" s="5"/>
      <c r="N39" s="5"/>
      <c r="O39" s="5"/>
      <c r="P39" s="5"/>
      <c r="Q39" s="6"/>
    </row>
    <row r="40" spans="1:17" s="186" customFormat="1" ht="12.75">
      <c r="A40" s="199" t="s">
        <v>55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00"/>
      <c r="O40" s="29"/>
      <c r="P40" s="29"/>
      <c r="Q40" s="185"/>
    </row>
    <row r="41" spans="1:17" ht="12.75">
      <c r="A41" s="25"/>
      <c r="B41" s="22"/>
      <c r="C41" s="5"/>
      <c r="D41" s="5"/>
      <c r="E41" s="5"/>
      <c r="F41" s="5"/>
      <c r="G41" s="5"/>
      <c r="H41" s="5"/>
      <c r="I41" s="22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2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2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2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74"/>
      <c r="Q44" s="41" t="s">
        <v>155</v>
      </c>
    </row>
    <row r="45" spans="1:17" ht="12.75">
      <c r="A45" s="4"/>
      <c r="B45" s="2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74"/>
      <c r="Q45" s="6"/>
    </row>
    <row r="46" spans="1:17" ht="12.75">
      <c r="A46" s="27"/>
      <c r="B46" s="96"/>
      <c r="C46" s="96"/>
      <c r="D46" s="96"/>
      <c r="E46" s="96"/>
      <c r="F46" s="95"/>
      <c r="G46" s="95"/>
      <c r="H46" s="29"/>
      <c r="I46" s="95"/>
      <c r="J46" s="95"/>
      <c r="K46" s="95"/>
      <c r="L46" s="43"/>
      <c r="M46" s="5"/>
      <c r="N46" s="5"/>
      <c r="O46" s="5"/>
      <c r="P46" s="5"/>
      <c r="Q46" s="6"/>
    </row>
    <row r="47" spans="1:17" ht="12.75">
      <c r="A47" s="4"/>
      <c r="B47" s="2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74"/>
      <c r="Q47" s="6"/>
    </row>
    <row r="48" spans="1:17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</row>
    <row r="49" spans="1:17" ht="12.75">
      <c r="A49" s="4" t="s">
        <v>41</v>
      </c>
      <c r="B49" s="5" t="s">
        <v>48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7" t="s">
        <v>40</v>
      </c>
      <c r="B51" s="98">
        <f>'Item 100, pg 21'!B63</f>
        <v>41288</v>
      </c>
      <c r="C51" s="8"/>
      <c r="D51" s="8"/>
      <c r="E51" s="8"/>
      <c r="F51" s="8"/>
      <c r="G51" s="8"/>
      <c r="H51" s="8"/>
      <c r="I51" s="8"/>
      <c r="J51" s="8"/>
      <c r="K51" s="8"/>
      <c r="L51" s="8" t="s">
        <v>152</v>
      </c>
      <c r="M51" s="58"/>
      <c r="N51" s="8"/>
      <c r="O51" s="8"/>
      <c r="P51" s="109">
        <f>'Item 100, pg 21'!P63</f>
        <v>41334</v>
      </c>
      <c r="Q51" s="9"/>
    </row>
    <row r="52" spans="1:17" ht="12.75">
      <c r="A52" s="210" t="s">
        <v>32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2"/>
      <c r="N52" s="212"/>
      <c r="O52" s="212"/>
      <c r="P52" s="211"/>
      <c r="Q52" s="213"/>
    </row>
    <row r="53" spans="1:17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4" t="s">
        <v>39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9"/>
    </row>
  </sheetData>
  <sheetProtection/>
  <mergeCells count="2">
    <mergeCell ref="A52:Q52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2.00390625" style="0" customWidth="1"/>
    <col min="2" max="2" width="18.00390625" style="0" customWidth="1"/>
    <col min="5" max="5" width="10.28125" style="0" customWidth="1"/>
    <col min="6" max="6" width="9.7109375" style="0" customWidth="1"/>
    <col min="7" max="7" width="13.7109375" style="0" customWidth="1"/>
    <col min="8" max="8" width="9.421875" style="0" customWidth="1"/>
    <col min="9" max="9" width="9.7109375" style="0" customWidth="1"/>
    <col min="10" max="10" width="13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35</v>
      </c>
      <c r="B2" s="32">
        <v>25</v>
      </c>
      <c r="C2" s="5"/>
      <c r="D2" s="5"/>
      <c r="E2" s="5"/>
      <c r="F2" s="5"/>
      <c r="G2" s="32" t="s">
        <v>205</v>
      </c>
      <c r="H2" s="219" t="s">
        <v>36</v>
      </c>
      <c r="I2" s="219"/>
      <c r="J2" s="23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37</v>
      </c>
      <c r="B4" s="5"/>
      <c r="C4" s="115" t="s">
        <v>151</v>
      </c>
      <c r="D4" s="5"/>
      <c r="E4" s="5"/>
      <c r="F4" s="5"/>
      <c r="G4" s="5"/>
      <c r="H4" s="5"/>
      <c r="I4" s="5"/>
      <c r="J4" s="6"/>
    </row>
    <row r="5" spans="1:10" ht="12.75">
      <c r="A5" s="7" t="s">
        <v>38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17" t="s">
        <v>74</v>
      </c>
      <c r="B7" s="218"/>
      <c r="C7" s="218"/>
      <c r="D7" s="218"/>
      <c r="E7" s="218"/>
      <c r="F7" s="218"/>
      <c r="G7" s="218"/>
      <c r="H7" s="218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21" t="s">
        <v>72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75</v>
      </c>
      <c r="B10" s="21"/>
      <c r="C10" s="5"/>
      <c r="D10" s="5"/>
      <c r="E10" s="5"/>
      <c r="F10" s="5"/>
      <c r="G10" s="5"/>
      <c r="H10" s="5"/>
      <c r="I10" s="5"/>
      <c r="J10" s="6"/>
    </row>
    <row r="11" spans="1:10" ht="12.75">
      <c r="A11" s="31" t="s">
        <v>76</v>
      </c>
      <c r="C11" s="19"/>
      <c r="D11" s="19"/>
      <c r="E11" s="19"/>
      <c r="F11" s="19"/>
      <c r="G11" s="19"/>
      <c r="H11" s="19"/>
      <c r="I11" s="19"/>
      <c r="J11" s="24"/>
    </row>
    <row r="12" spans="1:10" ht="12.75">
      <c r="A12" s="4"/>
      <c r="B12" s="21" t="s">
        <v>72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1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21"/>
      <c r="C14" s="1"/>
      <c r="D14" s="3"/>
      <c r="E14" s="220" t="s">
        <v>72</v>
      </c>
      <c r="F14" s="221"/>
      <c r="G14" s="220" t="s">
        <v>79</v>
      </c>
      <c r="H14" s="221"/>
      <c r="I14" s="5"/>
      <c r="J14" s="6"/>
    </row>
    <row r="15" spans="1:10" ht="12.75">
      <c r="A15" s="4"/>
      <c r="B15" s="21"/>
      <c r="C15" s="4"/>
      <c r="D15" s="6"/>
      <c r="E15" s="220" t="s">
        <v>115</v>
      </c>
      <c r="F15" s="221"/>
      <c r="G15" s="25" t="s">
        <v>80</v>
      </c>
      <c r="H15" s="14"/>
      <c r="I15" s="5"/>
      <c r="J15" s="6"/>
    </row>
    <row r="16" spans="1:10" ht="12.75">
      <c r="A16" s="4"/>
      <c r="B16" s="21"/>
      <c r="C16" s="222" t="s">
        <v>71</v>
      </c>
      <c r="D16" s="223"/>
      <c r="E16" s="222" t="s">
        <v>77</v>
      </c>
      <c r="F16" s="223"/>
      <c r="G16" s="222" t="s">
        <v>81</v>
      </c>
      <c r="H16" s="223"/>
      <c r="I16" s="5"/>
      <c r="J16" s="6"/>
    </row>
    <row r="17" spans="1:10" ht="12.75">
      <c r="A17" s="4"/>
      <c r="B17" s="21"/>
      <c r="C17" s="26" t="s">
        <v>116</v>
      </c>
      <c r="D17" s="16"/>
      <c r="E17" s="100">
        <v>9.72</v>
      </c>
      <c r="F17" s="16" t="s">
        <v>60</v>
      </c>
      <c r="G17" s="100">
        <v>3.72</v>
      </c>
      <c r="H17" s="16" t="s">
        <v>60</v>
      </c>
      <c r="I17" s="5"/>
      <c r="J17" s="6"/>
    </row>
    <row r="18" spans="1:10" ht="12.75">
      <c r="A18" s="4"/>
      <c r="B18" s="5"/>
      <c r="C18" s="26" t="s">
        <v>72</v>
      </c>
      <c r="D18" s="16" t="s">
        <v>72</v>
      </c>
      <c r="E18" s="63" t="s">
        <v>72</v>
      </c>
      <c r="F18" s="16"/>
      <c r="G18" s="63" t="s">
        <v>72</v>
      </c>
      <c r="H18" s="16"/>
      <c r="I18" s="5"/>
      <c r="J18" s="6"/>
    </row>
    <row r="19" spans="1:10" ht="12.75">
      <c r="A19" s="4"/>
      <c r="B19" s="5"/>
      <c r="C19" s="26" t="s">
        <v>72</v>
      </c>
      <c r="D19" s="16"/>
      <c r="E19" s="63" t="s">
        <v>72</v>
      </c>
      <c r="F19" s="16"/>
      <c r="G19" s="63" t="s">
        <v>72</v>
      </c>
      <c r="H19" s="16"/>
      <c r="I19" s="5"/>
      <c r="J19" s="6"/>
    </row>
    <row r="20" spans="1:10" ht="12.75">
      <c r="A20" s="4"/>
      <c r="B20" s="5"/>
      <c r="C20" s="44" t="s">
        <v>72</v>
      </c>
      <c r="D20" s="16"/>
      <c r="E20" s="26" t="s">
        <v>72</v>
      </c>
      <c r="F20" s="16"/>
      <c r="G20" s="26" t="s">
        <v>72</v>
      </c>
      <c r="H20" s="16"/>
      <c r="I20" s="5"/>
      <c r="J20" s="6"/>
    </row>
    <row r="21" spans="1:10" ht="12.75">
      <c r="A21" s="4"/>
      <c r="B21" s="5"/>
      <c r="C21" s="44" t="s">
        <v>72</v>
      </c>
      <c r="D21" s="16"/>
      <c r="E21" s="26" t="s">
        <v>72</v>
      </c>
      <c r="F21" s="16"/>
      <c r="G21" s="26" t="s">
        <v>72</v>
      </c>
      <c r="H21" s="16"/>
      <c r="I21" s="5"/>
      <c r="J21" s="6"/>
    </row>
    <row r="22" spans="1:10" ht="12.75">
      <c r="A22" s="4"/>
      <c r="B22" s="5"/>
      <c r="C22" s="44" t="s">
        <v>72</v>
      </c>
      <c r="D22" s="16"/>
      <c r="E22" s="63" t="s">
        <v>72</v>
      </c>
      <c r="F22" s="16"/>
      <c r="G22" s="63" t="s">
        <v>78</v>
      </c>
      <c r="H22" s="16"/>
      <c r="I22" s="5"/>
      <c r="J22" s="6"/>
    </row>
    <row r="23" spans="1:10" ht="12.75">
      <c r="A23" s="4"/>
      <c r="B23" s="5"/>
      <c r="C23" s="44" t="s">
        <v>72</v>
      </c>
      <c r="D23" s="16"/>
      <c r="E23" s="69" t="s">
        <v>72</v>
      </c>
      <c r="F23" s="16"/>
      <c r="G23" s="69" t="s">
        <v>72</v>
      </c>
      <c r="H23" s="16"/>
      <c r="I23" s="5"/>
      <c r="J23" s="6"/>
    </row>
    <row r="24" spans="1:10" ht="12.75">
      <c r="A24" s="4"/>
      <c r="B24" s="5"/>
      <c r="C24" s="44" t="s">
        <v>72</v>
      </c>
      <c r="D24" s="16"/>
      <c r="E24" s="26" t="s">
        <v>72</v>
      </c>
      <c r="F24" s="16"/>
      <c r="G24" s="26" t="s">
        <v>72</v>
      </c>
      <c r="H24" s="16"/>
      <c r="I24" s="5"/>
      <c r="J24" s="6"/>
    </row>
    <row r="25" spans="1:10" ht="12.75">
      <c r="A25" s="20"/>
      <c r="B25" s="19"/>
      <c r="C25" s="19"/>
      <c r="D25" s="19"/>
      <c r="E25" s="19"/>
      <c r="F25" s="19"/>
      <c r="G25" s="19"/>
      <c r="H25" s="19"/>
      <c r="I25" s="19"/>
      <c r="J25" s="24"/>
    </row>
    <row r="26" spans="1:10" ht="12.75">
      <c r="A26" s="4" t="s">
        <v>72</v>
      </c>
      <c r="B26" s="21" t="s">
        <v>72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70" t="s">
        <v>82</v>
      </c>
      <c r="H27" s="5"/>
      <c r="I27" s="5"/>
      <c r="J27" s="6"/>
    </row>
    <row r="28" spans="1:10" ht="12.75">
      <c r="A28" s="4"/>
      <c r="B28" s="21" t="s">
        <v>72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21" t="s">
        <v>72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21" t="s">
        <v>154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 t="s">
        <v>158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 t="s">
        <v>68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 t="s">
        <v>55</v>
      </c>
      <c r="B35" s="5"/>
      <c r="C35" s="5"/>
      <c r="D35" s="5"/>
      <c r="E35" s="5"/>
      <c r="F35" s="5"/>
      <c r="G35" s="5"/>
      <c r="H35" s="5"/>
      <c r="I35" s="5"/>
      <c r="J35" s="6"/>
    </row>
    <row r="36" spans="1:17" s="177" customFormat="1" ht="12">
      <c r="A36" s="199"/>
      <c r="B36" s="169"/>
      <c r="C36" s="169"/>
      <c r="D36" s="169"/>
      <c r="E36" s="169"/>
      <c r="F36" s="169"/>
      <c r="G36" s="169"/>
      <c r="H36" s="169"/>
      <c r="I36" s="169"/>
      <c r="J36" s="175"/>
      <c r="K36" s="169"/>
      <c r="L36" s="169"/>
      <c r="M36" s="169"/>
      <c r="N36" s="176"/>
      <c r="O36" s="169"/>
      <c r="P36" s="169"/>
      <c r="Q36" s="175"/>
    </row>
    <row r="37" spans="1:10" ht="12.75">
      <c r="A37" s="4"/>
      <c r="B37" s="5"/>
      <c r="C37" s="5"/>
      <c r="D37" s="19"/>
      <c r="E37" s="19"/>
      <c r="F37" s="19"/>
      <c r="G37" s="19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41" t="s">
        <v>155</v>
      </c>
      <c r="K41" s="5"/>
      <c r="L41" s="5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7"/>
      <c r="B43" s="8"/>
      <c r="C43" s="8"/>
      <c r="D43" s="8"/>
      <c r="E43" s="8"/>
      <c r="F43" s="8"/>
      <c r="G43" s="8"/>
      <c r="H43" s="8"/>
      <c r="I43" s="8"/>
      <c r="J43" s="9"/>
    </row>
    <row r="44" spans="1:10" ht="12.75">
      <c r="A44" s="4" t="s">
        <v>41</v>
      </c>
      <c r="B44" s="5" t="s">
        <v>48</v>
      </c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 t="s">
        <v>40</v>
      </c>
      <c r="B46" s="98">
        <f>'Item 105, pg 25'!B51</f>
        <v>41288</v>
      </c>
      <c r="C46" s="8"/>
      <c r="D46" s="8"/>
      <c r="E46" s="8"/>
      <c r="F46" s="8"/>
      <c r="G46" s="8"/>
      <c r="H46" s="8" t="s">
        <v>146</v>
      </c>
      <c r="I46" s="8"/>
      <c r="J46" s="97">
        <f>'Item 100, pg 21'!P63</f>
        <v>41334</v>
      </c>
    </row>
    <row r="47" spans="1:10" ht="12.75">
      <c r="A47" s="210" t="s">
        <v>32</v>
      </c>
      <c r="B47" s="211"/>
      <c r="C47" s="211"/>
      <c r="D47" s="211"/>
      <c r="E47" s="211"/>
      <c r="F47" s="211"/>
      <c r="G47" s="211"/>
      <c r="H47" s="211"/>
      <c r="I47" s="211"/>
      <c r="J47" s="213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 t="s">
        <v>39</v>
      </c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</sheetData>
  <sheetProtection/>
  <mergeCells count="9">
    <mergeCell ref="H2:I2"/>
    <mergeCell ref="A47:J47"/>
    <mergeCell ref="E14:F14"/>
    <mergeCell ref="C16:D16"/>
    <mergeCell ref="E16:F16"/>
    <mergeCell ref="A7:H7"/>
    <mergeCell ref="G14:H14"/>
    <mergeCell ref="G16:H16"/>
    <mergeCell ref="E15:F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10.57421875" style="123" customWidth="1"/>
    <col min="2" max="2" width="16.57421875" style="123" customWidth="1"/>
    <col min="3" max="3" width="1.8515625" style="123" customWidth="1"/>
    <col min="4" max="4" width="8.28125" style="123" customWidth="1"/>
    <col min="5" max="5" width="3.140625" style="123" customWidth="1"/>
    <col min="6" max="6" width="8.8515625" style="123" customWidth="1"/>
    <col min="7" max="7" width="2.8515625" style="123" customWidth="1"/>
    <col min="8" max="8" width="9.00390625" style="123" customWidth="1"/>
    <col min="9" max="9" width="3.28125" style="123" customWidth="1"/>
    <col min="10" max="10" width="8.7109375" style="123" customWidth="1"/>
    <col min="11" max="11" width="2.57421875" style="123" customWidth="1"/>
    <col min="12" max="12" width="10.421875" style="123" customWidth="1"/>
    <col min="13" max="13" width="4.57421875" style="123" customWidth="1"/>
    <col min="14" max="14" width="12.00390625" style="123" customWidth="1"/>
    <col min="15" max="15" width="3.28125" style="123" customWidth="1"/>
    <col min="16" max="16384" width="9.140625" style="123" customWidth="1"/>
  </cols>
  <sheetData>
    <row r="1" spans="1:15" ht="12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</row>
    <row r="2" spans="1:15" ht="12">
      <c r="A2" s="124" t="s">
        <v>35</v>
      </c>
      <c r="B2" s="125">
        <v>25</v>
      </c>
      <c r="C2" s="126"/>
      <c r="D2" s="126"/>
      <c r="E2" s="126"/>
      <c r="F2" s="126"/>
      <c r="G2" s="126"/>
      <c r="H2" s="126"/>
      <c r="I2" s="126"/>
      <c r="J2" s="127" t="s">
        <v>205</v>
      </c>
      <c r="K2" s="126" t="s">
        <v>28</v>
      </c>
      <c r="L2" s="126"/>
      <c r="M2" s="128"/>
      <c r="N2" s="129">
        <v>28</v>
      </c>
      <c r="O2" s="130" t="s">
        <v>72</v>
      </c>
    </row>
    <row r="3" spans="1:15" ht="12">
      <c r="A3" s="124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31"/>
    </row>
    <row r="4" spans="1:15" ht="12">
      <c r="A4" s="124" t="s">
        <v>37</v>
      </c>
      <c r="B4" s="126"/>
      <c r="C4" s="132"/>
      <c r="D4" s="132" t="str">
        <f>'Item 105, pg 27'!C4</f>
        <v>American Disposal Co., Inc. G-87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31"/>
    </row>
    <row r="5" spans="1:15" ht="12">
      <c r="A5" s="133" t="s">
        <v>38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5"/>
    </row>
    <row r="6" spans="1:15" ht="12">
      <c r="A6" s="124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31"/>
    </row>
    <row r="7" spans="1:15" ht="12">
      <c r="A7" s="202" t="s">
        <v>83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4"/>
    </row>
    <row r="8" spans="1:15" ht="12">
      <c r="A8" s="205" t="s">
        <v>4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7"/>
    </row>
    <row r="9" spans="1:15" ht="12">
      <c r="A9" s="205" t="s">
        <v>5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7"/>
    </row>
    <row r="10" spans="1:15" ht="12">
      <c r="A10" s="124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31"/>
    </row>
    <row r="11" spans="1:15" ht="12">
      <c r="A11" s="124" t="s">
        <v>61</v>
      </c>
      <c r="B11" s="138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31"/>
    </row>
    <row r="12" spans="1:15" ht="12">
      <c r="A12" s="124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31"/>
    </row>
    <row r="13" spans="1:15" ht="12">
      <c r="A13" s="124"/>
      <c r="B13" s="139"/>
      <c r="C13" s="128"/>
      <c r="D13" s="224" t="s">
        <v>6</v>
      </c>
      <c r="E13" s="225"/>
      <c r="F13" s="226"/>
      <c r="G13" s="226"/>
      <c r="H13" s="226"/>
      <c r="I13" s="225"/>
      <c r="J13" s="226"/>
      <c r="K13" s="225"/>
      <c r="L13" s="226"/>
      <c r="M13" s="225"/>
      <c r="N13" s="225"/>
      <c r="O13" s="227"/>
    </row>
    <row r="14" spans="1:15" ht="12">
      <c r="A14" s="142" t="s">
        <v>16</v>
      </c>
      <c r="B14" s="143"/>
      <c r="C14" s="144"/>
      <c r="D14" s="133" t="s">
        <v>118</v>
      </c>
      <c r="E14" s="145"/>
      <c r="F14" s="134" t="s">
        <v>119</v>
      </c>
      <c r="G14" s="145"/>
      <c r="H14" s="134" t="s">
        <v>120</v>
      </c>
      <c r="I14" s="145"/>
      <c r="J14" s="134" t="s">
        <v>121</v>
      </c>
      <c r="K14" s="145"/>
      <c r="L14" s="146" t="s">
        <v>122</v>
      </c>
      <c r="M14" s="145"/>
      <c r="N14" s="146"/>
      <c r="O14" s="145"/>
    </row>
    <row r="15" spans="1:15" ht="12">
      <c r="A15" s="147" t="s">
        <v>7</v>
      </c>
      <c r="B15" s="148"/>
      <c r="C15" s="145"/>
      <c r="D15" s="140" t="s">
        <v>42</v>
      </c>
      <c r="E15" s="135" t="s">
        <v>72</v>
      </c>
      <c r="F15" s="141" t="s">
        <v>42</v>
      </c>
      <c r="G15" s="130" t="s">
        <v>72</v>
      </c>
      <c r="H15" s="141" t="s">
        <v>42</v>
      </c>
      <c r="I15" s="149" t="s">
        <v>72</v>
      </c>
      <c r="J15" s="141" t="s">
        <v>42</v>
      </c>
      <c r="K15" s="149"/>
      <c r="L15" s="141" t="s">
        <v>42</v>
      </c>
      <c r="M15" s="149"/>
      <c r="N15" s="141"/>
      <c r="O15" s="145"/>
    </row>
    <row r="16" spans="1:15" ht="12">
      <c r="A16" s="147" t="s">
        <v>8</v>
      </c>
      <c r="B16" s="148"/>
      <c r="C16" s="145"/>
      <c r="D16" s="150">
        <v>23.42</v>
      </c>
      <c r="E16" s="151" t="s">
        <v>60</v>
      </c>
      <c r="F16" s="152">
        <v>32.76</v>
      </c>
      <c r="G16" s="151" t="s">
        <v>60</v>
      </c>
      <c r="H16" s="152">
        <v>41.22</v>
      </c>
      <c r="I16" s="151" t="s">
        <v>60</v>
      </c>
      <c r="J16" s="152">
        <v>78.26</v>
      </c>
      <c r="K16" s="151" t="s">
        <v>60</v>
      </c>
      <c r="L16" s="152">
        <v>110</v>
      </c>
      <c r="M16" s="151" t="s">
        <v>60</v>
      </c>
      <c r="N16" s="152"/>
      <c r="O16" s="145"/>
    </row>
    <row r="17" spans="1:15" ht="12">
      <c r="A17" s="147" t="s">
        <v>9</v>
      </c>
      <c r="B17" s="148"/>
      <c r="C17" s="145"/>
      <c r="D17" s="150">
        <f>+D16</f>
        <v>23.42</v>
      </c>
      <c r="E17" s="151" t="s">
        <v>60</v>
      </c>
      <c r="F17" s="152">
        <f>+F16</f>
        <v>32.76</v>
      </c>
      <c r="G17" s="151" t="s">
        <v>60</v>
      </c>
      <c r="H17" s="152">
        <f>+H16</f>
        <v>41.22</v>
      </c>
      <c r="I17" s="151" t="s">
        <v>60</v>
      </c>
      <c r="J17" s="152">
        <f>J16</f>
        <v>78.26</v>
      </c>
      <c r="K17" s="151" t="s">
        <v>60</v>
      </c>
      <c r="L17" s="152">
        <f>L16</f>
        <v>110</v>
      </c>
      <c r="M17" s="151" t="s">
        <v>60</v>
      </c>
      <c r="N17" s="152"/>
      <c r="O17" s="145"/>
    </row>
    <row r="18" spans="1:15" ht="12">
      <c r="A18" s="147" t="s">
        <v>10</v>
      </c>
      <c r="B18" s="141"/>
      <c r="C18" s="153"/>
      <c r="D18" s="150">
        <f>+D17+2</f>
        <v>25.42</v>
      </c>
      <c r="E18" s="151" t="s">
        <v>60</v>
      </c>
      <c r="F18" s="152">
        <f>F17+2</f>
        <v>34.76</v>
      </c>
      <c r="G18" s="151" t="s">
        <v>60</v>
      </c>
      <c r="H18" s="152">
        <f>H17+2</f>
        <v>43.22</v>
      </c>
      <c r="I18" s="151" t="s">
        <v>60</v>
      </c>
      <c r="J18" s="152">
        <f>J17+2</f>
        <v>80.26</v>
      </c>
      <c r="K18" s="151" t="s">
        <v>60</v>
      </c>
      <c r="L18" s="152">
        <f>L17+2</f>
        <v>112</v>
      </c>
      <c r="M18" s="151" t="s">
        <v>60</v>
      </c>
      <c r="N18" s="152"/>
      <c r="O18" s="145"/>
    </row>
    <row r="19" spans="1:15" ht="12">
      <c r="A19" s="147" t="s">
        <v>69</v>
      </c>
      <c r="B19" s="141"/>
      <c r="C19" s="153"/>
      <c r="D19" s="150" t="s">
        <v>42</v>
      </c>
      <c r="E19" s="151"/>
      <c r="F19" s="152" t="s">
        <v>42</v>
      </c>
      <c r="G19" s="151"/>
      <c r="H19" s="152" t="s">
        <v>42</v>
      </c>
      <c r="I19" s="151"/>
      <c r="J19" s="152" t="s">
        <v>42</v>
      </c>
      <c r="K19" s="151"/>
      <c r="L19" s="152" t="s">
        <v>42</v>
      </c>
      <c r="M19" s="151"/>
      <c r="N19" s="152"/>
      <c r="O19" s="145"/>
    </row>
    <row r="20" spans="1:15" ht="12">
      <c r="A20" s="147" t="s">
        <v>123</v>
      </c>
      <c r="B20" s="141"/>
      <c r="C20" s="153"/>
      <c r="D20" s="150" t="s">
        <v>42</v>
      </c>
      <c r="E20" s="151"/>
      <c r="F20" s="152" t="s">
        <v>42</v>
      </c>
      <c r="G20" s="151"/>
      <c r="H20" s="152" t="s">
        <v>42</v>
      </c>
      <c r="I20" s="151"/>
      <c r="J20" s="152" t="s">
        <v>42</v>
      </c>
      <c r="K20" s="151"/>
      <c r="L20" s="152" t="s">
        <v>42</v>
      </c>
      <c r="M20" s="151"/>
      <c r="N20" s="152"/>
      <c r="O20" s="145"/>
    </row>
    <row r="21" spans="1:15" ht="12">
      <c r="A21" s="154" t="s">
        <v>11</v>
      </c>
      <c r="B21" s="148"/>
      <c r="C21" s="145"/>
      <c r="D21" s="155"/>
      <c r="E21" s="156"/>
      <c r="F21" s="155"/>
      <c r="G21" s="156"/>
      <c r="H21" s="155"/>
      <c r="I21" s="156"/>
      <c r="J21" s="155"/>
      <c r="K21" s="156"/>
      <c r="L21" s="155"/>
      <c r="M21" s="156"/>
      <c r="N21" s="155"/>
      <c r="O21" s="157"/>
    </row>
    <row r="22" spans="1:15" ht="12">
      <c r="A22" s="147" t="s">
        <v>128</v>
      </c>
      <c r="B22" s="148"/>
      <c r="C22" s="145"/>
      <c r="D22" s="150">
        <v>39.1</v>
      </c>
      <c r="E22" s="151"/>
      <c r="F22" s="150">
        <v>39.1</v>
      </c>
      <c r="G22" s="151"/>
      <c r="H22" s="150">
        <v>39.1</v>
      </c>
      <c r="I22" s="151"/>
      <c r="J22" s="150">
        <v>39.1</v>
      </c>
      <c r="K22" s="151"/>
      <c r="L22" s="150">
        <v>39.1</v>
      </c>
      <c r="M22" s="151"/>
      <c r="N22" s="152"/>
      <c r="O22" s="145"/>
    </row>
    <row r="23" spans="1:15" ht="12">
      <c r="A23" s="147" t="s">
        <v>12</v>
      </c>
      <c r="B23" s="148"/>
      <c r="C23" s="145"/>
      <c r="D23" s="150">
        <f>+D18</f>
        <v>25.42</v>
      </c>
      <c r="E23" s="151" t="s">
        <v>60</v>
      </c>
      <c r="F23" s="150">
        <f>F18</f>
        <v>34.76</v>
      </c>
      <c r="G23" s="151" t="s">
        <v>60</v>
      </c>
      <c r="H23" s="150">
        <f>H18</f>
        <v>43.22</v>
      </c>
      <c r="I23" s="151" t="s">
        <v>60</v>
      </c>
      <c r="J23" s="150">
        <f>J18</f>
        <v>80.26</v>
      </c>
      <c r="K23" s="151" t="s">
        <v>60</v>
      </c>
      <c r="L23" s="150">
        <f>L18</f>
        <v>112</v>
      </c>
      <c r="M23" s="151" t="s">
        <v>60</v>
      </c>
      <c r="N23" s="150"/>
      <c r="O23" s="145"/>
    </row>
    <row r="24" spans="1:15" ht="12">
      <c r="A24" s="147" t="s">
        <v>13</v>
      </c>
      <c r="B24" s="148"/>
      <c r="C24" s="145"/>
      <c r="D24" s="146" t="s">
        <v>42</v>
      </c>
      <c r="E24" s="145"/>
      <c r="F24" s="148" t="s">
        <v>42</v>
      </c>
      <c r="G24" s="145"/>
      <c r="H24" s="148" t="s">
        <v>42</v>
      </c>
      <c r="I24" s="145"/>
      <c r="J24" s="148" t="s">
        <v>42</v>
      </c>
      <c r="K24" s="145"/>
      <c r="L24" s="148" t="s">
        <v>42</v>
      </c>
      <c r="M24" s="145"/>
      <c r="N24" s="148"/>
      <c r="O24" s="145"/>
    </row>
    <row r="25" spans="1:15" ht="12">
      <c r="A25" s="147" t="s">
        <v>14</v>
      </c>
      <c r="B25" s="148"/>
      <c r="C25" s="145"/>
      <c r="D25" s="146" t="s">
        <v>42</v>
      </c>
      <c r="E25" s="145"/>
      <c r="F25" s="148" t="s">
        <v>42</v>
      </c>
      <c r="G25" s="145"/>
      <c r="H25" s="148" t="s">
        <v>42</v>
      </c>
      <c r="I25" s="145"/>
      <c r="J25" s="148" t="s">
        <v>42</v>
      </c>
      <c r="K25" s="145"/>
      <c r="L25" s="148" t="s">
        <v>42</v>
      </c>
      <c r="M25" s="145"/>
      <c r="N25" s="148"/>
      <c r="O25" s="145"/>
    </row>
    <row r="26" spans="1:15" ht="12">
      <c r="A26" s="154" t="s">
        <v>136</v>
      </c>
      <c r="B26" s="148"/>
      <c r="C26" s="145"/>
      <c r="D26" s="155"/>
      <c r="E26" s="156"/>
      <c r="F26" s="155"/>
      <c r="G26" s="156"/>
      <c r="H26" s="155"/>
      <c r="I26" s="156"/>
      <c r="J26" s="155"/>
      <c r="K26" s="156"/>
      <c r="L26" s="155"/>
      <c r="M26" s="156"/>
      <c r="N26" s="155"/>
      <c r="O26" s="157"/>
    </row>
    <row r="27" spans="1:15" ht="12">
      <c r="A27" s="147"/>
      <c r="B27" s="148"/>
      <c r="C27" s="145"/>
      <c r="D27" s="150">
        <v>600</v>
      </c>
      <c r="E27" s="145"/>
      <c r="F27" s="158">
        <v>650</v>
      </c>
      <c r="G27" s="145"/>
      <c r="H27" s="158">
        <v>700</v>
      </c>
      <c r="I27" s="145"/>
      <c r="J27" s="158">
        <v>850</v>
      </c>
      <c r="K27" s="145"/>
      <c r="L27" s="159">
        <v>1050</v>
      </c>
      <c r="M27" s="145"/>
      <c r="N27" s="148"/>
      <c r="O27" s="145"/>
    </row>
    <row r="28" spans="1:15" ht="12">
      <c r="A28" s="124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31"/>
    </row>
    <row r="29" spans="1:15" ht="12">
      <c r="A29" s="160" t="s">
        <v>65</v>
      </c>
      <c r="B29" s="161" t="s">
        <v>18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31"/>
    </row>
    <row r="30" spans="1:15" ht="12">
      <c r="A30" s="160"/>
      <c r="B30" s="161" t="s">
        <v>19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31"/>
    </row>
    <row r="31" spans="1:15" ht="12">
      <c r="A31" s="160"/>
      <c r="B31" s="161" t="s">
        <v>20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31"/>
    </row>
    <row r="32" spans="1:15" ht="12">
      <c r="A32" s="160"/>
      <c r="B32" s="161" t="s">
        <v>21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31"/>
    </row>
    <row r="33" spans="1:15" ht="12">
      <c r="A33" s="160"/>
      <c r="B33" s="161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31"/>
    </row>
    <row r="34" spans="1:15" ht="12">
      <c r="A34" s="162" t="s">
        <v>129</v>
      </c>
      <c r="B34" s="163" t="s">
        <v>124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7"/>
    </row>
    <row r="35" spans="1:15" ht="12">
      <c r="A35" s="160"/>
      <c r="B35" s="161" t="s">
        <v>22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31"/>
    </row>
    <row r="36" spans="1:15" ht="12">
      <c r="A36" s="160"/>
      <c r="B36" s="161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31"/>
    </row>
    <row r="37" spans="1:15" ht="12">
      <c r="A37" s="160" t="s">
        <v>130</v>
      </c>
      <c r="B37" s="161" t="s">
        <v>138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31"/>
    </row>
    <row r="38" spans="1:15" ht="12">
      <c r="A38" s="160"/>
      <c r="B38" s="161" t="s">
        <v>140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31"/>
    </row>
    <row r="39" spans="1:15" ht="12">
      <c r="A39" s="164"/>
      <c r="B39" s="161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31"/>
    </row>
    <row r="40" spans="1:15" ht="12">
      <c r="A40" s="160" t="s">
        <v>159</v>
      </c>
      <c r="B40" s="161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31"/>
    </row>
    <row r="41" spans="1:15" ht="12">
      <c r="A41" s="160" t="s">
        <v>84</v>
      </c>
      <c r="B41" s="161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31"/>
    </row>
    <row r="42" spans="1:15" ht="12">
      <c r="A42" s="124"/>
      <c r="B42" s="161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31"/>
    </row>
    <row r="43" spans="1:15" ht="12">
      <c r="A43" s="160" t="s">
        <v>141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31"/>
    </row>
    <row r="44" spans="1:15" ht="12">
      <c r="A44" s="124"/>
      <c r="B44" s="161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31"/>
    </row>
    <row r="45" spans="1:15" ht="12">
      <c r="A45" s="160" t="s">
        <v>64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31"/>
    </row>
    <row r="46" spans="1:15" ht="12">
      <c r="A46" s="124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31"/>
    </row>
    <row r="47" spans="1:15" ht="12">
      <c r="A47" s="124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31"/>
    </row>
    <row r="48" spans="1:15" ht="12">
      <c r="A48" s="160" t="s">
        <v>23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31"/>
    </row>
    <row r="49" spans="1:15" ht="12">
      <c r="A49" s="124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31"/>
    </row>
    <row r="50" spans="1:15" ht="12">
      <c r="A50" s="124"/>
      <c r="B50" s="126" t="s">
        <v>142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31"/>
    </row>
    <row r="51" spans="1:15" ht="12">
      <c r="A51" s="124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31"/>
    </row>
    <row r="52" spans="1:15" ht="12">
      <c r="A52" s="124" t="s">
        <v>137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31"/>
    </row>
    <row r="53" spans="1:15" ht="12">
      <c r="A53" s="124" t="s">
        <v>143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31"/>
    </row>
    <row r="54" spans="1:15" ht="12">
      <c r="A54" s="124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31"/>
    </row>
    <row r="55" spans="1:15" ht="12">
      <c r="A55" s="124" t="s">
        <v>55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31"/>
    </row>
    <row r="56" spans="1:17" s="193" customFormat="1" ht="11.25">
      <c r="A56" s="42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1"/>
      <c r="O56" s="192"/>
      <c r="P56" s="190"/>
      <c r="Q56" s="190"/>
    </row>
    <row r="57" spans="1:15" ht="12">
      <c r="A57" s="124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31"/>
    </row>
    <row r="58" spans="1:15" ht="12.75">
      <c r="A58" s="124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41" t="s">
        <v>155</v>
      </c>
    </row>
    <row r="59" spans="1:15" ht="12">
      <c r="A59" s="124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65"/>
    </row>
    <row r="60" spans="1:15" ht="12">
      <c r="A60" s="133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5"/>
    </row>
    <row r="61" spans="1:15" ht="12">
      <c r="A61" s="124" t="s">
        <v>41</v>
      </c>
      <c r="B61" s="126" t="s">
        <v>48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31"/>
    </row>
    <row r="62" spans="1:15" ht="12">
      <c r="A62" s="124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31"/>
    </row>
    <row r="63" spans="1:15" ht="12">
      <c r="A63" s="133" t="s">
        <v>40</v>
      </c>
      <c r="B63" s="166">
        <f>'Item 105, pg 27'!B46</f>
        <v>41288</v>
      </c>
      <c r="C63" s="134"/>
      <c r="D63" s="134"/>
      <c r="E63" s="134"/>
      <c r="F63" s="134"/>
      <c r="G63" s="134"/>
      <c r="H63" s="134" t="s">
        <v>72</v>
      </c>
      <c r="I63" s="134"/>
      <c r="J63" s="134"/>
      <c r="K63" s="134"/>
      <c r="L63" s="134" t="s">
        <v>54</v>
      </c>
      <c r="M63" s="167"/>
      <c r="N63" s="167">
        <f>'Item 105, pg 27'!J46</f>
        <v>41334</v>
      </c>
      <c r="O63" s="168" t="s">
        <v>72</v>
      </c>
    </row>
    <row r="64" spans="1:15" ht="12">
      <c r="A64" s="228" t="s">
        <v>32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30"/>
      <c r="N64" s="230"/>
      <c r="O64" s="231"/>
    </row>
    <row r="65" spans="1:15" ht="12">
      <c r="A65" s="124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31"/>
    </row>
    <row r="66" spans="1:15" ht="12">
      <c r="A66" s="124" t="s">
        <v>132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31"/>
    </row>
    <row r="67" spans="1:15" ht="12">
      <c r="A67" s="133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5"/>
    </row>
  </sheetData>
  <sheetProtection/>
  <mergeCells count="5">
    <mergeCell ref="D13:O13"/>
    <mergeCell ref="A64:O64"/>
    <mergeCell ref="A7:O7"/>
    <mergeCell ref="A8:O8"/>
    <mergeCell ref="A9:O9"/>
  </mergeCells>
  <printOptions/>
  <pageMargins left="0.75" right="0.75" top="1" bottom="1" header="0.5" footer="0.5"/>
  <pageSetup fitToHeight="1" fitToWidth="1" horizontalDpi="300" verticalDpi="300" orientation="portrait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22">
      <selection activeCell="I45" sqref="I45"/>
    </sheetView>
  </sheetViews>
  <sheetFormatPr defaultColWidth="9.140625" defaultRowHeight="12.75"/>
  <cols>
    <col min="1" max="1" width="10.140625" style="0" customWidth="1"/>
    <col min="2" max="2" width="18.57421875" style="0" customWidth="1"/>
    <col min="3" max="3" width="5.421875" style="0" customWidth="1"/>
    <col min="4" max="4" width="7.8515625" style="0" customWidth="1"/>
    <col min="5" max="5" width="12.7109375" style="0" customWidth="1"/>
    <col min="9" max="9" width="14.140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 t="s">
        <v>35</v>
      </c>
      <c r="B2" s="32">
        <v>25</v>
      </c>
      <c r="C2" s="5"/>
      <c r="D2" s="5"/>
      <c r="E2" s="5"/>
      <c r="F2" s="32" t="s">
        <v>182</v>
      </c>
      <c r="G2" s="219" t="s">
        <v>36</v>
      </c>
      <c r="H2" s="219"/>
      <c r="I2" s="23">
        <v>38</v>
      </c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37</v>
      </c>
      <c r="B4" s="5"/>
      <c r="C4" s="115" t="str">
        <f>'Item 105, pg 28'!D4</f>
        <v>American Disposal Co., Inc. G-87</v>
      </c>
      <c r="D4" s="5"/>
      <c r="E4" s="5"/>
      <c r="F4" s="5"/>
      <c r="G4" s="5"/>
      <c r="H4" s="5"/>
      <c r="I4" s="6"/>
    </row>
    <row r="5" spans="1:9" ht="12.75">
      <c r="A5" s="7" t="s">
        <v>38</v>
      </c>
      <c r="B5" s="8"/>
      <c r="C5" s="8"/>
      <c r="D5" s="8"/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4"/>
      <c r="B7" s="5"/>
      <c r="C7" s="5"/>
      <c r="D7" s="5"/>
      <c r="E7" s="5"/>
      <c r="F7" s="5"/>
      <c r="G7" s="5"/>
      <c r="H7" s="5"/>
      <c r="I7" s="6"/>
    </row>
    <row r="8" spans="1:9" ht="12.75">
      <c r="A8" s="217" t="s">
        <v>183</v>
      </c>
      <c r="B8" s="218"/>
      <c r="C8" s="218"/>
      <c r="D8" s="218"/>
      <c r="E8" s="218"/>
      <c r="F8" s="218"/>
      <c r="G8" s="218"/>
      <c r="H8" s="218"/>
      <c r="I8" s="237"/>
    </row>
    <row r="9" spans="1:9" ht="12.75">
      <c r="A9" s="4"/>
      <c r="B9" s="5"/>
      <c r="C9" s="5"/>
      <c r="D9" s="5"/>
      <c r="E9" s="5"/>
      <c r="F9" s="5"/>
      <c r="G9" s="5"/>
      <c r="H9" s="5"/>
      <c r="I9" s="6"/>
    </row>
    <row r="10" spans="1:9" ht="12.75">
      <c r="A10" s="4" t="s">
        <v>184</v>
      </c>
      <c r="B10" s="5"/>
      <c r="C10" s="5"/>
      <c r="D10" s="5"/>
      <c r="E10" s="5"/>
      <c r="F10" s="5"/>
      <c r="G10" s="5"/>
      <c r="H10" s="5"/>
      <c r="I10" s="6"/>
    </row>
    <row r="11" spans="1:9" ht="12.75">
      <c r="A11" s="4"/>
      <c r="B11" s="5"/>
      <c r="C11" s="5"/>
      <c r="D11" s="5"/>
      <c r="E11" s="5"/>
      <c r="F11" s="5"/>
      <c r="G11" s="5"/>
      <c r="H11" s="5"/>
      <c r="I11" s="6"/>
    </row>
    <row r="12" spans="1:9" ht="12.75">
      <c r="A12" s="208" t="s">
        <v>185</v>
      </c>
      <c r="B12" s="209"/>
      <c r="C12" s="209"/>
      <c r="D12" s="236"/>
      <c r="E12" s="208" t="s">
        <v>186</v>
      </c>
      <c r="F12" s="236"/>
      <c r="G12" s="208" t="s">
        <v>187</v>
      </c>
      <c r="H12" s="209"/>
      <c r="I12" s="236"/>
    </row>
    <row r="13" spans="1:9" ht="15">
      <c r="A13" s="269"/>
      <c r="B13" s="270" t="s">
        <v>188</v>
      </c>
      <c r="C13" s="270"/>
      <c r="D13" s="16"/>
      <c r="E13" s="26" t="s">
        <v>189</v>
      </c>
      <c r="F13" s="16"/>
      <c r="G13" s="64">
        <v>137.08</v>
      </c>
      <c r="H13" s="13" t="s">
        <v>190</v>
      </c>
      <c r="I13" s="16" t="s">
        <v>191</v>
      </c>
    </row>
    <row r="14" spans="1:9" ht="12.75">
      <c r="A14" s="26"/>
      <c r="B14" s="201" t="s">
        <v>55</v>
      </c>
      <c r="C14" s="13"/>
      <c r="D14" s="16"/>
      <c r="E14" s="26" t="s">
        <v>55</v>
      </c>
      <c r="F14" s="16"/>
      <c r="G14" s="64"/>
      <c r="H14" s="13"/>
      <c r="I14" s="16"/>
    </row>
    <row r="15" spans="1:9" ht="12.75">
      <c r="A15" s="26"/>
      <c r="B15" s="201" t="s">
        <v>55</v>
      </c>
      <c r="C15" s="13"/>
      <c r="D15" s="16"/>
      <c r="E15" s="26" t="s">
        <v>55</v>
      </c>
      <c r="F15" s="16"/>
      <c r="G15" s="64"/>
      <c r="H15" s="13"/>
      <c r="I15" s="16"/>
    </row>
    <row r="16" spans="1:9" ht="12.75">
      <c r="A16" s="26"/>
      <c r="B16" s="201" t="s">
        <v>55</v>
      </c>
      <c r="C16" s="13"/>
      <c r="D16" s="16"/>
      <c r="E16" s="26" t="s">
        <v>55</v>
      </c>
      <c r="F16" s="16"/>
      <c r="G16" s="64"/>
      <c r="H16" s="13"/>
      <c r="I16" s="16"/>
    </row>
    <row r="17" spans="1:9" ht="12.75">
      <c r="A17" s="26"/>
      <c r="B17" s="201" t="s">
        <v>55</v>
      </c>
      <c r="C17" s="13"/>
      <c r="D17" s="16"/>
      <c r="E17" s="26" t="s">
        <v>55</v>
      </c>
      <c r="F17" s="16"/>
      <c r="G17" s="64"/>
      <c r="H17" s="13"/>
      <c r="I17" s="16"/>
    </row>
    <row r="18" spans="1:9" ht="12.75">
      <c r="A18" s="26"/>
      <c r="B18" s="201" t="s">
        <v>55</v>
      </c>
      <c r="C18" s="13"/>
      <c r="D18" s="16"/>
      <c r="E18" s="26" t="s">
        <v>55</v>
      </c>
      <c r="F18" s="16"/>
      <c r="G18" s="64"/>
      <c r="H18" s="13"/>
      <c r="I18" s="16"/>
    </row>
    <row r="19" spans="1:9" ht="12.75">
      <c r="A19" s="26"/>
      <c r="B19" s="201" t="s">
        <v>55</v>
      </c>
      <c r="C19" s="13"/>
      <c r="D19" s="16"/>
      <c r="E19" s="26" t="s">
        <v>55</v>
      </c>
      <c r="F19" s="16"/>
      <c r="G19" s="64"/>
      <c r="H19" s="13"/>
      <c r="I19" s="16"/>
    </row>
    <row r="20" spans="1:9" ht="15">
      <c r="A20" s="26"/>
      <c r="B20" s="270" t="s">
        <v>188</v>
      </c>
      <c r="C20" s="13"/>
      <c r="D20" s="16"/>
      <c r="E20" s="26" t="s">
        <v>192</v>
      </c>
      <c r="F20" s="16"/>
      <c r="G20" s="64">
        <v>33</v>
      </c>
      <c r="H20" s="13" t="s">
        <v>193</v>
      </c>
      <c r="I20" s="16" t="s">
        <v>191</v>
      </c>
    </row>
    <row r="21" spans="1:9" ht="15">
      <c r="A21" s="26"/>
      <c r="B21" s="270" t="s">
        <v>188</v>
      </c>
      <c r="C21" s="13"/>
      <c r="D21" s="16"/>
      <c r="E21" s="26" t="s">
        <v>194</v>
      </c>
      <c r="F21" s="16"/>
      <c r="G21" s="64">
        <v>144.79</v>
      </c>
      <c r="H21" s="13" t="s">
        <v>190</v>
      </c>
      <c r="I21" s="16" t="s">
        <v>195</v>
      </c>
    </row>
    <row r="22" spans="1:9" ht="12.75">
      <c r="A22" s="26"/>
      <c r="B22" s="201" t="s">
        <v>55</v>
      </c>
      <c r="C22" s="13"/>
      <c r="D22" s="16"/>
      <c r="E22" s="26" t="s">
        <v>55</v>
      </c>
      <c r="F22" s="16"/>
      <c r="G22" s="64"/>
      <c r="H22" s="13"/>
      <c r="I22" s="16"/>
    </row>
    <row r="23" spans="1:9" ht="12.75">
      <c r="A23" s="26"/>
      <c r="B23" s="201" t="s">
        <v>55</v>
      </c>
      <c r="C23" s="13"/>
      <c r="D23" s="16"/>
      <c r="E23" s="26" t="s">
        <v>55</v>
      </c>
      <c r="F23" s="16"/>
      <c r="G23" s="64"/>
      <c r="H23" s="13"/>
      <c r="I23" s="16"/>
    </row>
    <row r="24" spans="1:9" ht="12.75">
      <c r="A24" s="26"/>
      <c r="B24" s="201" t="s">
        <v>55</v>
      </c>
      <c r="C24" s="13"/>
      <c r="D24" s="16"/>
      <c r="E24" s="26" t="s">
        <v>55</v>
      </c>
      <c r="F24" s="16"/>
      <c r="G24" s="64"/>
      <c r="H24" s="13"/>
      <c r="I24" s="16"/>
    </row>
    <row r="25" spans="1:9" ht="12.75">
      <c r="A25" s="26"/>
      <c r="B25" s="201" t="s">
        <v>55</v>
      </c>
      <c r="C25" s="13"/>
      <c r="D25" s="16"/>
      <c r="E25" s="26" t="s">
        <v>55</v>
      </c>
      <c r="F25" s="16"/>
      <c r="G25" s="64"/>
      <c r="H25" s="13"/>
      <c r="I25" s="16"/>
    </row>
    <row r="26" spans="1:9" ht="12.75">
      <c r="A26" s="26"/>
      <c r="B26" s="201" t="s">
        <v>55</v>
      </c>
      <c r="C26" s="13"/>
      <c r="D26" s="16"/>
      <c r="E26" s="26" t="s">
        <v>55</v>
      </c>
      <c r="F26" s="16"/>
      <c r="G26" s="64"/>
      <c r="H26" s="13"/>
      <c r="I26" s="16"/>
    </row>
    <row r="27" spans="1:9" ht="15">
      <c r="A27" s="26"/>
      <c r="B27" s="270" t="s">
        <v>188</v>
      </c>
      <c r="C27" s="13"/>
      <c r="D27" s="16"/>
      <c r="E27" s="26" t="s">
        <v>196</v>
      </c>
      <c r="F27" s="16"/>
      <c r="G27" s="64">
        <v>5</v>
      </c>
      <c r="H27" s="13" t="s">
        <v>193</v>
      </c>
      <c r="I27" s="16" t="s">
        <v>197</v>
      </c>
    </row>
    <row r="28" spans="1:9" ht="15">
      <c r="A28" s="26"/>
      <c r="B28" s="270" t="s">
        <v>188</v>
      </c>
      <c r="C28" s="13"/>
      <c r="D28" s="16"/>
      <c r="E28" s="26" t="s">
        <v>198</v>
      </c>
      <c r="F28" s="16"/>
      <c r="G28" s="64">
        <v>35</v>
      </c>
      <c r="H28" s="13" t="s">
        <v>190</v>
      </c>
      <c r="I28" s="16" t="s">
        <v>197</v>
      </c>
    </row>
    <row r="29" spans="1:9" ht="15">
      <c r="A29" s="26"/>
      <c r="B29" s="270" t="s">
        <v>188</v>
      </c>
      <c r="C29" s="13"/>
      <c r="D29" s="16"/>
      <c r="E29" s="26" t="s">
        <v>199</v>
      </c>
      <c r="F29" s="16"/>
      <c r="G29" s="64">
        <v>14.12</v>
      </c>
      <c r="H29" s="13" t="s">
        <v>190</v>
      </c>
      <c r="I29" s="16" t="s">
        <v>195</v>
      </c>
    </row>
    <row r="30" spans="1:9" ht="12.75">
      <c r="A30" s="26"/>
      <c r="B30" s="13"/>
      <c r="C30" s="13"/>
      <c r="D30" s="16"/>
      <c r="E30" s="26"/>
      <c r="F30" s="16"/>
      <c r="G30" s="26"/>
      <c r="H30" s="13"/>
      <c r="I30" s="16"/>
    </row>
    <row r="31" spans="1:9" ht="12.75">
      <c r="A31" s="4"/>
      <c r="B31" s="5"/>
      <c r="C31" s="5"/>
      <c r="D31" s="5"/>
      <c r="E31" s="5"/>
      <c r="F31" s="5"/>
      <c r="G31" s="5"/>
      <c r="H31" s="5"/>
      <c r="I31" s="6"/>
    </row>
    <row r="32" spans="1:9" ht="12.75">
      <c r="A32" s="4"/>
      <c r="B32" s="5"/>
      <c r="C32" s="5"/>
      <c r="D32" s="5"/>
      <c r="E32" s="5"/>
      <c r="F32" s="5"/>
      <c r="G32" s="5"/>
      <c r="H32" s="5"/>
      <c r="I32" s="6"/>
    </row>
    <row r="33" spans="1:9" ht="12.75">
      <c r="A33" s="4"/>
      <c r="B33" s="5"/>
      <c r="C33" s="5"/>
      <c r="D33" s="5"/>
      <c r="E33" s="5"/>
      <c r="F33" s="5"/>
      <c r="G33" s="5"/>
      <c r="H33" s="5"/>
      <c r="I33" s="6"/>
    </row>
    <row r="34" spans="1:9" ht="12.75">
      <c r="A34" s="4" t="s">
        <v>200</v>
      </c>
      <c r="B34" s="5"/>
      <c r="C34" s="5"/>
      <c r="D34" s="19"/>
      <c r="E34" s="19"/>
      <c r="F34" s="19"/>
      <c r="G34" s="5"/>
      <c r="H34" s="5"/>
      <c r="I34" s="6"/>
    </row>
    <row r="35" spans="1:9" ht="12.75">
      <c r="A35" s="25" t="s">
        <v>201</v>
      </c>
      <c r="B35" s="5"/>
      <c r="C35" s="5"/>
      <c r="D35" s="5"/>
      <c r="E35" s="5"/>
      <c r="F35" s="5"/>
      <c r="G35" s="5"/>
      <c r="H35" s="5"/>
      <c r="I35" s="6"/>
    </row>
    <row r="36" spans="1:9" ht="12.75">
      <c r="A36" s="10" t="s">
        <v>202</v>
      </c>
      <c r="B36" s="5"/>
      <c r="C36" s="5"/>
      <c r="D36" s="5"/>
      <c r="E36" s="5"/>
      <c r="F36" s="5"/>
      <c r="G36" s="5"/>
      <c r="H36" s="5"/>
      <c r="I36" s="6"/>
    </row>
    <row r="37" spans="1:9" ht="12.75">
      <c r="A37" s="4"/>
      <c r="B37" s="5"/>
      <c r="C37" s="5"/>
      <c r="D37" s="5"/>
      <c r="E37" s="5"/>
      <c r="F37" s="5"/>
      <c r="G37" s="5"/>
      <c r="H37" s="5"/>
      <c r="I37" s="6"/>
    </row>
    <row r="38" spans="1:9" ht="12.75">
      <c r="A38" s="4"/>
      <c r="B38" s="5"/>
      <c r="C38" s="5"/>
      <c r="D38" s="5"/>
      <c r="E38" s="5"/>
      <c r="F38" s="5"/>
      <c r="G38" s="5"/>
      <c r="H38" s="5"/>
      <c r="I38" s="6"/>
    </row>
    <row r="39" spans="1:9" ht="12.75">
      <c r="A39" s="4"/>
      <c r="B39" s="5"/>
      <c r="C39" s="5"/>
      <c r="D39" s="5"/>
      <c r="E39" s="5"/>
      <c r="F39" s="5"/>
      <c r="G39" s="5"/>
      <c r="H39" s="5"/>
      <c r="I39" s="6"/>
    </row>
    <row r="40" spans="1:9" ht="12.75">
      <c r="A40" s="4"/>
      <c r="B40" s="5"/>
      <c r="C40" s="5"/>
      <c r="D40" s="5"/>
      <c r="E40" s="5"/>
      <c r="F40" s="5"/>
      <c r="G40" s="5"/>
      <c r="H40" s="5"/>
      <c r="I40" s="6"/>
    </row>
    <row r="41" spans="1:9" ht="12.75">
      <c r="A41" s="4"/>
      <c r="B41" s="5"/>
      <c r="C41" s="5"/>
      <c r="D41" s="5"/>
      <c r="E41" s="5"/>
      <c r="F41" s="5"/>
      <c r="G41" s="5"/>
      <c r="H41" s="5"/>
      <c r="I41" s="6"/>
    </row>
    <row r="42" spans="1:9" ht="12.75">
      <c r="A42" s="7"/>
      <c r="B42" s="8"/>
      <c r="C42" s="8"/>
      <c r="D42" s="8"/>
      <c r="E42" s="8"/>
      <c r="F42" s="8"/>
      <c r="G42" s="8"/>
      <c r="H42" s="8"/>
      <c r="I42" s="9"/>
    </row>
    <row r="43" spans="1:9" ht="12.75">
      <c r="A43" s="4" t="s">
        <v>41</v>
      </c>
      <c r="B43" s="5" t="s">
        <v>48</v>
      </c>
      <c r="C43" s="5"/>
      <c r="D43" s="5"/>
      <c r="E43" s="5"/>
      <c r="F43" s="5"/>
      <c r="G43" s="5"/>
      <c r="H43" s="5"/>
      <c r="I43" s="6"/>
    </row>
    <row r="44" spans="1:9" ht="12.75">
      <c r="A44" s="4"/>
      <c r="B44" s="5"/>
      <c r="C44" s="5"/>
      <c r="D44" s="5"/>
      <c r="E44" s="5"/>
      <c r="F44" s="5"/>
      <c r="G44" s="5"/>
      <c r="H44" s="5"/>
      <c r="I44" s="6"/>
    </row>
    <row r="45" spans="1:9" ht="12.75">
      <c r="A45" s="7" t="s">
        <v>40</v>
      </c>
      <c r="B45" s="98">
        <f>'Item 105, pg 28'!B63</f>
        <v>41288</v>
      </c>
      <c r="C45" s="8"/>
      <c r="D45" s="8"/>
      <c r="E45" s="8"/>
      <c r="F45" s="8"/>
      <c r="G45" s="8" t="s">
        <v>203</v>
      </c>
      <c r="H45" s="8"/>
      <c r="I45" s="97">
        <f>'Item 105, pg 28'!N63</f>
        <v>41334</v>
      </c>
    </row>
    <row r="46" spans="1:9" ht="12.75">
      <c r="A46" s="210" t="s">
        <v>32</v>
      </c>
      <c r="B46" s="211"/>
      <c r="C46" s="211"/>
      <c r="D46" s="211"/>
      <c r="E46" s="211"/>
      <c r="F46" s="211"/>
      <c r="G46" s="211"/>
      <c r="H46" s="211"/>
      <c r="I46" s="213"/>
    </row>
    <row r="47" spans="1:9" ht="12.75">
      <c r="A47" s="4"/>
      <c r="B47" s="5"/>
      <c r="C47" s="5"/>
      <c r="D47" s="5"/>
      <c r="E47" s="5"/>
      <c r="F47" s="5"/>
      <c r="G47" s="5"/>
      <c r="H47" s="5"/>
      <c r="I47" s="6"/>
    </row>
    <row r="48" spans="1:9" ht="12.75">
      <c r="A48" s="4" t="s">
        <v>39</v>
      </c>
      <c r="B48" s="5"/>
      <c r="C48" s="5"/>
      <c r="D48" s="5"/>
      <c r="E48" s="5"/>
      <c r="F48" s="5"/>
      <c r="G48" s="5"/>
      <c r="H48" s="5"/>
      <c r="I48" s="6"/>
    </row>
    <row r="49" spans="1:9" ht="12.75">
      <c r="A49" s="7"/>
      <c r="B49" s="8"/>
      <c r="C49" s="8"/>
      <c r="D49" s="8"/>
      <c r="E49" s="8"/>
      <c r="F49" s="8"/>
      <c r="G49" s="8"/>
      <c r="H49" s="8"/>
      <c r="I49" s="9"/>
    </row>
  </sheetData>
  <sheetProtection/>
  <mergeCells count="6">
    <mergeCell ref="G2:H2"/>
    <mergeCell ref="A46:I46"/>
    <mergeCell ref="A8:I8"/>
    <mergeCell ref="A12:D12"/>
    <mergeCell ref="E12:F12"/>
    <mergeCell ref="G12:I12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2.421875" style="0" customWidth="1"/>
    <col min="2" max="2" width="17.140625" style="0" customWidth="1"/>
    <col min="3" max="3" width="2.57421875" style="0" customWidth="1"/>
    <col min="4" max="4" width="10.28125" style="0" customWidth="1"/>
    <col min="5" max="5" width="8.57421875" style="0" customWidth="1"/>
    <col min="6" max="6" width="4.421875" style="0" customWidth="1"/>
    <col min="8" max="8" width="3.57421875" style="0" customWidth="1"/>
    <col min="10" max="10" width="4.00390625" style="0" customWidth="1"/>
    <col min="11" max="11" width="15.00390625" style="0" customWidth="1"/>
    <col min="12" max="12" width="4.85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35</v>
      </c>
      <c r="B2" s="32">
        <v>25</v>
      </c>
      <c r="C2" s="5"/>
      <c r="D2" s="5"/>
      <c r="E2" s="5"/>
      <c r="F2" s="5"/>
      <c r="G2" s="5"/>
      <c r="H2" s="5"/>
      <c r="I2" s="32" t="s">
        <v>149</v>
      </c>
      <c r="J2" s="5" t="s">
        <v>29</v>
      </c>
      <c r="K2" s="5"/>
      <c r="L2" s="101">
        <v>46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37</v>
      </c>
      <c r="B4" s="5"/>
      <c r="C4" s="5"/>
      <c r="D4" s="115" t="s">
        <v>153</v>
      </c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233" t="s">
        <v>26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6"/>
    </row>
    <row r="8" spans="1:12" ht="12.75">
      <c r="A8" s="234" t="s">
        <v>47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6"/>
    </row>
    <row r="9" spans="1:12" ht="12.75">
      <c r="A9" s="235" t="s">
        <v>5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61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45</v>
      </c>
      <c r="B13" s="18"/>
      <c r="C13" s="11"/>
      <c r="D13" s="208" t="s">
        <v>6</v>
      </c>
      <c r="E13" s="209"/>
      <c r="F13" s="232"/>
      <c r="G13" s="209"/>
      <c r="H13" s="232"/>
      <c r="I13" s="209"/>
      <c r="J13" s="232"/>
      <c r="K13" s="232"/>
      <c r="L13" s="6"/>
    </row>
    <row r="14" spans="1:12" ht="12.75">
      <c r="A14" s="55" t="s">
        <v>16</v>
      </c>
      <c r="B14" s="48"/>
      <c r="C14" s="49"/>
      <c r="D14" s="57" t="s">
        <v>25</v>
      </c>
      <c r="E14" s="26" t="s">
        <v>120</v>
      </c>
      <c r="F14" s="16"/>
      <c r="G14" s="13" t="s">
        <v>121</v>
      </c>
      <c r="H14" s="16"/>
      <c r="I14" s="13" t="s">
        <v>122</v>
      </c>
      <c r="J14" s="16"/>
      <c r="K14" s="13" t="s">
        <v>122</v>
      </c>
      <c r="L14" s="16"/>
    </row>
    <row r="15" spans="1:12" ht="12.75">
      <c r="A15" s="56" t="s">
        <v>24</v>
      </c>
      <c r="B15" s="13"/>
      <c r="C15" s="16"/>
      <c r="D15" s="17" t="s">
        <v>70</v>
      </c>
      <c r="E15" s="179">
        <v>89.13</v>
      </c>
      <c r="F15" s="180" t="s">
        <v>60</v>
      </c>
      <c r="G15" s="178">
        <v>164.5</v>
      </c>
      <c r="H15" s="180" t="s">
        <v>60</v>
      </c>
      <c r="I15" s="178">
        <v>234.98</v>
      </c>
      <c r="J15" s="89" t="s">
        <v>60</v>
      </c>
      <c r="K15" s="8" t="s">
        <v>70</v>
      </c>
      <c r="L15" s="9"/>
    </row>
    <row r="16" spans="1:12" ht="12.75">
      <c r="A16" s="50" t="s">
        <v>10</v>
      </c>
      <c r="B16" s="51"/>
      <c r="C16" s="52"/>
      <c r="D16" s="17" t="s">
        <v>70</v>
      </c>
      <c r="E16" s="65">
        <f>+E15+6</f>
        <v>95.13</v>
      </c>
      <c r="F16" s="89" t="s">
        <v>60</v>
      </c>
      <c r="G16" s="65">
        <f>+G15+6</f>
        <v>170.5</v>
      </c>
      <c r="H16" s="89" t="s">
        <v>60</v>
      </c>
      <c r="I16" s="65">
        <f>+I15+6</f>
        <v>240.98</v>
      </c>
      <c r="J16" s="89" t="s">
        <v>60</v>
      </c>
      <c r="K16" s="13" t="s">
        <v>70</v>
      </c>
      <c r="L16" s="16"/>
    </row>
    <row r="17" spans="1:12" ht="12.75">
      <c r="A17" s="47" t="s">
        <v>11</v>
      </c>
      <c r="B17" s="13"/>
      <c r="C17" s="16"/>
      <c r="D17" s="53"/>
      <c r="E17" s="113"/>
      <c r="F17" s="119"/>
      <c r="G17" s="113"/>
      <c r="H17" s="119"/>
      <c r="I17" s="113"/>
      <c r="J17" s="90"/>
      <c r="K17" s="106"/>
      <c r="L17" s="90"/>
    </row>
    <row r="18" spans="1:12" ht="12.75">
      <c r="A18" s="46" t="s">
        <v>12</v>
      </c>
      <c r="B18" s="13"/>
      <c r="C18" s="16"/>
      <c r="D18" s="17" t="s">
        <v>70</v>
      </c>
      <c r="E18" s="65">
        <f>+E16</f>
        <v>95.13</v>
      </c>
      <c r="F18" s="89" t="s">
        <v>60</v>
      </c>
      <c r="G18" s="65">
        <f>+G16</f>
        <v>170.5</v>
      </c>
      <c r="H18" s="89" t="s">
        <v>60</v>
      </c>
      <c r="I18" s="65">
        <f>+I16</f>
        <v>240.98</v>
      </c>
      <c r="J18" s="89" t="s">
        <v>60</v>
      </c>
      <c r="K18" s="13" t="s">
        <v>70</v>
      </c>
      <c r="L18" s="1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28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28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25" t="s">
        <v>17</v>
      </c>
      <c r="B23" s="21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25"/>
      <c r="B24" s="21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25"/>
      <c r="B25" s="21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25"/>
      <c r="B26" s="21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25"/>
      <c r="B27" s="21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31" t="s">
        <v>72</v>
      </c>
      <c r="B28" s="43" t="s">
        <v>72</v>
      </c>
      <c r="C28" s="19"/>
      <c r="D28" s="19"/>
      <c r="E28" s="19"/>
      <c r="F28" s="19"/>
      <c r="G28" s="19"/>
      <c r="H28" s="19"/>
      <c r="I28" s="19"/>
      <c r="J28" s="19"/>
      <c r="K28" s="19"/>
      <c r="L28" s="6"/>
    </row>
    <row r="29" spans="1:12" ht="12.75">
      <c r="A29" s="25"/>
      <c r="B29" s="21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25" t="s">
        <v>23</v>
      </c>
      <c r="B30" s="21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25"/>
      <c r="B31" s="21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25" t="s">
        <v>145</v>
      </c>
      <c r="B32" s="21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25"/>
      <c r="B33" s="21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25" t="s">
        <v>43</v>
      </c>
      <c r="B34" s="21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44</v>
      </c>
      <c r="B35" s="21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 t="s">
        <v>144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70" t="s">
        <v>160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 t="s">
        <v>84</v>
      </c>
      <c r="B40" s="5"/>
      <c r="C40" s="5"/>
      <c r="D40" s="19"/>
      <c r="E40" s="19"/>
      <c r="F40" s="19"/>
      <c r="G40" s="19"/>
      <c r="H40" s="19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 t="s">
        <v>141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s="196" customFormat="1" ht="11.25">
      <c r="A44" s="42" t="s">
        <v>55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5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29"/>
      <c r="F46" s="29"/>
      <c r="G46" s="5"/>
      <c r="H46" s="5"/>
      <c r="I46" s="5"/>
      <c r="J46" s="5"/>
      <c r="K46" s="5"/>
      <c r="L46" s="41" t="s">
        <v>155</v>
      </c>
    </row>
    <row r="47" spans="1:12" ht="12.75">
      <c r="A47" s="4"/>
      <c r="B47" s="5"/>
      <c r="C47" s="5"/>
      <c r="D47" s="5"/>
      <c r="E47" s="29"/>
      <c r="F47" s="29"/>
      <c r="G47" s="5"/>
      <c r="H47" s="5"/>
      <c r="I47" s="5"/>
      <c r="J47" s="5"/>
      <c r="K47" s="5"/>
      <c r="L47" s="6"/>
    </row>
    <row r="48" spans="1:12" ht="12.75">
      <c r="A48" s="188"/>
      <c r="B48" s="40"/>
      <c r="C48" s="40"/>
      <c r="D48" s="40"/>
      <c r="E48" s="40"/>
      <c r="F48" s="173"/>
      <c r="G48" s="173"/>
      <c r="H48" s="174"/>
      <c r="I48" s="173"/>
      <c r="J48" s="5"/>
      <c r="K48" s="5"/>
      <c r="L48" s="6"/>
    </row>
    <row r="49" spans="1:12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</row>
    <row r="50" spans="1:12" ht="12.75">
      <c r="A50" s="4" t="s">
        <v>41</v>
      </c>
      <c r="B50" s="5" t="s">
        <v>48</v>
      </c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7" t="s">
        <v>40</v>
      </c>
      <c r="B52" s="98">
        <f>'Item 105, pg 28'!B63</f>
        <v>41288</v>
      </c>
      <c r="C52" s="8"/>
      <c r="D52" s="8"/>
      <c r="E52" s="8"/>
      <c r="F52" s="8"/>
      <c r="G52" s="8"/>
      <c r="H52" s="8" t="s">
        <v>147</v>
      </c>
      <c r="I52" s="8"/>
      <c r="J52" s="8"/>
      <c r="K52" s="108">
        <f>'Item 105, pg 28'!N63</f>
        <v>41334</v>
      </c>
      <c r="L52" s="107"/>
    </row>
    <row r="53" spans="1:12" ht="12.75">
      <c r="A53" s="210" t="s">
        <v>32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2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 t="s">
        <v>39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</sheetData>
  <sheetProtection/>
  <mergeCells count="5">
    <mergeCell ref="D13:K13"/>
    <mergeCell ref="A53:K53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.8515625" style="0" customWidth="1"/>
    <col min="4" max="4" width="10.28125" style="0" customWidth="1"/>
    <col min="5" max="5" width="3.57421875" style="0" customWidth="1"/>
    <col min="6" max="6" width="9.57421875" style="0" customWidth="1"/>
    <col min="7" max="7" width="3.421875" style="0" bestFit="1" customWidth="1"/>
    <col min="8" max="8" width="9.8515625" style="0" customWidth="1"/>
    <col min="9" max="9" width="4.28125" style="0" customWidth="1"/>
    <col min="10" max="10" width="9.28125" style="0" customWidth="1"/>
    <col min="11" max="11" width="4.8515625" style="0" customWidth="1"/>
    <col min="13" max="13" width="16.57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35</v>
      </c>
      <c r="B2" s="32">
        <v>25</v>
      </c>
      <c r="C2" s="5"/>
      <c r="D2" s="5"/>
      <c r="E2" s="5"/>
      <c r="F2" s="5"/>
      <c r="G2" s="5"/>
      <c r="H2" s="5"/>
      <c r="I2" s="8" t="s">
        <v>150</v>
      </c>
      <c r="J2" s="219" t="s">
        <v>36</v>
      </c>
      <c r="K2" s="219"/>
      <c r="L2" s="219"/>
      <c r="M2" s="23">
        <v>47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37</v>
      </c>
      <c r="B4" s="5"/>
      <c r="C4" s="115" t="str">
        <f>'Item 255, pg 46'!D4</f>
        <v>American Disposal Co., Inc G-87</v>
      </c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.75">
      <c r="A7" s="233" t="s">
        <v>26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37"/>
    </row>
    <row r="8" spans="1:13" ht="12.75">
      <c r="A8" s="234" t="s">
        <v>47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38"/>
    </row>
    <row r="9" spans="1:13" ht="12.75">
      <c r="A9" s="235" t="s">
        <v>5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38"/>
    </row>
    <row r="10" spans="1:13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2.75">
      <c r="A11" s="4" t="s">
        <v>61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 t="s">
        <v>125</v>
      </c>
      <c r="B13" s="18"/>
      <c r="C13" s="11"/>
      <c r="D13" s="208" t="s">
        <v>6</v>
      </c>
      <c r="E13" s="209"/>
      <c r="F13" s="209"/>
      <c r="G13" s="209"/>
      <c r="H13" s="209"/>
      <c r="I13" s="232"/>
      <c r="J13" s="209"/>
      <c r="K13" s="232"/>
      <c r="L13" s="209"/>
      <c r="M13" s="236"/>
    </row>
    <row r="14" spans="1:13" ht="12.75">
      <c r="A14" s="55" t="s">
        <v>16</v>
      </c>
      <c r="B14" s="48"/>
      <c r="C14" s="49"/>
      <c r="D14" s="26" t="s">
        <v>120</v>
      </c>
      <c r="E14" s="16"/>
      <c r="F14" s="26" t="s">
        <v>131</v>
      </c>
      <c r="G14" s="13"/>
      <c r="H14" s="26" t="s">
        <v>121</v>
      </c>
      <c r="I14" s="16"/>
      <c r="J14" s="13" t="s">
        <v>122</v>
      </c>
      <c r="K14" s="16"/>
      <c r="L14" s="16" t="s">
        <v>15</v>
      </c>
      <c r="M14" s="17" t="s">
        <v>15</v>
      </c>
    </row>
    <row r="15" spans="1:13" ht="12.75">
      <c r="A15" s="56" t="s">
        <v>24</v>
      </c>
      <c r="B15" s="13"/>
      <c r="C15" s="16"/>
      <c r="D15" s="181">
        <v>114.28</v>
      </c>
      <c r="E15" s="180" t="s">
        <v>60</v>
      </c>
      <c r="F15" s="181">
        <v>158.35</v>
      </c>
      <c r="G15" s="180" t="s">
        <v>60</v>
      </c>
      <c r="H15" s="179">
        <v>198.99</v>
      </c>
      <c r="I15" s="180" t="s">
        <v>60</v>
      </c>
      <c r="J15" s="178">
        <v>298.48</v>
      </c>
      <c r="K15" s="89" t="s">
        <v>60</v>
      </c>
      <c r="L15" s="16" t="s">
        <v>70</v>
      </c>
      <c r="M15" s="17" t="s">
        <v>70</v>
      </c>
    </row>
    <row r="16" spans="1:13" ht="12.75">
      <c r="A16" s="50" t="s">
        <v>10</v>
      </c>
      <c r="B16" s="51"/>
      <c r="C16" s="52"/>
      <c r="D16" s="72">
        <f>D15+6</f>
        <v>120.28</v>
      </c>
      <c r="E16" s="89" t="s">
        <v>60</v>
      </c>
      <c r="F16" s="72">
        <f>F15+6</f>
        <v>164.35</v>
      </c>
      <c r="G16" s="89" t="s">
        <v>60</v>
      </c>
      <c r="H16" s="65">
        <f>+H15+6</f>
        <v>204.99</v>
      </c>
      <c r="I16" s="89" t="s">
        <v>60</v>
      </c>
      <c r="J16" s="65">
        <f>+J15+6</f>
        <v>304.48</v>
      </c>
      <c r="K16" s="89" t="s">
        <v>60</v>
      </c>
      <c r="L16" s="16" t="s">
        <v>70</v>
      </c>
      <c r="M16" s="17" t="s">
        <v>70</v>
      </c>
    </row>
    <row r="17" spans="1:13" ht="12.75">
      <c r="A17" s="47" t="s">
        <v>11</v>
      </c>
      <c r="B17" s="13"/>
      <c r="C17" s="16"/>
      <c r="D17" s="116"/>
      <c r="E17" s="53"/>
      <c r="F17" s="53"/>
      <c r="G17" s="53"/>
      <c r="H17" s="113"/>
      <c r="I17" s="90"/>
      <c r="J17" s="113"/>
      <c r="K17" s="90"/>
      <c r="L17" s="53"/>
      <c r="M17" s="54"/>
    </row>
    <row r="18" spans="1:13" ht="12.75">
      <c r="A18" s="46" t="s">
        <v>12</v>
      </c>
      <c r="B18" s="13"/>
      <c r="C18" s="16"/>
      <c r="D18" s="72">
        <f>D16</f>
        <v>120.28</v>
      </c>
      <c r="E18" s="89" t="s">
        <v>60</v>
      </c>
      <c r="F18" s="72">
        <f>F16</f>
        <v>164.35</v>
      </c>
      <c r="G18" s="89" t="s">
        <v>60</v>
      </c>
      <c r="H18" s="65">
        <f>+H16</f>
        <v>204.99</v>
      </c>
      <c r="I18" s="89" t="s">
        <v>60</v>
      </c>
      <c r="J18" s="65">
        <f>+J16</f>
        <v>304.48</v>
      </c>
      <c r="K18" s="89" t="s">
        <v>60</v>
      </c>
      <c r="L18" s="16" t="s">
        <v>70</v>
      </c>
      <c r="M18" s="17" t="s">
        <v>70</v>
      </c>
    </row>
    <row r="19" spans="1:13" ht="12.75">
      <c r="A19" s="4"/>
      <c r="B19" s="5"/>
      <c r="C19" s="5"/>
      <c r="D19" s="5"/>
      <c r="E19" s="118"/>
      <c r="F19" s="5"/>
      <c r="G19" s="5"/>
      <c r="H19" s="5"/>
      <c r="I19" s="5"/>
      <c r="J19" s="5"/>
      <c r="K19" s="5"/>
      <c r="L19" s="5"/>
      <c r="M19" s="6"/>
    </row>
    <row r="20" spans="1:13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12.75">
      <c r="A21" s="2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12.75">
      <c r="A22" s="2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12.75">
      <c r="A23" s="25" t="s">
        <v>17</v>
      </c>
      <c r="B23" s="21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12.75">
      <c r="A24" s="25"/>
      <c r="B24" s="21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.75">
      <c r="A25" s="25"/>
      <c r="B25" s="21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2.75">
      <c r="A26" s="25"/>
      <c r="B26" s="21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2.75">
      <c r="A27" s="25"/>
      <c r="B27" s="21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.75">
      <c r="A28" s="31" t="s">
        <v>72</v>
      </c>
      <c r="B28" s="43" t="s">
        <v>72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4"/>
    </row>
    <row r="29" spans="1:13" ht="12.75">
      <c r="A29" s="25"/>
      <c r="B29" s="21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25" t="s">
        <v>23</v>
      </c>
      <c r="B30" s="21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25"/>
      <c r="B31" s="21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.75">
      <c r="A32" s="25" t="s">
        <v>145</v>
      </c>
      <c r="B32" s="21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2.75">
      <c r="A33" s="25"/>
      <c r="B33" s="21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25" t="s">
        <v>43</v>
      </c>
      <c r="B34" s="21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4" t="s">
        <v>44</v>
      </c>
      <c r="B35" s="21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4"/>
      <c r="B36" s="21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 t="s">
        <v>144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70" t="s">
        <v>160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2.75">
      <c r="A40" s="70"/>
      <c r="B40" s="5"/>
      <c r="C40" s="5"/>
      <c r="D40" s="19"/>
      <c r="E40" s="19"/>
      <c r="F40" s="19"/>
      <c r="G40" s="19"/>
      <c r="H40" s="19"/>
      <c r="I40" s="19"/>
      <c r="J40" s="5"/>
      <c r="K40" s="5"/>
      <c r="L40" s="5"/>
      <c r="M40" s="6"/>
    </row>
    <row r="41" spans="1:13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 t="s">
        <v>141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s="186" customFormat="1" ht="12.75">
      <c r="A44" s="42" t="s">
        <v>55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29"/>
      <c r="L44" s="29"/>
      <c r="M44" s="185"/>
    </row>
    <row r="45" spans="1:13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2.75">
      <c r="A46" s="4"/>
      <c r="B46" s="5"/>
      <c r="C46" s="5"/>
      <c r="D46" s="5"/>
      <c r="E46" s="5"/>
      <c r="F46" s="5"/>
      <c r="G46" s="5"/>
      <c r="H46" s="29"/>
      <c r="I46" s="5"/>
      <c r="J46" s="5"/>
      <c r="K46" s="5"/>
      <c r="L46" s="5"/>
      <c r="M46" s="41" t="s">
        <v>155</v>
      </c>
    </row>
    <row r="47" spans="1:13" ht="12.75">
      <c r="A47" s="4"/>
      <c r="B47" s="5"/>
      <c r="C47" s="5"/>
      <c r="D47" s="5"/>
      <c r="E47" s="5"/>
      <c r="F47" s="5"/>
      <c r="G47" s="5"/>
      <c r="H47" s="29"/>
      <c r="I47" s="5"/>
      <c r="J47" s="5"/>
      <c r="K47" s="5"/>
      <c r="L47" s="5"/>
      <c r="M47" s="6"/>
    </row>
    <row r="48" spans="1:13" s="186" customFormat="1" ht="12.75">
      <c r="A48" s="188"/>
      <c r="B48" s="174"/>
      <c r="C48" s="174"/>
      <c r="D48" s="174"/>
      <c r="E48" s="174"/>
      <c r="F48" s="189"/>
      <c r="G48" s="189"/>
      <c r="H48" s="174"/>
      <c r="I48" s="189"/>
      <c r="J48" s="29"/>
      <c r="K48" s="29"/>
      <c r="L48" s="29"/>
      <c r="M48" s="185"/>
    </row>
    <row r="49" spans="1:13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</row>
    <row r="50" spans="1:13" ht="12.75">
      <c r="A50" s="4" t="s">
        <v>41</v>
      </c>
      <c r="B50" s="5" t="s">
        <v>48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2.75">
      <c r="A52" s="7" t="s">
        <v>40</v>
      </c>
      <c r="B52" s="98">
        <f>'Item 255, pg 46'!B52</f>
        <v>41288</v>
      </c>
      <c r="C52" s="8"/>
      <c r="D52" s="8"/>
      <c r="E52" s="8"/>
      <c r="F52" s="8"/>
      <c r="G52" s="8"/>
      <c r="H52" s="8"/>
      <c r="I52" s="8"/>
      <c r="J52" s="8" t="s">
        <v>53</v>
      </c>
      <c r="K52" s="8"/>
      <c r="L52" s="8"/>
      <c r="M52" s="97">
        <f>'Item 255, pg 46'!K52</f>
        <v>41334</v>
      </c>
    </row>
    <row r="53" spans="1:13" ht="12.75">
      <c r="A53" s="210" t="s">
        <v>32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3"/>
    </row>
    <row r="54" spans="1:13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2.75">
      <c r="A55" s="4" t="s">
        <v>39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1:13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</sheetData>
  <sheetProtection/>
  <mergeCells count="6">
    <mergeCell ref="D13:M13"/>
    <mergeCell ref="A53:M53"/>
    <mergeCell ref="J2:L2"/>
    <mergeCell ref="A7:M7"/>
    <mergeCell ref="A8:M8"/>
    <mergeCell ref="A9:M9"/>
  </mergeCells>
  <printOptions/>
  <pageMargins left="0.75" right="0.75" top="1" bottom="1" header="0.5" footer="0.5"/>
  <pageSetup fitToHeight="1" fitToWidth="1" horizontalDpi="300" verticalDpi="300" orientation="portrait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5.00390625" style="0" customWidth="1"/>
    <col min="5" max="5" width="9.7109375" style="0" customWidth="1"/>
    <col min="6" max="6" width="4.28125" style="0" customWidth="1"/>
    <col min="8" max="8" width="4.7109375" style="0" customWidth="1"/>
    <col min="10" max="10" width="5.00390625" style="0" customWidth="1"/>
    <col min="11" max="11" width="11.421875" style="0" customWidth="1"/>
    <col min="12" max="12" width="15.85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35</v>
      </c>
      <c r="B2" s="32">
        <v>25</v>
      </c>
      <c r="C2" s="5"/>
      <c r="D2" s="5"/>
      <c r="E2" s="5"/>
      <c r="F2" s="5"/>
      <c r="G2" s="5"/>
      <c r="H2" s="8" t="s">
        <v>149</v>
      </c>
      <c r="I2" s="219" t="s">
        <v>36</v>
      </c>
      <c r="J2" s="219"/>
      <c r="K2" s="219"/>
      <c r="L2" s="23">
        <v>48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37</v>
      </c>
      <c r="B4" s="5"/>
      <c r="C4" s="115" t="s">
        <v>151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233" t="s">
        <v>26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37"/>
    </row>
    <row r="8" spans="1:12" ht="12.75">
      <c r="A8" s="234" t="s">
        <v>47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38"/>
    </row>
    <row r="9" spans="1:12" ht="12.75">
      <c r="A9" s="235" t="s">
        <v>5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38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61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46</v>
      </c>
      <c r="B13" s="18"/>
      <c r="C13" s="11"/>
      <c r="D13" s="208" t="s">
        <v>6</v>
      </c>
      <c r="E13" s="209"/>
      <c r="F13" s="209"/>
      <c r="G13" s="209"/>
      <c r="H13" s="232"/>
      <c r="I13" s="209"/>
      <c r="J13" s="232"/>
      <c r="K13" s="209"/>
      <c r="L13" s="236"/>
    </row>
    <row r="14" spans="1:12" ht="12.75">
      <c r="A14" s="55" t="s">
        <v>16</v>
      </c>
      <c r="B14" s="48"/>
      <c r="C14" s="49"/>
      <c r="D14" s="57" t="s">
        <v>25</v>
      </c>
      <c r="E14" s="26" t="s">
        <v>131</v>
      </c>
      <c r="F14" s="13"/>
      <c r="G14" s="26" t="s">
        <v>121</v>
      </c>
      <c r="H14" s="16"/>
      <c r="I14" s="13" t="s">
        <v>122</v>
      </c>
      <c r="J14" s="16"/>
      <c r="K14" s="16" t="s">
        <v>15</v>
      </c>
      <c r="L14" s="17" t="s">
        <v>15</v>
      </c>
    </row>
    <row r="15" spans="1:12" ht="12.75">
      <c r="A15" s="56" t="s">
        <v>24</v>
      </c>
      <c r="B15" s="13"/>
      <c r="C15" s="16"/>
      <c r="D15" s="17" t="s">
        <v>70</v>
      </c>
      <c r="E15" s="72">
        <v>202.45</v>
      </c>
      <c r="F15" s="117" t="s">
        <v>60</v>
      </c>
      <c r="G15" s="112">
        <v>267.41</v>
      </c>
      <c r="H15" s="89" t="s">
        <v>60</v>
      </c>
      <c r="I15" s="114">
        <v>386.72</v>
      </c>
      <c r="J15" s="89" t="s">
        <v>60</v>
      </c>
      <c r="K15" s="16" t="s">
        <v>70</v>
      </c>
      <c r="L15" s="17" t="s">
        <v>70</v>
      </c>
    </row>
    <row r="16" spans="1:12" ht="12.75">
      <c r="A16" s="50" t="s">
        <v>10</v>
      </c>
      <c r="B16" s="51"/>
      <c r="C16" s="52"/>
      <c r="D16" s="17" t="s">
        <v>70</v>
      </c>
      <c r="E16" s="72">
        <f>E15+6</f>
        <v>208.45</v>
      </c>
      <c r="F16" s="117" t="s">
        <v>60</v>
      </c>
      <c r="G16" s="65">
        <f>+G15+6</f>
        <v>273.41</v>
      </c>
      <c r="H16" s="89" t="s">
        <v>60</v>
      </c>
      <c r="I16" s="65">
        <f>+I15+6</f>
        <v>392.72</v>
      </c>
      <c r="J16" s="89" t="s">
        <v>60</v>
      </c>
      <c r="K16" s="16" t="s">
        <v>70</v>
      </c>
      <c r="L16" s="17" t="s">
        <v>70</v>
      </c>
    </row>
    <row r="17" spans="1:12" ht="12.75">
      <c r="A17" s="47" t="s">
        <v>11</v>
      </c>
      <c r="B17" s="13"/>
      <c r="C17" s="16"/>
      <c r="D17" s="53"/>
      <c r="E17" s="53"/>
      <c r="F17" s="53"/>
      <c r="G17" s="113"/>
      <c r="H17" s="90"/>
      <c r="I17" s="113"/>
      <c r="J17" s="90"/>
      <c r="K17" s="53"/>
      <c r="L17" s="54"/>
    </row>
    <row r="18" spans="1:12" ht="12.75">
      <c r="A18" s="46" t="s">
        <v>12</v>
      </c>
      <c r="B18" s="13"/>
      <c r="C18" s="16"/>
      <c r="D18" s="17" t="s">
        <v>70</v>
      </c>
      <c r="E18" s="72">
        <f>E16</f>
        <v>208.45</v>
      </c>
      <c r="F18" s="117" t="s">
        <v>60</v>
      </c>
      <c r="G18" s="65">
        <f>+G16</f>
        <v>273.41</v>
      </c>
      <c r="H18" s="89" t="s">
        <v>60</v>
      </c>
      <c r="I18" s="65">
        <f>+I16</f>
        <v>392.72</v>
      </c>
      <c r="J18" s="89" t="s">
        <v>60</v>
      </c>
      <c r="K18" s="16" t="s">
        <v>70</v>
      </c>
      <c r="L18" s="17" t="s">
        <v>70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28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28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25" t="s">
        <v>17</v>
      </c>
      <c r="B23" s="21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25"/>
      <c r="B24" s="21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25"/>
      <c r="B25" s="21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25"/>
      <c r="B26" s="21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25"/>
      <c r="B27" s="21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31" t="s">
        <v>72</v>
      </c>
      <c r="B28" s="43" t="s">
        <v>72</v>
      </c>
      <c r="C28" s="19"/>
      <c r="D28" s="19"/>
      <c r="E28" s="19"/>
      <c r="F28" s="19"/>
      <c r="G28" s="19"/>
      <c r="H28" s="19"/>
      <c r="I28" s="19"/>
      <c r="J28" s="19"/>
      <c r="K28" s="19"/>
      <c r="L28" s="24"/>
    </row>
    <row r="29" spans="1:12" ht="12.75">
      <c r="A29" s="25"/>
      <c r="B29" s="21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25" t="s">
        <v>23</v>
      </c>
      <c r="B30" s="21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25"/>
      <c r="B31" s="21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25" t="s">
        <v>145</v>
      </c>
      <c r="B32" s="21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25"/>
      <c r="B33" s="21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25" t="s">
        <v>43</v>
      </c>
      <c r="B34" s="21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44</v>
      </c>
      <c r="B35" s="21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 t="s">
        <v>144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70" t="s">
        <v>160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 t="s">
        <v>84</v>
      </c>
      <c r="B40" s="5"/>
      <c r="C40" s="5"/>
      <c r="D40" s="19"/>
      <c r="E40" s="19"/>
      <c r="F40" s="19"/>
      <c r="G40" s="19"/>
      <c r="H40" s="19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 t="s">
        <v>141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4" s="186" customFormat="1" ht="12.75">
      <c r="A44" s="42" t="s">
        <v>55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29"/>
      <c r="L44" s="185"/>
      <c r="M44" s="29"/>
      <c r="N44" s="29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29"/>
      <c r="H47" s="5"/>
      <c r="I47" s="5"/>
      <c r="J47" s="5"/>
      <c r="K47" s="5"/>
      <c r="L47" s="41" t="s">
        <v>155</v>
      </c>
    </row>
    <row r="48" spans="1:12" ht="12.75">
      <c r="A48" s="4"/>
      <c r="B48" s="5"/>
      <c r="C48" s="5"/>
      <c r="D48" s="5"/>
      <c r="E48" s="5"/>
      <c r="F48" s="5"/>
      <c r="G48" s="29"/>
      <c r="H48" s="5"/>
      <c r="I48" s="5"/>
      <c r="J48" s="5"/>
      <c r="K48" s="5"/>
      <c r="L48" s="6"/>
    </row>
    <row r="49" spans="1:12" s="186" customFormat="1" ht="12.75">
      <c r="A49" s="188"/>
      <c r="B49" s="174"/>
      <c r="C49" s="174"/>
      <c r="D49" s="174"/>
      <c r="E49" s="174"/>
      <c r="F49" s="189"/>
      <c r="G49" s="189"/>
      <c r="H49" s="174"/>
      <c r="I49" s="189"/>
      <c r="J49" s="29"/>
      <c r="K49" s="29"/>
      <c r="L49" s="185"/>
    </row>
    <row r="50" spans="1:12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.75">
      <c r="A51" s="4" t="s">
        <v>41</v>
      </c>
      <c r="B51" s="5" t="s">
        <v>48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 t="s">
        <v>40</v>
      </c>
      <c r="B53" s="98">
        <f>'Item 255, pg 47'!B52</f>
        <v>41288</v>
      </c>
      <c r="C53" s="8"/>
      <c r="D53" s="8"/>
      <c r="E53" s="8"/>
      <c r="F53" s="8"/>
      <c r="G53" s="8"/>
      <c r="H53" s="8"/>
      <c r="I53" s="8" t="s">
        <v>57</v>
      </c>
      <c r="J53" s="8"/>
      <c r="K53" s="8"/>
      <c r="L53" s="97">
        <f>'Item 255, pg 47'!M52</f>
        <v>41334</v>
      </c>
    </row>
    <row r="54" spans="1:12" ht="12.75">
      <c r="A54" s="210" t="s">
        <v>32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3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 t="s">
        <v>39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6">
    <mergeCell ref="D13:L13"/>
    <mergeCell ref="A54:L54"/>
    <mergeCell ref="I2:K2"/>
    <mergeCell ref="A7:L7"/>
    <mergeCell ref="A8:L8"/>
    <mergeCell ref="A9:L9"/>
  </mergeCells>
  <printOptions/>
  <pageMargins left="0.75" right="0.75" top="1" bottom="1" header="0.5" footer="0.5"/>
  <pageSetup fitToHeight="1" fitToWidth="1"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 Wilcox</cp:lastModifiedBy>
  <cp:lastPrinted>2013-01-29T20:35:22Z</cp:lastPrinted>
  <dcterms:created xsi:type="dcterms:W3CDTF">2002-02-08T00:35:58Z</dcterms:created>
  <dcterms:modified xsi:type="dcterms:W3CDTF">2013-01-29T20:35:49Z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130054</vt:lpwstr>
  </property>
  <property fmtid="{D5CDD505-2E9C-101B-9397-08002B2CF9AE}" pid="6" name="IsConfidenti">
    <vt:lpwstr>0</vt:lpwstr>
  </property>
  <property fmtid="{D5CDD505-2E9C-101B-9397-08002B2CF9AE}" pid="7" name="Dat">
    <vt:lpwstr>2013-01-30T00:00:00Z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2013-01-14T00:00:00Z</vt:lpwstr>
  </property>
  <property fmtid="{D5CDD505-2E9C-101B-9397-08002B2CF9AE}" pid="10" name="Pref">
    <vt:lpwstr>TG</vt:lpwstr>
  </property>
  <property fmtid="{D5CDD505-2E9C-101B-9397-08002B2CF9AE}" pid="11" name="CaseCompanyNam">
    <vt:lpwstr>AMERICAN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