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'Sheet1'!$A$1:$M$85</definedName>
    <definedName name="_xlnm.Print_Titles" localSheetId="0">'Sheet1'!$3:$10</definedName>
  </definedNames>
  <calcPr calcMode="manual" fullCalcOnLoad="1"/>
</workbook>
</file>

<file path=xl/sharedStrings.xml><?xml version="1.0" encoding="utf-8"?>
<sst xmlns="http://schemas.openxmlformats.org/spreadsheetml/2006/main" count="258" uniqueCount="23">
  <si>
    <t>Year</t>
  </si>
  <si>
    <t>Revenues</t>
  </si>
  <si>
    <t>(Acct 523)</t>
  </si>
  <si>
    <t>Directory</t>
  </si>
  <si>
    <t>Expenses</t>
  </si>
  <si>
    <t>(Acct 649)</t>
  </si>
  <si>
    <t xml:space="preserve">Net </t>
  </si>
  <si>
    <t>Revenue</t>
  </si>
  <si>
    <t>Pacific Northwest Bell</t>
  </si>
  <si>
    <t>State of Washington</t>
  </si>
  <si>
    <t>Pacific Telephone &amp; Telegraph</t>
  </si>
  <si>
    <t>*</t>
  </si>
  <si>
    <t>#</t>
  </si>
  <si>
    <t>NA</t>
  </si>
  <si>
    <t>@</t>
  </si>
  <si>
    <t>**</t>
  </si>
  <si>
    <t>Calculated using following year increase/(decrease)</t>
  </si>
  <si>
    <t>Calculated using PNB less OR and ID</t>
  </si>
  <si>
    <t xml:space="preserve">History of Directory Revenues and Expenses </t>
  </si>
  <si>
    <t>PNB began operations July 1961 - WA calculated using 6 mos PT&amp;T and 6 mos PNB</t>
  </si>
  <si>
    <t xml:space="preserve">6 month report - PNB began operations July 1961 </t>
  </si>
  <si>
    <t>$     NA</t>
  </si>
  <si>
    <t>$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</si>
</sst>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Fill="1" applyAlignment="1">
      <alignment/>
    </xf>
    <xf numFmtId="0" fontId="2" fillId="0" borderId="0" xfId="0" applyFont="1" applyAlignment="1">
      <alignment horizontal="center"/>
    </xf>
    <xf numFmtId="167" fontId="0" fillId="0" borderId="0" xfId="17" applyNumberFormat="1" applyAlignment="1">
      <alignment/>
    </xf>
    <xf numFmtId="44" fontId="0" fillId="0" borderId="0" xfId="17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01"/>
  <sheetViews>
    <sheetView tabSelected="1" workbookViewId="0" topLeftCell="A1">
      <selection activeCell="A3" sqref="A3:M4"/>
    </sheetView>
  </sheetViews>
  <sheetFormatPr defaultColWidth="9.140625" defaultRowHeight="12.75"/>
  <cols>
    <col min="2" max="4" width="12.7109375" style="0" customWidth="1"/>
    <col min="5" max="5" width="2.7109375" style="0" customWidth="1"/>
    <col min="6" max="8" width="12.7109375" style="0" customWidth="1"/>
    <col min="9" max="9" width="2.7109375" style="0" customWidth="1"/>
    <col min="10" max="12" width="12.7109375" style="0" customWidth="1"/>
    <col min="13" max="13" width="2.7109375" style="0" customWidth="1"/>
    <col min="14" max="16" width="12.7109375" style="0" customWidth="1"/>
  </cols>
  <sheetData>
    <row r="3" spans="1:13" ht="18" customHeight="1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12.75" customHeight="1"/>
    <row r="7" spans="2:12" ht="12.75">
      <c r="B7" s="14" t="s">
        <v>10</v>
      </c>
      <c r="C7" s="14"/>
      <c r="D7" s="14"/>
      <c r="F7" s="14" t="s">
        <v>8</v>
      </c>
      <c r="G7" s="14"/>
      <c r="H7" s="14"/>
      <c r="J7" s="14" t="s">
        <v>9</v>
      </c>
      <c r="K7" s="14"/>
      <c r="L7" s="14"/>
    </row>
    <row r="8" spans="2:12" ht="12.75">
      <c r="B8" s="3" t="s">
        <v>3</v>
      </c>
      <c r="C8" s="3" t="s">
        <v>3</v>
      </c>
      <c r="D8" s="3"/>
      <c r="F8" s="3" t="s">
        <v>3</v>
      </c>
      <c r="G8" s="3" t="s">
        <v>3</v>
      </c>
      <c r="H8" s="3"/>
      <c r="J8" s="3" t="s">
        <v>3</v>
      </c>
      <c r="K8" s="3" t="s">
        <v>3</v>
      </c>
      <c r="L8" s="3"/>
    </row>
    <row r="9" spans="2:12" ht="12.75">
      <c r="B9" s="3" t="s">
        <v>1</v>
      </c>
      <c r="C9" s="3" t="s">
        <v>4</v>
      </c>
      <c r="D9" s="3" t="s">
        <v>6</v>
      </c>
      <c r="F9" s="3" t="s">
        <v>1</v>
      </c>
      <c r="G9" s="3" t="s">
        <v>4</v>
      </c>
      <c r="H9" s="3" t="s">
        <v>6</v>
      </c>
      <c r="J9" s="3" t="s">
        <v>1</v>
      </c>
      <c r="K9" s="3" t="s">
        <v>4</v>
      </c>
      <c r="L9" s="3" t="s">
        <v>6</v>
      </c>
    </row>
    <row r="10" spans="1:13" ht="13.5" thickBot="1">
      <c r="A10" s="4" t="s">
        <v>0</v>
      </c>
      <c r="B10" s="4" t="s">
        <v>2</v>
      </c>
      <c r="C10" s="4" t="s">
        <v>5</v>
      </c>
      <c r="D10" s="4" t="s">
        <v>7</v>
      </c>
      <c r="E10" s="4"/>
      <c r="F10" s="4" t="s">
        <v>2</v>
      </c>
      <c r="G10" s="4" t="s">
        <v>5</v>
      </c>
      <c r="H10" s="4" t="s">
        <v>7</v>
      </c>
      <c r="I10" s="5"/>
      <c r="J10" s="4" t="s">
        <v>2</v>
      </c>
      <c r="K10" s="4" t="s">
        <v>5</v>
      </c>
      <c r="L10" s="4" t="s">
        <v>7</v>
      </c>
      <c r="M10" s="5"/>
    </row>
    <row r="11" spans="1:12" ht="12.75">
      <c r="A11">
        <v>1914</v>
      </c>
      <c r="B11" s="11">
        <v>291436</v>
      </c>
      <c r="C11" s="11">
        <v>348375</v>
      </c>
      <c r="D11" s="11">
        <f aca="true" t="shared" si="0" ref="D11:D29">B11-C11</f>
        <v>-56939</v>
      </c>
      <c r="F11" s="12" t="s">
        <v>21</v>
      </c>
      <c r="G11" s="12" t="s">
        <v>21</v>
      </c>
      <c r="H11" s="12" t="s">
        <v>21</v>
      </c>
      <c r="J11" s="13" t="s">
        <v>22</v>
      </c>
      <c r="K11" t="s">
        <v>22</v>
      </c>
      <c r="L11" t="s">
        <v>22</v>
      </c>
    </row>
    <row r="12" spans="1:8" ht="12.75">
      <c r="A12">
        <v>1915</v>
      </c>
      <c r="B12" s="1">
        <v>279011</v>
      </c>
      <c r="C12" s="1">
        <v>357759</v>
      </c>
      <c r="D12" s="1">
        <f t="shared" si="0"/>
        <v>-78748</v>
      </c>
      <c r="F12" s="8" t="s">
        <v>13</v>
      </c>
      <c r="G12" s="8" t="s">
        <v>13</v>
      </c>
      <c r="H12" s="8" t="s">
        <v>13</v>
      </c>
    </row>
    <row r="13" spans="1:8" ht="12.75">
      <c r="A13">
        <v>1916</v>
      </c>
      <c r="B13" s="1">
        <v>297636</v>
      </c>
      <c r="C13" s="1">
        <v>443480</v>
      </c>
      <c r="D13" s="1">
        <f t="shared" si="0"/>
        <v>-145844</v>
      </c>
      <c r="F13" s="8" t="s">
        <v>13</v>
      </c>
      <c r="G13" s="8" t="s">
        <v>13</v>
      </c>
      <c r="H13" s="8" t="s">
        <v>13</v>
      </c>
    </row>
    <row r="14" spans="1:8" ht="12.75">
      <c r="A14">
        <v>1917</v>
      </c>
      <c r="B14" s="1">
        <v>299440</v>
      </c>
      <c r="C14" s="1">
        <v>368775</v>
      </c>
      <c r="D14" s="1">
        <f t="shared" si="0"/>
        <v>-69335</v>
      </c>
      <c r="F14" s="8" t="s">
        <v>13</v>
      </c>
      <c r="G14" s="8" t="s">
        <v>13</v>
      </c>
      <c r="H14" s="8" t="s">
        <v>13</v>
      </c>
    </row>
    <row r="15" spans="1:8" ht="12.75">
      <c r="A15">
        <v>1918</v>
      </c>
      <c r="B15" s="1">
        <v>317618</v>
      </c>
      <c r="C15" s="1">
        <v>309892</v>
      </c>
      <c r="D15" s="1">
        <f t="shared" si="0"/>
        <v>7726</v>
      </c>
      <c r="F15" s="8" t="s">
        <v>13</v>
      </c>
      <c r="G15" s="8" t="s">
        <v>13</v>
      </c>
      <c r="H15" s="8" t="s">
        <v>13</v>
      </c>
    </row>
    <row r="16" spans="1:8" ht="12.75">
      <c r="A16">
        <v>1919</v>
      </c>
      <c r="B16" s="1">
        <v>383393</v>
      </c>
      <c r="C16" s="1">
        <v>364276</v>
      </c>
      <c r="D16" s="1">
        <f t="shared" si="0"/>
        <v>19117</v>
      </c>
      <c r="F16" s="8" t="s">
        <v>13</v>
      </c>
      <c r="G16" s="8" t="s">
        <v>13</v>
      </c>
      <c r="H16" s="8" t="s">
        <v>13</v>
      </c>
    </row>
    <row r="17" spans="1:8" ht="12.75">
      <c r="A17">
        <v>1920</v>
      </c>
      <c r="B17" s="1">
        <v>517256</v>
      </c>
      <c r="C17" s="1">
        <v>382400</v>
      </c>
      <c r="D17" s="1">
        <f t="shared" si="0"/>
        <v>134856</v>
      </c>
      <c r="F17" s="8" t="s">
        <v>13</v>
      </c>
      <c r="G17" s="8" t="s">
        <v>13</v>
      </c>
      <c r="H17" s="8" t="s">
        <v>13</v>
      </c>
    </row>
    <row r="18" spans="1:8" ht="12.75">
      <c r="A18">
        <v>1921</v>
      </c>
      <c r="B18" s="1">
        <v>697133</v>
      </c>
      <c r="C18" s="1">
        <v>529000</v>
      </c>
      <c r="D18" s="1">
        <f t="shared" si="0"/>
        <v>168133</v>
      </c>
      <c r="F18" s="8" t="s">
        <v>13</v>
      </c>
      <c r="G18" s="8" t="s">
        <v>13</v>
      </c>
      <c r="H18" s="8" t="s">
        <v>13</v>
      </c>
    </row>
    <row r="19" spans="1:8" ht="12.75">
      <c r="A19">
        <v>1922</v>
      </c>
      <c r="B19" s="1">
        <v>849446</v>
      </c>
      <c r="C19" s="1">
        <v>530650</v>
      </c>
      <c r="D19" s="1">
        <f t="shared" si="0"/>
        <v>318796</v>
      </c>
      <c r="F19" s="8" t="s">
        <v>13</v>
      </c>
      <c r="G19" s="8" t="s">
        <v>13</v>
      </c>
      <c r="H19" s="8" t="s">
        <v>13</v>
      </c>
    </row>
    <row r="20" spans="1:8" ht="12.75">
      <c r="A20">
        <v>1923</v>
      </c>
      <c r="B20" s="1">
        <v>959523</v>
      </c>
      <c r="C20" s="1">
        <v>577400</v>
      </c>
      <c r="D20" s="1">
        <f t="shared" si="0"/>
        <v>382123</v>
      </c>
      <c r="F20" s="8" t="s">
        <v>13</v>
      </c>
      <c r="G20" s="8" t="s">
        <v>13</v>
      </c>
      <c r="H20" s="8" t="s">
        <v>13</v>
      </c>
    </row>
    <row r="21" spans="1:8" ht="12.75">
      <c r="A21">
        <v>1924</v>
      </c>
      <c r="B21" s="1">
        <v>1120493</v>
      </c>
      <c r="C21" s="1">
        <v>669800</v>
      </c>
      <c r="D21" s="1">
        <f t="shared" si="0"/>
        <v>450693</v>
      </c>
      <c r="F21" s="8" t="s">
        <v>13</v>
      </c>
      <c r="G21" s="8" t="s">
        <v>13</v>
      </c>
      <c r="H21" s="8" t="s">
        <v>13</v>
      </c>
    </row>
    <row r="22" spans="1:8" ht="12.75">
      <c r="A22">
        <v>1925</v>
      </c>
      <c r="B22" s="1">
        <v>1260853</v>
      </c>
      <c r="C22" s="1">
        <v>736100</v>
      </c>
      <c r="D22" s="1">
        <f t="shared" si="0"/>
        <v>524753</v>
      </c>
      <c r="F22" s="8" t="s">
        <v>13</v>
      </c>
      <c r="G22" s="8" t="s">
        <v>13</v>
      </c>
      <c r="H22" s="8" t="s">
        <v>13</v>
      </c>
    </row>
    <row r="23" spans="1:8" ht="12.75">
      <c r="A23">
        <v>1926</v>
      </c>
      <c r="B23" s="1">
        <v>1514410</v>
      </c>
      <c r="C23" s="1">
        <v>931300</v>
      </c>
      <c r="D23" s="1">
        <f t="shared" si="0"/>
        <v>583110</v>
      </c>
      <c r="F23" s="8" t="s">
        <v>13</v>
      </c>
      <c r="G23" s="8" t="s">
        <v>13</v>
      </c>
      <c r="H23" s="8" t="s">
        <v>13</v>
      </c>
    </row>
    <row r="24" spans="1:8" ht="12.75">
      <c r="A24">
        <v>1927</v>
      </c>
      <c r="B24" s="1">
        <v>1767446</v>
      </c>
      <c r="C24" s="1">
        <v>1123800</v>
      </c>
      <c r="D24" s="1">
        <f t="shared" si="0"/>
        <v>643646</v>
      </c>
      <c r="F24" s="8" t="s">
        <v>13</v>
      </c>
      <c r="G24" s="8" t="s">
        <v>13</v>
      </c>
      <c r="H24" s="8" t="s">
        <v>13</v>
      </c>
    </row>
    <row r="25" spans="1:8" ht="12.75">
      <c r="A25">
        <v>1928</v>
      </c>
      <c r="B25" s="1">
        <v>1740456</v>
      </c>
      <c r="C25" s="1">
        <v>1176100</v>
      </c>
      <c r="D25" s="1">
        <f t="shared" si="0"/>
        <v>564356</v>
      </c>
      <c r="F25" s="8" t="s">
        <v>13</v>
      </c>
      <c r="G25" s="8" t="s">
        <v>13</v>
      </c>
      <c r="H25" s="8" t="s">
        <v>13</v>
      </c>
    </row>
    <row r="26" spans="1:8" ht="12.75">
      <c r="A26">
        <v>1929</v>
      </c>
      <c r="B26" s="1">
        <v>1765701</v>
      </c>
      <c r="C26" s="1">
        <v>1358400</v>
      </c>
      <c r="D26" s="1">
        <f t="shared" si="0"/>
        <v>407301</v>
      </c>
      <c r="F26" s="8" t="s">
        <v>13</v>
      </c>
      <c r="G26" s="8" t="s">
        <v>13</v>
      </c>
      <c r="H26" s="8" t="s">
        <v>13</v>
      </c>
    </row>
    <row r="27" spans="1:8" ht="12.75">
      <c r="A27">
        <v>1930</v>
      </c>
      <c r="B27" s="1">
        <v>1799814</v>
      </c>
      <c r="C27" s="1">
        <v>1175550</v>
      </c>
      <c r="D27" s="1">
        <f t="shared" si="0"/>
        <v>624264</v>
      </c>
      <c r="F27" s="8" t="s">
        <v>13</v>
      </c>
      <c r="G27" s="8" t="s">
        <v>13</v>
      </c>
      <c r="H27" s="8" t="s">
        <v>13</v>
      </c>
    </row>
    <row r="28" spans="1:8" ht="12.75">
      <c r="A28">
        <v>1931</v>
      </c>
      <c r="B28" s="1">
        <v>1746823</v>
      </c>
      <c r="C28" s="1">
        <v>1074300</v>
      </c>
      <c r="D28" s="1">
        <f t="shared" si="0"/>
        <v>672523</v>
      </c>
      <c r="F28" s="8" t="s">
        <v>13</v>
      </c>
      <c r="G28" s="8" t="s">
        <v>13</v>
      </c>
      <c r="H28" s="8" t="s">
        <v>13</v>
      </c>
    </row>
    <row r="29" spans="1:8" ht="12.75">
      <c r="A29">
        <v>1932</v>
      </c>
      <c r="B29" s="1">
        <v>1507316</v>
      </c>
      <c r="C29" s="1">
        <v>837400</v>
      </c>
      <c r="D29" s="1">
        <f t="shared" si="0"/>
        <v>669916</v>
      </c>
      <c r="F29" s="8" t="s">
        <v>13</v>
      </c>
      <c r="G29" s="8" t="s">
        <v>13</v>
      </c>
      <c r="H29" s="8" t="s">
        <v>13</v>
      </c>
    </row>
    <row r="30" spans="1:8" ht="12.75">
      <c r="A30">
        <v>1933</v>
      </c>
      <c r="B30" s="1">
        <v>1119709</v>
      </c>
      <c r="C30" s="1">
        <v>630800</v>
      </c>
      <c r="D30" s="1">
        <f aca="true" t="shared" si="1" ref="D30:D37">B30-C30</f>
        <v>488909</v>
      </c>
      <c r="F30" s="8" t="s">
        <v>13</v>
      </c>
      <c r="G30" s="8" t="s">
        <v>13</v>
      </c>
      <c r="H30" s="8" t="s">
        <v>13</v>
      </c>
    </row>
    <row r="31" spans="1:8" ht="12.75">
      <c r="A31">
        <v>1934</v>
      </c>
      <c r="B31" s="1">
        <v>1019287</v>
      </c>
      <c r="C31" s="1">
        <v>643200</v>
      </c>
      <c r="D31" s="1">
        <f t="shared" si="1"/>
        <v>376087</v>
      </c>
      <c r="F31" s="8" t="s">
        <v>13</v>
      </c>
      <c r="G31" s="8" t="s">
        <v>13</v>
      </c>
      <c r="H31" s="8" t="s">
        <v>13</v>
      </c>
    </row>
    <row r="32" spans="1:8" ht="12.75">
      <c r="A32">
        <v>1935</v>
      </c>
      <c r="B32" s="1">
        <v>1076411</v>
      </c>
      <c r="C32" s="1">
        <v>723600</v>
      </c>
      <c r="D32" s="1">
        <f t="shared" si="1"/>
        <v>352811</v>
      </c>
      <c r="F32" s="8" t="s">
        <v>13</v>
      </c>
      <c r="G32" s="8" t="s">
        <v>13</v>
      </c>
      <c r="H32" s="8" t="s">
        <v>13</v>
      </c>
    </row>
    <row r="33" spans="1:8" ht="12.75">
      <c r="A33">
        <v>1936</v>
      </c>
      <c r="B33" s="6">
        <v>1257242</v>
      </c>
      <c r="C33" s="1">
        <v>798700</v>
      </c>
      <c r="D33" s="1">
        <f t="shared" si="1"/>
        <v>458542</v>
      </c>
      <c r="F33" s="8" t="s">
        <v>13</v>
      </c>
      <c r="G33" s="8" t="s">
        <v>13</v>
      </c>
      <c r="H33" s="8" t="s">
        <v>13</v>
      </c>
    </row>
    <row r="34" spans="1:8" ht="12.75">
      <c r="A34">
        <v>1937</v>
      </c>
      <c r="B34" s="1">
        <v>1497757</v>
      </c>
      <c r="C34" s="1">
        <v>992900</v>
      </c>
      <c r="D34" s="1">
        <f t="shared" si="1"/>
        <v>504857</v>
      </c>
      <c r="F34" s="8" t="s">
        <v>13</v>
      </c>
      <c r="G34" s="8" t="s">
        <v>13</v>
      </c>
      <c r="H34" s="8" t="s">
        <v>13</v>
      </c>
    </row>
    <row r="35" spans="1:8" ht="12.75">
      <c r="A35">
        <v>1938</v>
      </c>
      <c r="B35" s="1">
        <v>1670345</v>
      </c>
      <c r="C35" s="1">
        <v>1023600</v>
      </c>
      <c r="D35" s="1">
        <f t="shared" si="1"/>
        <v>646745</v>
      </c>
      <c r="F35" s="8" t="s">
        <v>13</v>
      </c>
      <c r="G35" s="8" t="s">
        <v>13</v>
      </c>
      <c r="H35" s="8" t="s">
        <v>13</v>
      </c>
    </row>
    <row r="36" spans="1:8" ht="12.75">
      <c r="A36">
        <v>1939</v>
      </c>
      <c r="B36" s="1">
        <v>1770120</v>
      </c>
      <c r="C36" s="1">
        <v>1116400</v>
      </c>
      <c r="D36" s="1">
        <f t="shared" si="1"/>
        <v>653720</v>
      </c>
      <c r="F36" s="8" t="s">
        <v>13</v>
      </c>
      <c r="G36" s="8" t="s">
        <v>13</v>
      </c>
      <c r="H36" s="8" t="s">
        <v>13</v>
      </c>
    </row>
    <row r="37" spans="1:13" ht="12.75">
      <c r="A37">
        <v>1940</v>
      </c>
      <c r="B37" s="1">
        <f>B38-103673</f>
        <v>1859738</v>
      </c>
      <c r="C37" s="1">
        <f>C38-153500</f>
        <v>1179900</v>
      </c>
      <c r="D37" s="1">
        <f t="shared" si="1"/>
        <v>679838</v>
      </c>
      <c r="E37" t="s">
        <v>11</v>
      </c>
      <c r="F37" s="8" t="s">
        <v>13</v>
      </c>
      <c r="G37" s="8" t="s">
        <v>13</v>
      </c>
      <c r="H37" s="8" t="s">
        <v>13</v>
      </c>
      <c r="J37" s="2">
        <f>J38-28104</f>
        <v>444401</v>
      </c>
      <c r="K37" s="2">
        <f>K38-85814</f>
        <v>231867</v>
      </c>
      <c r="L37" s="1">
        <f aca="true" t="shared" si="2" ref="L37:L49">J37-K37</f>
        <v>212534</v>
      </c>
      <c r="M37" t="s">
        <v>11</v>
      </c>
    </row>
    <row r="38" spans="1:12" ht="12.75">
      <c r="A38">
        <v>1941</v>
      </c>
      <c r="B38" s="1">
        <v>1963411</v>
      </c>
      <c r="C38" s="1">
        <v>1333400</v>
      </c>
      <c r="D38" s="1">
        <f aca="true" t="shared" si="3" ref="D38:D49">B38-C38</f>
        <v>630011</v>
      </c>
      <c r="F38" s="8" t="s">
        <v>13</v>
      </c>
      <c r="G38" s="8" t="s">
        <v>13</v>
      </c>
      <c r="H38" s="8" t="s">
        <v>13</v>
      </c>
      <c r="J38" s="1">
        <v>472505</v>
      </c>
      <c r="K38" s="1">
        <v>317681</v>
      </c>
      <c r="L38" s="1">
        <f t="shared" si="2"/>
        <v>154824</v>
      </c>
    </row>
    <row r="39" spans="1:12" ht="12.75">
      <c r="A39">
        <v>1942</v>
      </c>
      <c r="B39" s="1">
        <v>1988520</v>
      </c>
      <c r="C39" s="1">
        <v>1416400</v>
      </c>
      <c r="D39" s="1">
        <f t="shared" si="3"/>
        <v>572120</v>
      </c>
      <c r="F39" s="8" t="s">
        <v>13</v>
      </c>
      <c r="G39" s="8" t="s">
        <v>13</v>
      </c>
      <c r="H39" s="8" t="s">
        <v>13</v>
      </c>
      <c r="J39" s="1">
        <v>503213</v>
      </c>
      <c r="K39" s="1">
        <v>380171</v>
      </c>
      <c r="L39" s="1">
        <f t="shared" si="2"/>
        <v>123042</v>
      </c>
    </row>
    <row r="40" spans="1:12" ht="12.75">
      <c r="A40">
        <v>1943</v>
      </c>
      <c r="B40" s="1">
        <v>2055944</v>
      </c>
      <c r="C40" s="1">
        <v>1396900</v>
      </c>
      <c r="D40" s="1">
        <f t="shared" si="3"/>
        <v>659044</v>
      </c>
      <c r="F40" s="8" t="s">
        <v>13</v>
      </c>
      <c r="G40" s="8" t="s">
        <v>13</v>
      </c>
      <c r="H40" s="8" t="s">
        <v>13</v>
      </c>
      <c r="J40" s="1">
        <v>552131</v>
      </c>
      <c r="K40" s="1">
        <v>363440</v>
      </c>
      <c r="L40" s="1">
        <f t="shared" si="2"/>
        <v>188691</v>
      </c>
    </row>
    <row r="41" spans="1:12" ht="12.75">
      <c r="A41">
        <v>1944</v>
      </c>
      <c r="B41" s="1">
        <v>2654998</v>
      </c>
      <c r="C41" s="1">
        <v>1691100</v>
      </c>
      <c r="D41" s="1">
        <f t="shared" si="3"/>
        <v>963898</v>
      </c>
      <c r="F41" s="8" t="s">
        <v>13</v>
      </c>
      <c r="G41" s="8" t="s">
        <v>13</v>
      </c>
      <c r="H41" s="8" t="s">
        <v>13</v>
      </c>
      <c r="J41" s="1">
        <v>684987</v>
      </c>
      <c r="K41" s="1">
        <v>438702</v>
      </c>
      <c r="L41" s="1">
        <f t="shared" si="2"/>
        <v>246285</v>
      </c>
    </row>
    <row r="42" spans="1:12" ht="12.75">
      <c r="A42">
        <v>1945</v>
      </c>
      <c r="B42" s="1">
        <v>3639332</v>
      </c>
      <c r="C42" s="1">
        <v>1919987</v>
      </c>
      <c r="D42" s="1">
        <f t="shared" si="3"/>
        <v>1719345</v>
      </c>
      <c r="F42" s="8" t="s">
        <v>13</v>
      </c>
      <c r="G42" s="8" t="s">
        <v>13</v>
      </c>
      <c r="H42" s="8" t="s">
        <v>13</v>
      </c>
      <c r="J42" s="1">
        <v>925783</v>
      </c>
      <c r="K42" s="1">
        <v>514270</v>
      </c>
      <c r="L42" s="1">
        <f t="shared" si="2"/>
        <v>411513</v>
      </c>
    </row>
    <row r="43" spans="1:12" ht="12.75">
      <c r="A43">
        <v>1946</v>
      </c>
      <c r="B43" s="1">
        <v>5139651</v>
      </c>
      <c r="C43" s="1">
        <v>2614649</v>
      </c>
      <c r="D43" s="1">
        <f t="shared" si="3"/>
        <v>2525002</v>
      </c>
      <c r="F43" s="8" t="s">
        <v>13</v>
      </c>
      <c r="G43" s="8" t="s">
        <v>13</v>
      </c>
      <c r="H43" s="8" t="s">
        <v>13</v>
      </c>
      <c r="J43" s="1">
        <v>1259673</v>
      </c>
      <c r="K43" s="1">
        <v>732555</v>
      </c>
      <c r="L43" s="1">
        <f t="shared" si="2"/>
        <v>527118</v>
      </c>
    </row>
    <row r="44" spans="1:12" ht="12.75">
      <c r="A44">
        <v>1947</v>
      </c>
      <c r="B44" s="1">
        <v>11270669</v>
      </c>
      <c r="C44" s="1">
        <v>6394844</v>
      </c>
      <c r="D44" s="1">
        <f t="shared" si="3"/>
        <v>4875825</v>
      </c>
      <c r="F44" s="8" t="s">
        <v>13</v>
      </c>
      <c r="G44" s="8" t="s">
        <v>13</v>
      </c>
      <c r="H44" s="8" t="s">
        <v>13</v>
      </c>
      <c r="J44" s="1">
        <v>1587587</v>
      </c>
      <c r="K44" s="1">
        <v>972643</v>
      </c>
      <c r="L44" s="1">
        <f t="shared" si="2"/>
        <v>614944</v>
      </c>
    </row>
    <row r="45" spans="1:12" ht="12.75">
      <c r="A45">
        <v>1948</v>
      </c>
      <c r="B45" s="1">
        <v>15476762</v>
      </c>
      <c r="C45" s="1">
        <v>9233207</v>
      </c>
      <c r="D45" s="1">
        <f t="shared" si="3"/>
        <v>6243555</v>
      </c>
      <c r="F45" s="8" t="s">
        <v>13</v>
      </c>
      <c r="G45" s="8" t="s">
        <v>13</v>
      </c>
      <c r="H45" s="8" t="s">
        <v>13</v>
      </c>
      <c r="J45" s="1">
        <v>1785400</v>
      </c>
      <c r="K45" s="1">
        <v>1185968</v>
      </c>
      <c r="L45" s="1">
        <f t="shared" si="2"/>
        <v>599432</v>
      </c>
    </row>
    <row r="46" spans="1:12" ht="12.75">
      <c r="A46">
        <v>1949</v>
      </c>
      <c r="B46" s="1">
        <v>17587825</v>
      </c>
      <c r="C46" s="1">
        <v>11545395</v>
      </c>
      <c r="D46" s="1">
        <f t="shared" si="3"/>
        <v>6042430</v>
      </c>
      <c r="F46" s="8" t="s">
        <v>13</v>
      </c>
      <c r="G46" s="8" t="s">
        <v>13</v>
      </c>
      <c r="H46" s="8" t="s">
        <v>13</v>
      </c>
      <c r="J46" s="1">
        <v>1963391</v>
      </c>
      <c r="K46" s="1">
        <v>1414864</v>
      </c>
      <c r="L46" s="1">
        <f t="shared" si="2"/>
        <v>548527</v>
      </c>
    </row>
    <row r="47" spans="1:12" ht="12.75">
      <c r="A47">
        <v>1950</v>
      </c>
      <c r="B47" s="1">
        <v>18542155</v>
      </c>
      <c r="C47" s="1">
        <v>12138366</v>
      </c>
      <c r="D47" s="1">
        <f t="shared" si="3"/>
        <v>6403789</v>
      </c>
      <c r="F47" s="8" t="s">
        <v>13</v>
      </c>
      <c r="G47" s="8" t="s">
        <v>13</v>
      </c>
      <c r="H47" s="8" t="s">
        <v>13</v>
      </c>
      <c r="J47" s="1">
        <v>2035331</v>
      </c>
      <c r="K47" s="1">
        <v>1359290</v>
      </c>
      <c r="L47" s="1">
        <f t="shared" si="2"/>
        <v>676041</v>
      </c>
    </row>
    <row r="48" spans="1:12" ht="12.75">
      <c r="A48">
        <v>1951</v>
      </c>
      <c r="B48" s="1">
        <v>19920510</v>
      </c>
      <c r="C48" s="1">
        <v>11455283</v>
      </c>
      <c r="D48" s="1">
        <f t="shared" si="3"/>
        <v>8465227</v>
      </c>
      <c r="F48" s="8" t="s">
        <v>13</v>
      </c>
      <c r="G48" s="8" t="s">
        <v>13</v>
      </c>
      <c r="H48" s="8" t="s">
        <v>13</v>
      </c>
      <c r="J48" s="1">
        <v>2199282</v>
      </c>
      <c r="K48" s="1">
        <v>1485511</v>
      </c>
      <c r="L48" s="1">
        <f t="shared" si="2"/>
        <v>713771</v>
      </c>
    </row>
    <row r="49" spans="1:12" ht="12.75">
      <c r="A49">
        <v>1952</v>
      </c>
      <c r="B49" s="1">
        <v>22784463</v>
      </c>
      <c r="C49" s="1">
        <v>13481650</v>
      </c>
      <c r="D49" s="1">
        <f t="shared" si="3"/>
        <v>9302813</v>
      </c>
      <c r="F49" s="8" t="s">
        <v>13</v>
      </c>
      <c r="G49" s="8" t="s">
        <v>13</v>
      </c>
      <c r="H49" s="8" t="s">
        <v>13</v>
      </c>
      <c r="J49" s="1">
        <v>2671803</v>
      </c>
      <c r="K49" s="1">
        <v>1731420</v>
      </c>
      <c r="L49" s="1">
        <f t="shared" si="2"/>
        <v>940383</v>
      </c>
    </row>
    <row r="50" spans="1:13" ht="12.75">
      <c r="A50">
        <v>1953</v>
      </c>
      <c r="B50" s="1">
        <v>29001918</v>
      </c>
      <c r="C50" s="1">
        <v>15867553</v>
      </c>
      <c r="D50" s="1">
        <f aca="true" t="shared" si="4" ref="D50:D58">B50-C50</f>
        <v>13134365</v>
      </c>
      <c r="F50" s="8" t="s">
        <v>13</v>
      </c>
      <c r="G50" s="8" t="s">
        <v>13</v>
      </c>
      <c r="H50" s="8" t="s">
        <v>13</v>
      </c>
      <c r="J50" s="1">
        <v>3069191</v>
      </c>
      <c r="K50" s="1">
        <v>1935319</v>
      </c>
      <c r="L50" s="1">
        <f>J50-K50</f>
        <v>1133872</v>
      </c>
      <c r="M50" s="1"/>
    </row>
    <row r="51" spans="1:13" ht="12.75">
      <c r="A51">
        <v>1954</v>
      </c>
      <c r="B51" s="1">
        <v>32581833</v>
      </c>
      <c r="C51" s="1">
        <v>17735177</v>
      </c>
      <c r="D51" s="1">
        <f t="shared" si="4"/>
        <v>14846656</v>
      </c>
      <c r="F51" s="8" t="s">
        <v>13</v>
      </c>
      <c r="G51" s="8" t="s">
        <v>13</v>
      </c>
      <c r="H51" s="8" t="s">
        <v>13</v>
      </c>
      <c r="J51" s="1">
        <v>3324849</v>
      </c>
      <c r="K51" s="1">
        <v>2026218</v>
      </c>
      <c r="L51" s="1">
        <f aca="true" t="shared" si="5" ref="L51:L80">J51-K51</f>
        <v>1298631</v>
      </c>
      <c r="M51" s="1"/>
    </row>
    <row r="52" spans="1:13" ht="12.75">
      <c r="A52">
        <v>1955</v>
      </c>
      <c r="B52" s="1">
        <v>34941650</v>
      </c>
      <c r="C52" s="1">
        <v>18890815</v>
      </c>
      <c r="D52" s="1">
        <f t="shared" si="4"/>
        <v>16050835</v>
      </c>
      <c r="F52" s="8" t="s">
        <v>13</v>
      </c>
      <c r="G52" s="8" t="s">
        <v>13</v>
      </c>
      <c r="H52" s="8" t="s">
        <v>13</v>
      </c>
      <c r="J52" s="1">
        <v>3805507</v>
      </c>
      <c r="K52" s="1">
        <v>2156820</v>
      </c>
      <c r="L52" s="1">
        <f t="shared" si="5"/>
        <v>1648687</v>
      </c>
      <c r="M52" s="1"/>
    </row>
    <row r="53" spans="1:13" ht="12.75">
      <c r="A53">
        <v>1956</v>
      </c>
      <c r="B53" s="1">
        <v>39588700</v>
      </c>
      <c r="C53" s="1">
        <v>20923346</v>
      </c>
      <c r="D53" s="1">
        <f t="shared" si="4"/>
        <v>18665354</v>
      </c>
      <c r="F53" s="8" t="s">
        <v>13</v>
      </c>
      <c r="G53" s="8" t="s">
        <v>13</v>
      </c>
      <c r="H53" s="8" t="s">
        <v>13</v>
      </c>
      <c r="J53" s="1">
        <v>4247023</v>
      </c>
      <c r="K53" s="1">
        <v>2416040</v>
      </c>
      <c r="L53" s="1">
        <f t="shared" si="5"/>
        <v>1830983</v>
      </c>
      <c r="M53" s="1"/>
    </row>
    <row r="54" spans="1:13" ht="12.75">
      <c r="A54">
        <v>1957</v>
      </c>
      <c r="B54" s="1">
        <v>43951730</v>
      </c>
      <c r="C54" s="1">
        <v>23744787</v>
      </c>
      <c r="D54" s="1">
        <f t="shared" si="4"/>
        <v>20206943</v>
      </c>
      <c r="F54" s="8" t="s">
        <v>13</v>
      </c>
      <c r="G54" s="8" t="s">
        <v>13</v>
      </c>
      <c r="H54" s="8" t="s">
        <v>13</v>
      </c>
      <c r="J54" s="1">
        <v>4775583</v>
      </c>
      <c r="K54" s="1">
        <v>2797850</v>
      </c>
      <c r="L54" s="1">
        <f t="shared" si="5"/>
        <v>1977733</v>
      </c>
      <c r="M54" s="1"/>
    </row>
    <row r="55" spans="1:13" ht="12.75">
      <c r="A55">
        <v>1958</v>
      </c>
      <c r="B55" s="1">
        <v>48015128</v>
      </c>
      <c r="C55" s="1">
        <v>25510424</v>
      </c>
      <c r="D55" s="1">
        <f t="shared" si="4"/>
        <v>22504704</v>
      </c>
      <c r="F55" s="8" t="s">
        <v>13</v>
      </c>
      <c r="G55" s="8" t="s">
        <v>13</v>
      </c>
      <c r="H55" s="8" t="s">
        <v>13</v>
      </c>
      <c r="J55" s="1">
        <v>5340812</v>
      </c>
      <c r="K55" s="1">
        <v>2996236</v>
      </c>
      <c r="L55" s="1">
        <f t="shared" si="5"/>
        <v>2344576</v>
      </c>
      <c r="M55" s="1"/>
    </row>
    <row r="56" spans="1:16" ht="12.75">
      <c r="A56">
        <v>1959</v>
      </c>
      <c r="B56" s="1">
        <v>51732579</v>
      </c>
      <c r="C56" s="1">
        <v>26700868</v>
      </c>
      <c r="D56" s="1">
        <f t="shared" si="4"/>
        <v>25031711</v>
      </c>
      <c r="F56" s="8" t="s">
        <v>13</v>
      </c>
      <c r="G56" s="8" t="s">
        <v>13</v>
      </c>
      <c r="H56" s="8" t="s">
        <v>13</v>
      </c>
      <c r="J56" s="1">
        <v>5743154</v>
      </c>
      <c r="K56" s="1">
        <v>2963409</v>
      </c>
      <c r="L56" s="1">
        <f t="shared" si="5"/>
        <v>2779745</v>
      </c>
      <c r="M56" s="1"/>
      <c r="N56" s="1"/>
      <c r="O56" s="1"/>
      <c r="P56" s="1">
        <f>N56-O56</f>
        <v>0</v>
      </c>
    </row>
    <row r="57" spans="1:16" ht="12.75">
      <c r="A57">
        <v>1960</v>
      </c>
      <c r="B57" s="1">
        <v>57517321</v>
      </c>
      <c r="C57" s="1">
        <v>28268342</v>
      </c>
      <c r="D57" s="1">
        <f t="shared" si="4"/>
        <v>29248979</v>
      </c>
      <c r="F57" s="8" t="s">
        <v>13</v>
      </c>
      <c r="G57" s="8" t="s">
        <v>13</v>
      </c>
      <c r="H57" s="8" t="s">
        <v>13</v>
      </c>
      <c r="J57" s="1">
        <v>6129026</v>
      </c>
      <c r="K57" s="1">
        <v>3018604</v>
      </c>
      <c r="L57" s="1">
        <f t="shared" si="5"/>
        <v>3110422</v>
      </c>
      <c r="M57" s="1"/>
      <c r="N57" s="1"/>
      <c r="O57" s="1"/>
      <c r="P57" s="1"/>
    </row>
    <row r="58" spans="1:16" ht="12.75">
      <c r="A58">
        <v>1961</v>
      </c>
      <c r="B58" s="1">
        <v>56148838</v>
      </c>
      <c r="C58" s="1">
        <v>27616563</v>
      </c>
      <c r="D58" s="1">
        <f t="shared" si="4"/>
        <v>28532275</v>
      </c>
      <c r="E58" t="s">
        <v>14</v>
      </c>
      <c r="F58" s="1">
        <v>5910151</v>
      </c>
      <c r="G58" s="1">
        <v>2692744</v>
      </c>
      <c r="H58" s="2">
        <f aca="true" t="shared" si="6" ref="H58:H76">F58-G58</f>
        <v>3217407</v>
      </c>
      <c r="I58" t="s">
        <v>14</v>
      </c>
      <c r="J58" s="1">
        <f>3246618+3307686</f>
        <v>6554304</v>
      </c>
      <c r="K58" s="1">
        <f>1554280+1639855</f>
        <v>3194135</v>
      </c>
      <c r="L58" s="1">
        <f t="shared" si="5"/>
        <v>3360169</v>
      </c>
      <c r="M58" s="6" t="s">
        <v>12</v>
      </c>
      <c r="N58" s="1"/>
      <c r="O58" s="1"/>
      <c r="P58" s="1"/>
    </row>
    <row r="59" spans="1:16" ht="12.75">
      <c r="A59">
        <v>1962</v>
      </c>
      <c r="B59" s="7" t="s">
        <v>13</v>
      </c>
      <c r="C59" s="7" t="s">
        <v>13</v>
      </c>
      <c r="D59" s="7" t="s">
        <v>13</v>
      </c>
      <c r="F59" s="1">
        <v>12409337</v>
      </c>
      <c r="G59" s="1">
        <v>5831339</v>
      </c>
      <c r="H59" s="2">
        <f t="shared" si="6"/>
        <v>6577998</v>
      </c>
      <c r="J59" s="1">
        <v>7047040</v>
      </c>
      <c r="K59" s="1">
        <v>3580565</v>
      </c>
      <c r="L59" s="1">
        <f t="shared" si="5"/>
        <v>3466475</v>
      </c>
      <c r="M59" s="1"/>
      <c r="N59" s="1"/>
      <c r="O59" s="1"/>
      <c r="P59" s="1"/>
    </row>
    <row r="60" spans="1:12" ht="12.75">
      <c r="A60">
        <v>1963</v>
      </c>
      <c r="B60" s="7" t="s">
        <v>13</v>
      </c>
      <c r="C60" s="7" t="s">
        <v>13</v>
      </c>
      <c r="D60" s="7" t="s">
        <v>13</v>
      </c>
      <c r="F60" s="1">
        <v>13322028</v>
      </c>
      <c r="G60" s="1">
        <v>6130570</v>
      </c>
      <c r="H60" s="2">
        <f t="shared" si="6"/>
        <v>7191458</v>
      </c>
      <c r="J60" s="1">
        <v>7614080</v>
      </c>
      <c r="K60" s="1">
        <v>3705976</v>
      </c>
      <c r="L60" s="1">
        <f t="shared" si="5"/>
        <v>3908104</v>
      </c>
    </row>
    <row r="61" spans="1:12" ht="12.75">
      <c r="A61">
        <v>1964</v>
      </c>
      <c r="B61" s="7" t="s">
        <v>13</v>
      </c>
      <c r="C61" s="7" t="s">
        <v>13</v>
      </c>
      <c r="D61" s="7" t="s">
        <v>13</v>
      </c>
      <c r="F61" s="1">
        <v>13796523</v>
      </c>
      <c r="G61" s="1">
        <v>6349790</v>
      </c>
      <c r="H61" s="2">
        <f t="shared" si="6"/>
        <v>7446733</v>
      </c>
      <c r="J61" s="1">
        <v>7785644</v>
      </c>
      <c r="K61" s="1">
        <v>3670563</v>
      </c>
      <c r="L61" s="1">
        <f t="shared" si="5"/>
        <v>4115081</v>
      </c>
    </row>
    <row r="62" spans="1:12" ht="12.75">
      <c r="A62">
        <v>1965</v>
      </c>
      <c r="B62" s="7" t="s">
        <v>13</v>
      </c>
      <c r="C62" s="7" t="s">
        <v>13</v>
      </c>
      <c r="D62" s="7" t="s">
        <v>13</v>
      </c>
      <c r="F62" s="1">
        <v>14487858</v>
      </c>
      <c r="G62" s="1">
        <v>6494478</v>
      </c>
      <c r="H62" s="2">
        <f t="shared" si="6"/>
        <v>7993380</v>
      </c>
      <c r="J62" s="1">
        <v>8084896</v>
      </c>
      <c r="K62" s="1">
        <v>3736386</v>
      </c>
      <c r="L62" s="1">
        <f t="shared" si="5"/>
        <v>4348510</v>
      </c>
    </row>
    <row r="63" spans="1:12" ht="12.75">
      <c r="A63">
        <v>1966</v>
      </c>
      <c r="B63" s="7" t="s">
        <v>13</v>
      </c>
      <c r="C63" s="7" t="s">
        <v>13</v>
      </c>
      <c r="D63" s="7" t="s">
        <v>13</v>
      </c>
      <c r="F63" s="1">
        <v>15341850</v>
      </c>
      <c r="G63" s="1">
        <v>7041215</v>
      </c>
      <c r="H63" s="2">
        <f t="shared" si="6"/>
        <v>8300635</v>
      </c>
      <c r="J63" s="1">
        <v>8574586</v>
      </c>
      <c r="K63" s="1">
        <v>4119947</v>
      </c>
      <c r="L63" s="1">
        <f t="shared" si="5"/>
        <v>4454639</v>
      </c>
    </row>
    <row r="64" spans="1:12" ht="12.75">
      <c r="A64">
        <v>1967</v>
      </c>
      <c r="B64" s="7" t="s">
        <v>13</v>
      </c>
      <c r="C64" s="7" t="s">
        <v>13</v>
      </c>
      <c r="D64" s="7" t="s">
        <v>13</v>
      </c>
      <c r="F64" s="1">
        <v>16621541</v>
      </c>
      <c r="G64" s="1">
        <v>7576194</v>
      </c>
      <c r="H64" s="2">
        <f t="shared" si="6"/>
        <v>9045347</v>
      </c>
      <c r="J64" s="1">
        <v>9286143</v>
      </c>
      <c r="K64" s="1">
        <v>4449941</v>
      </c>
      <c r="L64" s="1">
        <f t="shared" si="5"/>
        <v>4836202</v>
      </c>
    </row>
    <row r="65" spans="1:12" ht="12.75">
      <c r="A65">
        <v>1968</v>
      </c>
      <c r="B65" s="7" t="s">
        <v>13</v>
      </c>
      <c r="C65" s="7" t="s">
        <v>13</v>
      </c>
      <c r="D65" s="7" t="s">
        <v>13</v>
      </c>
      <c r="F65" s="1">
        <v>17869346</v>
      </c>
      <c r="G65" s="1">
        <v>8092114</v>
      </c>
      <c r="H65" s="2">
        <f t="shared" si="6"/>
        <v>9777232</v>
      </c>
      <c r="J65" s="1">
        <v>10175934</v>
      </c>
      <c r="K65" s="1">
        <v>4798514</v>
      </c>
      <c r="L65" s="1">
        <f t="shared" si="5"/>
        <v>5377420</v>
      </c>
    </row>
    <row r="66" spans="1:12" ht="12.75">
      <c r="A66">
        <v>1969</v>
      </c>
      <c r="B66" s="7" t="s">
        <v>13</v>
      </c>
      <c r="C66" s="7" t="s">
        <v>13</v>
      </c>
      <c r="D66" s="7" t="s">
        <v>13</v>
      </c>
      <c r="F66" s="1">
        <v>19367804</v>
      </c>
      <c r="G66" s="1">
        <v>8904434</v>
      </c>
      <c r="H66" s="2">
        <f t="shared" si="6"/>
        <v>10463370</v>
      </c>
      <c r="J66" s="1">
        <v>11239109</v>
      </c>
      <c r="K66" s="1">
        <v>5373041</v>
      </c>
      <c r="L66" s="1">
        <f t="shared" si="5"/>
        <v>5866068</v>
      </c>
    </row>
    <row r="67" spans="1:12" ht="12.75">
      <c r="A67">
        <v>1970</v>
      </c>
      <c r="B67" s="7" t="s">
        <v>13</v>
      </c>
      <c r="C67" s="7" t="s">
        <v>13</v>
      </c>
      <c r="D67" s="7" t="s">
        <v>13</v>
      </c>
      <c r="F67" s="1">
        <v>20737382</v>
      </c>
      <c r="G67" s="1">
        <v>9864210</v>
      </c>
      <c r="H67" s="2">
        <f t="shared" si="6"/>
        <v>10873172</v>
      </c>
      <c r="J67" s="1">
        <v>12185420</v>
      </c>
      <c r="K67" s="1">
        <v>5923577</v>
      </c>
      <c r="L67" s="1">
        <f t="shared" si="5"/>
        <v>6261843</v>
      </c>
    </row>
    <row r="68" spans="1:13" ht="12.75">
      <c r="A68">
        <v>1971</v>
      </c>
      <c r="B68" s="7" t="s">
        <v>13</v>
      </c>
      <c r="C68" s="7" t="s">
        <v>13</v>
      </c>
      <c r="D68" s="7" t="s">
        <v>13</v>
      </c>
      <c r="F68" s="1">
        <v>22333818</v>
      </c>
      <c r="G68" s="1">
        <v>10904524</v>
      </c>
      <c r="H68" s="2">
        <f t="shared" si="6"/>
        <v>11429294</v>
      </c>
      <c r="J68" s="1">
        <v>13136645</v>
      </c>
      <c r="K68" s="1">
        <f>K69-1313183</f>
        <v>6517473</v>
      </c>
      <c r="L68" s="1">
        <f t="shared" si="5"/>
        <v>6619172</v>
      </c>
      <c r="M68" t="s">
        <v>11</v>
      </c>
    </row>
    <row r="69" spans="1:12" ht="12.75">
      <c r="A69">
        <v>1972</v>
      </c>
      <c r="B69" s="7" t="s">
        <v>13</v>
      </c>
      <c r="C69" s="7" t="s">
        <v>13</v>
      </c>
      <c r="D69" s="7" t="s">
        <v>13</v>
      </c>
      <c r="F69" s="1">
        <v>23952175</v>
      </c>
      <c r="G69" s="1">
        <v>13170703</v>
      </c>
      <c r="H69" s="2">
        <f t="shared" si="6"/>
        <v>10781472</v>
      </c>
      <c r="J69" s="1">
        <v>13860777</v>
      </c>
      <c r="K69" s="1">
        <v>7830656</v>
      </c>
      <c r="L69" s="1">
        <f t="shared" si="5"/>
        <v>6030121</v>
      </c>
    </row>
    <row r="70" spans="1:12" ht="12.75">
      <c r="A70">
        <v>1973</v>
      </c>
      <c r="B70" s="7" t="s">
        <v>13</v>
      </c>
      <c r="C70" s="7" t="s">
        <v>13</v>
      </c>
      <c r="D70" s="7" t="s">
        <v>13</v>
      </c>
      <c r="F70" s="1">
        <v>25875509</v>
      </c>
      <c r="G70" s="1">
        <v>14643709</v>
      </c>
      <c r="H70" s="2">
        <f t="shared" si="6"/>
        <v>11231800</v>
      </c>
      <c r="J70" s="1">
        <v>14856570</v>
      </c>
      <c r="K70" s="1">
        <v>8650060</v>
      </c>
      <c r="L70" s="1">
        <f t="shared" si="5"/>
        <v>6206510</v>
      </c>
    </row>
    <row r="71" spans="1:12" ht="12.75">
      <c r="A71">
        <v>1974</v>
      </c>
      <c r="B71" s="7" t="s">
        <v>13</v>
      </c>
      <c r="C71" s="7" t="s">
        <v>13</v>
      </c>
      <c r="D71" s="7" t="s">
        <v>13</v>
      </c>
      <c r="F71" s="1">
        <v>28189964</v>
      </c>
      <c r="G71" s="1">
        <v>15797866</v>
      </c>
      <c r="H71" s="2">
        <f t="shared" si="6"/>
        <v>12392098</v>
      </c>
      <c r="J71" s="1">
        <v>16175388</v>
      </c>
      <c r="K71" s="1">
        <v>9271909</v>
      </c>
      <c r="L71" s="1">
        <f t="shared" si="5"/>
        <v>6903479</v>
      </c>
    </row>
    <row r="72" spans="1:13" ht="12.75">
      <c r="A72">
        <v>1975</v>
      </c>
      <c r="B72" s="7" t="s">
        <v>13</v>
      </c>
      <c r="C72" s="7" t="s">
        <v>13</v>
      </c>
      <c r="D72" s="7" t="s">
        <v>13</v>
      </c>
      <c r="F72" s="1">
        <v>31608903</v>
      </c>
      <c r="G72" s="1">
        <v>16550342</v>
      </c>
      <c r="H72" s="2">
        <f t="shared" si="6"/>
        <v>15058561</v>
      </c>
      <c r="J72" s="1">
        <f>F72-13260756-213345</f>
        <v>18134802</v>
      </c>
      <c r="K72" s="1">
        <f>G72-6708866-121049</f>
        <v>9720427</v>
      </c>
      <c r="L72" s="1">
        <f t="shared" si="5"/>
        <v>8414375</v>
      </c>
      <c r="M72" t="s">
        <v>15</v>
      </c>
    </row>
    <row r="73" spans="1:13" ht="12.75">
      <c r="A73">
        <v>1976</v>
      </c>
      <c r="B73" s="7" t="s">
        <v>13</v>
      </c>
      <c r="C73" s="7" t="s">
        <v>13</v>
      </c>
      <c r="D73" s="7" t="s">
        <v>13</v>
      </c>
      <c r="F73" s="1">
        <v>36435194</v>
      </c>
      <c r="G73" s="1">
        <v>19191104</v>
      </c>
      <c r="H73" s="2">
        <f t="shared" si="6"/>
        <v>17244090</v>
      </c>
      <c r="J73" s="1">
        <f>F73-15013589-243331</f>
        <v>21178274</v>
      </c>
      <c r="K73" s="1">
        <f>G73-7633982-143665</f>
        <v>11413457</v>
      </c>
      <c r="L73" s="1">
        <f t="shared" si="5"/>
        <v>9764817</v>
      </c>
      <c r="M73" t="s">
        <v>15</v>
      </c>
    </row>
    <row r="74" spans="1:13" ht="12.75">
      <c r="A74">
        <v>1977</v>
      </c>
      <c r="B74" s="7" t="s">
        <v>13</v>
      </c>
      <c r="C74" s="7" t="s">
        <v>13</v>
      </c>
      <c r="D74" s="7" t="s">
        <v>13</v>
      </c>
      <c r="F74" s="1">
        <v>43431061</v>
      </c>
      <c r="G74" s="9">
        <v>22403820</v>
      </c>
      <c r="H74" s="2">
        <f t="shared" si="6"/>
        <v>21027241</v>
      </c>
      <c r="J74" s="1">
        <f>F74-17826471-274002</f>
        <v>25330588</v>
      </c>
      <c r="K74" s="1">
        <f>G74-8886360-159112</f>
        <v>13358348</v>
      </c>
      <c r="L74" s="1">
        <f t="shared" si="5"/>
        <v>11972240</v>
      </c>
      <c r="M74" t="s">
        <v>15</v>
      </c>
    </row>
    <row r="75" spans="1:13" ht="12.75">
      <c r="A75">
        <v>1978</v>
      </c>
      <c r="B75" s="7" t="s">
        <v>13</v>
      </c>
      <c r="C75" s="7" t="s">
        <v>13</v>
      </c>
      <c r="D75" s="7" t="s">
        <v>13</v>
      </c>
      <c r="F75" s="1">
        <f>F76-11360172</f>
        <v>51965194</v>
      </c>
      <c r="G75" s="1">
        <f>G76-2685300</f>
        <v>24541983</v>
      </c>
      <c r="H75" s="2">
        <f t="shared" si="6"/>
        <v>27423211</v>
      </c>
      <c r="J75" s="1">
        <f>J76-6192227</f>
        <v>30327941</v>
      </c>
      <c r="K75" s="1">
        <f>K76-1364105</f>
        <v>14657882</v>
      </c>
      <c r="L75" s="1">
        <f t="shared" si="5"/>
        <v>15670059</v>
      </c>
      <c r="M75" t="s">
        <v>11</v>
      </c>
    </row>
    <row r="76" spans="1:12" ht="12.75">
      <c r="A76">
        <v>1979</v>
      </c>
      <c r="B76" s="7" t="s">
        <v>13</v>
      </c>
      <c r="C76" s="7" t="s">
        <v>13</v>
      </c>
      <c r="D76" s="7" t="s">
        <v>13</v>
      </c>
      <c r="F76" s="1">
        <v>63325366</v>
      </c>
      <c r="G76" s="1">
        <v>27227283</v>
      </c>
      <c r="H76" s="2">
        <f t="shared" si="6"/>
        <v>36098083</v>
      </c>
      <c r="J76" s="1">
        <v>36520168</v>
      </c>
      <c r="K76" s="1">
        <v>16021987</v>
      </c>
      <c r="L76" s="1">
        <f t="shared" si="5"/>
        <v>20498181</v>
      </c>
    </row>
    <row r="77" spans="1:12" ht="12.75">
      <c r="A77">
        <v>1980</v>
      </c>
      <c r="B77" s="7" t="s">
        <v>13</v>
      </c>
      <c r="C77" s="7" t="s">
        <v>13</v>
      </c>
      <c r="D77" s="7" t="s">
        <v>13</v>
      </c>
      <c r="F77" s="1">
        <v>75816154</v>
      </c>
      <c r="G77" s="1">
        <v>30410300</v>
      </c>
      <c r="H77" s="2">
        <f>F77-G77</f>
        <v>45405854</v>
      </c>
      <c r="J77" s="1">
        <v>43779307</v>
      </c>
      <c r="K77" s="1">
        <v>18055236</v>
      </c>
      <c r="L77" s="1">
        <f t="shared" si="5"/>
        <v>25724071</v>
      </c>
    </row>
    <row r="78" spans="1:12" ht="12.75">
      <c r="A78">
        <v>1981</v>
      </c>
      <c r="B78" s="7" t="s">
        <v>13</v>
      </c>
      <c r="C78" s="7" t="s">
        <v>13</v>
      </c>
      <c r="D78" s="7" t="s">
        <v>13</v>
      </c>
      <c r="F78" s="1">
        <v>90218757</v>
      </c>
      <c r="G78" s="1">
        <v>35195041</v>
      </c>
      <c r="H78" s="2">
        <f>F78-G78</f>
        <v>55023716</v>
      </c>
      <c r="J78" s="1">
        <v>52551210</v>
      </c>
      <c r="K78" s="1">
        <v>20988787</v>
      </c>
      <c r="L78" s="1">
        <f t="shared" si="5"/>
        <v>31562423</v>
      </c>
    </row>
    <row r="79" spans="1:12" ht="12.75">
      <c r="A79">
        <v>1982</v>
      </c>
      <c r="B79" s="7" t="s">
        <v>13</v>
      </c>
      <c r="C79" s="7" t="s">
        <v>13</v>
      </c>
      <c r="D79" s="7" t="s">
        <v>13</v>
      </c>
      <c r="F79" s="1">
        <v>105197376</v>
      </c>
      <c r="G79" s="1">
        <v>40034804</v>
      </c>
      <c r="H79" s="2">
        <f>F79-G79</f>
        <v>65162572</v>
      </c>
      <c r="J79" s="1">
        <v>61500620</v>
      </c>
      <c r="K79" s="1">
        <v>23465366</v>
      </c>
      <c r="L79" s="1">
        <f t="shared" si="5"/>
        <v>38035254</v>
      </c>
    </row>
    <row r="80" spans="1:13" ht="12.75">
      <c r="A80">
        <v>1983</v>
      </c>
      <c r="B80" s="7" t="s">
        <v>13</v>
      </c>
      <c r="C80" s="7" t="s">
        <v>13</v>
      </c>
      <c r="D80" s="7" t="s">
        <v>13</v>
      </c>
      <c r="F80" s="1">
        <v>117234160</v>
      </c>
      <c r="G80" s="1">
        <v>43643013</v>
      </c>
      <c r="H80" s="2">
        <f>F80-G80</f>
        <v>73591147</v>
      </c>
      <c r="J80" s="1">
        <f>F80-46444393-605346</f>
        <v>70184421</v>
      </c>
      <c r="K80" s="1">
        <f>G80-17259887-402901</f>
        <v>25980225</v>
      </c>
      <c r="L80" s="1">
        <f t="shared" si="5"/>
        <v>44204196</v>
      </c>
      <c r="M80" t="s">
        <v>15</v>
      </c>
    </row>
    <row r="81" spans="6:8" ht="12.75">
      <c r="F81" s="1"/>
      <c r="G81" s="1"/>
      <c r="H81" s="2"/>
    </row>
    <row r="82" spans="5:8" ht="12.75">
      <c r="E82" t="s">
        <v>11</v>
      </c>
      <c r="F82" s="6" t="s">
        <v>16</v>
      </c>
      <c r="G82" s="1"/>
      <c r="H82" s="2"/>
    </row>
    <row r="83" spans="5:7" ht="12.75">
      <c r="E83" t="s">
        <v>14</v>
      </c>
      <c r="F83" s="6" t="s">
        <v>20</v>
      </c>
      <c r="G83" s="1"/>
    </row>
    <row r="84" spans="5:7" ht="12.75">
      <c r="E84" t="s">
        <v>12</v>
      </c>
      <c r="F84" s="6" t="s">
        <v>19</v>
      </c>
      <c r="G84" s="1"/>
    </row>
    <row r="85" spans="5:7" ht="12.75">
      <c r="E85" t="s">
        <v>15</v>
      </c>
      <c r="F85" s="6" t="s">
        <v>17</v>
      </c>
      <c r="G85" s="1"/>
    </row>
    <row r="86" spans="6:7" ht="12.75">
      <c r="F86" s="1"/>
      <c r="G86" s="1"/>
    </row>
    <row r="87" spans="6:7" ht="12.75">
      <c r="F87" s="1"/>
      <c r="G87" s="1"/>
    </row>
    <row r="88" spans="6:7" ht="12.75">
      <c r="F88" s="1"/>
      <c r="G88" s="1"/>
    </row>
    <row r="89" spans="6:7" ht="12.75">
      <c r="F89" s="1"/>
      <c r="G89" s="1"/>
    </row>
    <row r="90" spans="6:7" ht="12.75">
      <c r="F90" s="1"/>
      <c r="G90" s="1"/>
    </row>
    <row r="91" spans="6:7" ht="12.75">
      <c r="F91" s="1"/>
      <c r="G91" s="1"/>
    </row>
    <row r="92" spans="6:7" ht="12.75">
      <c r="F92" s="1"/>
      <c r="G92" s="1"/>
    </row>
    <row r="93" spans="6:7" ht="12.75">
      <c r="F93" s="1"/>
      <c r="G93" s="1"/>
    </row>
    <row r="94" spans="6:7" ht="12.75">
      <c r="F94" s="1"/>
      <c r="G94" s="1"/>
    </row>
    <row r="95" spans="6:7" ht="12.75">
      <c r="F95" s="1"/>
      <c r="G95" s="1"/>
    </row>
    <row r="96" spans="6:7" ht="12.75">
      <c r="F96" s="1"/>
      <c r="G96" s="1"/>
    </row>
    <row r="97" spans="6:7" ht="12.75">
      <c r="F97" s="1"/>
      <c r="G97" s="1"/>
    </row>
    <row r="98" spans="6:7" ht="12.75">
      <c r="F98" s="1"/>
      <c r="G98" s="1"/>
    </row>
    <row r="99" spans="6:7" ht="12.75">
      <c r="F99" s="1"/>
      <c r="G99" s="1"/>
    </row>
    <row r="100" spans="6:7" ht="12.75">
      <c r="F100" s="1"/>
      <c r="G100" s="1"/>
    </row>
    <row r="101" spans="6:7" ht="12.75">
      <c r="F101" s="1"/>
      <c r="G101" s="1"/>
    </row>
  </sheetData>
  <mergeCells count="4">
    <mergeCell ref="F7:H7"/>
    <mergeCell ref="J7:L7"/>
    <mergeCell ref="B7:D7"/>
    <mergeCell ref="A3:M4"/>
  </mergeCells>
  <printOptions/>
  <pageMargins left="0.5" right="0.5" top="1" bottom="0.5" header="0.5" footer="0.5"/>
  <pageSetup horizontalDpi="600" verticalDpi="600" orientation="landscape" scale="95" r:id="rId1"/>
  <headerFooter alignWithMargins="0">
    <oddHeader>&amp;RDirectTestimony of Philip E.Grate
Qwest Corporation
Docket No. UT-121120
Exhibit PEG-&amp;"Arial,Bold"XXX&amp;"Arial,Regular"
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WEST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2003-01-14T19:55:35Z</cp:lastPrinted>
  <dcterms:created xsi:type="dcterms:W3CDTF">2002-11-26T00:18:08Z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021120</vt:lpwstr>
  </property>
  <property fmtid="{D5CDD505-2E9C-101B-9397-08002B2CF9AE}" pid="5" name="IsConfidential">
    <vt:lpwstr>0</vt:lpwstr>
  </property>
  <property fmtid="{D5CDD505-2E9C-101B-9397-08002B2CF9AE}" pid="6" name="Date1">
    <vt:lpwstr>2003-01-17T00:00:00Z</vt:lpwstr>
  </property>
  <property fmtid="{D5CDD505-2E9C-101B-9397-08002B2CF9AE}" pid="7" name="CaseType">
    <vt:lpwstr>Transfer of Property</vt:lpwstr>
  </property>
  <property fmtid="{D5CDD505-2E9C-101B-9397-08002B2CF9AE}" pid="8" name="OpenedDate">
    <vt:lpwstr>2002-09-03T00:00:00Z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