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0" yWindow="0" windowWidth="28800" windowHeight="11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17" i="1"/>
  <c r="J1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H18" i="1"/>
  <c r="I18" i="1" s="1"/>
  <c r="J18" i="1" s="1"/>
  <c r="H19" i="1"/>
  <c r="I19" i="1" s="1"/>
  <c r="J19" i="1" s="1"/>
  <c r="H7" i="1"/>
  <c r="C20" i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7" i="1"/>
  <c r="E7" i="1" s="1"/>
  <c r="F7" i="1" s="1"/>
  <c r="F20" i="1" l="1"/>
  <c r="H20" i="1"/>
  <c r="I20" i="1" s="1"/>
  <c r="I7" i="1"/>
  <c r="J7" i="1" s="1"/>
  <c r="J20" i="1"/>
  <c r="D20" i="1"/>
  <c r="E20" i="1" s="1"/>
</calcChain>
</file>

<file path=xl/sharedStrings.xml><?xml version="1.0" encoding="utf-8"?>
<sst xmlns="http://schemas.openxmlformats.org/spreadsheetml/2006/main" count="28" uniqueCount="24">
  <si>
    <t>System Level Backcast Reconciled Based on Schedule Level Backcast</t>
  </si>
  <si>
    <t>Total Residential 7</t>
  </si>
  <si>
    <t>Schedule 8</t>
  </si>
  <si>
    <t>Schedule 24 &amp;24L</t>
  </si>
  <si>
    <t>Schedule 11</t>
  </si>
  <si>
    <t>Schedule 25, 25L &amp; 7A</t>
  </si>
  <si>
    <t>Schedule 12</t>
  </si>
  <si>
    <t>Schedule 26 &amp; 26L</t>
  </si>
  <si>
    <t>Schedule 10</t>
  </si>
  <si>
    <t>Schedule 31</t>
  </si>
  <si>
    <t>Schedule 29</t>
  </si>
  <si>
    <t>Schedule 40</t>
  </si>
  <si>
    <t>Schedule 43</t>
  </si>
  <si>
    <t>Resale 5</t>
  </si>
  <si>
    <t>Total</t>
  </si>
  <si>
    <t>Source: PSE Response to UTC Staff Data Request No.82 Attachment A</t>
  </si>
  <si>
    <t>Deviation From Actual</t>
  </si>
  <si>
    <t>Deviation Percentage</t>
  </si>
  <si>
    <t>Absolute Deviation Percentage</t>
  </si>
  <si>
    <t xml:space="preserve">Actual Sales </t>
  </si>
  <si>
    <t>Backcast Sales</t>
  </si>
  <si>
    <t xml:space="preserve">Schedule Level Backcast </t>
  </si>
  <si>
    <t>Schedule (Temperature Sensitive)</t>
  </si>
  <si>
    <t xml:space="preserve">Electric Temperature Normalized Sales Backcast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</si>
</sst>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164" fontId="6" fillId="0" borderId="6" xfId="1" applyNumberFormat="1" applyFont="1" applyBorder="1"/>
    <xf numFmtId="164" fontId="2" fillId="0" borderId="8" xfId="1" applyNumberFormat="1" applyFont="1" applyBorder="1"/>
    <xf numFmtId="164" fontId="6" fillId="0" borderId="1" xfId="1" applyNumberFormat="1" applyFont="1" applyBorder="1"/>
    <xf numFmtId="9" fontId="6" fillId="0" borderId="1" xfId="2" applyFont="1" applyBorder="1"/>
    <xf numFmtId="9" fontId="2" fillId="0" borderId="9" xfId="2" applyFont="1" applyBorder="1"/>
    <xf numFmtId="164" fontId="2" fillId="0" borderId="7" xfId="1" applyNumberFormat="1" applyFont="1" applyBorder="1"/>
    <xf numFmtId="164" fontId="2" fillId="0" borderId="1" xfId="0" applyNumberFormat="1" applyFont="1" applyBorder="1"/>
    <xf numFmtId="9" fontId="2" fillId="0" borderId="1" xfId="2" applyFont="1" applyBorder="1"/>
    <xf numFmtId="9" fontId="2" fillId="0" borderId="0" xfId="0" applyNumberFormat="1" applyFont="1"/>
    <xf numFmtId="0" fontId="6" fillId="0" borderId="1" xfId="0" applyFont="1" applyFill="1" applyBorder="1" applyAlignment="1">
      <alignment horizontal="left" indent="1"/>
    </xf>
    <xf numFmtId="164" fontId="6" fillId="0" borderId="6" xfId="1" applyNumberFormat="1" applyFont="1" applyFill="1" applyBorder="1"/>
    <xf numFmtId="164" fontId="2" fillId="0" borderId="0" xfId="0" applyNumberFormat="1" applyFont="1"/>
    <xf numFmtId="0" fontId="7" fillId="0" borderId="0" xfId="0" applyFont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164" fontId="4" fillId="0" borderId="6" xfId="1" applyNumberFormat="1" applyFont="1" applyFill="1" applyBorder="1"/>
    <xf numFmtId="164" fontId="4" fillId="0" borderId="8" xfId="1" applyNumberFormat="1" applyFont="1" applyFill="1" applyBorder="1"/>
    <xf numFmtId="164" fontId="4" fillId="0" borderId="1" xfId="1" applyNumberFormat="1" applyFont="1" applyFill="1" applyBorder="1"/>
    <xf numFmtId="9" fontId="4" fillId="0" borderId="1" xfId="2" applyFont="1" applyFill="1" applyBorder="1"/>
    <xf numFmtId="9" fontId="4" fillId="0" borderId="9" xfId="0" applyNumberFormat="1" applyFont="1" applyFill="1" applyBorder="1"/>
    <xf numFmtId="164" fontId="5" fillId="0" borderId="7" xfId="0" applyNumberFormat="1" applyFont="1" applyFill="1" applyBorder="1"/>
    <xf numFmtId="164" fontId="5" fillId="0" borderId="1" xfId="0" applyNumberFormat="1" applyFont="1" applyFill="1" applyBorder="1"/>
    <xf numFmtId="9" fontId="5" fillId="0" borderId="1" xfId="2" applyFont="1" applyFill="1" applyBorder="1"/>
    <xf numFmtId="9" fontId="5" fillId="0" borderId="1" xfId="0" applyNumberFormat="1" applyFont="1" applyFill="1" applyBorder="1"/>
    <xf numFmtId="0" fontId="5" fillId="0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B5" sqref="B5:B6"/>
    </sheetView>
  </sheetViews>
  <sheetFormatPr defaultColWidth="9.09765625" defaultRowHeight="14" x14ac:dyDescent="0.3"/>
  <cols>
    <col min="1" max="1" width="29.3984375" style="1" customWidth="1"/>
    <col min="2" max="2" width="15" style="1" bestFit="1" customWidth="1"/>
    <col min="3" max="3" width="21.59765625" style="1" customWidth="1"/>
    <col min="4" max="4" width="16.59765625" style="1" customWidth="1"/>
    <col min="5" max="6" width="15" style="1" customWidth="1"/>
    <col min="7" max="7" width="20.3984375" style="1" customWidth="1"/>
    <col min="8" max="8" width="15.59765625" style="1" bestFit="1" customWidth="1"/>
    <col min="9" max="10" width="16.8984375" style="1" customWidth="1"/>
    <col min="11" max="16384" width="9.09765625" style="1"/>
  </cols>
  <sheetData>
    <row r="1" spans="1:12" ht="22.6" x14ac:dyDescent="0.4">
      <c r="C1" s="2" t="s">
        <v>23</v>
      </c>
    </row>
    <row r="2" spans="1:12" ht="22.6" x14ac:dyDescent="0.4">
      <c r="C2" s="2"/>
    </row>
    <row r="3" spans="1:12" ht="22.6" x14ac:dyDescent="0.4">
      <c r="C3" s="2"/>
    </row>
    <row r="5" spans="1:12" x14ac:dyDescent="0.3">
      <c r="A5" s="34" t="s">
        <v>22</v>
      </c>
      <c r="B5" s="36" t="s">
        <v>19</v>
      </c>
      <c r="C5" s="38" t="s">
        <v>0</v>
      </c>
      <c r="D5" s="39"/>
      <c r="E5" s="39"/>
      <c r="F5" s="40"/>
      <c r="G5" s="41" t="s">
        <v>21</v>
      </c>
      <c r="H5" s="39"/>
      <c r="I5" s="39"/>
      <c r="J5" s="39"/>
    </row>
    <row r="6" spans="1:12" s="8" customFormat="1" ht="74.95" customHeight="1" x14ac:dyDescent="0.3">
      <c r="A6" s="35"/>
      <c r="B6" s="37"/>
      <c r="C6" s="3" t="s">
        <v>20</v>
      </c>
      <c r="D6" s="4" t="s">
        <v>16</v>
      </c>
      <c r="E6" s="4" t="s">
        <v>17</v>
      </c>
      <c r="F6" s="5" t="s">
        <v>18</v>
      </c>
      <c r="G6" s="6" t="s">
        <v>20</v>
      </c>
      <c r="H6" s="4" t="s">
        <v>16</v>
      </c>
      <c r="I6" s="4" t="s">
        <v>17</v>
      </c>
      <c r="J6" s="7" t="s">
        <v>18</v>
      </c>
    </row>
    <row r="7" spans="1:12" x14ac:dyDescent="0.3">
      <c r="A7" s="9" t="s">
        <v>1</v>
      </c>
      <c r="B7" s="10">
        <v>10519663299.064999</v>
      </c>
      <c r="C7" s="11">
        <v>12271079449.205639</v>
      </c>
      <c r="D7" s="12">
        <f>C7-B7</f>
        <v>1751416150.1406403</v>
      </c>
      <c r="E7" s="13">
        <f>D7/B7</f>
        <v>0.16648975355478424</v>
      </c>
      <c r="F7" s="14">
        <f>ABS(E7)</f>
        <v>0.16648975355478424</v>
      </c>
      <c r="G7" s="15">
        <v>11228815130.213226</v>
      </c>
      <c r="H7" s="16">
        <f>G7-B7</f>
        <v>709151831.14822769</v>
      </c>
      <c r="I7" s="17">
        <f>H7/B7</f>
        <v>6.7412027456359561E-2</v>
      </c>
      <c r="J7" s="17">
        <f>ABS(I7)</f>
        <v>6.7412027456359561E-2</v>
      </c>
      <c r="L7" s="18"/>
    </row>
    <row r="8" spans="1:12" x14ac:dyDescent="0.3">
      <c r="A8" s="9" t="s">
        <v>2</v>
      </c>
      <c r="B8" s="10">
        <v>251202786.72</v>
      </c>
      <c r="C8" s="11">
        <v>261340044.57296094</v>
      </c>
      <c r="D8" s="12">
        <f t="shared" ref="D8:D19" si="0">C8-B8</f>
        <v>10137257.852960944</v>
      </c>
      <c r="E8" s="13">
        <f t="shared" ref="E8:E20" si="1">D8/B8</f>
        <v>4.0354878165664264E-2</v>
      </c>
      <c r="F8" s="14">
        <f t="shared" ref="F8:F19" si="2">ABS(E8)</f>
        <v>4.0354878165664264E-2</v>
      </c>
      <c r="G8" s="15">
        <v>239035933.42245197</v>
      </c>
      <c r="H8" s="16">
        <f t="shared" ref="H8:H19" si="3">G8-B8</f>
        <v>-12166853.297548026</v>
      </c>
      <c r="I8" s="17">
        <f t="shared" ref="I8:I19" si="4">H8/B8</f>
        <v>-4.8434388234353684E-2</v>
      </c>
      <c r="J8" s="17">
        <f t="shared" ref="J8:J19" si="5">ABS(I8)</f>
        <v>4.8434388234353684E-2</v>
      </c>
      <c r="L8" s="18"/>
    </row>
    <row r="9" spans="1:12" x14ac:dyDescent="0.3">
      <c r="A9" s="9" t="s">
        <v>3</v>
      </c>
      <c r="B9" s="10">
        <v>2446966773.6439996</v>
      </c>
      <c r="C9" s="11">
        <v>2925712418.6097021</v>
      </c>
      <c r="D9" s="12">
        <f t="shared" si="0"/>
        <v>478745644.96570253</v>
      </c>
      <c r="E9" s="13">
        <f t="shared" si="1"/>
        <v>0.19564860876829931</v>
      </c>
      <c r="F9" s="14">
        <f t="shared" si="2"/>
        <v>0.19564860876829931</v>
      </c>
      <c r="G9" s="15">
        <v>2675075776.1599326</v>
      </c>
      <c r="H9" s="16">
        <f t="shared" si="3"/>
        <v>228109002.51593304</v>
      </c>
      <c r="I9" s="17">
        <f t="shared" si="4"/>
        <v>9.3221127876712148E-2</v>
      </c>
      <c r="J9" s="17">
        <f t="shared" si="5"/>
        <v>9.3221127876712148E-2</v>
      </c>
      <c r="L9" s="18"/>
    </row>
    <row r="10" spans="1:12" x14ac:dyDescent="0.3">
      <c r="A10" s="9" t="s">
        <v>4</v>
      </c>
      <c r="B10" s="10">
        <v>144279641.29899999</v>
      </c>
      <c r="C10" s="11">
        <v>148041917.73294201</v>
      </c>
      <c r="D10" s="12">
        <f t="shared" si="0"/>
        <v>3762276.4339420199</v>
      </c>
      <c r="E10" s="13">
        <f t="shared" si="1"/>
        <v>2.6076280756376517E-2</v>
      </c>
      <c r="F10" s="14">
        <f t="shared" si="2"/>
        <v>2.6076280756376517E-2</v>
      </c>
      <c r="G10" s="15">
        <v>135383459.18124142</v>
      </c>
      <c r="H10" s="16">
        <f t="shared" si="3"/>
        <v>-8896182.1177585721</v>
      </c>
      <c r="I10" s="17">
        <f t="shared" si="4"/>
        <v>-6.1659302987331667E-2</v>
      </c>
      <c r="J10" s="17">
        <f t="shared" si="5"/>
        <v>6.1659302987331667E-2</v>
      </c>
      <c r="L10" s="18"/>
    </row>
    <row r="11" spans="1:12" x14ac:dyDescent="0.3">
      <c r="A11" s="9" t="s">
        <v>5</v>
      </c>
      <c r="B11" s="10">
        <v>2833116321.9290004</v>
      </c>
      <c r="C11" s="11">
        <v>2920102627.2069936</v>
      </c>
      <c r="D11" s="12">
        <f t="shared" si="0"/>
        <v>86986305.277993202</v>
      </c>
      <c r="E11" s="13">
        <f t="shared" si="1"/>
        <v>3.0703400564494412E-2</v>
      </c>
      <c r="F11" s="14">
        <f t="shared" si="2"/>
        <v>3.0703400564494412E-2</v>
      </c>
      <c r="G11" s="15">
        <v>2669071354.472528</v>
      </c>
      <c r="H11" s="16">
        <f t="shared" si="3"/>
        <v>-164044967.4564724</v>
      </c>
      <c r="I11" s="17">
        <f t="shared" si="4"/>
        <v>-5.7902658703677279E-2</v>
      </c>
      <c r="J11" s="17">
        <f t="shared" si="5"/>
        <v>5.7902658703677279E-2</v>
      </c>
      <c r="L11" s="18"/>
    </row>
    <row r="12" spans="1:12" x14ac:dyDescent="0.3">
      <c r="A12" s="9" t="s">
        <v>6</v>
      </c>
      <c r="B12" s="10">
        <v>16759880</v>
      </c>
      <c r="C12" s="11">
        <v>20827766.295386333</v>
      </c>
      <c r="D12" s="12">
        <f t="shared" si="0"/>
        <v>4067886.295386333</v>
      </c>
      <c r="E12" s="13">
        <f t="shared" si="1"/>
        <v>0.24271571725968999</v>
      </c>
      <c r="F12" s="14">
        <f t="shared" si="2"/>
        <v>0.24271571725968999</v>
      </c>
      <c r="G12" s="15">
        <v>19049138.044198401</v>
      </c>
      <c r="H12" s="16">
        <f t="shared" si="3"/>
        <v>2289258.0441984013</v>
      </c>
      <c r="I12" s="17">
        <f t="shared" si="4"/>
        <v>0.13659155341198154</v>
      </c>
      <c r="J12" s="17">
        <f t="shared" si="5"/>
        <v>0.13659155341198154</v>
      </c>
      <c r="L12" s="18"/>
    </row>
    <row r="13" spans="1:12" x14ac:dyDescent="0.3">
      <c r="A13" s="9" t="s">
        <v>7</v>
      </c>
      <c r="B13" s="10">
        <v>1878020262.5289998</v>
      </c>
      <c r="C13" s="11">
        <v>1825777115.4749403</v>
      </c>
      <c r="D13" s="12">
        <f t="shared" si="0"/>
        <v>-52243147.054059505</v>
      </c>
      <c r="E13" s="13">
        <f t="shared" si="1"/>
        <v>-2.7818202016472005E-2</v>
      </c>
      <c r="F13" s="14">
        <f t="shared" si="2"/>
        <v>2.7818202016472005E-2</v>
      </c>
      <c r="G13" s="15">
        <v>1668518006.2230692</v>
      </c>
      <c r="H13" s="16">
        <f t="shared" si="3"/>
        <v>-209502256.30593061</v>
      </c>
      <c r="I13" s="17">
        <f t="shared" si="4"/>
        <v>-0.11155484340930828</v>
      </c>
      <c r="J13" s="17">
        <f t="shared" si="5"/>
        <v>0.11155484340930828</v>
      </c>
      <c r="L13" s="18"/>
    </row>
    <row r="14" spans="1:12" x14ac:dyDescent="0.3">
      <c r="A14" s="9" t="s">
        <v>8</v>
      </c>
      <c r="B14" s="10">
        <v>29953860</v>
      </c>
      <c r="C14" s="11">
        <v>40442820.250507571</v>
      </c>
      <c r="D14" s="12">
        <f t="shared" si="0"/>
        <v>10488960.250507571</v>
      </c>
      <c r="E14" s="13">
        <f t="shared" si="1"/>
        <v>0.35017057068797047</v>
      </c>
      <c r="F14" s="14">
        <f t="shared" si="2"/>
        <v>0.35017057068797047</v>
      </c>
      <c r="G14" s="15">
        <v>36983142.999830648</v>
      </c>
      <c r="H14" s="16">
        <f t="shared" si="3"/>
        <v>7029282.9998306483</v>
      </c>
      <c r="I14" s="17">
        <f t="shared" si="4"/>
        <v>0.23467035633573263</v>
      </c>
      <c r="J14" s="17">
        <f t="shared" si="5"/>
        <v>0.23467035633573263</v>
      </c>
      <c r="L14" s="18"/>
    </row>
    <row r="15" spans="1:12" x14ac:dyDescent="0.3">
      <c r="A15" s="9" t="s">
        <v>9</v>
      </c>
      <c r="B15" s="10">
        <v>1267904107.8369999</v>
      </c>
      <c r="C15" s="11">
        <v>1185125850.2985432</v>
      </c>
      <c r="D15" s="12">
        <f t="shared" si="0"/>
        <v>-82778257.538456678</v>
      </c>
      <c r="E15" s="13">
        <f t="shared" si="1"/>
        <v>-6.528747483882949E-2</v>
      </c>
      <c r="F15" s="14">
        <f t="shared" si="2"/>
        <v>6.528747483882949E-2</v>
      </c>
      <c r="G15" s="15">
        <v>1083131901.3029222</v>
      </c>
      <c r="H15" s="16">
        <f t="shared" si="3"/>
        <v>-184772206.53407764</v>
      </c>
      <c r="I15" s="17">
        <f t="shared" si="4"/>
        <v>-0.14573042660875402</v>
      </c>
      <c r="J15" s="17">
        <f t="shared" si="5"/>
        <v>0.14573042660875402</v>
      </c>
      <c r="L15" s="18"/>
    </row>
    <row r="16" spans="1:12" x14ac:dyDescent="0.3">
      <c r="A16" s="9" t="s">
        <v>10</v>
      </c>
      <c r="B16" s="10">
        <v>16726140.044000002</v>
      </c>
      <c r="C16" s="11">
        <v>21160293.459077246</v>
      </c>
      <c r="D16" s="12">
        <f t="shared" si="0"/>
        <v>4434153.4150772449</v>
      </c>
      <c r="E16" s="13">
        <f t="shared" si="1"/>
        <v>0.2651032099105175</v>
      </c>
      <c r="F16" s="14">
        <f t="shared" si="2"/>
        <v>0.2651032099105175</v>
      </c>
      <c r="G16" s="15">
        <v>19335474.160297595</v>
      </c>
      <c r="H16" s="16">
        <f t="shared" si="3"/>
        <v>2609334.1162975933</v>
      </c>
      <c r="I16" s="17">
        <f t="shared" si="4"/>
        <v>0.1560033641613334</v>
      </c>
      <c r="J16" s="17">
        <f t="shared" si="5"/>
        <v>0.1560033641613334</v>
      </c>
      <c r="L16" s="18"/>
    </row>
    <row r="17" spans="1:12" x14ac:dyDescent="0.3">
      <c r="A17" s="9" t="s">
        <v>11</v>
      </c>
      <c r="B17" s="10">
        <v>518545449.245</v>
      </c>
      <c r="C17" s="11">
        <v>491510359.88758767</v>
      </c>
      <c r="D17" s="12">
        <f t="shared" si="0"/>
        <v>-27035089.357412338</v>
      </c>
      <c r="E17" s="13">
        <f t="shared" si="1"/>
        <v>-5.2136393052480384E-2</v>
      </c>
      <c r="F17" s="14">
        <f t="shared" si="2"/>
        <v>5.2136393052480384E-2</v>
      </c>
      <c r="G17" s="15">
        <v>449201914.68951583</v>
      </c>
      <c r="H17" s="16">
        <f t="shared" si="3"/>
        <v>-69343534.555484176</v>
      </c>
      <c r="I17" s="17">
        <f t="shared" si="4"/>
        <v>-0.13372701400899009</v>
      </c>
      <c r="J17" s="17">
        <f t="shared" si="5"/>
        <v>0.13372701400899009</v>
      </c>
      <c r="L17" s="18"/>
    </row>
    <row r="18" spans="1:12" x14ac:dyDescent="0.3">
      <c r="A18" s="19" t="s">
        <v>12</v>
      </c>
      <c r="B18" s="20">
        <v>120139339.95</v>
      </c>
      <c r="C18" s="11">
        <v>121662055.8612223</v>
      </c>
      <c r="D18" s="12">
        <f t="shared" si="0"/>
        <v>1522715.911222294</v>
      </c>
      <c r="E18" s="13">
        <f t="shared" si="1"/>
        <v>1.2674581963377051E-2</v>
      </c>
      <c r="F18" s="14">
        <f t="shared" si="2"/>
        <v>1.2674581963377051E-2</v>
      </c>
      <c r="G18" s="15">
        <v>111323078.68444987</v>
      </c>
      <c r="H18" s="16">
        <f t="shared" si="3"/>
        <v>-8816261.2655501366</v>
      </c>
      <c r="I18" s="17">
        <f t="shared" si="4"/>
        <v>-7.3383633281315835E-2</v>
      </c>
      <c r="J18" s="17">
        <f t="shared" si="5"/>
        <v>7.3383633281315835E-2</v>
      </c>
      <c r="L18" s="18"/>
    </row>
    <row r="19" spans="1:12" x14ac:dyDescent="0.3">
      <c r="A19" s="9" t="s">
        <v>13</v>
      </c>
      <c r="B19" s="10">
        <v>7130880</v>
      </c>
      <c r="C19" s="11">
        <v>6899886.8293399606</v>
      </c>
      <c r="D19" s="12">
        <f t="shared" si="0"/>
        <v>-230993.17066003941</v>
      </c>
      <c r="E19" s="13">
        <f t="shared" si="1"/>
        <v>-3.2393361080264908E-2</v>
      </c>
      <c r="F19" s="14">
        <f t="shared" si="2"/>
        <v>3.2393361080264908E-2</v>
      </c>
      <c r="G19" s="15">
        <v>6317254.6303000813</v>
      </c>
      <c r="H19" s="16">
        <f t="shared" si="3"/>
        <v>-813625.36969991866</v>
      </c>
      <c r="I19" s="17">
        <f t="shared" si="4"/>
        <v>-0.11409887274781215</v>
      </c>
      <c r="J19" s="17">
        <f t="shared" si="5"/>
        <v>0.11409887274781215</v>
      </c>
      <c r="L19" s="18"/>
    </row>
    <row r="20" spans="1:12" s="33" customFormat="1" x14ac:dyDescent="0.3">
      <c r="A20" s="23" t="s">
        <v>14</v>
      </c>
      <c r="B20" s="24">
        <v>20050408742.261993</v>
      </c>
      <c r="C20" s="25">
        <f>SUM(C7:C19)</f>
        <v>22239682605.684841</v>
      </c>
      <c r="D20" s="26">
        <f>SUM(D7:D19)</f>
        <v>2189273863.4228439</v>
      </c>
      <c r="E20" s="27">
        <f t="shared" si="1"/>
        <v>0.109188490447495</v>
      </c>
      <c r="F20" s="28">
        <f>AVERAGE(F7:F19)</f>
        <v>0.11596711020147848</v>
      </c>
      <c r="G20" s="29">
        <f>SUM(G7:G19)</f>
        <v>20341241564.18396</v>
      </c>
      <c r="H20" s="30">
        <f>SUM(H7:H19)</f>
        <v>290832821.9219659</v>
      </c>
      <c r="I20" s="31">
        <f>H20/B20</f>
        <v>1.4505081949224917E-2</v>
      </c>
      <c r="J20" s="32">
        <f>AVERAGE(J7:J19)</f>
        <v>0.11033765917105093</v>
      </c>
    </row>
    <row r="21" spans="1:12" x14ac:dyDescent="0.3">
      <c r="G21" s="21"/>
    </row>
    <row r="22" spans="1:12" x14ac:dyDescent="0.3">
      <c r="A22" s="22" t="s">
        <v>15</v>
      </c>
      <c r="B22" s="22"/>
    </row>
  </sheetData>
  <mergeCells count="4">
    <mergeCell ref="A5:A6"/>
    <mergeCell ref="B5:B6"/>
    <mergeCell ref="C5:F5"/>
    <mergeCell ref="G5:J5"/>
  </mergeCells>
  <pageMargins left="0.7" right="0.7" top="0.75" bottom="0.75" header="0.3" footer="0.3"/>
  <pageSetup scale="67" orientation="landscape" r:id="rId1"/>
  <headerFooter>
    <oddHeader xml:space="preserve">&amp;R&amp;"Times New Roman,Regular" Exh. JL-7
Dockets UE 190529 / UG-190530 and 
UE-190274 / UG-190275 (consol.
Page &amp;P of &amp;N&amp;"-,Regular"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C043F26-2F1E-4218-9FD8-A275A5954054}"/>
</file>

<file path=customXml/itemProps2.xml><?xml version="1.0" encoding="utf-8"?>
<ds:datastoreItem xmlns:ds="http://schemas.openxmlformats.org/officeDocument/2006/customXml" ds:itemID="{F5E727B1-4057-46D0-AD88-ACB9DDAC21EE}"/>
</file>

<file path=customXml/itemProps3.xml><?xml version="1.0" encoding="utf-8"?>
<ds:datastoreItem xmlns:ds="http://schemas.openxmlformats.org/officeDocument/2006/customXml" ds:itemID="{3AB8D42D-079C-4EAC-9F97-D7C3BC247E74}"/>
</file>

<file path=customXml/itemProps4.xml><?xml version="1.0" encoding="utf-8"?>
<ds:datastoreItem xmlns:ds="http://schemas.openxmlformats.org/officeDocument/2006/customXml" ds:itemID="{04CC418B-8B57-4214-8138-F8A81DC631AF}"/>
</file>

<file path=customXml/itemProps5.xml><?xml version="1.0" encoding="utf-8"?>
<ds:datastoreItem xmlns:ds="http://schemas.openxmlformats.org/officeDocument/2006/customXml" ds:itemID="{99EF29B1-4668-4C50-AA5E-CB87588EC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Temperature Normalization Backcast Electric</dc:title>
  <dc:creator>Liu, Jing (UTC)</dc:creator>
  <dc:description/>
  <cp:lastModifiedBy>White, Amy (UTC)</cp:lastModifiedBy>
  <cp:lastPrinted>2019-11-19T20:54:30Z</cp:lastPrinted>
  <dcterms:created xsi:type="dcterms:W3CDTF">2019-11-15T22:16:24Z</dcterms:created>
  <dcterms:modified xsi:type="dcterms:W3CDTF">2019-11-19T20:55:27Z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