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660" activeTab="0"/>
  </bookViews>
  <sheets>
    <sheet name="Chelan PUD- Jan 10 to Oct 11" sheetId="1" r:id="rId1"/>
    <sheet name="18230351 - 2010" sheetId="2" r:id="rId2"/>
    <sheet name="18230351 - 2011" sheetId="3" r:id="rId3"/>
    <sheet name="28300561- 2010" sheetId="4" r:id="rId4"/>
    <sheet name="28300561 -2011" sheetId="5" r:id="rId5"/>
  </sheets>
  <definedNames>
    <definedName name="_xlnm.Print_Area" localSheetId="1">'18230351 - 2010'!$A$1:$E$28</definedName>
  </definedNames>
  <calcPr fullCalcOnLoad="1"/>
</workbook>
</file>

<file path=xl/sharedStrings.xml><?xml version="1.0" encoding="utf-8"?>
<sst xmlns="http://schemas.openxmlformats.org/spreadsheetml/2006/main" count="163" uniqueCount="71">
  <si>
    <t>Period</t>
  </si>
  <si>
    <t>Debit</t>
  </si>
  <si>
    <t>Credit</t>
  </si>
  <si>
    <t>Balance</t>
  </si>
  <si>
    <t>Balance Carryforward</t>
  </si>
  <si>
    <t>Total</t>
  </si>
  <si>
    <t>Jan 2010</t>
  </si>
  <si>
    <t>Jan 2011</t>
  </si>
  <si>
    <t>Feb 2010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</si>
  <si>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</si>
  <si>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</si>
  <si>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</si>
  <si>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</si>
  <si>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</si>
  <si>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</si>
  <si>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</si>
  <si>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</si>
  <si>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</si>
  <si>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</si>
  <si>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</si>
  <si>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</si>
  <si>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</si>
  <si>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</si>
  <si>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</si>
  <si>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</si>
  <si>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</si>
  <si>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</si>
  <si>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</si>
  <si>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Period from Jan 2010 - Oct 2011</t>
  </si>
  <si>
    <t xml:space="preserve">Acct 18230351 </t>
  </si>
  <si>
    <t xml:space="preserve">Cumulative </t>
  </si>
  <si>
    <t>Chelan PUD Carrying Value (Interest Only) And Monthly DFIT</t>
  </si>
  <si>
    <t>Acct 28300561</t>
  </si>
  <si>
    <t>(Interest Only)</t>
  </si>
  <si>
    <t xml:space="preserve">Monthly </t>
  </si>
  <si>
    <t>Carrying Cost</t>
  </si>
  <si>
    <t>(a)</t>
  </si>
  <si>
    <t>(b)</t>
  </si>
  <si>
    <t>DFIT</t>
  </si>
  <si>
    <t>(d)</t>
  </si>
  <si>
    <t>(c)</t>
  </si>
  <si>
    <t xml:space="preserve">as a % of </t>
  </si>
  <si>
    <t>Acct 18230351</t>
  </si>
  <si>
    <t xml:space="preserve">(e) = (d) ÷ (b) </t>
  </si>
  <si>
    <t>Account Number 18230351</t>
  </si>
  <si>
    <t>Chelan PUD Carrying Value</t>
  </si>
  <si>
    <t>Fiscal Year 2010</t>
  </si>
  <si>
    <t>Downloaded From SAP</t>
  </si>
  <si>
    <t>Cumulative balance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</si>
  <si>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</si>
  <si>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</si>
  <si>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</si>
  <si>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</si>
  <si>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</si>
  <si>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</si>
  <si>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</si>
  <si>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</si>
  <si>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</si>
  <si>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</si>
  <si>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</si>
  <si>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</si>
  <si>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</si>
  <si>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</si>
  <si>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</si>
  <si>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</si>
  <si>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Fiscal Year 2011</t>
  </si>
  <si>
    <t>Account Number 28300561</t>
  </si>
  <si>
    <t>DFIT Int Chelan PUD</t>
  </si>
  <si>
    <t>Cumlative Balance @ 1/1/2010</t>
  </si>
  <si>
    <t>Less:  Principal Amount of Chelan PUD Payment</t>
  </si>
  <si>
    <t>Interest Only portion of Chelan PUD Pmt. @ 1/1/2010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</si>
</sst>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17" fontId="2" fillId="0" borderId="0" xfId="0" applyNumberFormat="1" applyFont="1" applyAlignment="1">
      <alignment/>
    </xf>
    <xf numFmtId="43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2" fillId="0" borderId="0" xfId="69" applyFont="1">
      <alignment/>
      <protection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4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42" fontId="0" fillId="0" borderId="0" xfId="0" applyNumberFormat="1" applyFont="1" applyAlignment="1">
      <alignment horizontal="right"/>
    </xf>
    <xf numFmtId="42" fontId="2" fillId="0" borderId="14" xfId="0" applyNumberFormat="1" applyFont="1" applyBorder="1" applyAlignment="1">
      <alignment horizontal="right"/>
    </xf>
  </cellXfs>
  <cellStyles count="6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1" max="1" width="18.421875" style="0" customWidth="1"/>
    <col min="2" max="2" width="17.00390625" style="0" customWidth="1"/>
    <col min="3" max="3" width="19.00390625" style="0" bestFit="1" customWidth="1"/>
    <col min="4" max="4" width="14.8515625" style="0" customWidth="1"/>
    <col min="5" max="5" width="16.140625" style="0" customWidth="1"/>
    <col min="6" max="6" width="15.00390625" style="0" customWidth="1"/>
  </cols>
  <sheetData>
    <row r="1" ht="12.75">
      <c r="A1" s="3"/>
    </row>
    <row r="2" ht="12.75">
      <c r="A2" s="3" t="s">
        <v>31</v>
      </c>
    </row>
    <row r="3" ht="12.75">
      <c r="A3" s="3" t="s">
        <v>28</v>
      </c>
    </row>
    <row r="4" ht="12.75">
      <c r="A4" s="3"/>
    </row>
    <row r="5" spans="1:6" ht="12.75">
      <c r="A5" s="12"/>
      <c r="B5" s="13"/>
      <c r="C5" s="13"/>
      <c r="D5" s="13"/>
      <c r="E5" s="13"/>
      <c r="F5" s="7" t="s">
        <v>32</v>
      </c>
    </row>
    <row r="6" spans="1:6" ht="12.75">
      <c r="A6" s="8"/>
      <c r="B6" s="9" t="s">
        <v>29</v>
      </c>
      <c r="C6" s="9" t="s">
        <v>29</v>
      </c>
      <c r="D6" s="9" t="s">
        <v>32</v>
      </c>
      <c r="E6" s="14"/>
      <c r="F6" s="9" t="s">
        <v>30</v>
      </c>
    </row>
    <row r="7" spans="1:6" ht="12.75">
      <c r="A7" s="8"/>
      <c r="B7" s="9" t="s">
        <v>34</v>
      </c>
      <c r="C7" s="9" t="s">
        <v>30</v>
      </c>
      <c r="D7" s="9" t="s">
        <v>34</v>
      </c>
      <c r="E7" s="9" t="s">
        <v>32</v>
      </c>
      <c r="F7" s="10" t="s">
        <v>3</v>
      </c>
    </row>
    <row r="8" spans="1:6" ht="12.75">
      <c r="A8" s="8"/>
      <c r="B8" s="9" t="s">
        <v>35</v>
      </c>
      <c r="C8" s="10" t="s">
        <v>3</v>
      </c>
      <c r="D8" s="9" t="s">
        <v>38</v>
      </c>
      <c r="E8" s="9" t="s">
        <v>30</v>
      </c>
      <c r="F8" s="10" t="s">
        <v>41</v>
      </c>
    </row>
    <row r="9" spans="1:6" ht="12.75">
      <c r="A9" s="15"/>
      <c r="B9" s="10" t="s">
        <v>1</v>
      </c>
      <c r="C9" s="9" t="s">
        <v>33</v>
      </c>
      <c r="D9" s="9" t="s">
        <v>2</v>
      </c>
      <c r="E9" s="10" t="s">
        <v>3</v>
      </c>
      <c r="F9" s="10" t="s">
        <v>42</v>
      </c>
    </row>
    <row r="10" spans="1:6" ht="12.75">
      <c r="A10" s="16" t="s">
        <v>0</v>
      </c>
      <c r="B10" s="11" t="s">
        <v>36</v>
      </c>
      <c r="C10" s="11" t="s">
        <v>37</v>
      </c>
      <c r="D10" s="11" t="s">
        <v>40</v>
      </c>
      <c r="E10" s="11" t="s">
        <v>39</v>
      </c>
      <c r="F10" s="17" t="s">
        <v>43</v>
      </c>
    </row>
    <row r="11" spans="1:5" ht="12.75">
      <c r="A11" s="1"/>
      <c r="B11" s="6"/>
      <c r="C11" s="6"/>
      <c r="D11" s="6"/>
      <c r="E11" s="2"/>
    </row>
    <row r="12" spans="1:7" ht="12.75">
      <c r="A12" s="1" t="s">
        <v>4</v>
      </c>
      <c r="B12" s="28">
        <v>0</v>
      </c>
      <c r="C12" s="28">
        <f>'18230351 - 2010'!D28</f>
        <v>35406312.39</v>
      </c>
      <c r="D12" s="28"/>
      <c r="E12" s="28">
        <f>'28300561- 2010'!E6</f>
        <v>-12392017</v>
      </c>
      <c r="F12" s="2"/>
      <c r="G12" s="2"/>
    </row>
    <row r="13" spans="1:7" ht="12.75">
      <c r="A13" s="4" t="s">
        <v>6</v>
      </c>
      <c r="B13" s="19">
        <f>'18230351 - 2010'!B7</f>
        <v>798717.95</v>
      </c>
      <c r="C13" s="19">
        <f aca="true" t="shared" si="0" ref="C13:C34">C12+B13</f>
        <v>36205030.34</v>
      </c>
      <c r="D13" s="19">
        <f>'28300561- 2010'!D7</f>
        <v>-280000</v>
      </c>
      <c r="E13" s="19">
        <f>E12+D13</f>
        <v>-12672017</v>
      </c>
      <c r="F13" s="18">
        <f>-E13/C13</f>
        <v>0.35000708136404224</v>
      </c>
      <c r="G13" s="2"/>
    </row>
    <row r="14" spans="1:7" ht="12.75">
      <c r="A14" s="4" t="s">
        <v>8</v>
      </c>
      <c r="B14" s="19">
        <f>'18230351 - 2010'!B8</f>
        <v>798717.95</v>
      </c>
      <c r="C14" s="19">
        <f t="shared" si="0"/>
        <v>37003748.29000001</v>
      </c>
      <c r="D14" s="19">
        <f>'28300561- 2010'!D8</f>
        <v>-280000</v>
      </c>
      <c r="E14" s="19">
        <f aca="true" t="shared" si="1" ref="E14:E34">E13+D14</f>
        <v>-12952017</v>
      </c>
      <c r="F14" s="18">
        <f aca="true" t="shared" si="2" ref="F14:F34">-E14/C14</f>
        <v>0.3500190547858685</v>
      </c>
      <c r="G14" s="2"/>
    </row>
    <row r="15" spans="1:7" ht="12.75">
      <c r="A15" s="4" t="s">
        <v>9</v>
      </c>
      <c r="B15" s="19">
        <f>'18230351 - 2010'!B9</f>
        <v>798717.95</v>
      </c>
      <c r="C15" s="19">
        <f t="shared" si="0"/>
        <v>37802466.24000001</v>
      </c>
      <c r="D15" s="19">
        <f>'28300561- 2010'!D9</f>
        <v>-280000</v>
      </c>
      <c r="E15" s="19">
        <f t="shared" si="1"/>
        <v>-13232017</v>
      </c>
      <c r="F15" s="18">
        <f t="shared" si="2"/>
        <v>0.35003052224139747</v>
      </c>
      <c r="G15" s="2"/>
    </row>
    <row r="16" spans="1:7" ht="12.75">
      <c r="A16" s="4" t="s">
        <v>10</v>
      </c>
      <c r="B16" s="19">
        <f>'18230351 - 2010'!B10</f>
        <v>787307.69</v>
      </c>
      <c r="C16" s="19">
        <f t="shared" si="0"/>
        <v>38589773.93000001</v>
      </c>
      <c r="D16" s="19">
        <f>'28300561- 2010'!D10</f>
        <v>-276000</v>
      </c>
      <c r="E16" s="19">
        <f t="shared" si="1"/>
        <v>-13508017</v>
      </c>
      <c r="F16" s="18">
        <f t="shared" si="2"/>
        <v>0.3500413613332613</v>
      </c>
      <c r="G16" s="2"/>
    </row>
    <row r="17" spans="1:7" ht="12.75">
      <c r="A17" s="4" t="s">
        <v>11</v>
      </c>
      <c r="B17" s="19">
        <f>'18230351 - 2010'!B11</f>
        <v>787307.69</v>
      </c>
      <c r="C17" s="19">
        <f t="shared" si="0"/>
        <v>39377081.620000005</v>
      </c>
      <c r="D17" s="19">
        <f>'28300561- 2010'!D11</f>
        <v>-276000</v>
      </c>
      <c r="E17" s="19">
        <f t="shared" si="1"/>
        <v>-13784017</v>
      </c>
      <c r="F17" s="18">
        <f t="shared" si="2"/>
        <v>0.35005176699024243</v>
      </c>
      <c r="G17" s="2"/>
    </row>
    <row r="18" spans="1:7" ht="12.75">
      <c r="A18" s="4" t="s">
        <v>12</v>
      </c>
      <c r="B18" s="19">
        <f>'18230351 - 2010'!B12</f>
        <v>787307.69</v>
      </c>
      <c r="C18" s="19">
        <f t="shared" si="0"/>
        <v>40164389.31</v>
      </c>
      <c r="D18" s="19">
        <f>'28300561- 2010'!D12</f>
        <v>-276000</v>
      </c>
      <c r="E18" s="19">
        <f t="shared" si="1"/>
        <v>-14060017</v>
      </c>
      <c r="F18" s="18">
        <f t="shared" si="2"/>
        <v>0.35006176470108513</v>
      </c>
      <c r="G18" s="2"/>
    </row>
    <row r="19" spans="1:7" ht="12.75">
      <c r="A19" s="4" t="s">
        <v>13</v>
      </c>
      <c r="B19" s="19">
        <f>'18230351 - 2010'!B13</f>
        <v>787307.69</v>
      </c>
      <c r="C19" s="19">
        <f t="shared" si="0"/>
        <v>40951697</v>
      </c>
      <c r="D19" s="19">
        <f>'28300561- 2010'!D13</f>
        <v>-276000</v>
      </c>
      <c r="E19" s="19">
        <f t="shared" si="1"/>
        <v>-14336017</v>
      </c>
      <c r="F19" s="18">
        <f t="shared" si="2"/>
        <v>0.35007137799442106</v>
      </c>
      <c r="G19" s="2"/>
    </row>
    <row r="20" spans="1:7" ht="12.75">
      <c r="A20" s="4" t="s">
        <v>14</v>
      </c>
      <c r="B20" s="19">
        <f>'18230351 - 2010'!B14</f>
        <v>787307.69</v>
      </c>
      <c r="C20" s="19">
        <f t="shared" si="0"/>
        <v>41739004.69</v>
      </c>
      <c r="D20" s="19">
        <f>'28300561- 2010'!D14</f>
        <v>-276000</v>
      </c>
      <c r="E20" s="19">
        <f t="shared" si="1"/>
        <v>-14612017</v>
      </c>
      <c r="F20" s="18">
        <f t="shared" si="2"/>
        <v>0.3500806286236338</v>
      </c>
      <c r="G20" s="2"/>
    </row>
    <row r="21" spans="1:7" ht="12.75">
      <c r="A21" s="4" t="s">
        <v>15</v>
      </c>
      <c r="B21" s="19">
        <f>'18230351 - 2010'!B15</f>
        <v>787307.69</v>
      </c>
      <c r="C21" s="19">
        <f t="shared" si="0"/>
        <v>42526312.379999995</v>
      </c>
      <c r="D21" s="19">
        <f>'28300561- 2010'!D15</f>
        <v>-272000</v>
      </c>
      <c r="E21" s="19">
        <f t="shared" si="1"/>
        <v>-14884017</v>
      </c>
      <c r="F21" s="18">
        <f t="shared" si="2"/>
        <v>0.34999547731770675</v>
      </c>
      <c r="G21" s="2"/>
    </row>
    <row r="22" spans="1:7" ht="12.75">
      <c r="A22" s="4" t="s">
        <v>16</v>
      </c>
      <c r="B22" s="19">
        <f>'18230351 - 2010'!B16</f>
        <v>787307.69</v>
      </c>
      <c r="C22" s="19">
        <f t="shared" si="0"/>
        <v>43313620.06999999</v>
      </c>
      <c r="D22" s="19">
        <f>'28300561- 2010'!D16</f>
        <v>-275558</v>
      </c>
      <c r="E22" s="19">
        <f t="shared" si="1"/>
        <v>-15159575</v>
      </c>
      <c r="F22" s="18">
        <f t="shared" si="2"/>
        <v>0.34999556664855797</v>
      </c>
      <c r="G22" s="2"/>
    </row>
    <row r="23" spans="1:7" ht="12.75">
      <c r="A23" s="4" t="s">
        <v>17</v>
      </c>
      <c r="B23" s="19">
        <f>'18230351 - 2010'!B17</f>
        <v>787307.69</v>
      </c>
      <c r="C23" s="19">
        <f t="shared" si="0"/>
        <v>44100927.75999999</v>
      </c>
      <c r="D23" s="19">
        <f>'28300561- 2010'!D17</f>
        <v>-275558</v>
      </c>
      <c r="E23" s="19">
        <f t="shared" si="1"/>
        <v>-15435133</v>
      </c>
      <c r="F23" s="18">
        <f t="shared" si="2"/>
        <v>0.34999565278986783</v>
      </c>
      <c r="G23" s="2"/>
    </row>
    <row r="24" spans="1:7" ht="12.75">
      <c r="A24" s="4" t="s">
        <v>18</v>
      </c>
      <c r="B24" s="19">
        <f>'18230351 - 2010'!B18</f>
        <v>787307.69</v>
      </c>
      <c r="C24" s="19">
        <f t="shared" si="0"/>
        <v>44888235.44999999</v>
      </c>
      <c r="D24" s="19">
        <f>'28300561- 2010'!D18</f>
        <v>-275557</v>
      </c>
      <c r="E24" s="19">
        <f t="shared" si="1"/>
        <v>-15710690</v>
      </c>
      <c r="F24" s="18">
        <f t="shared" si="2"/>
        <v>0.3499957136319112</v>
      </c>
      <c r="G24" s="2"/>
    </row>
    <row r="25" spans="1:7" ht="12.75">
      <c r="A25" s="4" t="s">
        <v>7</v>
      </c>
      <c r="B25" s="19">
        <f>'18230351 - 2011'!B7</f>
        <v>787307.69</v>
      </c>
      <c r="C25" s="19">
        <f t="shared" si="0"/>
        <v>45675543.139999986</v>
      </c>
      <c r="D25" s="19">
        <f>'28300561 -2011'!D7</f>
        <v>-275558</v>
      </c>
      <c r="E25" s="19">
        <f t="shared" si="1"/>
        <v>-15986248</v>
      </c>
      <c r="F25" s="18">
        <f t="shared" si="2"/>
        <v>0.349995794270045</v>
      </c>
      <c r="G25" s="2"/>
    </row>
    <row r="26" spans="1:7" ht="12.75">
      <c r="A26" s="4" t="s">
        <v>19</v>
      </c>
      <c r="B26" s="19">
        <f>'18230351 - 2011'!B8</f>
        <v>787307.69</v>
      </c>
      <c r="C26" s="19">
        <f t="shared" si="0"/>
        <v>46462850.82999998</v>
      </c>
      <c r="D26" s="19">
        <f>'28300561 -2011'!D8</f>
        <v>-275558</v>
      </c>
      <c r="E26" s="19">
        <f t="shared" si="1"/>
        <v>-16261806</v>
      </c>
      <c r="F26" s="18">
        <f t="shared" si="2"/>
        <v>0.3499958721753709</v>
      </c>
      <c r="G26" s="2"/>
    </row>
    <row r="27" spans="1:7" ht="12.75">
      <c r="A27" s="4" t="s">
        <v>20</v>
      </c>
      <c r="B27" s="19">
        <f>'18230351 - 2011'!B9</f>
        <v>787307.69</v>
      </c>
      <c r="C27" s="19">
        <f t="shared" si="0"/>
        <v>47250158.51999998</v>
      </c>
      <c r="D27" s="19">
        <f>'28300561 -2011'!D9</f>
        <v>-275558</v>
      </c>
      <c r="E27" s="19">
        <f t="shared" si="1"/>
        <v>-16537364</v>
      </c>
      <c r="F27" s="18">
        <f t="shared" si="2"/>
        <v>0.3499959474844955</v>
      </c>
      <c r="G27" s="2"/>
    </row>
    <row r="28" spans="1:7" ht="12.75">
      <c r="A28" s="4" t="s">
        <v>21</v>
      </c>
      <c r="B28" s="19">
        <f>'18230351 - 2011'!B10</f>
        <v>787307.69</v>
      </c>
      <c r="C28" s="19">
        <f t="shared" si="0"/>
        <v>48037466.20999998</v>
      </c>
      <c r="D28" s="19">
        <f>'28300561 -2011'!D10</f>
        <v>-275557</v>
      </c>
      <c r="E28" s="19">
        <f t="shared" si="1"/>
        <v>-16812921</v>
      </c>
      <c r="F28" s="18">
        <f t="shared" si="2"/>
        <v>0.34999599950798504</v>
      </c>
      <c r="G28" s="2"/>
    </row>
    <row r="29" spans="1:7" ht="12.75">
      <c r="A29" s="4" t="s">
        <v>22</v>
      </c>
      <c r="B29" s="19">
        <f>'18230351 - 2011'!B11</f>
        <v>787307.69</v>
      </c>
      <c r="C29" s="19">
        <f t="shared" si="0"/>
        <v>48824773.899999976</v>
      </c>
      <c r="D29" s="19">
        <f>'28300561 -2011'!D11</f>
        <v>-275557</v>
      </c>
      <c r="E29" s="19">
        <f t="shared" si="1"/>
        <v>-17088478</v>
      </c>
      <c r="F29" s="18">
        <f t="shared" si="2"/>
        <v>0.34999604985369953</v>
      </c>
      <c r="G29" s="2"/>
    </row>
    <row r="30" spans="1:7" ht="12.75">
      <c r="A30" s="4" t="s">
        <v>23</v>
      </c>
      <c r="B30" s="19">
        <f>'18230351 - 2011'!B12</f>
        <v>787307.69</v>
      </c>
      <c r="C30" s="19">
        <f t="shared" si="0"/>
        <v>49612081.589999974</v>
      </c>
      <c r="D30" s="19">
        <f>'28300561 -2011'!D12</f>
        <v>-275558</v>
      </c>
      <c r="E30" s="19">
        <f t="shared" si="1"/>
        <v>-17364036</v>
      </c>
      <c r="F30" s="18">
        <f t="shared" si="2"/>
        <v>0.3499961187578949</v>
      </c>
      <c r="G30" s="2"/>
    </row>
    <row r="31" spans="1:7" ht="12.75">
      <c r="A31" s="4" t="s">
        <v>24</v>
      </c>
      <c r="B31" s="19">
        <f>'18230351 - 2011'!B13</f>
        <v>787307.69</v>
      </c>
      <c r="C31" s="19">
        <f t="shared" si="0"/>
        <v>50399389.27999997</v>
      </c>
      <c r="D31" s="19">
        <f>'28300561 -2011'!D13</f>
        <v>-275558</v>
      </c>
      <c r="E31" s="19">
        <f t="shared" si="1"/>
        <v>-17639594</v>
      </c>
      <c r="F31" s="18">
        <f t="shared" si="2"/>
        <v>0.3499961855093338</v>
      </c>
      <c r="G31" s="2"/>
    </row>
    <row r="32" spans="1:7" ht="12.75">
      <c r="A32" s="4" t="s">
        <v>25</v>
      </c>
      <c r="B32" s="19">
        <f>'18230351 - 2011'!B14</f>
        <v>787307.69</v>
      </c>
      <c r="C32" s="19">
        <f t="shared" si="0"/>
        <v>51186696.96999997</v>
      </c>
      <c r="D32" s="19">
        <f>'28300561 -2011'!D14</f>
        <v>-275558</v>
      </c>
      <c r="E32" s="19">
        <f t="shared" si="1"/>
        <v>-17915152</v>
      </c>
      <c r="F32" s="18">
        <f t="shared" si="2"/>
        <v>0.3499962502073517</v>
      </c>
      <c r="G32" s="2"/>
    </row>
    <row r="33" spans="1:7" ht="12.75">
      <c r="A33" s="4" t="s">
        <v>26</v>
      </c>
      <c r="B33" s="19">
        <f>'18230351 - 2011'!B15</f>
        <v>787307.69</v>
      </c>
      <c r="C33" s="19">
        <f t="shared" si="0"/>
        <v>51974004.65999997</v>
      </c>
      <c r="D33" s="19">
        <f>'28300561 -2011'!D15</f>
        <v>-275558</v>
      </c>
      <c r="E33" s="19">
        <f t="shared" si="1"/>
        <v>-18190710</v>
      </c>
      <c r="F33" s="18">
        <f t="shared" si="2"/>
        <v>0.3499963129452648</v>
      </c>
      <c r="G33" s="2"/>
    </row>
    <row r="34" spans="1:7" ht="12.75">
      <c r="A34" s="4" t="s">
        <v>27</v>
      </c>
      <c r="B34" s="27">
        <f>'18230351 - 2011'!B16</f>
        <v>787307.69</v>
      </c>
      <c r="C34" s="27">
        <f t="shared" si="0"/>
        <v>52761312.349999964</v>
      </c>
      <c r="D34" s="19">
        <f>'28300561 -2011'!D16</f>
        <v>-275558</v>
      </c>
      <c r="E34" s="27">
        <f t="shared" si="1"/>
        <v>-18466268</v>
      </c>
      <c r="F34" s="18">
        <f t="shared" si="2"/>
        <v>0.3499963738108196</v>
      </c>
      <c r="G34" s="2"/>
    </row>
    <row r="35" spans="1:7" ht="13.5" thickBot="1">
      <c r="A35" s="5" t="s">
        <v>5</v>
      </c>
      <c r="B35" s="29">
        <f>SUM(B12:B34)</f>
        <v>17354999.959999993</v>
      </c>
      <c r="C35" s="29">
        <f>C12+B35</f>
        <v>52761312.349999994</v>
      </c>
      <c r="D35" s="29">
        <f>SUM(D13:D34)</f>
        <v>-6074251</v>
      </c>
      <c r="E35" s="29">
        <f>E12+D35</f>
        <v>-18466268</v>
      </c>
      <c r="F35" s="2"/>
      <c r="G35" s="2"/>
    </row>
    <row r="36" spans="4:7" ht="13.5" thickTop="1">
      <c r="D36" s="2"/>
      <c r="E36" s="2"/>
      <c r="F36" s="2"/>
      <c r="G36" s="2"/>
    </row>
  </sheetData>
  <sheetProtection/>
  <printOptions/>
  <pageMargins left="0.75" right="0.75" top="1.25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18.8515625" style="20" bestFit="1" customWidth="1"/>
    <col min="2" max="2" width="12.8515625" style="20" bestFit="1" customWidth="1"/>
    <col min="3" max="3" width="15.421875" style="20" customWidth="1"/>
    <col min="4" max="4" width="16.00390625" style="20" bestFit="1" customWidth="1"/>
    <col min="5" max="5" width="17.421875" style="20" bestFit="1" customWidth="1"/>
    <col min="6" max="16384" width="11.421875" style="20" customWidth="1"/>
  </cols>
  <sheetData>
    <row r="1" ht="12.75">
      <c r="A1" s="3" t="s">
        <v>44</v>
      </c>
    </row>
    <row r="2" ht="12.75">
      <c r="A2" s="3" t="s">
        <v>45</v>
      </c>
    </row>
    <row r="3" ht="12.75">
      <c r="A3" s="3" t="s">
        <v>46</v>
      </c>
    </row>
    <row r="4" ht="12.75">
      <c r="A4" s="3" t="s">
        <v>47</v>
      </c>
    </row>
    <row r="5" spans="1:5" ht="12.75">
      <c r="A5" s="21" t="s">
        <v>0</v>
      </c>
      <c r="B5" s="21" t="s">
        <v>1</v>
      </c>
      <c r="C5" s="21" t="s">
        <v>2</v>
      </c>
      <c r="D5" s="21" t="s">
        <v>3</v>
      </c>
      <c r="E5" s="21" t="s">
        <v>48</v>
      </c>
    </row>
    <row r="6" spans="1:5" ht="12.75">
      <c r="A6" s="1" t="s">
        <v>4</v>
      </c>
      <c r="B6" s="2">
        <v>0</v>
      </c>
      <c r="C6" s="2">
        <v>0</v>
      </c>
      <c r="D6" s="2">
        <v>0</v>
      </c>
      <c r="E6" s="2">
        <v>124406312.39</v>
      </c>
    </row>
    <row r="7" spans="1:5" ht="12.75">
      <c r="A7" s="1" t="s">
        <v>49</v>
      </c>
      <c r="B7" s="2">
        <v>798717.95</v>
      </c>
      <c r="C7" s="2">
        <v>0</v>
      </c>
      <c r="D7" s="2">
        <v>798717.95</v>
      </c>
      <c r="E7" s="2">
        <v>125205030.34</v>
      </c>
    </row>
    <row r="8" spans="1:5" ht="12.75">
      <c r="A8" s="1" t="s">
        <v>50</v>
      </c>
      <c r="B8" s="2">
        <v>798717.95</v>
      </c>
      <c r="C8" s="2">
        <v>0</v>
      </c>
      <c r="D8" s="2">
        <v>798717.95</v>
      </c>
      <c r="E8" s="2">
        <v>126003748.29</v>
      </c>
    </row>
    <row r="9" spans="1:5" ht="12.75">
      <c r="A9" s="1" t="s">
        <v>51</v>
      </c>
      <c r="B9" s="2">
        <v>798717.95</v>
      </c>
      <c r="C9" s="2">
        <v>0</v>
      </c>
      <c r="D9" s="2">
        <v>798717.95</v>
      </c>
      <c r="E9" s="2">
        <v>126802466.24</v>
      </c>
    </row>
    <row r="10" spans="1:5" ht="12.75">
      <c r="A10" s="1" t="s">
        <v>52</v>
      </c>
      <c r="B10" s="2">
        <v>787307.69</v>
      </c>
      <c r="C10" s="2">
        <v>0</v>
      </c>
      <c r="D10" s="2">
        <v>787307.69</v>
      </c>
      <c r="E10" s="2">
        <v>127589773.93</v>
      </c>
    </row>
    <row r="11" spans="1:5" ht="12.75">
      <c r="A11" s="1" t="s">
        <v>53</v>
      </c>
      <c r="B11" s="2">
        <v>787307.69</v>
      </c>
      <c r="C11" s="2">
        <v>0</v>
      </c>
      <c r="D11" s="2">
        <v>787307.69</v>
      </c>
      <c r="E11" s="2">
        <v>128377081.62</v>
      </c>
    </row>
    <row r="12" spans="1:5" ht="12.75">
      <c r="A12" s="1" t="s">
        <v>54</v>
      </c>
      <c r="B12" s="2">
        <v>787307.69</v>
      </c>
      <c r="C12" s="2">
        <v>0</v>
      </c>
      <c r="D12" s="2">
        <v>787307.69</v>
      </c>
      <c r="E12" s="2">
        <v>129164389.31</v>
      </c>
    </row>
    <row r="13" spans="1:5" ht="12.75">
      <c r="A13" s="1" t="s">
        <v>55</v>
      </c>
      <c r="B13" s="2">
        <v>787307.69</v>
      </c>
      <c r="C13" s="2">
        <v>0</v>
      </c>
      <c r="D13" s="2">
        <v>787307.69</v>
      </c>
      <c r="E13" s="2">
        <v>129951697</v>
      </c>
    </row>
    <row r="14" spans="1:5" ht="12.75">
      <c r="A14" s="1" t="s">
        <v>56</v>
      </c>
      <c r="B14" s="2">
        <v>787307.69</v>
      </c>
      <c r="C14" s="2">
        <v>0</v>
      </c>
      <c r="D14" s="2">
        <v>787307.69</v>
      </c>
      <c r="E14" s="2">
        <v>130739004.69</v>
      </c>
    </row>
    <row r="15" spans="1:5" ht="12.75">
      <c r="A15" s="1" t="s">
        <v>57</v>
      </c>
      <c r="B15" s="2">
        <v>787307.69</v>
      </c>
      <c r="C15" s="2">
        <v>0</v>
      </c>
      <c r="D15" s="2">
        <v>787307.69</v>
      </c>
      <c r="E15" s="2">
        <v>131526312.38</v>
      </c>
    </row>
    <row r="16" spans="1:5" ht="12.75">
      <c r="A16" s="1" t="s">
        <v>58</v>
      </c>
      <c r="B16" s="2">
        <v>787307.69</v>
      </c>
      <c r="C16" s="2">
        <v>0</v>
      </c>
      <c r="D16" s="2">
        <v>787307.69</v>
      </c>
      <c r="E16" s="2">
        <v>132313620.07</v>
      </c>
    </row>
    <row r="17" spans="1:5" ht="12.75">
      <c r="A17" s="1" t="s">
        <v>59</v>
      </c>
      <c r="B17" s="2">
        <v>787307.69</v>
      </c>
      <c r="C17" s="2">
        <v>0</v>
      </c>
      <c r="D17" s="2">
        <v>787307.69</v>
      </c>
      <c r="E17" s="2">
        <v>133100927.76</v>
      </c>
    </row>
    <row r="18" spans="1:5" ht="12.75">
      <c r="A18" s="1" t="s">
        <v>60</v>
      </c>
      <c r="B18" s="2">
        <v>787307.69</v>
      </c>
      <c r="C18" s="2">
        <v>0</v>
      </c>
      <c r="D18" s="2">
        <v>787307.69</v>
      </c>
      <c r="E18" s="2">
        <v>133888235.45</v>
      </c>
    </row>
    <row r="19" spans="1:5" ht="12.75">
      <c r="A19" s="1" t="s">
        <v>61</v>
      </c>
      <c r="B19" s="2">
        <v>0</v>
      </c>
      <c r="C19" s="2">
        <v>0</v>
      </c>
      <c r="D19" s="2">
        <v>0</v>
      </c>
      <c r="E19" s="2">
        <v>133888235.45</v>
      </c>
    </row>
    <row r="20" spans="1:5" ht="12.75">
      <c r="A20" s="1" t="s">
        <v>62</v>
      </c>
      <c r="B20" s="2">
        <v>0</v>
      </c>
      <c r="C20" s="2">
        <v>0</v>
      </c>
      <c r="D20" s="2">
        <v>0</v>
      </c>
      <c r="E20" s="2">
        <v>133888235.45</v>
      </c>
    </row>
    <row r="21" spans="1:5" ht="12.75">
      <c r="A21" s="1" t="s">
        <v>63</v>
      </c>
      <c r="B21" s="2">
        <v>0</v>
      </c>
      <c r="C21" s="2">
        <v>0</v>
      </c>
      <c r="D21" s="2">
        <v>0</v>
      </c>
      <c r="E21" s="2">
        <v>133888235.45</v>
      </c>
    </row>
    <row r="22" spans="1:5" ht="12.75">
      <c r="A22" s="1" t="s">
        <v>64</v>
      </c>
      <c r="B22" s="2">
        <v>0</v>
      </c>
      <c r="C22" s="2">
        <v>0</v>
      </c>
      <c r="D22" s="2">
        <v>0</v>
      </c>
      <c r="E22" s="2">
        <v>133888235.45</v>
      </c>
    </row>
    <row r="23" spans="1:5" ht="12.75">
      <c r="A23" s="1" t="s">
        <v>5</v>
      </c>
      <c r="B23" s="2">
        <v>9481923.06</v>
      </c>
      <c r="C23" s="2">
        <v>0</v>
      </c>
      <c r="D23" s="2">
        <v>9481923.06</v>
      </c>
      <c r="E23" s="2">
        <v>133888235.45</v>
      </c>
    </row>
    <row r="26" spans="1:4" ht="12.75">
      <c r="A26" s="1" t="s">
        <v>68</v>
      </c>
      <c r="D26" s="25">
        <f>E6</f>
        <v>124406312.39</v>
      </c>
    </row>
    <row r="27" spans="1:4" ht="12.75">
      <c r="A27" s="1" t="s">
        <v>69</v>
      </c>
      <c r="D27" s="24">
        <v>-89000000</v>
      </c>
    </row>
    <row r="28" spans="1:4" ht="13.5" thickBot="1">
      <c r="A28" s="1" t="s">
        <v>70</v>
      </c>
      <c r="D28" s="26">
        <f>SUM(D26:D27)</f>
        <v>35406312.39</v>
      </c>
    </row>
    <row r="29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18.8515625" style="0" bestFit="1" customWidth="1"/>
    <col min="2" max="4" width="12.8515625" style="0" bestFit="1" customWidth="1"/>
    <col min="5" max="5" width="17.421875" style="0" bestFit="1" customWidth="1"/>
  </cols>
  <sheetData>
    <row r="1" ht="12.75">
      <c r="A1" s="3" t="s">
        <v>44</v>
      </c>
    </row>
    <row r="2" ht="12.75">
      <c r="A2" s="3" t="s">
        <v>45</v>
      </c>
    </row>
    <row r="3" ht="12.75">
      <c r="A3" s="3" t="s">
        <v>65</v>
      </c>
    </row>
    <row r="4" ht="12.75">
      <c r="A4" s="3" t="s">
        <v>47</v>
      </c>
    </row>
    <row r="5" spans="1:5" ht="12.75">
      <c r="A5" s="21" t="s">
        <v>0</v>
      </c>
      <c r="B5" s="21" t="s">
        <v>1</v>
      </c>
      <c r="C5" s="21" t="s">
        <v>2</v>
      </c>
      <c r="D5" s="21" t="s">
        <v>3</v>
      </c>
      <c r="E5" s="21" t="s">
        <v>48</v>
      </c>
    </row>
    <row r="6" spans="1:5" ht="12.75">
      <c r="A6" s="1" t="s">
        <v>4</v>
      </c>
      <c r="B6" s="2">
        <v>0</v>
      </c>
      <c r="C6" s="2">
        <v>0</v>
      </c>
      <c r="D6" s="2">
        <v>0</v>
      </c>
      <c r="E6" s="2">
        <v>133888235.45</v>
      </c>
    </row>
    <row r="7" spans="1:5" ht="12.75">
      <c r="A7" s="1" t="s">
        <v>49</v>
      </c>
      <c r="B7" s="2">
        <v>787307.69</v>
      </c>
      <c r="C7" s="2">
        <v>0</v>
      </c>
      <c r="D7" s="2">
        <v>787307.69</v>
      </c>
      <c r="E7" s="2">
        <v>134675543.14</v>
      </c>
    </row>
    <row r="8" spans="1:5" ht="12.75">
      <c r="A8" s="1" t="s">
        <v>50</v>
      </c>
      <c r="B8" s="2">
        <v>787307.69</v>
      </c>
      <c r="C8" s="2">
        <v>0</v>
      </c>
      <c r="D8" s="2">
        <v>787307.69</v>
      </c>
      <c r="E8" s="2">
        <v>135462850.83</v>
      </c>
    </row>
    <row r="9" spans="1:5" ht="12.75">
      <c r="A9" s="1" t="s">
        <v>51</v>
      </c>
      <c r="B9" s="2">
        <v>787307.69</v>
      </c>
      <c r="C9" s="2">
        <v>0</v>
      </c>
      <c r="D9" s="2">
        <v>787307.69</v>
      </c>
      <c r="E9" s="2">
        <v>136250158.52</v>
      </c>
    </row>
    <row r="10" spans="1:5" ht="12.75">
      <c r="A10" s="1" t="s">
        <v>52</v>
      </c>
      <c r="B10" s="2">
        <v>787307.69</v>
      </c>
      <c r="C10" s="2">
        <v>0</v>
      </c>
      <c r="D10" s="2">
        <v>787307.69</v>
      </c>
      <c r="E10" s="2">
        <v>137037466.21</v>
      </c>
    </row>
    <row r="11" spans="1:5" ht="12.75">
      <c r="A11" s="1" t="s">
        <v>53</v>
      </c>
      <c r="B11" s="2">
        <v>787307.69</v>
      </c>
      <c r="C11" s="2">
        <v>0</v>
      </c>
      <c r="D11" s="2">
        <v>787307.69</v>
      </c>
      <c r="E11" s="2">
        <v>137824773.9</v>
      </c>
    </row>
    <row r="12" spans="1:5" ht="12.75">
      <c r="A12" s="1" t="s">
        <v>54</v>
      </c>
      <c r="B12" s="2">
        <v>787307.69</v>
      </c>
      <c r="C12" s="2">
        <v>0</v>
      </c>
      <c r="D12" s="2">
        <v>787307.69</v>
      </c>
      <c r="E12" s="2">
        <v>138612081.59</v>
      </c>
    </row>
    <row r="13" spans="1:5" ht="12.75">
      <c r="A13" s="1" t="s">
        <v>55</v>
      </c>
      <c r="B13" s="2">
        <v>787307.69</v>
      </c>
      <c r="C13" s="2">
        <v>0</v>
      </c>
      <c r="D13" s="2">
        <v>787307.69</v>
      </c>
      <c r="E13" s="2">
        <v>139399389.28</v>
      </c>
    </row>
    <row r="14" spans="1:5" ht="12.75">
      <c r="A14" s="1" t="s">
        <v>56</v>
      </c>
      <c r="B14" s="2">
        <v>787307.69</v>
      </c>
      <c r="C14" s="2">
        <v>0</v>
      </c>
      <c r="D14" s="2">
        <v>787307.69</v>
      </c>
      <c r="E14" s="2">
        <v>140186696.97</v>
      </c>
    </row>
    <row r="15" spans="1:5" ht="12.75">
      <c r="A15" s="1" t="s">
        <v>57</v>
      </c>
      <c r="B15" s="2">
        <v>787307.69</v>
      </c>
      <c r="C15" s="2">
        <v>0</v>
      </c>
      <c r="D15" s="2">
        <v>787307.69</v>
      </c>
      <c r="E15" s="2">
        <v>140974004.66</v>
      </c>
    </row>
    <row r="16" spans="1:5" ht="12.75">
      <c r="A16" s="1" t="s">
        <v>58</v>
      </c>
      <c r="B16" s="2">
        <v>787307.69</v>
      </c>
      <c r="C16" s="2">
        <v>0</v>
      </c>
      <c r="D16" s="2">
        <v>787307.69</v>
      </c>
      <c r="E16" s="2">
        <v>141761312.35</v>
      </c>
    </row>
    <row r="17" spans="1:5" ht="12.75">
      <c r="A17" s="1" t="s">
        <v>59</v>
      </c>
      <c r="B17" s="2">
        <v>0</v>
      </c>
      <c r="C17" s="2">
        <v>590672.13</v>
      </c>
      <c r="D17" s="2">
        <v>-590672.13</v>
      </c>
      <c r="E17" s="2">
        <v>141170640.22</v>
      </c>
    </row>
    <row r="18" spans="1:5" ht="12.75">
      <c r="A18" s="1" t="s">
        <v>60</v>
      </c>
      <c r="B18" s="2">
        <v>0</v>
      </c>
      <c r="C18" s="2">
        <v>590672.13</v>
      </c>
      <c r="D18" s="2">
        <v>-590672.13</v>
      </c>
      <c r="E18" s="2">
        <v>140579968.09</v>
      </c>
    </row>
    <row r="19" spans="1:5" ht="12.75">
      <c r="A19" s="1" t="s">
        <v>61</v>
      </c>
      <c r="B19" s="2">
        <v>0</v>
      </c>
      <c r="C19" s="2">
        <v>0</v>
      </c>
      <c r="D19" s="2">
        <v>0</v>
      </c>
      <c r="E19" s="2">
        <v>140579968.09</v>
      </c>
    </row>
    <row r="20" spans="1:5" ht="12.75">
      <c r="A20" s="1" t="s">
        <v>62</v>
      </c>
      <c r="B20" s="2">
        <v>0</v>
      </c>
      <c r="C20" s="2">
        <v>0</v>
      </c>
      <c r="D20" s="2">
        <v>0</v>
      </c>
      <c r="E20" s="2">
        <v>140579968.09</v>
      </c>
    </row>
    <row r="21" spans="1:5" ht="12.75">
      <c r="A21" s="1" t="s">
        <v>63</v>
      </c>
      <c r="B21" s="2">
        <v>0</v>
      </c>
      <c r="C21" s="2">
        <v>0</v>
      </c>
      <c r="D21" s="2">
        <v>0</v>
      </c>
      <c r="E21" s="2">
        <v>140579968.09</v>
      </c>
    </row>
    <row r="22" spans="1:5" ht="12.75">
      <c r="A22" s="1" t="s">
        <v>64</v>
      </c>
      <c r="B22" s="2">
        <v>0</v>
      </c>
      <c r="C22" s="2">
        <v>0</v>
      </c>
      <c r="D22" s="2">
        <v>0</v>
      </c>
      <c r="E22" s="2">
        <v>140579968.09</v>
      </c>
    </row>
    <row r="23" spans="1:5" ht="12.75">
      <c r="A23" s="1" t="s">
        <v>5</v>
      </c>
      <c r="B23" s="2">
        <v>7873076.9</v>
      </c>
      <c r="C23" s="2">
        <v>1181344.26</v>
      </c>
      <c r="D23" s="2">
        <v>6691732.64</v>
      </c>
      <c r="E23" s="2">
        <v>140579968.09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8.8515625" style="20" bestFit="1" customWidth="1"/>
    <col min="2" max="2" width="5.421875" style="20" bestFit="1" customWidth="1"/>
    <col min="3" max="3" width="12.8515625" style="20" bestFit="1" customWidth="1"/>
    <col min="4" max="4" width="13.57421875" style="20" bestFit="1" customWidth="1"/>
    <col min="5" max="5" width="17.421875" style="20" bestFit="1" customWidth="1"/>
    <col min="6" max="16384" width="11.421875" style="20" customWidth="1"/>
  </cols>
  <sheetData>
    <row r="1" ht="12.75">
      <c r="A1" s="22" t="s">
        <v>66</v>
      </c>
    </row>
    <row r="2" ht="12.75">
      <c r="A2" s="22" t="s">
        <v>67</v>
      </c>
    </row>
    <row r="3" ht="12.75">
      <c r="A3" s="22" t="s">
        <v>46</v>
      </c>
    </row>
    <row r="4" ht="12.75">
      <c r="A4" s="22" t="s">
        <v>47</v>
      </c>
    </row>
    <row r="5" spans="1:5" ht="12.75">
      <c r="A5" s="21" t="s">
        <v>0</v>
      </c>
      <c r="B5" s="21" t="s">
        <v>1</v>
      </c>
      <c r="C5" s="21" t="s">
        <v>2</v>
      </c>
      <c r="D5" s="21" t="s">
        <v>3</v>
      </c>
      <c r="E5" s="21" t="s">
        <v>48</v>
      </c>
    </row>
    <row r="6" spans="1:5" ht="12.75">
      <c r="A6" s="23" t="s">
        <v>4</v>
      </c>
      <c r="B6" s="2">
        <v>0</v>
      </c>
      <c r="C6" s="2">
        <v>0</v>
      </c>
      <c r="D6" s="2">
        <v>0</v>
      </c>
      <c r="E6" s="2">
        <v>-12392017</v>
      </c>
    </row>
    <row r="7" spans="1:5" ht="12.75">
      <c r="A7" s="23" t="s">
        <v>49</v>
      </c>
      <c r="B7" s="2">
        <v>0</v>
      </c>
      <c r="C7" s="2">
        <v>280000</v>
      </c>
      <c r="D7" s="2">
        <v>-280000</v>
      </c>
      <c r="E7" s="2">
        <v>-12672017</v>
      </c>
    </row>
    <row r="8" spans="1:5" ht="12.75">
      <c r="A8" s="23" t="s">
        <v>50</v>
      </c>
      <c r="B8" s="2">
        <v>0</v>
      </c>
      <c r="C8" s="2">
        <v>280000</v>
      </c>
      <c r="D8" s="2">
        <v>-280000</v>
      </c>
      <c r="E8" s="2">
        <v>-12952017</v>
      </c>
    </row>
    <row r="9" spans="1:5" ht="12.75">
      <c r="A9" s="23" t="s">
        <v>51</v>
      </c>
      <c r="B9" s="2">
        <v>0</v>
      </c>
      <c r="C9" s="2">
        <v>280000</v>
      </c>
      <c r="D9" s="2">
        <v>-280000</v>
      </c>
      <c r="E9" s="2">
        <v>-13232017</v>
      </c>
    </row>
    <row r="10" spans="1:5" ht="12.75">
      <c r="A10" s="23" t="s">
        <v>52</v>
      </c>
      <c r="B10" s="2">
        <v>0</v>
      </c>
      <c r="C10" s="2">
        <v>276000</v>
      </c>
      <c r="D10" s="2">
        <v>-276000</v>
      </c>
      <c r="E10" s="2">
        <v>-13508017</v>
      </c>
    </row>
    <row r="11" spans="1:5" ht="12.75">
      <c r="A11" s="23" t="s">
        <v>53</v>
      </c>
      <c r="B11" s="2">
        <v>0</v>
      </c>
      <c r="C11" s="2">
        <v>276000</v>
      </c>
      <c r="D11" s="2">
        <v>-276000</v>
      </c>
      <c r="E11" s="2">
        <v>-13784017</v>
      </c>
    </row>
    <row r="12" spans="1:5" ht="12.75">
      <c r="A12" s="23" t="s">
        <v>54</v>
      </c>
      <c r="B12" s="2">
        <v>0</v>
      </c>
      <c r="C12" s="2">
        <v>276000</v>
      </c>
      <c r="D12" s="2">
        <v>-276000</v>
      </c>
      <c r="E12" s="2">
        <v>-14060017</v>
      </c>
    </row>
    <row r="13" spans="1:5" ht="12.75">
      <c r="A13" s="23" t="s">
        <v>55</v>
      </c>
      <c r="B13" s="2">
        <v>0</v>
      </c>
      <c r="C13" s="2">
        <v>276000</v>
      </c>
      <c r="D13" s="2">
        <v>-276000</v>
      </c>
      <c r="E13" s="2">
        <v>-14336017</v>
      </c>
    </row>
    <row r="14" spans="1:5" ht="12.75">
      <c r="A14" s="23" t="s">
        <v>56</v>
      </c>
      <c r="B14" s="2">
        <v>0</v>
      </c>
      <c r="C14" s="2">
        <v>276000</v>
      </c>
      <c r="D14" s="2">
        <v>-276000</v>
      </c>
      <c r="E14" s="2">
        <v>-14612017</v>
      </c>
    </row>
    <row r="15" spans="1:5" ht="12.75">
      <c r="A15" s="23" t="s">
        <v>57</v>
      </c>
      <c r="B15" s="2">
        <v>0</v>
      </c>
      <c r="C15" s="2">
        <v>272000</v>
      </c>
      <c r="D15" s="2">
        <v>-272000</v>
      </c>
      <c r="E15" s="2">
        <v>-14884017</v>
      </c>
    </row>
    <row r="16" spans="1:5" ht="12.75">
      <c r="A16" s="23" t="s">
        <v>58</v>
      </c>
      <c r="B16" s="2">
        <v>0</v>
      </c>
      <c r="C16" s="2">
        <v>275558</v>
      </c>
      <c r="D16" s="2">
        <v>-275558</v>
      </c>
      <c r="E16" s="2">
        <v>-15159575</v>
      </c>
    </row>
    <row r="17" spans="1:5" ht="12.75">
      <c r="A17" s="23" t="s">
        <v>59</v>
      </c>
      <c r="B17" s="2">
        <v>0</v>
      </c>
      <c r="C17" s="2">
        <v>275558</v>
      </c>
      <c r="D17" s="2">
        <v>-275558</v>
      </c>
      <c r="E17" s="2">
        <v>-15435133</v>
      </c>
    </row>
    <row r="18" spans="1:5" ht="12.75">
      <c r="A18" s="23" t="s">
        <v>60</v>
      </c>
      <c r="B18" s="2">
        <v>0</v>
      </c>
      <c r="C18" s="2">
        <v>275557</v>
      </c>
      <c r="D18" s="2">
        <v>-275557</v>
      </c>
      <c r="E18" s="2">
        <v>-15710690</v>
      </c>
    </row>
    <row r="19" spans="1:5" ht="12.75">
      <c r="A19" s="23" t="s">
        <v>61</v>
      </c>
      <c r="B19" s="2">
        <v>0</v>
      </c>
      <c r="C19" s="2">
        <v>0</v>
      </c>
      <c r="D19" s="2">
        <v>0</v>
      </c>
      <c r="E19" s="2">
        <v>-15710690</v>
      </c>
    </row>
    <row r="20" spans="1:5" ht="12.75">
      <c r="A20" s="23" t="s">
        <v>62</v>
      </c>
      <c r="B20" s="2">
        <v>0</v>
      </c>
      <c r="C20" s="2">
        <v>0</v>
      </c>
      <c r="D20" s="2">
        <v>0</v>
      </c>
      <c r="E20" s="2">
        <v>-15710690</v>
      </c>
    </row>
    <row r="21" spans="1:5" ht="12.75">
      <c r="A21" s="23" t="s">
        <v>63</v>
      </c>
      <c r="B21" s="2">
        <v>0</v>
      </c>
      <c r="C21" s="2">
        <v>0</v>
      </c>
      <c r="D21" s="2">
        <v>0</v>
      </c>
      <c r="E21" s="2">
        <v>-15710690</v>
      </c>
    </row>
    <row r="22" spans="1:5" ht="12.75">
      <c r="A22" s="23" t="s">
        <v>64</v>
      </c>
      <c r="B22" s="2">
        <v>0</v>
      </c>
      <c r="C22" s="2">
        <v>0</v>
      </c>
      <c r="D22" s="2">
        <v>0</v>
      </c>
      <c r="E22" s="2">
        <v>-15710690</v>
      </c>
    </row>
    <row r="23" spans="1:5" ht="12.75">
      <c r="A23" s="23" t="s">
        <v>5</v>
      </c>
      <c r="B23" s="2">
        <v>0</v>
      </c>
      <c r="C23" s="2">
        <v>3318673</v>
      </c>
      <c r="D23" s="2">
        <v>-3318673</v>
      </c>
      <c r="E23" s="2">
        <v>-15710690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8.8515625" style="20" bestFit="1" customWidth="1"/>
    <col min="2" max="2" width="10.28125" style="20" bestFit="1" customWidth="1"/>
    <col min="3" max="3" width="12.8515625" style="20" bestFit="1" customWidth="1"/>
    <col min="4" max="4" width="13.57421875" style="20" bestFit="1" customWidth="1"/>
    <col min="5" max="5" width="17.421875" style="20" bestFit="1" customWidth="1"/>
    <col min="6" max="16384" width="11.421875" style="20" customWidth="1"/>
  </cols>
  <sheetData>
    <row r="1" ht="12.75">
      <c r="A1" s="22" t="s">
        <v>66</v>
      </c>
    </row>
    <row r="2" ht="12.75">
      <c r="A2" s="22" t="s">
        <v>67</v>
      </c>
    </row>
    <row r="3" ht="12.75">
      <c r="A3" s="22" t="s">
        <v>65</v>
      </c>
    </row>
    <row r="4" ht="12.75">
      <c r="A4" s="22" t="s">
        <v>47</v>
      </c>
    </row>
    <row r="5" spans="1:5" ht="12.75">
      <c r="A5" s="21" t="s">
        <v>0</v>
      </c>
      <c r="B5" s="21" t="s">
        <v>1</v>
      </c>
      <c r="C5" s="21" t="s">
        <v>2</v>
      </c>
      <c r="D5" s="21" t="s">
        <v>3</v>
      </c>
      <c r="E5" s="21" t="s">
        <v>48</v>
      </c>
    </row>
    <row r="6" spans="1:5" ht="12.75">
      <c r="A6" s="1" t="s">
        <v>4</v>
      </c>
      <c r="B6" s="2">
        <v>0</v>
      </c>
      <c r="C6" s="2">
        <v>0</v>
      </c>
      <c r="D6" s="2">
        <v>0</v>
      </c>
      <c r="E6" s="2">
        <v>-15710690</v>
      </c>
    </row>
    <row r="7" spans="1:5" ht="12.75">
      <c r="A7" s="1" t="s">
        <v>49</v>
      </c>
      <c r="B7" s="2">
        <v>0</v>
      </c>
      <c r="C7" s="2">
        <v>275558</v>
      </c>
      <c r="D7" s="2">
        <v>-275558</v>
      </c>
      <c r="E7" s="2">
        <v>-15986248</v>
      </c>
    </row>
    <row r="8" spans="1:5" ht="12.75">
      <c r="A8" s="1" t="s">
        <v>50</v>
      </c>
      <c r="B8" s="2">
        <v>0</v>
      </c>
      <c r="C8" s="2">
        <v>275558</v>
      </c>
      <c r="D8" s="2">
        <v>-275558</v>
      </c>
      <c r="E8" s="2">
        <v>-16261806</v>
      </c>
    </row>
    <row r="9" spans="1:5" ht="12.75">
      <c r="A9" s="1" t="s">
        <v>51</v>
      </c>
      <c r="B9" s="2">
        <v>0</v>
      </c>
      <c r="C9" s="2">
        <v>275558</v>
      </c>
      <c r="D9" s="2">
        <v>-275558</v>
      </c>
      <c r="E9" s="2">
        <v>-16537364</v>
      </c>
    </row>
    <row r="10" spans="1:5" ht="12.75">
      <c r="A10" s="1" t="s">
        <v>52</v>
      </c>
      <c r="B10" s="2">
        <v>0</v>
      </c>
      <c r="C10" s="2">
        <v>275557</v>
      </c>
      <c r="D10" s="2">
        <v>-275557</v>
      </c>
      <c r="E10" s="2">
        <v>-16812921</v>
      </c>
    </row>
    <row r="11" spans="1:5" ht="12.75">
      <c r="A11" s="1" t="s">
        <v>53</v>
      </c>
      <c r="B11" s="2">
        <v>0</v>
      </c>
      <c r="C11" s="2">
        <v>275557</v>
      </c>
      <c r="D11" s="2">
        <v>-275557</v>
      </c>
      <c r="E11" s="2">
        <v>-17088478</v>
      </c>
    </row>
    <row r="12" spans="1:5" ht="12.75">
      <c r="A12" s="1" t="s">
        <v>54</v>
      </c>
      <c r="B12" s="2">
        <v>0</v>
      </c>
      <c r="C12" s="2">
        <v>275558</v>
      </c>
      <c r="D12" s="2">
        <v>-275558</v>
      </c>
      <c r="E12" s="2">
        <v>-17364036</v>
      </c>
    </row>
    <row r="13" spans="1:5" ht="12.75">
      <c r="A13" s="1" t="s">
        <v>55</v>
      </c>
      <c r="B13" s="2">
        <v>0</v>
      </c>
      <c r="C13" s="2">
        <v>275558</v>
      </c>
      <c r="D13" s="2">
        <v>-275558</v>
      </c>
      <c r="E13" s="2">
        <v>-17639594</v>
      </c>
    </row>
    <row r="14" spans="1:5" ht="12.75">
      <c r="A14" s="1" t="s">
        <v>56</v>
      </c>
      <c r="B14" s="2">
        <v>0</v>
      </c>
      <c r="C14" s="2">
        <v>275558</v>
      </c>
      <c r="D14" s="2">
        <v>-275558</v>
      </c>
      <c r="E14" s="2">
        <v>-17915152</v>
      </c>
    </row>
    <row r="15" spans="1:5" ht="12.75">
      <c r="A15" s="1" t="s">
        <v>57</v>
      </c>
      <c r="B15" s="2">
        <v>0</v>
      </c>
      <c r="C15" s="2">
        <v>275558</v>
      </c>
      <c r="D15" s="2">
        <v>-275558</v>
      </c>
      <c r="E15" s="2">
        <v>-18190710</v>
      </c>
    </row>
    <row r="16" spans="1:5" ht="12.75">
      <c r="A16" s="1" t="s">
        <v>58</v>
      </c>
      <c r="B16" s="2">
        <v>0</v>
      </c>
      <c r="C16" s="2">
        <v>275558</v>
      </c>
      <c r="D16" s="2">
        <v>-275558</v>
      </c>
      <c r="E16" s="2">
        <v>-18466268</v>
      </c>
    </row>
    <row r="17" spans="1:5" ht="12.75">
      <c r="A17" s="1" t="s">
        <v>59</v>
      </c>
      <c r="B17" s="2">
        <v>76944</v>
      </c>
      <c r="C17" s="2">
        <v>0</v>
      </c>
      <c r="D17" s="2">
        <v>76944</v>
      </c>
      <c r="E17" s="2">
        <v>-18389324</v>
      </c>
    </row>
    <row r="18" spans="1:5" ht="12.75">
      <c r="A18" s="1" t="s">
        <v>60</v>
      </c>
      <c r="B18" s="2">
        <v>0</v>
      </c>
      <c r="C18" s="2">
        <v>0</v>
      </c>
      <c r="D18" s="2">
        <v>0</v>
      </c>
      <c r="E18" s="2">
        <v>-18389324</v>
      </c>
    </row>
    <row r="19" spans="1:5" ht="12.75">
      <c r="A19" s="1" t="s">
        <v>61</v>
      </c>
      <c r="B19" s="2">
        <v>0</v>
      </c>
      <c r="C19" s="2">
        <v>0</v>
      </c>
      <c r="D19" s="2">
        <v>0</v>
      </c>
      <c r="E19" s="2">
        <v>-18389324</v>
      </c>
    </row>
    <row r="20" spans="1:5" ht="12.75">
      <c r="A20" s="1" t="s">
        <v>62</v>
      </c>
      <c r="B20" s="2">
        <v>0</v>
      </c>
      <c r="C20" s="2">
        <v>0</v>
      </c>
      <c r="D20" s="2">
        <v>0</v>
      </c>
      <c r="E20" s="2">
        <v>-18389324</v>
      </c>
    </row>
    <row r="21" spans="1:5" ht="12.75">
      <c r="A21" s="1" t="s">
        <v>63</v>
      </c>
      <c r="B21" s="2">
        <v>0</v>
      </c>
      <c r="C21" s="2">
        <v>0</v>
      </c>
      <c r="D21" s="2">
        <v>0</v>
      </c>
      <c r="E21" s="2">
        <v>-18389324</v>
      </c>
    </row>
    <row r="22" spans="1:5" ht="12.75">
      <c r="A22" s="1" t="s">
        <v>64</v>
      </c>
      <c r="B22" s="2">
        <v>0</v>
      </c>
      <c r="C22" s="2">
        <v>0</v>
      </c>
      <c r="D22" s="2">
        <v>0</v>
      </c>
      <c r="E22" s="2">
        <v>-18389324</v>
      </c>
    </row>
    <row r="23" spans="1:5" ht="12.75">
      <c r="A23" s="1" t="s">
        <v>5</v>
      </c>
      <c r="B23" s="2">
        <v>76944</v>
      </c>
      <c r="C23" s="2">
        <v>2755578</v>
      </c>
      <c r="D23" s="2">
        <v>-2678634</v>
      </c>
      <c r="E23" s="2">
        <v>-18389324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Neal Edward Pedersen</cp:lastModifiedBy>
  <cp:lastPrinted>2012-01-12T02:10:57Z</cp:lastPrinted>
  <dcterms:created xsi:type="dcterms:W3CDTF">2012-01-09T21:53:35Z</dcterms:created>
  <dcterms:modified xsi:type="dcterms:W3CDTF">2012-01-12T16:35:14Z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