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1.xml" ContentType="application/vnd.openxmlformats-officedocument.drawing+xml"/>
  <Override PartName="/xl/worksheets/sheet1.xml" ContentType="application/vnd.openxmlformats-officedocument.spreadsheetml.worksheet+xml"/>
  <Override PartName="/xl/drawings/drawing10.xml" ContentType="application/vnd.openxmlformats-officedocument.drawing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8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22 Reports\Q3-2022\"/>
    </mc:Choice>
  </mc:AlternateContent>
  <bookViews>
    <workbookView xWindow="3330" yWindow="3570" windowWidth="12120" windowHeight="9120" tabRatio="812"/>
  </bookViews>
  <sheets>
    <sheet name="Q3-2022" sheetId="33" r:id="rId1"/>
    <sheet name="Q2-2022" sheetId="32" r:id="rId2"/>
    <sheet name="Q1-2022" sheetId="31" r:id="rId3"/>
    <sheet name="Q4-2021" sheetId="30" r:id="rId4"/>
    <sheet name="Q3-2021" sheetId="29" r:id="rId5"/>
    <sheet name="Q2-2021" sheetId="28" r:id="rId6"/>
    <sheet name="Q1-2021" sheetId="27" r:id="rId7"/>
    <sheet name="Q4-2020" sheetId="26" r:id="rId8"/>
    <sheet name="Q3-2020" sheetId="25" r:id="rId9"/>
    <sheet name="Q2-2020" sheetId="24" r:id="rId10"/>
    <sheet name="Q1-2020" sheetId="22" r:id="rId11"/>
    <sheet name="Q4_2019" sheetId="23" r:id="rId12"/>
    <sheet name="Q3_2019" sheetId="21" r:id="rId13"/>
    <sheet name="Q2_2019" sheetId="20" r:id="rId14"/>
    <sheet name="Q1_2019" sheetId="19" r:id="rId15"/>
  </sheets>
  <externalReferences>
    <externalReference r:id="rId16"/>
  </externalReferences>
  <definedNames>
    <definedName name="Beginning_Balance" localSheetId="14">-FV(Q1_2019!Interest_Rate/12,Q1_2019!Payment_Number-1,-Q1_2019!Monthly_Payment,Q1_2019!Loan_Amount)</definedName>
    <definedName name="Beginning_Balance" localSheetId="10">-FV('Q1-2020'!Interest_Rate/12,'Q1-2020'!Payment_Number-1,-'Q1-2020'!Monthly_Payment,'Q1-2020'!Loan_Amount)</definedName>
    <definedName name="Beginning_Balance" localSheetId="6">-FV('Q1-2021'!Interest_Rate/12,'Q1-2021'!Payment_Number-1,-'Q1-2021'!Monthly_Payment,'Q1-2021'!Loan_Amount)</definedName>
    <definedName name="Beginning_Balance" localSheetId="2">-FV('Q1-2022'!Interest_Rate/12,'Q1-2022'!Payment_Number-1,-'Q1-2022'!Monthly_Payment,'Q1-2022'!Loan_Amount)</definedName>
    <definedName name="Beginning_Balance" localSheetId="13">-FV(Q2_2019!Interest_Rate/12,Q2_2019!Payment_Number-1,-Q2_2019!Monthly_Payment,Q2_2019!Loan_Amount)</definedName>
    <definedName name="Beginning_Balance" localSheetId="9">-FV('Q2-2020'!Interest_Rate/12,'Q2-2020'!Payment_Number-1,-'Q2-2020'!Monthly_Payment,'Q2-2020'!Loan_Amount)</definedName>
    <definedName name="Beginning_Balance" localSheetId="5">-FV('Q2-2021'!Interest_Rate/12,'Q2-2021'!Payment_Number-1,-'Q2-2021'!Monthly_Payment,'Q2-2021'!Loan_Amount)</definedName>
    <definedName name="Beginning_Balance" localSheetId="1">-FV('Q2-2022'!Interest_Rate/12,'Q2-2022'!Payment_Number-1,-'Q2-2022'!Monthly_Payment,'Q2-2022'!Loan_Amount)</definedName>
    <definedName name="Beginning_Balance" localSheetId="12">-FV(Q3_2019!Interest_Rate/12,Q3_2019!Payment_Number-1,-Q3_2019!Monthly_Payment,Q3_2019!Loan_Amount)</definedName>
    <definedName name="Beginning_Balance" localSheetId="8">-FV('Q3-2020'!Interest_Rate/12,'Q3-2020'!Payment_Number-1,-'Q3-2020'!Monthly_Payment,'Q3-2020'!Loan_Amount)</definedName>
    <definedName name="Beginning_Balance" localSheetId="4">-FV('Q3-2021'!Interest_Rate/12,'Q3-2021'!Payment_Number-1,-'Q3-2021'!Monthly_Payment,'Q3-2021'!Loan_Amount)</definedName>
    <definedName name="Beginning_Balance" localSheetId="0">-FV('Q3-2022'!Interest_Rate/12,'Q3-2022'!Payment_Number-1,-'Q3-2022'!Monthly_Payment,'Q3-2022'!Loan_Amount)</definedName>
    <definedName name="Beginning_Balance" localSheetId="11">-FV(Q4_2019!Interest_Rate/12,Q4_2019!Payment_Number-1,-Q4_2019!Monthly_Payment,Q4_2019!Loan_Amount)</definedName>
    <definedName name="Beginning_Balance" localSheetId="7">-FV('Q4-2020'!Interest_Rate/12,'Q4-2020'!Payment_Number-1,-'Q4-2020'!Monthly_Payment,'Q4-2020'!Loan_Amount)</definedName>
    <definedName name="Beginning_Balance" localSheetId="3">-FV('Q4-2021'!Interest_Rate/12,'Q4-2021'!Payment_Number-1,-'Q4-2021'!Monthly_Payment,'Q4-2021'!Loan_Amount)</definedName>
    <definedName name="Beginning_Balance">-FV(Interest_Rate/12,Payment_Number-1,-Monthly_Payment,Loan_Amount)</definedName>
    <definedName name="Ending_Balance" localSheetId="14">-FV(Q1_2019!Interest_Rate/12,Q1_2019!Payment_Number,-Q1_2019!Monthly_Payment,Q1_2019!Loan_Amount)</definedName>
    <definedName name="Ending_Balance" localSheetId="10">-FV('Q1-2020'!Interest_Rate/12,'Q1-2020'!Payment_Number,-'Q1-2020'!Monthly_Payment,'Q1-2020'!Loan_Amount)</definedName>
    <definedName name="Ending_Balance" localSheetId="6">-FV('Q1-2021'!Interest_Rate/12,'Q1-2021'!Payment_Number,-'Q1-2021'!Monthly_Payment,'Q1-2021'!Loan_Amount)</definedName>
    <definedName name="Ending_Balance" localSheetId="2">-FV('Q1-2022'!Interest_Rate/12,'Q1-2022'!Payment_Number,-'Q1-2022'!Monthly_Payment,'Q1-2022'!Loan_Amount)</definedName>
    <definedName name="Ending_Balance" localSheetId="13">-FV(Q2_2019!Interest_Rate/12,Q2_2019!Payment_Number,-Q2_2019!Monthly_Payment,Q2_2019!Loan_Amount)</definedName>
    <definedName name="Ending_Balance" localSheetId="9">-FV('Q2-2020'!Interest_Rate/12,'Q2-2020'!Payment_Number,-'Q2-2020'!Monthly_Payment,'Q2-2020'!Loan_Amount)</definedName>
    <definedName name="Ending_Balance" localSheetId="5">-FV('Q2-2021'!Interest_Rate/12,'Q2-2021'!Payment_Number,-'Q2-2021'!Monthly_Payment,'Q2-2021'!Loan_Amount)</definedName>
    <definedName name="Ending_Balance" localSheetId="1">-FV('Q2-2022'!Interest_Rate/12,'Q2-2022'!Payment_Number,-'Q2-2022'!Monthly_Payment,'Q2-2022'!Loan_Amount)</definedName>
    <definedName name="Ending_Balance" localSheetId="12">-FV(Q3_2019!Interest_Rate/12,Q3_2019!Payment_Number,-Q3_2019!Monthly_Payment,Q3_2019!Loan_Amount)</definedName>
    <definedName name="Ending_Balance" localSheetId="8">-FV('Q3-2020'!Interest_Rate/12,'Q3-2020'!Payment_Number,-'Q3-2020'!Monthly_Payment,'Q3-2020'!Loan_Amount)</definedName>
    <definedName name="Ending_Balance" localSheetId="4">-FV('Q3-2021'!Interest_Rate/12,'Q3-2021'!Payment_Number,-'Q3-2021'!Monthly_Payment,'Q3-2021'!Loan_Amount)</definedName>
    <definedName name="Ending_Balance" localSheetId="0">-FV('Q3-2022'!Interest_Rate/12,'Q3-2022'!Payment_Number,-'Q3-2022'!Monthly_Payment,'Q3-2022'!Loan_Amount)</definedName>
    <definedName name="Ending_Balance" localSheetId="11">-FV(Q4_2019!Interest_Rate/12,Q4_2019!Payment_Number,-Q4_2019!Monthly_Payment,Q4_2019!Loan_Amount)</definedName>
    <definedName name="Ending_Balance" localSheetId="7">-FV('Q4-2020'!Interest_Rate/12,'Q4-2020'!Payment_Number,-'Q4-2020'!Monthly_Payment,'Q4-2020'!Loan_Amount)</definedName>
    <definedName name="Ending_Balance" localSheetId="3">-FV('Q4-2021'!Interest_Rate/12,'Q4-2021'!Payment_Number,-'Q4-2021'!Monthly_Payment,'Q4-2021'!Loan_Amount)</definedName>
    <definedName name="Ending_Balance">-FV(Interest_Rate/12,Payment_Number,-Monthly_Payment,Loan_Amount)</definedName>
    <definedName name="Full_Print" localSheetId="6">#REF!</definedName>
    <definedName name="Full_Print" localSheetId="2">#REF!</definedName>
    <definedName name="Full_Print" localSheetId="9">#REF!</definedName>
    <definedName name="Full_Print" localSheetId="5">#REF!</definedName>
    <definedName name="Full_Print" localSheetId="1">#REF!</definedName>
    <definedName name="Full_Print" localSheetId="8">#REF!</definedName>
    <definedName name="Full_Print" localSheetId="4">#REF!</definedName>
    <definedName name="Full_Print" localSheetId="0">#REF!</definedName>
    <definedName name="Full_Print" localSheetId="7">#REF!</definedName>
    <definedName name="Full_Print" localSheetId="3">#REF!</definedName>
    <definedName name="Full_Print">#REF!</definedName>
    <definedName name="Header_Row" localSheetId="14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>ROW(#REF!)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>ROW(#REF!)</definedName>
    <definedName name="Interest" localSheetId="14">-IPMT(Q1_2019!Interest_Rate/12,Q1_2019!Payment_Number,Q1_2019!Number_of_Payments,Q1_2019!Loan_Amount)</definedName>
    <definedName name="Interest" localSheetId="10">-IPMT('Q1-2020'!Interest_Rate/12,'Q1-2020'!Payment_Number,'Q1-2020'!Number_of_Payments,'Q1-2020'!Loan_Amount)</definedName>
    <definedName name="Interest" localSheetId="6">-IPMT('Q1-2021'!Interest_Rate/12,'Q1-2021'!Payment_Number,'Q1-2021'!Number_of_Payments,'Q1-2021'!Loan_Amount)</definedName>
    <definedName name="Interest" localSheetId="2">-IPMT('Q1-2022'!Interest_Rate/12,'Q1-2022'!Payment_Number,'Q1-2022'!Number_of_Payments,'Q1-2022'!Loan_Amount)</definedName>
    <definedName name="Interest" localSheetId="13">-IPMT(Q2_2019!Interest_Rate/12,Q2_2019!Payment_Number,Q2_2019!Number_of_Payments,Q2_2019!Loan_Amount)</definedName>
    <definedName name="Interest" localSheetId="9">-IPMT('Q2-2020'!Interest_Rate/12,'Q2-2020'!Payment_Number,'Q2-2020'!Number_of_Payments,'Q2-2020'!Loan_Amount)</definedName>
    <definedName name="Interest" localSheetId="5">-IPMT('Q2-2021'!Interest_Rate/12,'Q2-2021'!Payment_Number,'Q2-2021'!Number_of_Payments,'Q2-2021'!Loan_Amount)</definedName>
    <definedName name="Interest" localSheetId="1">-IPMT('Q2-2022'!Interest_Rate/12,'Q2-2022'!Payment_Number,'Q2-2022'!Number_of_Payments,'Q2-2022'!Loan_Amount)</definedName>
    <definedName name="Interest" localSheetId="12">-IPMT(Q3_2019!Interest_Rate/12,Q3_2019!Payment_Number,Q3_2019!Number_of_Payments,Q3_2019!Loan_Amount)</definedName>
    <definedName name="Interest" localSheetId="8">-IPMT('Q3-2020'!Interest_Rate/12,'Q3-2020'!Payment_Number,'Q3-2020'!Number_of_Payments,'Q3-2020'!Loan_Amount)</definedName>
    <definedName name="Interest" localSheetId="4">-IPMT('Q3-2021'!Interest_Rate/12,'Q3-2021'!Payment_Number,'Q3-2021'!Number_of_Payments,'Q3-2021'!Loan_Amount)</definedName>
    <definedName name="Interest" localSheetId="0">-IPMT('Q3-2022'!Interest_Rate/12,'Q3-2022'!Payment_Number,'Q3-2022'!Number_of_Payments,'Q3-2022'!Loan_Amount)</definedName>
    <definedName name="Interest" localSheetId="11">-IPMT(Q4_2019!Interest_Rate/12,Q4_2019!Payment_Number,Q4_2019!Number_of_Payments,Q4_2019!Loan_Amount)</definedName>
    <definedName name="Interest" localSheetId="7">-IPMT('Q4-2020'!Interest_Rate/12,'Q4-2020'!Payment_Number,'Q4-2020'!Number_of_Payments,'Q4-2020'!Loan_Amount)</definedName>
    <definedName name="Interest" localSheetId="3">-IPMT('Q4-2021'!Interest_Rate/12,'Q4-2021'!Payment_Number,'Q4-2021'!Number_of_Payments,'Q4-2021'!Loan_Amount)</definedName>
    <definedName name="Interest">-IPMT(Interest_Rate/12,Payment_Number,Number_of_Payments,Loan_Amount)</definedName>
    <definedName name="Interest_Rate" localSheetId="14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>#REF!</definedName>
    <definedName name="Last_Row" localSheetId="14">IF(Q1_2019!Values_Entered,Q1_2019!Header_Row+Q1_2019!Number_of_Payments,Q1_2019!Header_Row)</definedName>
    <definedName name="Last_Row" localSheetId="10">IF('Q1-2020'!Values_Entered,'Q1-2020'!Header_Row+'Q1-2020'!Number_of_Payments,'Q1-2020'!Header_Row)</definedName>
    <definedName name="Last_Row" localSheetId="6">IF('Q1-2021'!Values_Entered,'Q1-2021'!Header_Row+'Q1-2021'!Number_of_Payments,'Q1-2021'!Header_Row)</definedName>
    <definedName name="Last_Row" localSheetId="2">IF('Q1-2022'!Values_Entered,'Q1-2022'!Header_Row+'Q1-2022'!Number_of_Payments,'Q1-2022'!Header_Row)</definedName>
    <definedName name="Last_Row" localSheetId="13">IF(Q2_2019!Values_Entered,Q2_2019!Header_Row+Q2_2019!Number_of_Payments,Q2_2019!Header_Row)</definedName>
    <definedName name="Last_Row" localSheetId="9">IF('Q2-2020'!Values_Entered,'Q2-2020'!Header_Row+'Q2-2020'!Number_of_Payments,'Q2-2020'!Header_Row)</definedName>
    <definedName name="Last_Row" localSheetId="5">IF('Q2-2021'!Values_Entered,'Q2-2021'!Header_Row+'Q2-2021'!Number_of_Payments,'Q2-2021'!Header_Row)</definedName>
    <definedName name="Last_Row" localSheetId="1">IF('Q2-2022'!Values_Entered,'Q2-2022'!Header_Row+'Q2-2022'!Number_of_Payments,'Q2-2022'!Header_Row)</definedName>
    <definedName name="Last_Row" localSheetId="12">IF(Q3_2019!Values_Entered,Q3_2019!Header_Row+Q3_2019!Number_of_Payments,Q3_2019!Header_Row)</definedName>
    <definedName name="Last_Row" localSheetId="8">IF('Q3-2020'!Values_Entered,'Q3-2020'!Header_Row+'Q3-2020'!Number_of_Payments,'Q3-2020'!Header_Row)</definedName>
    <definedName name="Last_Row" localSheetId="4">IF('Q3-2021'!Values_Entered,'Q3-2021'!Header_Row+'Q3-2021'!Number_of_Payments,'Q3-2021'!Header_Row)</definedName>
    <definedName name="Last_Row" localSheetId="0">IF('Q3-2022'!Values_Entered,'Q3-2022'!Header_Row+'Q3-2022'!Number_of_Payments,'Q3-2022'!Header_Row)</definedName>
    <definedName name="Last_Row" localSheetId="11">IF(Q4_2019!Values_Entered,Q4_2019!Header_Row+Q4_2019!Number_of_Payments,Q4_2019!Header_Row)</definedName>
    <definedName name="Last_Row" localSheetId="7">IF('Q4-2020'!Values_Entered,'Q4-2020'!Header_Row+'Q4-2020'!Number_of_Payments,'Q4-2020'!Header_Row)</definedName>
    <definedName name="Last_Row" localSheetId="3">IF('Q4-2021'!Values_Entered,'Q4-2021'!Header_Row+'Q4-2021'!Number_of_Payments,'Q4-2021'!Header_Row)</definedName>
    <definedName name="Last_Row">IF(Values_Entered,Header_Row+Number_of_Payments,Header_Row)</definedName>
    <definedName name="Loan_Amount" localSheetId="14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2">'[1]Amortization Table'!$F$9</definedName>
    <definedName name="Loan_Amount" localSheetId="13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3">'[1]Amortization Table'!$F$9</definedName>
    <definedName name="Loan_Amount">#REF!</definedName>
    <definedName name="Loan_Not_Paid" localSheetId="14">IF(Q1_2019!Payment_Number&lt;=Q1_2019!Number_of_Payments,1,0)</definedName>
    <definedName name="Loan_Not_Paid" localSheetId="10">IF('Q1-2020'!Payment_Number&lt;='Q1-2020'!Number_of_Payments,1,0)</definedName>
    <definedName name="Loan_Not_Paid" localSheetId="6">IF('Q1-2021'!Payment_Number&lt;='Q1-2021'!Number_of_Payments,1,0)</definedName>
    <definedName name="Loan_Not_Paid" localSheetId="2">IF('Q1-2022'!Payment_Number&lt;='Q1-2022'!Number_of_Payments,1,0)</definedName>
    <definedName name="Loan_Not_Paid" localSheetId="13">IF(Q2_2019!Payment_Number&lt;=Q2_2019!Number_of_Payments,1,0)</definedName>
    <definedName name="Loan_Not_Paid" localSheetId="9">IF('Q2-2020'!Payment_Number&lt;='Q2-2020'!Number_of_Payments,1,0)</definedName>
    <definedName name="Loan_Not_Paid" localSheetId="5">IF('Q2-2021'!Payment_Number&lt;='Q2-2021'!Number_of_Payments,1,0)</definedName>
    <definedName name="Loan_Not_Paid" localSheetId="1">IF('Q2-2022'!Payment_Number&lt;='Q2-2022'!Number_of_Payments,1,0)</definedName>
    <definedName name="Loan_Not_Paid" localSheetId="12">IF(Q3_2019!Payment_Number&lt;=Q3_2019!Number_of_Payments,1,0)</definedName>
    <definedName name="Loan_Not_Paid" localSheetId="8">IF('Q3-2020'!Payment_Number&lt;='Q3-2020'!Number_of_Payments,1,0)</definedName>
    <definedName name="Loan_Not_Paid" localSheetId="4">IF('Q3-2021'!Payment_Number&lt;='Q3-2021'!Number_of_Payments,1,0)</definedName>
    <definedName name="Loan_Not_Paid" localSheetId="0">IF('Q3-2022'!Payment_Number&lt;='Q3-2022'!Number_of_Payments,1,0)</definedName>
    <definedName name="Loan_Not_Paid" localSheetId="11">IF(Q4_2019!Payment_Number&lt;=Q4_2019!Number_of_Payments,1,0)</definedName>
    <definedName name="Loan_Not_Paid" localSheetId="7">IF('Q4-2020'!Payment_Number&lt;='Q4-2020'!Number_of_Payments,1,0)</definedName>
    <definedName name="Loan_Not_Paid" localSheetId="3">IF('Q4-2021'!Payment_Number&lt;='Q4-2021'!Number_of_Payments,1,0)</definedName>
    <definedName name="Loan_Not_Paid">IF(Payment_Number&lt;=Number_of_Payments,1,0)</definedName>
    <definedName name="Loan_Start" localSheetId="14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2">'[1]Amortization Table'!$F$12</definedName>
    <definedName name="Loan_Start" localSheetId="13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3">'[1]Amortization Table'!$F$12</definedName>
    <definedName name="Loan_Start">#REF!</definedName>
    <definedName name="Loan_Years" localSheetId="14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2">'[1]Amortization Table'!$F$11</definedName>
    <definedName name="Loan_Years" localSheetId="13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3">'[1]Amortization Table'!$F$11</definedName>
    <definedName name="Loan_Years">#REF!</definedName>
    <definedName name="Monthly_Payment" localSheetId="14">-PMT(Q1_2019!Interest_Rate/12,Q1_2019!Number_of_Payments,Q1_2019!Loan_Amount)</definedName>
    <definedName name="Monthly_Payment" localSheetId="10">-PMT('Q1-2020'!Interest_Rate/12,'Q1-2020'!Number_of_Payments,'Q1-2020'!Loan_Amount)</definedName>
    <definedName name="Monthly_Payment" localSheetId="6">-PMT('Q1-2021'!Interest_Rate/12,'Q1-2021'!Number_of_Payments,'Q1-2021'!Loan_Amount)</definedName>
    <definedName name="Monthly_Payment" localSheetId="2">-PMT('Q1-2022'!Interest_Rate/12,'Q1-2022'!Number_of_Payments,'Q1-2022'!Loan_Amount)</definedName>
    <definedName name="Monthly_Payment" localSheetId="13">-PMT(Q2_2019!Interest_Rate/12,Q2_2019!Number_of_Payments,Q2_2019!Loan_Amount)</definedName>
    <definedName name="Monthly_Payment" localSheetId="9">-PMT('Q2-2020'!Interest_Rate/12,'Q2-2020'!Number_of_Payments,'Q2-2020'!Loan_Amount)</definedName>
    <definedName name="Monthly_Payment" localSheetId="5">-PMT('Q2-2021'!Interest_Rate/12,'Q2-2021'!Number_of_Payments,'Q2-2021'!Loan_Amount)</definedName>
    <definedName name="Monthly_Payment" localSheetId="1">-PMT('Q2-2022'!Interest_Rate/12,'Q2-2022'!Number_of_Payments,'Q2-2022'!Loan_Amount)</definedName>
    <definedName name="Monthly_Payment" localSheetId="12">-PMT(Q3_2019!Interest_Rate/12,Q3_2019!Number_of_Payments,Q3_2019!Loan_Amount)</definedName>
    <definedName name="Monthly_Payment" localSheetId="8">-PMT('Q3-2020'!Interest_Rate/12,'Q3-2020'!Number_of_Payments,'Q3-2020'!Loan_Amount)</definedName>
    <definedName name="Monthly_Payment" localSheetId="4">-PMT('Q3-2021'!Interest_Rate/12,'Q3-2021'!Number_of_Payments,'Q3-2021'!Loan_Amount)</definedName>
    <definedName name="Monthly_Payment" localSheetId="0">-PMT('Q3-2022'!Interest_Rate/12,'Q3-2022'!Number_of_Payments,'Q3-2022'!Loan_Amount)</definedName>
    <definedName name="Monthly_Payment" localSheetId="11">-PMT(Q4_2019!Interest_Rate/12,Q4_2019!Number_of_Payments,Q4_2019!Loan_Amount)</definedName>
    <definedName name="Monthly_Payment" localSheetId="7">-PMT('Q4-2020'!Interest_Rate/12,'Q4-2020'!Number_of_Payments,'Q4-2020'!Loan_Amount)</definedName>
    <definedName name="Monthly_Payment" localSheetId="3">-PMT('Q4-2021'!Interest_Rate/12,'Q4-2021'!Number_of_Payments,'Q4-2021'!Loan_Amount)</definedName>
    <definedName name="Monthly_Payment">-PMT(Interest_Rate/12,Number_of_Payments,Loan_Amount)</definedName>
    <definedName name="Number_of_Payments" localSheetId="14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>#REF!</definedName>
    <definedName name="Payment_Date" localSheetId="14">DATE(YEAR(Q1_2019!Loan_Start),MONTH(Q1_2019!Loan_Start)+Q1_2019!Payment_Number,DAY(Q1_2019!Loan_Start))</definedName>
    <definedName name="Payment_Date" localSheetId="10">DATE(YEAR('Q1-2020'!Loan_Start),MONTH('Q1-2020'!Loan_Start)+'Q1-2020'!Payment_Number,DAY('Q1-2020'!Loan_Start))</definedName>
    <definedName name="Payment_Date" localSheetId="6">DATE(YEAR('Q1-2021'!Loan_Start),MONTH('Q1-2021'!Loan_Start)+'Q1-2021'!Payment_Number,DAY('Q1-2021'!Loan_Start))</definedName>
    <definedName name="Payment_Date" localSheetId="2">DATE(YEAR('Q1-2022'!Loan_Start),MONTH('Q1-2022'!Loan_Start)+'Q1-2022'!Payment_Number,DAY('Q1-2022'!Loan_Start))</definedName>
    <definedName name="Payment_Date" localSheetId="13">DATE(YEAR(Q2_2019!Loan_Start),MONTH(Q2_2019!Loan_Start)+Q2_2019!Payment_Number,DAY(Q2_2019!Loan_Start))</definedName>
    <definedName name="Payment_Date" localSheetId="9">DATE(YEAR('Q2-2020'!Loan_Start),MONTH('Q2-2020'!Loan_Start)+'Q2-2020'!Payment_Number,DAY('Q2-2020'!Loan_Start))</definedName>
    <definedName name="Payment_Date" localSheetId="5">DATE(YEAR('Q2-2021'!Loan_Start),MONTH('Q2-2021'!Loan_Start)+'Q2-2021'!Payment_Number,DAY('Q2-2021'!Loan_Start))</definedName>
    <definedName name="Payment_Date" localSheetId="1">DATE(YEAR('Q2-2022'!Loan_Start),MONTH('Q2-2022'!Loan_Start)+'Q2-2022'!Payment_Number,DAY('Q2-2022'!Loan_Start))</definedName>
    <definedName name="Payment_Date" localSheetId="12">DATE(YEAR(Q3_2019!Loan_Start),MONTH(Q3_2019!Loan_Start)+Q3_2019!Payment_Number,DAY(Q3_2019!Loan_Start))</definedName>
    <definedName name="Payment_Date" localSheetId="8">DATE(YEAR('Q3-2020'!Loan_Start),MONTH('Q3-2020'!Loan_Start)+'Q3-2020'!Payment_Number,DAY('Q3-2020'!Loan_Start))</definedName>
    <definedName name="Payment_Date" localSheetId="4">DATE(YEAR('Q3-2021'!Loan_Start),MONTH('Q3-2021'!Loan_Start)+'Q3-2021'!Payment_Number,DAY('Q3-2021'!Loan_Start))</definedName>
    <definedName name="Payment_Date" localSheetId="0">DATE(YEAR('Q3-2022'!Loan_Start),MONTH('Q3-2022'!Loan_Start)+'Q3-2022'!Payment_Number,DAY('Q3-2022'!Loan_Start))</definedName>
    <definedName name="Payment_Date" localSheetId="11">DATE(YEAR(Q4_2019!Loan_Start),MONTH(Q4_2019!Loan_Start)+Q4_2019!Payment_Number,DAY(Q4_2019!Loan_Start))</definedName>
    <definedName name="Payment_Date" localSheetId="7">DATE(YEAR('Q4-2020'!Loan_Start),MONTH('Q4-2020'!Loan_Start)+'Q4-2020'!Payment_Number,DAY('Q4-2020'!Loan_Start))</definedName>
    <definedName name="Payment_Date" localSheetId="3">DATE(YEAR('Q4-2021'!Loan_Start),MONTH('Q4-2021'!Loan_Start)+'Q4-2021'!Payment_Number,DAY('Q4-2021'!Loan_Start))</definedName>
    <definedName name="Payment_Date">DATE(YEAR(Loan_Start),MONTH(Loan_Start)+Payment_Number,DAY(Loan_Start))</definedName>
    <definedName name="Payment_Number" localSheetId="14">ROW()-Q1_2019!Header_Row</definedName>
    <definedName name="Payment_Number" localSheetId="10">ROW()-'Q1-2020'!Header_Row</definedName>
    <definedName name="Payment_Number" localSheetId="6">ROW()-'Q1-2021'!Header_Row</definedName>
    <definedName name="Payment_Number" localSheetId="2">ROW()-'Q1-2022'!Header_Row</definedName>
    <definedName name="Payment_Number" localSheetId="13">ROW()-Q2_2019!Header_Row</definedName>
    <definedName name="Payment_Number" localSheetId="9">ROW()-'Q2-2020'!Header_Row</definedName>
    <definedName name="Payment_Number" localSheetId="5">ROW()-'Q2-2021'!Header_Row</definedName>
    <definedName name="Payment_Number" localSheetId="1">ROW()-'Q2-2022'!Header_Row</definedName>
    <definedName name="Payment_Number" localSheetId="12">ROW()-Q3_2019!Header_Row</definedName>
    <definedName name="Payment_Number" localSheetId="8">ROW()-'Q3-2020'!Header_Row</definedName>
    <definedName name="Payment_Number" localSheetId="4">ROW()-'Q3-2021'!Header_Row</definedName>
    <definedName name="Payment_Number" localSheetId="0">ROW()-'Q3-2022'!Header_Row</definedName>
    <definedName name="Payment_Number" localSheetId="11">ROW()-Q4_2019!Header_Row</definedName>
    <definedName name="Payment_Number" localSheetId="7">ROW()-'Q4-2020'!Header_Row</definedName>
    <definedName name="Payment_Number" localSheetId="3">ROW()-'Q4-2021'!Header_Row</definedName>
    <definedName name="Payment_Number">ROW()-Header_Row</definedName>
    <definedName name="Principal" localSheetId="14">-PPMT(Q1_2019!Interest_Rate/12,Q1_2019!Payment_Number,Q1_2019!Number_of_Payments,Q1_2019!Loan_Amount)</definedName>
    <definedName name="Principal" localSheetId="10">-PPMT('Q1-2020'!Interest_Rate/12,'Q1-2020'!Payment_Number,'Q1-2020'!Number_of_Payments,'Q1-2020'!Loan_Amount)</definedName>
    <definedName name="Principal" localSheetId="6">-PPMT('Q1-2021'!Interest_Rate/12,'Q1-2021'!Payment_Number,'Q1-2021'!Number_of_Payments,'Q1-2021'!Loan_Amount)</definedName>
    <definedName name="Principal" localSheetId="2">-PPMT('Q1-2022'!Interest_Rate/12,'Q1-2022'!Payment_Number,'Q1-2022'!Number_of_Payments,'Q1-2022'!Loan_Amount)</definedName>
    <definedName name="Principal" localSheetId="13">-PPMT(Q2_2019!Interest_Rate/12,Q2_2019!Payment_Number,Q2_2019!Number_of_Payments,Q2_2019!Loan_Amount)</definedName>
    <definedName name="Principal" localSheetId="9">-PPMT('Q2-2020'!Interest_Rate/12,'Q2-2020'!Payment_Number,'Q2-2020'!Number_of_Payments,'Q2-2020'!Loan_Amount)</definedName>
    <definedName name="Principal" localSheetId="5">-PPMT('Q2-2021'!Interest_Rate/12,'Q2-2021'!Payment_Number,'Q2-2021'!Number_of_Payments,'Q2-2021'!Loan_Amount)</definedName>
    <definedName name="Principal" localSheetId="1">-PPMT('Q2-2022'!Interest_Rate/12,'Q2-2022'!Payment_Number,'Q2-2022'!Number_of_Payments,'Q2-2022'!Loan_Amount)</definedName>
    <definedName name="Principal" localSheetId="12">-PPMT(Q3_2019!Interest_Rate/12,Q3_2019!Payment_Number,Q3_2019!Number_of_Payments,Q3_2019!Loan_Amount)</definedName>
    <definedName name="Principal" localSheetId="8">-PPMT('Q3-2020'!Interest_Rate/12,'Q3-2020'!Payment_Number,'Q3-2020'!Number_of_Payments,'Q3-2020'!Loan_Amount)</definedName>
    <definedName name="Principal" localSheetId="4">-PPMT('Q3-2021'!Interest_Rate/12,'Q3-2021'!Payment_Number,'Q3-2021'!Number_of_Payments,'Q3-2021'!Loan_Amount)</definedName>
    <definedName name="Principal" localSheetId="0">-PPMT('Q3-2022'!Interest_Rate/12,'Q3-2022'!Payment_Number,'Q3-2022'!Number_of_Payments,'Q3-2022'!Loan_Amount)</definedName>
    <definedName name="Principal" localSheetId="11">-PPMT(Q4_2019!Interest_Rate/12,Q4_2019!Payment_Number,Q4_2019!Number_of_Payments,Q4_2019!Loan_Amount)</definedName>
    <definedName name="Principal" localSheetId="7">-PPMT('Q4-2020'!Interest_Rate/12,'Q4-2020'!Payment_Number,'Q4-2020'!Number_of_Payments,'Q4-2020'!Loan_Amount)</definedName>
    <definedName name="Principal" localSheetId="3">-PPMT('Q4-2021'!Interest_Rate/12,'Q4-2021'!Payment_Number,'Q4-2021'!Number_of_Payments,'Q4-2021'!Loan_Amount)</definedName>
    <definedName name="Principal">-PPMT(Interest_Rate/12,Payment_Number,Number_of_Payments,Loan_Amount)</definedName>
    <definedName name="_xlnm.Print_Area" localSheetId="14">Q1_2019!$B$3:$N$47</definedName>
    <definedName name="_xlnm.Print_Area" localSheetId="10">'Q1-2020'!$B$3:$N$47</definedName>
    <definedName name="_xlnm.Print_Area" localSheetId="6">'Q1-2021'!$B$3:$N$47</definedName>
    <definedName name="_xlnm.Print_Area" localSheetId="2">'Q1-2022'!$B$3:$N$47</definedName>
    <definedName name="_xlnm.Print_Area" localSheetId="13">Q2_2019!$B$3:$N$47</definedName>
    <definedName name="_xlnm.Print_Area" localSheetId="9">'Q2-2020'!$B$3:$N$47</definedName>
    <definedName name="_xlnm.Print_Area" localSheetId="5">'Q2-2021'!$B$3:$N$47</definedName>
    <definedName name="_xlnm.Print_Area" localSheetId="1">'Q2-2022'!$B$3:$N$47</definedName>
    <definedName name="_xlnm.Print_Area" localSheetId="12">Q3_2019!$B$3:$N$47</definedName>
    <definedName name="_xlnm.Print_Area" localSheetId="8">'Q3-2020'!$B$3:$N$47</definedName>
    <definedName name="_xlnm.Print_Area" localSheetId="4">'Q3-2021'!$B$3:$N$47</definedName>
    <definedName name="_xlnm.Print_Area" localSheetId="0">'Q3-2022'!$B$3:$N$47</definedName>
    <definedName name="_xlnm.Print_Area" localSheetId="11">Q4_2019!$B$3:$N$47</definedName>
    <definedName name="_xlnm.Print_Area" localSheetId="7">'Q4-2020'!$B$3:$N$47</definedName>
    <definedName name="_xlnm.Print_Area" localSheetId="3">'Q4-2021'!$B$3:$N$47</definedName>
    <definedName name="ssk" localSheetId="6">-FV(Interest_Rate/12,Payment_Number,-Monthly_Payment,Loan_Amount)</definedName>
    <definedName name="ssk" localSheetId="2">-FV(Interest_Rate/12,Payment_Number,-Monthly_Payment,Loan_Amount)</definedName>
    <definedName name="ssk" localSheetId="9">-FV(Interest_Rate/12,Payment_Number,-Monthly_Payment,Loan_Amount)</definedName>
    <definedName name="ssk" localSheetId="5">-FV(Interest_Rate/12,Payment_Number,-Monthly_Payment,Loan_Amount)</definedName>
    <definedName name="ssk" localSheetId="1">-FV(Interest_Rate/12,Payment_Number,-Monthly_Payment,Loan_Amount)</definedName>
    <definedName name="ssk" localSheetId="8">-FV(Interest_Rate/12,Payment_Number,-Monthly_Payment,Loan_Amount)</definedName>
    <definedName name="ssk" localSheetId="4">-FV(Interest_Rate/12,Payment_Number,-Monthly_Payment,Loan_Amount)</definedName>
    <definedName name="ssk" localSheetId="0">-FV(Interest_Rate/12,Payment_Number,-Monthly_Payment,Loan_Amount)</definedName>
    <definedName name="ssk" localSheetId="7">-FV(Interest_Rate/12,Payment_Number,-Monthly_Payment,Loan_Amount)</definedName>
    <definedName name="ssk" localSheetId="3">-FV(Interest_Rate/12,Payment_Number,-Monthly_Payment,Loan_Amount)</definedName>
    <definedName name="ssk">-FV(Interest_Rate/12,Payment_Number,-Monthly_Payment,Loan_Amount)</definedName>
    <definedName name="Total_Cost" localSheetId="14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2">'[1]Amortization Table'!$F$19</definedName>
    <definedName name="Total_Cost" localSheetId="13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3">'[1]Amortization Table'!$F$19</definedName>
    <definedName name="Total_Cost">#REF!</definedName>
    <definedName name="Total_Interest" localSheetId="6">#REF!</definedName>
    <definedName name="Total_Interest" localSheetId="2">#REF!</definedName>
    <definedName name="Total_Interest" localSheetId="9">#REF!</definedName>
    <definedName name="Total_Interest" localSheetId="5">#REF!</definedName>
    <definedName name="Total_Interest" localSheetId="1">#REF!</definedName>
    <definedName name="Total_Interest" localSheetId="8">#REF!</definedName>
    <definedName name="Total_Interest" localSheetId="4">#REF!</definedName>
    <definedName name="Total_Interest" localSheetId="0">#REF!</definedName>
    <definedName name="Total_Interest" localSheetId="7">#REF!</definedName>
    <definedName name="Total_Interest" localSheetId="3">#REF!</definedName>
    <definedName name="Total_Interest">#REF!</definedName>
    <definedName name="Values_Entered" localSheetId="14">IF(Q1_2019!Loan_Amount*Q1_2019!Interest_Rate*Q1_2019!Loan_Years*Q1_2019!Loan_Start&gt;0,1,0)</definedName>
    <definedName name="Values_Entered" localSheetId="10">IF('Q1-2020'!Loan_Amount*'Q1-2020'!Interest_Rate*'Q1-2020'!Loan_Years*'Q1-2020'!Loan_Start&gt;0,1,0)</definedName>
    <definedName name="Values_Entered" localSheetId="6">IF('Q1-2021'!Loan_Amount*'Q1-2021'!Interest_Rate*'Q1-2021'!Loan_Years*'Q1-2021'!Loan_Start&gt;0,1,0)</definedName>
    <definedName name="Values_Entered" localSheetId="2">IF('Q1-2022'!Loan_Amount*'Q1-2022'!Interest_Rate*'Q1-2022'!Loan_Years*'Q1-2022'!Loan_Start&gt;0,1,0)</definedName>
    <definedName name="Values_Entered" localSheetId="13">IF(Q2_2019!Loan_Amount*Q2_2019!Interest_Rate*Q2_2019!Loan_Years*Q2_2019!Loan_Start&gt;0,1,0)</definedName>
    <definedName name="Values_Entered" localSheetId="9">IF('Q2-2020'!Loan_Amount*'Q2-2020'!Interest_Rate*'Q2-2020'!Loan_Years*'Q2-2020'!Loan_Start&gt;0,1,0)</definedName>
    <definedName name="Values_Entered" localSheetId="5">IF('Q2-2021'!Loan_Amount*'Q2-2021'!Interest_Rate*'Q2-2021'!Loan_Years*'Q2-2021'!Loan_Start&gt;0,1,0)</definedName>
    <definedName name="Values_Entered" localSheetId="1">IF('Q2-2022'!Loan_Amount*'Q2-2022'!Interest_Rate*'Q2-2022'!Loan_Years*'Q2-2022'!Loan_Start&gt;0,1,0)</definedName>
    <definedName name="Values_Entered" localSheetId="12">IF(Q3_2019!Loan_Amount*Q3_2019!Interest_Rate*Q3_2019!Loan_Years*Q3_2019!Loan_Start&gt;0,1,0)</definedName>
    <definedName name="Values_Entered" localSheetId="8">IF('Q3-2020'!Loan_Amount*'Q3-2020'!Interest_Rate*'Q3-2020'!Loan_Years*'Q3-2020'!Loan_Start&gt;0,1,0)</definedName>
    <definedName name="Values_Entered" localSheetId="4">IF('Q3-2021'!Loan_Amount*'Q3-2021'!Interest_Rate*'Q3-2021'!Loan_Years*'Q3-2021'!Loan_Start&gt;0,1,0)</definedName>
    <definedName name="Values_Entered" localSheetId="0">IF('Q3-2022'!Loan_Amount*'Q3-2022'!Interest_Rate*'Q3-2022'!Loan_Years*'Q3-2022'!Loan_Start&gt;0,1,0)</definedName>
    <definedName name="Values_Entered" localSheetId="11">IF(Q4_2019!Loan_Amount*Q4_2019!Interest_Rate*Q4_2019!Loan_Years*Q4_2019!Loan_Start&gt;0,1,0)</definedName>
    <definedName name="Values_Entered" localSheetId="7">IF('Q4-2020'!Loan_Amount*'Q4-2020'!Interest_Rate*'Q4-2020'!Loan_Years*'Q4-2020'!Loan_Start&gt;0,1,0)</definedName>
    <definedName name="Values_Entered" localSheetId="3">IF('Q4-2021'!Loan_Amount*'Q4-2021'!Interest_Rate*'Q4-2021'!Loan_Years*'Q4-2021'!Loan_Start&gt;0,1,0)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I12" i="33" l="1"/>
  <c r="I13" i="33"/>
  <c r="K38" i="33"/>
  <c r="K28" i="33"/>
  <c r="I14" i="33"/>
  <c r="K16" i="33" l="1"/>
  <c r="M30" i="33" s="1"/>
  <c r="K38" i="32"/>
  <c r="K28" i="32"/>
  <c r="I14" i="32"/>
  <c r="I13" i="32"/>
  <c r="I12" i="32"/>
  <c r="K16" i="32" s="1"/>
  <c r="M30" i="32" s="1"/>
  <c r="K38" i="31" l="1"/>
  <c r="K28" i="31"/>
  <c r="I14" i="31"/>
  <c r="I13" i="31"/>
  <c r="I12" i="31"/>
  <c r="K16" i="31" s="1"/>
  <c r="M30" i="31" s="1"/>
  <c r="K38" i="30" l="1"/>
  <c r="K28" i="30"/>
  <c r="K16" i="30"/>
  <c r="M30" i="30" s="1"/>
  <c r="I14" i="30"/>
  <c r="I13" i="30"/>
  <c r="I12" i="30"/>
  <c r="K38" i="29" l="1"/>
  <c r="K28" i="29"/>
  <c r="I14" i="29"/>
  <c r="I13" i="29"/>
  <c r="I12" i="29"/>
  <c r="K16" i="29" s="1"/>
  <c r="M30" i="29" s="1"/>
  <c r="K38" i="28" l="1"/>
  <c r="K28" i="28"/>
  <c r="I14" i="28"/>
  <c r="I13" i="28"/>
  <c r="I12" i="28"/>
  <c r="K16" i="28" s="1"/>
  <c r="M30" i="28" s="1"/>
  <c r="K38" i="27" l="1"/>
  <c r="K28" i="27"/>
  <c r="I14" i="27"/>
  <c r="I13" i="27"/>
  <c r="I12" i="27"/>
  <c r="K16" i="27" l="1"/>
  <c r="M30" i="27" s="1"/>
  <c r="K38" i="26"/>
  <c r="K28" i="26"/>
  <c r="I14" i="26"/>
  <c r="I13" i="26"/>
  <c r="I12" i="26"/>
  <c r="K16" i="26" l="1"/>
  <c r="M30" i="26" s="1"/>
  <c r="K38" i="25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K16" i="23"/>
  <c r="M30" i="23" s="1"/>
  <c r="I14" i="23"/>
  <c r="I13" i="23"/>
  <c r="I12" i="23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<sst xmlns="http://schemas.openxmlformats.org/spreadsheetml/2006/main" count="545" uniqueCount="35">
  <si>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</si>
  <si>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</si>
  <si>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</si>
  <si>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</si>
  <si>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</si>
  <si>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</si>
  <si>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</si>
  <si>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</si>
  <si>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</si>
  <si>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</si>
  <si>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</si>
  <si>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</si>
  <si>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</si>
  <si>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</si>
  <si>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</si>
  <si>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</si>
  <si>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</si>
  <si>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</si>
  <si>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</si>
  <si>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</si>
  <si>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</si>
  <si>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</si>
  <si>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</si>
  <si>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</si>
  <si>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</si>
  <si>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</si>
  <si>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</si>
  <si>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</si>
  <si>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</si>
  <si>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</si>
  <si>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</si>
  <si>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</si>
  <si>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</si>
  <si>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</si>
  <si>
    <t>0/25/2022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</si>
</sst>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Border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 applyBorder="1"/>
    <xf numFmtId="14" fontId="2" fillId="0" borderId="0" xfId="2" applyNumberFormat="1" applyFont="1"/>
    <xf numFmtId="4" fontId="2" fillId="0" borderId="0" xfId="2" applyNumberFormat="1" applyFont="1" applyBorder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Border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Border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Border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 applyBorder="1"/>
    <xf numFmtId="44" fontId="2" fillId="0" borderId="2" xfId="4" applyFont="1" applyBorder="1"/>
    <xf numFmtId="14" fontId="2" fillId="0" borderId="0" xfId="3" applyNumberFormat="1" applyFont="1"/>
    <xf numFmtId="4" fontId="2" fillId="0" borderId="0" xfId="3" applyNumberFormat="1" applyFont="1" applyBorder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Border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Border="1" applyAlignment="1">
      <alignment horizontal="left"/>
    </xf>
    <xf numFmtId="0" fontId="2" fillId="0" borderId="3" xfId="3" applyFont="1" applyBorder="1"/>
    <xf numFmtId="14" fontId="2" fillId="0" borderId="0" xfId="2" applyNumberFormat="1" applyFont="1" applyBorder="1" applyAlignment="1">
      <alignment horizontal="right"/>
    </xf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5">
    <cellStyle name="Currency 2" xfId="1"/>
    <cellStyle name="Currency 2 2" xf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3:N47"/>
  <sheetViews>
    <sheetView tabSelected="1" zoomScaleNormal="100" zoomScaleSheetLayoutView="90" workbookViewId="0">
      <selection activeCell="N14" sqref="N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44834</v>
      </c>
      <c r="F7" s="1"/>
      <c r="G7" s="1"/>
      <c r="H7" s="1"/>
    </row>
    <row r="9" spans="2:13" ht="16.5" thickBot="1" x14ac:dyDescent="0.3">
      <c r="B9" s="2" t="s">
        <v>4</v>
      </c>
      <c r="L9" s="32">
        <v>44742</v>
      </c>
      <c r="M9" s="9">
        <v>252621.41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44743</v>
      </c>
      <c r="E12" s="1"/>
      <c r="G12" s="15">
        <v>2696.53</v>
      </c>
      <c r="H12" s="16">
        <v>85</v>
      </c>
      <c r="I12" s="15">
        <f>+G12</f>
        <v>2696.53</v>
      </c>
      <c r="J12" s="3"/>
      <c r="K12" s="18">
        <v>44743</v>
      </c>
    </row>
    <row r="13" spans="2:13" ht="16.5" thickBot="1" x14ac:dyDescent="0.3">
      <c r="C13" s="2" t="s">
        <v>9</v>
      </c>
      <c r="D13" s="14">
        <v>44774</v>
      </c>
      <c r="E13" s="14"/>
      <c r="G13" s="17">
        <v>2688</v>
      </c>
      <c r="H13" s="16">
        <v>85</v>
      </c>
      <c r="I13" s="15">
        <f>+G13</f>
        <v>2688</v>
      </c>
      <c r="J13" s="3"/>
      <c r="K13" s="68">
        <v>44774</v>
      </c>
    </row>
    <row r="14" spans="2:13" ht="16.5" thickBot="1" x14ac:dyDescent="0.3">
      <c r="C14" s="2" t="s">
        <v>10</v>
      </c>
      <c r="D14" s="14">
        <v>44805</v>
      </c>
      <c r="E14" s="1"/>
      <c r="G14" s="17">
        <v>2775.47</v>
      </c>
      <c r="H14" s="16">
        <v>85</v>
      </c>
      <c r="I14" s="15">
        <f>+G14</f>
        <v>2775.47</v>
      </c>
      <c r="J14" s="3"/>
      <c r="K14" s="18">
        <v>44819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260781.41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235137.8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3527.07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205745.58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44851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3:N47"/>
  <sheetViews>
    <sheetView topLeftCell="A13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44012</v>
      </c>
      <c r="F7" s="1"/>
      <c r="G7" s="1"/>
      <c r="H7" s="1"/>
    </row>
    <row r="9" spans="2:13" ht="16.5" thickBot="1" x14ac:dyDescent="0.3">
      <c r="B9" s="2" t="s">
        <v>4</v>
      </c>
      <c r="L9" s="32">
        <v>43921</v>
      </c>
      <c r="M9" s="9">
        <v>179913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43922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43948</v>
      </c>
    </row>
    <row r="13" spans="2:13" ht="16.5" thickBot="1" x14ac:dyDescent="0.3">
      <c r="C13" s="2" t="s">
        <v>9</v>
      </c>
      <c r="D13" s="14">
        <v>43952</v>
      </c>
      <c r="E13" s="14"/>
      <c r="G13" s="17">
        <v>2715.59</v>
      </c>
      <c r="H13" s="16">
        <v>85</v>
      </c>
      <c r="I13" s="15">
        <f>+G13</f>
        <v>2715.59</v>
      </c>
      <c r="J13" s="3"/>
      <c r="K13" s="18">
        <v>43977</v>
      </c>
    </row>
    <row r="14" spans="2:13" ht="16.5" thickBot="1" x14ac:dyDescent="0.3">
      <c r="C14" s="2" t="s">
        <v>10</v>
      </c>
      <c r="D14" s="14">
        <v>43983</v>
      </c>
      <c r="E14" s="1"/>
      <c r="G14" s="17">
        <v>2724.41</v>
      </c>
      <c r="H14" s="16">
        <v>85</v>
      </c>
      <c r="I14" s="15">
        <f>+G14</f>
        <v>2724.41</v>
      </c>
      <c r="J14" s="3"/>
      <c r="K14" s="18">
        <v>44006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188073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44069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43921</v>
      </c>
      <c r="F7" s="1"/>
      <c r="G7" s="1"/>
      <c r="H7" s="1"/>
    </row>
    <row r="9" spans="2:13" ht="16.5" thickBot="1" x14ac:dyDescent="0.3">
      <c r="B9" s="2" t="s">
        <v>4</v>
      </c>
      <c r="L9" s="32">
        <v>43830</v>
      </c>
      <c r="M9" s="9">
        <v>171753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43831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43857</v>
      </c>
    </row>
    <row r="13" spans="2:13" ht="16.5" thickBot="1" x14ac:dyDescent="0.3">
      <c r="C13" s="2" t="s">
        <v>9</v>
      </c>
      <c r="D13" s="14">
        <v>43862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43887</v>
      </c>
    </row>
    <row r="14" spans="2:13" ht="16.5" thickBot="1" x14ac:dyDescent="0.3">
      <c r="C14" s="2" t="s">
        <v>10</v>
      </c>
      <c r="D14" s="14">
        <v>43891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43915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179913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43964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6"/>
    <col min="2" max="2" width="7" style="36" customWidth="1"/>
    <col min="3" max="5" width="9.28515625" style="36"/>
    <col min="6" max="6" width="3.28515625" style="36" customWidth="1"/>
    <col min="7" max="7" width="11.7109375" style="36" bestFit="1" customWidth="1"/>
    <col min="8" max="8" width="14.28515625" style="36" customWidth="1"/>
    <col min="9" max="9" width="13.5703125" style="36" bestFit="1" customWidth="1"/>
    <col min="10" max="10" width="3.42578125" style="36" customWidth="1"/>
    <col min="11" max="11" width="15.42578125" style="36" bestFit="1" customWidth="1"/>
    <col min="12" max="13" width="12.28515625" style="36" bestFit="1" customWidth="1"/>
    <col min="14" max="16384" width="9.28515625" style="36"/>
  </cols>
  <sheetData>
    <row r="3" spans="2:13" ht="16.5" thickBot="1" x14ac:dyDescent="0.3">
      <c r="B3" s="35" t="s">
        <v>31</v>
      </c>
      <c r="C3" s="35"/>
      <c r="D3" s="35"/>
      <c r="E3" s="35"/>
      <c r="F3" s="35"/>
      <c r="G3" s="35"/>
      <c r="H3" s="35"/>
      <c r="I3" s="35"/>
    </row>
    <row r="4" spans="2:13" x14ac:dyDescent="0.25">
      <c r="B4" s="37"/>
      <c r="C4" s="37" t="s">
        <v>0</v>
      </c>
      <c r="D4" s="37"/>
      <c r="E4" s="37"/>
      <c r="F4" s="37"/>
      <c r="G4" s="37"/>
      <c r="H4" s="37"/>
      <c r="I4" s="37"/>
    </row>
    <row r="6" spans="2:13" x14ac:dyDescent="0.25">
      <c r="B6" s="36" t="s">
        <v>1</v>
      </c>
      <c r="K6" s="38" t="s">
        <v>2</v>
      </c>
      <c r="L6" s="39" t="s">
        <v>23</v>
      </c>
      <c r="M6" s="40"/>
    </row>
    <row r="7" spans="2:13" ht="16.5" thickBot="1" x14ac:dyDescent="0.3">
      <c r="B7" s="36" t="s">
        <v>3</v>
      </c>
      <c r="E7" s="41">
        <v>43830</v>
      </c>
      <c r="F7" s="35"/>
      <c r="G7" s="35"/>
      <c r="H7" s="35"/>
    </row>
    <row r="9" spans="2:13" ht="16.5" thickBot="1" x14ac:dyDescent="0.3">
      <c r="B9" s="36" t="s">
        <v>4</v>
      </c>
      <c r="L9" s="42">
        <v>43738</v>
      </c>
      <c r="M9" s="43">
        <v>163565.26999999999</v>
      </c>
    </row>
    <row r="10" spans="2:13" x14ac:dyDescent="0.25">
      <c r="B10" s="36" t="s">
        <v>29</v>
      </c>
    </row>
    <row r="11" spans="2:13" ht="31.5" x14ac:dyDescent="0.25">
      <c r="B11" s="44" t="s">
        <v>6</v>
      </c>
      <c r="D11" s="45" t="s">
        <v>24</v>
      </c>
      <c r="E11" s="45"/>
      <c r="F11" s="45"/>
      <c r="G11" s="46" t="s">
        <v>7</v>
      </c>
      <c r="H11" s="47" t="s">
        <v>26</v>
      </c>
      <c r="I11" s="46" t="s">
        <v>27</v>
      </c>
      <c r="J11" s="45"/>
      <c r="K11" s="45" t="s">
        <v>25</v>
      </c>
    </row>
    <row r="12" spans="2:13" ht="16.5" thickBot="1" x14ac:dyDescent="0.3">
      <c r="C12" s="36" t="s">
        <v>8</v>
      </c>
      <c r="D12" s="48">
        <v>43748</v>
      </c>
      <c r="E12" s="35"/>
      <c r="G12" s="49">
        <v>2747.73</v>
      </c>
      <c r="H12" s="50">
        <v>85</v>
      </c>
      <c r="I12" s="49">
        <f>+G12</f>
        <v>2747.73</v>
      </c>
      <c r="J12" s="37"/>
      <c r="K12" s="51">
        <v>43762</v>
      </c>
    </row>
    <row r="13" spans="2:13" ht="16.5" thickBot="1" x14ac:dyDescent="0.3">
      <c r="C13" s="36" t="s">
        <v>9</v>
      </c>
      <c r="D13" s="48">
        <v>43770</v>
      </c>
      <c r="E13" s="48"/>
      <c r="G13" s="52">
        <v>2720</v>
      </c>
      <c r="H13" s="50">
        <v>85</v>
      </c>
      <c r="I13" s="49">
        <f>+G13</f>
        <v>2720</v>
      </c>
      <c r="J13" s="37"/>
      <c r="K13" s="51">
        <v>43791</v>
      </c>
    </row>
    <row r="14" spans="2:13" ht="16.5" thickBot="1" x14ac:dyDescent="0.3">
      <c r="C14" s="36" t="s">
        <v>10</v>
      </c>
      <c r="D14" s="48">
        <v>43800</v>
      </c>
      <c r="E14" s="35"/>
      <c r="G14" s="52">
        <v>2720</v>
      </c>
      <c r="H14" s="50">
        <v>85</v>
      </c>
      <c r="I14" s="49">
        <f>+G14</f>
        <v>2720</v>
      </c>
      <c r="J14" s="37"/>
      <c r="K14" s="51">
        <v>43825</v>
      </c>
    </row>
    <row r="15" spans="2:13" x14ac:dyDescent="0.25">
      <c r="C15" s="36" t="s">
        <v>28</v>
      </c>
      <c r="D15" s="37"/>
      <c r="E15" s="37"/>
      <c r="G15" s="37"/>
      <c r="H15" s="53"/>
      <c r="I15" s="54"/>
      <c r="J15" s="37"/>
      <c r="K15" s="37"/>
    </row>
    <row r="16" spans="2:13" ht="16.5" thickBot="1" x14ac:dyDescent="0.3">
      <c r="F16" s="44" t="s">
        <v>11</v>
      </c>
      <c r="J16" s="55" t="s">
        <v>5</v>
      </c>
      <c r="K16" s="56">
        <f>SUM(I12:I14)+I15</f>
        <v>8187.73</v>
      </c>
    </row>
    <row r="18" spans="1:14" x14ac:dyDescent="0.25">
      <c r="B18" s="44" t="s">
        <v>12</v>
      </c>
    </row>
    <row r="19" spans="1:14" ht="16.5" thickBot="1" x14ac:dyDescent="0.3">
      <c r="C19" s="35"/>
      <c r="D19" s="35"/>
      <c r="E19" s="35"/>
      <c r="I19" s="52"/>
      <c r="J19" s="37"/>
      <c r="K19" s="37"/>
    </row>
    <row r="20" spans="1:14" ht="16.5" thickBot="1" x14ac:dyDescent="0.3">
      <c r="C20" s="35"/>
      <c r="D20" s="35"/>
      <c r="E20" s="35"/>
      <c r="I20" s="52">
        <v>0</v>
      </c>
      <c r="J20" s="37"/>
      <c r="K20" s="37"/>
    </row>
    <row r="21" spans="1:14" ht="16.5" thickBot="1" x14ac:dyDescent="0.3">
      <c r="C21" s="35"/>
      <c r="D21" s="35"/>
      <c r="E21" s="35"/>
      <c r="I21" s="52">
        <v>0</v>
      </c>
      <c r="J21" s="37"/>
      <c r="K21" s="37"/>
    </row>
    <row r="22" spans="1:14" ht="16.5" thickBot="1" x14ac:dyDescent="0.3">
      <c r="C22" s="35"/>
      <c r="D22" s="35"/>
      <c r="E22" s="35"/>
      <c r="I22" s="52">
        <v>0</v>
      </c>
      <c r="J22" s="37"/>
      <c r="K22" s="37"/>
    </row>
    <row r="23" spans="1:14" ht="16.5" thickBot="1" x14ac:dyDescent="0.3">
      <c r="C23" s="35"/>
      <c r="D23" s="35"/>
      <c r="E23" s="35"/>
      <c r="I23" s="52">
        <v>0</v>
      </c>
      <c r="J23" s="37"/>
      <c r="K23" s="37"/>
    </row>
    <row r="24" spans="1:14" ht="16.5" thickBot="1" x14ac:dyDescent="0.3">
      <c r="C24" s="35"/>
      <c r="D24" s="35"/>
      <c r="E24" s="35"/>
      <c r="I24" s="52">
        <v>0</v>
      </c>
      <c r="J24" s="37"/>
      <c r="K24" s="37"/>
    </row>
    <row r="25" spans="1:14" ht="16.5" thickBot="1" x14ac:dyDescent="0.3">
      <c r="C25" s="35"/>
      <c r="D25" s="35"/>
      <c r="E25" s="35"/>
      <c r="I25" s="52">
        <v>0</v>
      </c>
      <c r="J25" s="37"/>
      <c r="K25" s="37"/>
    </row>
    <row r="26" spans="1:14" ht="16.5" thickBot="1" x14ac:dyDescent="0.3">
      <c r="C26" s="35"/>
      <c r="D26" s="35"/>
      <c r="E26" s="35"/>
      <c r="I26" s="52">
        <v>0</v>
      </c>
      <c r="J26" s="37"/>
      <c r="K26" s="37"/>
    </row>
    <row r="27" spans="1:14" x14ac:dyDescent="0.25">
      <c r="C27" s="37"/>
      <c r="D27" s="37"/>
      <c r="E27" s="37"/>
      <c r="G27" s="37"/>
      <c r="I27" s="37"/>
      <c r="J27" s="37"/>
      <c r="K27" s="37"/>
    </row>
    <row r="28" spans="1:14" ht="16.5" thickBot="1" x14ac:dyDescent="0.3">
      <c r="F28" s="44" t="s">
        <v>13</v>
      </c>
      <c r="J28" s="55" t="s">
        <v>5</v>
      </c>
      <c r="K28" s="57">
        <f>SUM(I19:I26)</f>
        <v>0</v>
      </c>
    </row>
    <row r="30" spans="1:14" ht="16.5" thickBot="1" x14ac:dyDescent="0.3">
      <c r="B30" s="44" t="s">
        <v>14</v>
      </c>
      <c r="L30" s="58" t="s">
        <v>5</v>
      </c>
      <c r="M30" s="59">
        <f>+K16+M9+K28</f>
        <v>171753</v>
      </c>
    </row>
    <row r="31" spans="1:14" ht="16.5" thickTop="1" x14ac:dyDescent="0.25">
      <c r="A31" s="60"/>
      <c r="B31" s="61"/>
      <c r="C31" s="60"/>
      <c r="D31" s="60"/>
      <c r="E31" s="60"/>
      <c r="F31" s="60"/>
      <c r="G31" s="60"/>
      <c r="H31" s="60"/>
      <c r="I31" s="60"/>
      <c r="J31" s="60"/>
      <c r="K31" s="60"/>
      <c r="L31" s="62"/>
      <c r="M31" s="60"/>
      <c r="N31" s="60"/>
    </row>
    <row r="33" spans="2:12" ht="16.5" thickBot="1" x14ac:dyDescent="0.3">
      <c r="B33" s="36" t="s">
        <v>15</v>
      </c>
      <c r="J33" s="35"/>
      <c r="K33" s="35">
        <v>85</v>
      </c>
    </row>
    <row r="34" spans="2:12" x14ac:dyDescent="0.25">
      <c r="B34" s="36" t="s">
        <v>30</v>
      </c>
    </row>
    <row r="35" spans="2:12" ht="16.5" thickBot="1" x14ac:dyDescent="0.3">
      <c r="B35" s="36" t="s">
        <v>16</v>
      </c>
      <c r="J35" s="55" t="s">
        <v>5</v>
      </c>
      <c r="K35" s="57">
        <v>323314.46000000002</v>
      </c>
    </row>
    <row r="36" spans="2:12" ht="16.5" thickBot="1" x14ac:dyDescent="0.3">
      <c r="C36" s="44" t="s">
        <v>17</v>
      </c>
      <c r="H36" s="37"/>
      <c r="I36" s="52">
        <v>0</v>
      </c>
    </row>
    <row r="37" spans="2:12" ht="16.5" thickBot="1" x14ac:dyDescent="0.3">
      <c r="C37" s="36" t="s">
        <v>18</v>
      </c>
      <c r="H37" s="37"/>
      <c r="I37" s="52">
        <v>0</v>
      </c>
    </row>
    <row r="38" spans="2:12" ht="16.5" thickBot="1" x14ac:dyDescent="0.3">
      <c r="B38" s="44" t="s">
        <v>19</v>
      </c>
      <c r="J38" s="55" t="s">
        <v>5</v>
      </c>
      <c r="K38" s="57">
        <f>K35-I36</f>
        <v>323314.46000000002</v>
      </c>
    </row>
    <row r="39" spans="2:12" x14ac:dyDescent="0.25">
      <c r="B39" s="44"/>
      <c r="J39" s="63"/>
      <c r="K39" s="37"/>
    </row>
    <row r="40" spans="2:12" x14ac:dyDescent="0.25">
      <c r="B40" s="64" t="s">
        <v>20</v>
      </c>
      <c r="C40" s="40"/>
      <c r="D40" s="40"/>
      <c r="E40" s="40"/>
      <c r="F40" s="40"/>
      <c r="G40" s="40"/>
      <c r="H40" s="40"/>
      <c r="I40" s="40"/>
      <c r="J40" s="65"/>
      <c r="K40" s="40"/>
      <c r="L40" s="40"/>
    </row>
    <row r="41" spans="2:12" x14ac:dyDescent="0.25">
      <c r="B41" s="64"/>
      <c r="C41" s="40"/>
      <c r="D41" s="40"/>
      <c r="E41" s="40"/>
      <c r="F41" s="40"/>
      <c r="G41" s="40"/>
      <c r="H41" s="40"/>
      <c r="I41" s="40"/>
      <c r="J41" s="65"/>
      <c r="K41" s="40"/>
      <c r="L41" s="40"/>
    </row>
    <row r="42" spans="2:12" x14ac:dyDescent="0.25">
      <c r="B42" s="66"/>
      <c r="C42" s="37"/>
      <c r="D42" s="37"/>
      <c r="E42" s="37"/>
      <c r="F42" s="37"/>
      <c r="G42" s="37"/>
      <c r="H42" s="37"/>
      <c r="I42" s="37"/>
      <c r="J42" s="63"/>
      <c r="K42" s="37"/>
      <c r="L42" s="37"/>
    </row>
    <row r="44" spans="2:12" ht="16.5" thickBot="1" x14ac:dyDescent="0.3">
      <c r="B44" s="67"/>
      <c r="C44" s="67"/>
      <c r="D44" s="67"/>
      <c r="E44" s="67"/>
      <c r="F44" s="67"/>
      <c r="H44" s="71">
        <v>43865</v>
      </c>
      <c r="I44" s="71"/>
    </row>
    <row r="45" spans="2:12" ht="16.5" thickTop="1" x14ac:dyDescent="0.25">
      <c r="B45" s="72" t="s">
        <v>21</v>
      </c>
      <c r="C45" s="72"/>
      <c r="D45" s="72"/>
      <c r="E45" s="72"/>
      <c r="F45" s="72"/>
      <c r="H45" s="72" t="s">
        <v>22</v>
      </c>
      <c r="I45" s="72"/>
    </row>
    <row r="47" spans="2:12" x14ac:dyDescent="0.25">
      <c r="B47" s="44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3:N47"/>
  <sheetViews>
    <sheetView zoomScaleNormal="100" zoomScaleSheetLayoutView="90" workbookViewId="0">
      <selection activeCell="P23" sqref="P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43738</v>
      </c>
      <c r="F7" s="1"/>
      <c r="G7" s="1"/>
      <c r="H7" s="1"/>
    </row>
    <row r="9" spans="2:13" ht="16.5" thickBot="1" x14ac:dyDescent="0.3">
      <c r="B9" s="2" t="s">
        <v>4</v>
      </c>
      <c r="L9" s="32">
        <v>43646</v>
      </c>
      <c r="M9" s="9">
        <v>155431.06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43647</v>
      </c>
      <c r="E12" s="1"/>
      <c r="G12" s="15">
        <f>14.34+25.38+2625.94+32</f>
        <v>2697.66</v>
      </c>
      <c r="H12" s="16">
        <v>85</v>
      </c>
      <c r="I12" s="15">
        <f>+G12</f>
        <v>2697.66</v>
      </c>
      <c r="J12" s="3"/>
      <c r="K12" s="18">
        <v>43677</v>
      </c>
    </row>
    <row r="13" spans="2:13" ht="16.5" thickBot="1" x14ac:dyDescent="0.3">
      <c r="C13" s="2" t="s">
        <v>9</v>
      </c>
      <c r="D13" s="14">
        <v>43678</v>
      </c>
      <c r="E13" s="14"/>
      <c r="G13" s="17">
        <v>2712.28</v>
      </c>
      <c r="H13" s="16">
        <v>85</v>
      </c>
      <c r="I13" s="15">
        <f>+G13</f>
        <v>2712.28</v>
      </c>
      <c r="J13" s="3"/>
      <c r="K13" s="18">
        <v>43708</v>
      </c>
    </row>
    <row r="14" spans="2:13" ht="16.5" thickBot="1" x14ac:dyDescent="0.3">
      <c r="C14" s="2" t="s">
        <v>10</v>
      </c>
      <c r="D14" s="14">
        <v>43738</v>
      </c>
      <c r="E14" s="1"/>
      <c r="G14" s="17">
        <v>2724.27</v>
      </c>
      <c r="H14" s="16">
        <v>85</v>
      </c>
      <c r="I14" s="15">
        <f>+G14</f>
        <v>2724.27</v>
      </c>
      <c r="J14" s="3"/>
      <c r="K14" s="18">
        <v>43738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8134.2100000000009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163565.26999999999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4849.72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43746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3:N47"/>
  <sheetViews>
    <sheetView topLeftCell="A13"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43646</v>
      </c>
      <c r="F7" s="1"/>
      <c r="G7" s="1"/>
      <c r="H7" s="1"/>
    </row>
    <row r="9" spans="2:13" ht="16.5" thickBot="1" x14ac:dyDescent="0.3">
      <c r="B9" s="2" t="s">
        <v>4</v>
      </c>
      <c r="L9" s="32">
        <v>43555</v>
      </c>
      <c r="M9" s="9">
        <v>147273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43556</v>
      </c>
      <c r="E12" s="1"/>
      <c r="G12" s="15">
        <v>2720</v>
      </c>
      <c r="H12" s="16">
        <v>85</v>
      </c>
      <c r="I12" s="15">
        <v>2720</v>
      </c>
      <c r="J12" s="3"/>
      <c r="K12" s="18">
        <v>43585</v>
      </c>
    </row>
    <row r="13" spans="2:13" ht="16.5" thickBot="1" x14ac:dyDescent="0.3">
      <c r="C13" s="2" t="s">
        <v>9</v>
      </c>
      <c r="D13" s="14">
        <v>43586</v>
      </c>
      <c r="E13" s="14"/>
      <c r="G13" s="17">
        <v>2720</v>
      </c>
      <c r="H13" s="16">
        <v>85</v>
      </c>
      <c r="I13" s="15">
        <v>2720</v>
      </c>
      <c r="J13" s="3"/>
      <c r="K13" s="18">
        <v>43616</v>
      </c>
    </row>
    <row r="14" spans="2:13" ht="16.5" thickBot="1" x14ac:dyDescent="0.3">
      <c r="C14" s="2" t="s">
        <v>10</v>
      </c>
      <c r="D14" s="14">
        <v>43617</v>
      </c>
      <c r="E14" s="1"/>
      <c r="G14" s="17">
        <f>2688+30.06</f>
        <v>2718.06</v>
      </c>
      <c r="H14" s="16">
        <v>85</v>
      </c>
      <c r="I14" s="15">
        <f>+G14</f>
        <v>2718.06</v>
      </c>
      <c r="J14" s="3"/>
      <c r="K14" s="18">
        <v>43646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8158.0599999999995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155431.06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43686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3:N47"/>
  <sheetViews>
    <sheetView zoomScaleNormal="100" zoomScaleSheetLayoutView="90" workbookViewId="0">
      <selection activeCell="N26" sqref="N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43555</v>
      </c>
      <c r="F7" s="1"/>
      <c r="G7" s="1"/>
      <c r="H7" s="1"/>
    </row>
    <row r="9" spans="2:13" ht="16.5" thickBot="1" x14ac:dyDescent="0.3">
      <c r="B9" s="2" t="s">
        <v>4</v>
      </c>
      <c r="L9" s="32">
        <v>43465</v>
      </c>
      <c r="M9" s="9">
        <v>139113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43496</v>
      </c>
      <c r="E12" s="1"/>
      <c r="G12" s="15">
        <v>2720</v>
      </c>
      <c r="H12" s="16">
        <v>85</v>
      </c>
      <c r="I12" s="15">
        <v>2720</v>
      </c>
      <c r="J12" s="3"/>
      <c r="K12" s="18">
        <f>+D12</f>
        <v>43496</v>
      </c>
    </row>
    <row r="13" spans="2:13" ht="16.5" thickBot="1" x14ac:dyDescent="0.3">
      <c r="C13" s="2" t="s">
        <v>9</v>
      </c>
      <c r="D13" s="14">
        <v>43524</v>
      </c>
      <c r="E13" s="14"/>
      <c r="G13" s="17">
        <v>2720</v>
      </c>
      <c r="H13" s="16">
        <v>85</v>
      </c>
      <c r="I13" s="15">
        <v>2720</v>
      </c>
      <c r="J13" s="3"/>
      <c r="K13" s="18">
        <f t="shared" ref="K13:K14" si="0">+D13</f>
        <v>43524</v>
      </c>
    </row>
    <row r="14" spans="2:13" ht="16.5" thickBot="1" x14ac:dyDescent="0.3">
      <c r="C14" s="2" t="s">
        <v>10</v>
      </c>
      <c r="D14" s="14">
        <v>43555</v>
      </c>
      <c r="E14" s="1"/>
      <c r="G14" s="17">
        <v>2720</v>
      </c>
      <c r="H14" s="16">
        <v>85</v>
      </c>
      <c r="I14" s="15">
        <v>2720</v>
      </c>
      <c r="J14" s="3"/>
      <c r="K14" s="18">
        <f t="shared" si="0"/>
        <v>43555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147273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43615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47"/>
  <sheetViews>
    <sheetView zoomScaleNormal="100" zoomScaleSheetLayoutView="90" workbookViewId="0">
      <selection activeCell="M22" sqref="M2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44742</v>
      </c>
      <c r="F7" s="1"/>
      <c r="G7" s="1"/>
      <c r="H7" s="1"/>
    </row>
    <row r="9" spans="2:13" ht="16.5" thickBot="1" x14ac:dyDescent="0.3">
      <c r="B9" s="2" t="s">
        <v>4</v>
      </c>
      <c r="L9" s="32">
        <v>44651</v>
      </c>
      <c r="M9" s="9">
        <v>244461.41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44652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44678</v>
      </c>
    </row>
    <row r="13" spans="2:13" ht="16.5" thickBot="1" x14ac:dyDescent="0.3">
      <c r="C13" s="2" t="s">
        <v>9</v>
      </c>
      <c r="D13" s="14">
        <v>44682</v>
      </c>
      <c r="E13" s="14"/>
      <c r="G13" s="17">
        <v>2720</v>
      </c>
      <c r="H13" s="16">
        <v>85</v>
      </c>
      <c r="I13" s="15">
        <f>+G13</f>
        <v>2720</v>
      </c>
      <c r="J13" s="3"/>
      <c r="K13" s="68">
        <v>44706</v>
      </c>
    </row>
    <row r="14" spans="2:13" ht="16.5" thickBot="1" x14ac:dyDescent="0.3">
      <c r="C14" s="2" t="s">
        <v>10</v>
      </c>
      <c r="D14" s="14">
        <v>44713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44739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252621.41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235137.8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235137.8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44761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3:N47"/>
  <sheetViews>
    <sheetView zoomScaleNormal="100" zoomScaleSheetLayoutView="90" workbookViewId="0">
      <selection activeCell="C26" sqref="C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44651</v>
      </c>
      <c r="F7" s="1"/>
      <c r="G7" s="1"/>
      <c r="H7" s="1"/>
    </row>
    <row r="9" spans="2:13" ht="16.5" thickBot="1" x14ac:dyDescent="0.3">
      <c r="B9" s="2" t="s">
        <v>4</v>
      </c>
      <c r="L9" s="32">
        <v>44561</v>
      </c>
      <c r="M9" s="9">
        <v>236301.41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44562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44588</v>
      </c>
    </row>
    <row r="13" spans="2:13" ht="16.5" thickBot="1" x14ac:dyDescent="0.3">
      <c r="C13" s="2" t="s">
        <v>9</v>
      </c>
      <c r="D13" s="14">
        <v>44593</v>
      </c>
      <c r="E13" s="14"/>
      <c r="G13" s="17">
        <v>2720</v>
      </c>
      <c r="H13" s="16">
        <v>85</v>
      </c>
      <c r="I13" s="15">
        <f>+G13</f>
        <v>2720</v>
      </c>
      <c r="J13" s="3"/>
      <c r="K13" s="68" t="s">
        <v>34</v>
      </c>
    </row>
    <row r="14" spans="2:13" ht="16.5" thickBot="1" x14ac:dyDescent="0.3">
      <c r="C14" s="2" t="s">
        <v>10</v>
      </c>
      <c r="D14" s="14">
        <v>44621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44645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244461.41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235137.8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235137.8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44665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3:N47"/>
  <sheetViews>
    <sheetView zoomScaleNormal="100" zoomScaleSheetLayoutView="90" workbookViewId="0">
      <selection activeCell="O20" sqref="O2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44561</v>
      </c>
      <c r="F7" s="1"/>
      <c r="G7" s="1"/>
      <c r="H7" s="1"/>
    </row>
    <row r="9" spans="2:13" ht="16.5" thickBot="1" x14ac:dyDescent="0.3">
      <c r="B9" s="2" t="s">
        <v>4</v>
      </c>
      <c r="L9" s="32">
        <v>44469</v>
      </c>
      <c r="M9" s="9">
        <v>228141.41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44470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44494</v>
      </c>
    </row>
    <row r="13" spans="2:13" ht="16.5" thickBot="1" x14ac:dyDescent="0.3">
      <c r="C13" s="2" t="s">
        <v>9</v>
      </c>
      <c r="D13" s="14">
        <v>44501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44524</v>
      </c>
    </row>
    <row r="14" spans="2:13" ht="16.5" thickBot="1" x14ac:dyDescent="0.3">
      <c r="C14" s="2" t="s">
        <v>10</v>
      </c>
      <c r="D14" s="14">
        <v>44531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44558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236301.41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235137.8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235137.8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44585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3:N47"/>
  <sheetViews>
    <sheetView topLeftCell="A19" zoomScaleNormal="100" zoomScaleSheetLayoutView="90" workbookViewId="0">
      <selection activeCell="Q13" sqref="Q1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44469</v>
      </c>
      <c r="F7" s="1"/>
      <c r="G7" s="1"/>
      <c r="H7" s="1"/>
    </row>
    <row r="9" spans="2:13" ht="16.5" thickBot="1" x14ac:dyDescent="0.3">
      <c r="B9" s="2" t="s">
        <v>4</v>
      </c>
      <c r="L9" s="32">
        <v>44377</v>
      </c>
      <c r="M9" s="9">
        <v>219983.54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44378</v>
      </c>
      <c r="E12" s="1"/>
      <c r="G12" s="15">
        <v>2717.87</v>
      </c>
      <c r="H12" s="16">
        <v>85</v>
      </c>
      <c r="I12" s="15">
        <f>+G12</f>
        <v>2717.87</v>
      </c>
      <c r="J12" s="3"/>
      <c r="K12" s="18">
        <v>44399</v>
      </c>
    </row>
    <row r="13" spans="2:13" ht="16.5" thickBot="1" x14ac:dyDescent="0.3">
      <c r="C13" s="2" t="s">
        <v>9</v>
      </c>
      <c r="D13" s="14">
        <v>44409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44431</v>
      </c>
    </row>
    <row r="14" spans="2:13" ht="16.5" thickBot="1" x14ac:dyDescent="0.3">
      <c r="C14" s="2" t="s">
        <v>10</v>
      </c>
      <c r="D14" s="14">
        <v>44440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44461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8157.87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228141.41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3967.95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235137.80000000002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44494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N47"/>
  <sheetViews>
    <sheetView zoomScaleNormal="100" zoomScaleSheetLayoutView="90" workbookViewId="0">
      <selection activeCell="N15" sqref="N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44377</v>
      </c>
      <c r="F7" s="1"/>
      <c r="G7" s="1"/>
      <c r="H7" s="1"/>
    </row>
    <row r="9" spans="2:13" ht="16.5" thickBot="1" x14ac:dyDescent="0.3">
      <c r="B9" s="2" t="s">
        <v>4</v>
      </c>
      <c r="L9" s="32">
        <v>44286</v>
      </c>
      <c r="M9" s="9">
        <v>211821.41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44287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44309</v>
      </c>
    </row>
    <row r="13" spans="2:13" ht="16.5" thickBot="1" x14ac:dyDescent="0.3">
      <c r="C13" s="2" t="s">
        <v>9</v>
      </c>
      <c r="D13" s="14">
        <v>44317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44337</v>
      </c>
    </row>
    <row r="14" spans="2:13" ht="16.5" thickBot="1" x14ac:dyDescent="0.3">
      <c r="C14" s="2" t="s">
        <v>10</v>
      </c>
      <c r="D14" s="14">
        <v>44348</v>
      </c>
      <c r="E14" s="1"/>
      <c r="G14" s="17">
        <v>2722.13</v>
      </c>
      <c r="H14" s="16">
        <v>85</v>
      </c>
      <c r="I14" s="15">
        <f>+G14</f>
        <v>2722.13</v>
      </c>
      <c r="J14" s="3"/>
      <c r="K14" s="18">
        <v>44369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8162.13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219983.54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44406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3:N47"/>
  <sheetViews>
    <sheetView zoomScaleNormal="100" zoomScaleSheetLayoutView="90" workbookViewId="0">
      <selection activeCell="G32" sqref="G3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44286</v>
      </c>
      <c r="F7" s="1"/>
      <c r="G7" s="1"/>
      <c r="H7" s="1"/>
    </row>
    <row r="9" spans="2:13" ht="16.5" thickBot="1" x14ac:dyDescent="0.3">
      <c r="B9" s="2" t="s">
        <v>4</v>
      </c>
      <c r="L9" s="32">
        <v>44196</v>
      </c>
      <c r="M9" s="9">
        <v>203647.54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44197</v>
      </c>
      <c r="E12" s="1"/>
      <c r="G12" s="15">
        <v>2733.87</v>
      </c>
      <c r="H12" s="16">
        <v>85</v>
      </c>
      <c r="I12" s="15">
        <f>+G12</f>
        <v>2733.87</v>
      </c>
      <c r="J12" s="3"/>
      <c r="K12" s="18">
        <v>44222</v>
      </c>
    </row>
    <row r="13" spans="2:13" ht="16.5" thickBot="1" x14ac:dyDescent="0.3">
      <c r="C13" s="2" t="s">
        <v>9</v>
      </c>
      <c r="D13" s="14">
        <v>44228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44251</v>
      </c>
    </row>
    <row r="14" spans="2:13" ht="16.5" thickBot="1" x14ac:dyDescent="0.3">
      <c r="C14" s="2" t="s">
        <v>10</v>
      </c>
      <c r="D14" s="14">
        <v>44256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44279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8173.87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211821.41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44307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3:N47"/>
  <sheetViews>
    <sheetView zoomScaleNormal="100" zoomScaleSheetLayoutView="90" workbookViewId="0">
      <selection activeCell="S23" sqref="S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44196</v>
      </c>
      <c r="F7" s="1"/>
      <c r="G7" s="1"/>
      <c r="H7" s="1"/>
    </row>
    <row r="9" spans="2:13" ht="16.5" thickBot="1" x14ac:dyDescent="0.3">
      <c r="B9" s="2" t="s">
        <v>4</v>
      </c>
      <c r="L9" s="32">
        <v>44104</v>
      </c>
      <c r="M9" s="9">
        <v>196233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44105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44130</v>
      </c>
    </row>
    <row r="13" spans="2:13" ht="16.5" thickBot="1" x14ac:dyDescent="0.3">
      <c r="C13" s="2" t="s">
        <v>9</v>
      </c>
      <c r="D13" s="14">
        <v>44136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44159</v>
      </c>
    </row>
    <row r="14" spans="2:13" ht="16.5" thickBot="1" x14ac:dyDescent="0.3">
      <c r="C14" s="2" t="s">
        <v>10</v>
      </c>
      <c r="D14" s="14">
        <v>44166</v>
      </c>
      <c r="E14" s="1"/>
      <c r="G14" s="17">
        <v>1974.54</v>
      </c>
      <c r="H14" s="16">
        <v>62</v>
      </c>
      <c r="I14" s="15">
        <f>+G14</f>
        <v>1974.54</v>
      </c>
      <c r="J14" s="3"/>
      <c r="K14" s="18">
        <v>44189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7414.54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203647.54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44216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3:N47"/>
  <sheetViews>
    <sheetView zoomScaleNormal="100" zoomScaleSheetLayoutView="90" workbookViewId="0">
      <selection activeCell="M38" sqref="M3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44104</v>
      </c>
      <c r="F7" s="1"/>
      <c r="G7" s="1"/>
      <c r="H7" s="1"/>
    </row>
    <row r="9" spans="2:13" ht="16.5" thickBot="1" x14ac:dyDescent="0.3">
      <c r="B9" s="2" t="s">
        <v>4</v>
      </c>
      <c r="L9" s="32">
        <v>44012</v>
      </c>
      <c r="M9" s="9">
        <v>188073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44013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44039</v>
      </c>
    </row>
    <row r="13" spans="2:13" ht="16.5" thickBot="1" x14ac:dyDescent="0.3">
      <c r="C13" s="2" t="s">
        <v>9</v>
      </c>
      <c r="D13" s="14">
        <v>44044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44069</v>
      </c>
    </row>
    <row r="14" spans="2:13" ht="16.5" thickBot="1" x14ac:dyDescent="0.3">
      <c r="C14" s="2" t="s">
        <v>10</v>
      </c>
      <c r="D14" s="14">
        <v>44075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44098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196233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4408.83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44158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2022-10-17T07:00:00+00:00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4EE284E-F5F8-44C9-96DE-8E1C933D472B}"/>
</file>

<file path=customXml/itemProps2.xml><?xml version="1.0" encoding="utf-8"?>
<ds:datastoreItem xmlns:ds="http://schemas.openxmlformats.org/officeDocument/2006/customXml" ds:itemID="{9B4ED51B-91DC-4226-AF22-646203314657}"/>
</file>

<file path=customXml/itemProps3.xml><?xml version="1.0" encoding="utf-8"?>
<ds:datastoreItem xmlns:ds="http://schemas.openxmlformats.org/officeDocument/2006/customXml" ds:itemID="{1E0D6955-7E18-4B9A-9F8C-2F9589B6CCCE}"/>
</file>

<file path=customXml/itemProps4.xml><?xml version="1.0" encoding="utf-8"?>
<ds:datastoreItem xmlns:ds="http://schemas.openxmlformats.org/officeDocument/2006/customXml" ds:itemID="{6CC8E51F-10CA-4F54-95B0-8F1F9C0714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Q3-2022</vt:lpstr>
      <vt:lpstr>Q2-2022</vt:lpstr>
      <vt:lpstr>Q1-2022</vt:lpstr>
      <vt:lpstr>Q4-2021</vt:lpstr>
      <vt:lpstr>Q3-2021</vt:lpstr>
      <vt:lpstr>Q2-2021</vt:lpstr>
      <vt:lpstr>Q1-2021</vt:lpstr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Q1_2019!Print_Area</vt:lpstr>
      <vt:lpstr>'Q1-2020'!Print_Area</vt:lpstr>
      <vt:lpstr>'Q1-2021'!Print_Area</vt:lpstr>
      <vt:lpstr>'Q1-2022'!Print_Area</vt:lpstr>
      <vt:lpstr>Q2_2019!Print_Area</vt:lpstr>
      <vt:lpstr>'Q2-2020'!Print_Area</vt:lpstr>
      <vt:lpstr>'Q2-2021'!Print_Area</vt:lpstr>
      <vt:lpstr>'Q2-2022'!Print_Area</vt:lpstr>
      <vt:lpstr>Q3_2019!Print_Area</vt:lpstr>
      <vt:lpstr>'Q3-2020'!Print_Area</vt:lpstr>
      <vt:lpstr>'Q3-2021'!Print_Area</vt:lpstr>
      <vt:lpstr>'Q3-2022'!Print_Area</vt:lpstr>
      <vt:lpstr>Q4_2019!Print_Area</vt:lpstr>
      <vt:lpstr>'Q4-2020'!Print_Area</vt:lpstr>
      <vt:lpstr>'Q4-2021'!Print_Area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Hoang, Thu</cp:lastModifiedBy>
  <cp:lastPrinted>2019-04-04T17:29:50Z</cp:lastPrinted>
  <dcterms:created xsi:type="dcterms:W3CDTF">2000-08-25T00:46:01Z</dcterms:created>
  <dcterms:modified xsi:type="dcterms:W3CDTF">2022-10-17T17:25:58Z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0x0101006E56B4D1795A2E4DB2F0B01679ED314A00920B044BC8980447BD0181004F37CAE6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